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Ridah\Desktop\"/>
    </mc:Choice>
  </mc:AlternateContent>
  <xr:revisionPtr revIDLastSave="0" documentId="13_ncr:1_{15CD2248-9523-4E9A-A6B2-65615B93B564}" xr6:coauthVersionLast="33" xr6:coauthVersionMax="33" xr10:uidLastSave="{00000000-0000-0000-0000-000000000000}"/>
  <bookViews>
    <workbookView xWindow="0" yWindow="0" windowWidth="11078" windowHeight="5580" firstSheet="1" activeTab="4" xr2:uid="{00000000-000D-0000-FFFF-FFFF00000000}"/>
  </bookViews>
  <sheets>
    <sheet name="الخطة الزمنية المالية" sheetId="18" r:id="rId1"/>
    <sheet name="Hoja1" sheetId="19" r:id="rId2"/>
    <sheet name="خطة الرسالة" sheetId="7" r:id="rId3"/>
    <sheet name="Work Plan (Gadah)" sheetId="21" r:id="rId4"/>
    <sheet name="Work Plan" sheetId="15" r:id="rId5"/>
    <sheet name="خطة العام" sheetId="1" r:id="rId6"/>
    <sheet name="top20" sheetId="16" r:id="rId7"/>
    <sheet name="CC" sheetId="17" r:id="rId8"/>
    <sheet name="المشرفين" sheetId="20" r:id="rId9"/>
    <sheet name="الجامعات" sheetId="9" r:id="rId10"/>
    <sheet name="BothSteps" sheetId="14" r:id="rId11"/>
    <sheet name="الهجرة" sheetId="11" r:id="rId12"/>
    <sheet name="Yasser" sheetId="13" r:id="rId13"/>
    <sheet name="الترشيح" sheetId="3" r:id="rId14"/>
    <sheet name="Hoja2" sheetId="2" r:id="rId15"/>
    <sheet name="دورات تدريبية" sheetId="4" r:id="rId16"/>
    <sheet name="ميزانية أول سنة أستراليا" sheetId="10" r:id="rId17"/>
    <sheet name="Hoja5" sheetId="5" r:id="rId18"/>
    <sheet name="المظهر العام" sheetId="12" r:id="rId19"/>
  </sheets>
  <calcPr calcId="179017" calcMode="manual"/>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0" i="15" l="1"/>
  <c r="O39" i="15"/>
  <c r="O38" i="15"/>
  <c r="O37" i="15"/>
  <c r="O36" i="15"/>
  <c r="O35" i="15"/>
  <c r="O34" i="15" l="1"/>
  <c r="O33" i="15"/>
  <c r="AJ3" i="9"/>
  <c r="AJ17" i="9"/>
  <c r="AJ16" i="9"/>
  <c r="AJ14" i="9"/>
  <c r="AJ5" i="9"/>
  <c r="AJ7" i="9"/>
  <c r="AJ4" i="9"/>
  <c r="AJ23" i="9"/>
  <c r="AJ21" i="9"/>
  <c r="AJ19" i="9"/>
  <c r="AJ11" i="9"/>
  <c r="AJ12" i="9"/>
  <c r="AJ9" i="9"/>
  <c r="AJ8" i="9"/>
  <c r="M42" i="15" l="1"/>
  <c r="O31" i="15" l="1"/>
  <c r="O30" i="15" l="1"/>
  <c r="O32" i="15" l="1"/>
  <c r="O29" i="15" l="1"/>
  <c r="O26" i="15" l="1"/>
  <c r="O27" i="15"/>
  <c r="O28" i="15"/>
  <c r="O20" i="15"/>
  <c r="O21" i="15"/>
  <c r="O22" i="15"/>
  <c r="O23" i="15"/>
  <c r="O24" i="15"/>
  <c r="O25" i="15"/>
  <c r="O19" i="15" l="1"/>
  <c r="E6" i="15"/>
  <c r="O18" i="15" l="1"/>
  <c r="R44" i="21" l="1"/>
  <c r="R43" i="21"/>
  <c r="R42" i="21"/>
  <c r="R41" i="21"/>
  <c r="R40" i="21"/>
  <c r="R39" i="21"/>
  <c r="R38" i="21"/>
  <c r="R37" i="21"/>
  <c r="R36" i="21"/>
  <c r="R35" i="21"/>
  <c r="R34" i="21"/>
  <c r="R33" i="21"/>
  <c r="R32" i="21"/>
  <c r="R31" i="21"/>
  <c r="R28" i="21"/>
  <c r="O13" i="15" l="1"/>
  <c r="M16" i="21" l="1"/>
  <c r="M13" i="21"/>
  <c r="M14" i="21"/>
  <c r="M15" i="21"/>
  <c r="M12" i="21"/>
  <c r="M9" i="21"/>
  <c r="M6" i="21"/>
  <c r="M5" i="21"/>
  <c r="R29" i="21"/>
  <c r="R5" i="21"/>
  <c r="E73" i="21"/>
  <c r="E72" i="21"/>
  <c r="D72" i="21"/>
  <c r="D73" i="21"/>
  <c r="C72" i="21"/>
  <c r="C73" i="21"/>
  <c r="F73" i="21" l="1"/>
  <c r="F72" i="21"/>
  <c r="F38" i="21"/>
  <c r="D38" i="21"/>
  <c r="C38" i="21"/>
  <c r="C4" i="21" s="1"/>
  <c r="D37" i="21"/>
  <c r="C37" i="21"/>
  <c r="R19" i="21"/>
  <c r="R18" i="21"/>
  <c r="Q17" i="21"/>
  <c r="P17" i="21"/>
  <c r="R16" i="21"/>
  <c r="R13" i="21"/>
  <c r="R12" i="21"/>
  <c r="R15" i="21"/>
  <c r="R14" i="21"/>
  <c r="R11" i="21"/>
  <c r="R10" i="21"/>
  <c r="R9" i="21"/>
  <c r="B1" i="21"/>
  <c r="R17" i="21" l="1"/>
  <c r="E38" i="21"/>
  <c r="E37" i="21"/>
  <c r="E16" i="15"/>
  <c r="E15" i="15"/>
  <c r="E14" i="15"/>
  <c r="O17" i="15" l="1"/>
  <c r="O16" i="15"/>
  <c r="O15" i="15"/>
  <c r="O14" i="15"/>
  <c r="O12" i="15"/>
  <c r="O11" i="15"/>
  <c r="O41" i="15" l="1"/>
  <c r="N41" i="15"/>
  <c r="M41" i="15"/>
  <c r="P42" i="15"/>
  <c r="N42" i="15"/>
  <c r="M8" i="15"/>
  <c r="O42" i="15" l="1"/>
  <c r="O69" i="15"/>
  <c r="AJ39" i="9" l="1"/>
  <c r="AJ38" i="9"/>
  <c r="AJ43" i="9"/>
  <c r="AJ41" i="9"/>
  <c r="AJ36" i="9"/>
  <c r="AJ35" i="9"/>
  <c r="AJ34" i="9"/>
  <c r="D7" i="9" l="1"/>
  <c r="D6" i="9"/>
  <c r="D5" i="9"/>
  <c r="D30" i="9"/>
  <c r="D29" i="9"/>
  <c r="D28" i="9"/>
  <c r="D27" i="9"/>
  <c r="D25" i="9"/>
  <c r="D24" i="9"/>
  <c r="D23" i="9"/>
  <c r="D22" i="9"/>
  <c r="D21" i="9"/>
  <c r="D19" i="9"/>
  <c r="D18" i="9"/>
  <c r="D9" i="9"/>
  <c r="D13" i="9"/>
  <c r="D10" i="9"/>
  <c r="D12" i="9"/>
  <c r="D11" i="9"/>
  <c r="Z7" i="15" l="1"/>
  <c r="Z8" i="15" s="1"/>
  <c r="Z9" i="15" s="1"/>
  <c r="Z10" i="15" s="1"/>
  <c r="Z11" i="15" s="1"/>
  <c r="Z12" i="15" s="1"/>
  <c r="Z13" i="15" s="1"/>
  <c r="Z14" i="15" s="1"/>
  <c r="Z15" i="15" s="1"/>
  <c r="Z16" i="15" s="1"/>
  <c r="Z17" i="15" s="1"/>
  <c r="Z18" i="15" s="1"/>
  <c r="Z19" i="15" s="1"/>
  <c r="Z20" i="15" s="1"/>
  <c r="Z21" i="15" s="1"/>
  <c r="Z22" i="15" s="1"/>
  <c r="Z23" i="15" s="1"/>
  <c r="Z24" i="15" s="1"/>
  <c r="Z25" i="15" s="1"/>
  <c r="Z26" i="15" s="1"/>
  <c r="Z27" i="15" s="1"/>
  <c r="Z28" i="15" s="1"/>
  <c r="Z29" i="15" s="1"/>
  <c r="Z30" i="15" s="1"/>
  <c r="Z31" i="15" s="1"/>
  <c r="Z32" i="15" s="1"/>
  <c r="Z33" i="15" s="1"/>
  <c r="Z34" i="15" s="1"/>
  <c r="Z35" i="15" s="1"/>
  <c r="Z36" i="15" s="1"/>
  <c r="Z37" i="15" s="1"/>
  <c r="Z38" i="15" s="1"/>
  <c r="Z39" i="15" s="1"/>
  <c r="Z40" i="15" s="1"/>
  <c r="Z41" i="15" s="1"/>
  <c r="Z42" i="15" s="1"/>
  <c r="Z43" i="15" s="1"/>
  <c r="M77" i="15" l="1"/>
  <c r="L1" i="15" l="1"/>
  <c r="X2" i="15" s="1"/>
  <c r="O48" i="15" l="1"/>
  <c r="O49" i="15"/>
  <c r="DP95" i="1" l="1"/>
  <c r="DQ95" i="1" s="1"/>
  <c r="DR95" i="1" s="1"/>
  <c r="DS95" i="1" s="1"/>
  <c r="DT95" i="1" s="1"/>
  <c r="DU95" i="1" s="1"/>
  <c r="DV95" i="1" s="1"/>
  <c r="DW95" i="1" s="1"/>
  <c r="DX95" i="1" s="1"/>
  <c r="DY95" i="1" s="1"/>
  <c r="DZ95" i="1" s="1"/>
  <c r="CY95" i="1"/>
  <c r="CZ95" i="1" s="1"/>
  <c r="DA95" i="1" s="1"/>
  <c r="DB95" i="1" s="1"/>
  <c r="DC95" i="1" s="1"/>
  <c r="DD95" i="1" s="1"/>
  <c r="DE95" i="1" s="1"/>
  <c r="DF95" i="1" s="1"/>
  <c r="DG95" i="1" s="1"/>
  <c r="DH95" i="1" s="1"/>
  <c r="DI95" i="1" s="1"/>
  <c r="DJ95" i="1" s="1"/>
  <c r="DK95" i="1" s="1"/>
  <c r="DL95" i="1" s="1"/>
  <c r="DM95" i="1" s="1"/>
  <c r="DO92" i="1"/>
  <c r="DP92" i="1" s="1"/>
  <c r="DQ92" i="1" s="1"/>
  <c r="DR92" i="1" s="1"/>
  <c r="DS92" i="1" s="1"/>
  <c r="DT92" i="1" s="1"/>
  <c r="DU92" i="1" s="1"/>
  <c r="DV92" i="1" s="1"/>
  <c r="DW92" i="1" s="1"/>
  <c r="DX92" i="1" s="1"/>
  <c r="DY92" i="1" s="1"/>
  <c r="DZ92" i="1" s="1"/>
  <c r="CZ92" i="1"/>
  <c r="DA92" i="1" s="1"/>
  <c r="DB92" i="1" s="1"/>
  <c r="DC92" i="1" s="1"/>
  <c r="DD92" i="1" s="1"/>
  <c r="DE92" i="1" s="1"/>
  <c r="DF92" i="1" s="1"/>
  <c r="DG92" i="1" s="1"/>
  <c r="DH92" i="1" s="1"/>
  <c r="DI92" i="1" s="1"/>
  <c r="DJ92" i="1" s="1"/>
  <c r="DK92" i="1" s="1"/>
  <c r="DL92" i="1" s="1"/>
  <c r="DM92" i="1" s="1"/>
  <c r="CY92" i="1"/>
  <c r="DP89" i="1"/>
  <c r="DQ89" i="1" s="1"/>
  <c r="DR89" i="1" s="1"/>
  <c r="DS89" i="1" s="1"/>
  <c r="DT89" i="1" s="1"/>
  <c r="DU89" i="1" s="1"/>
  <c r="DV89" i="1" s="1"/>
  <c r="DW89" i="1" s="1"/>
  <c r="DX89" i="1" s="1"/>
  <c r="DY89" i="1" s="1"/>
  <c r="DZ89" i="1" s="1"/>
  <c r="DA89" i="1"/>
  <c r="DB89" i="1" s="1"/>
  <c r="DC89" i="1" s="1"/>
  <c r="DD89" i="1" s="1"/>
  <c r="DE89" i="1" s="1"/>
  <c r="DF89" i="1" s="1"/>
  <c r="DG89" i="1" s="1"/>
  <c r="DH89" i="1" s="1"/>
  <c r="DI89" i="1" s="1"/>
  <c r="DJ89" i="1" s="1"/>
  <c r="DK89" i="1" s="1"/>
  <c r="DL89" i="1" s="1"/>
  <c r="CZ89" i="1"/>
  <c r="DN86" i="1"/>
  <c r="DO86" i="1" s="1"/>
  <c r="DP86" i="1" s="1"/>
  <c r="DQ86" i="1" s="1"/>
  <c r="DR86" i="1" s="1"/>
  <c r="DS86" i="1" s="1"/>
  <c r="DT86" i="1" s="1"/>
  <c r="DU86" i="1" s="1"/>
  <c r="DV86" i="1" s="1"/>
  <c r="DW86" i="1" s="1"/>
  <c r="DX86" i="1" s="1"/>
  <c r="DY86" i="1" s="1"/>
  <c r="DZ86" i="1" s="1"/>
  <c r="CY86" i="1"/>
  <c r="CZ86" i="1" s="1"/>
  <c r="DA86" i="1" s="1"/>
  <c r="DB86" i="1" s="1"/>
  <c r="DC86" i="1" s="1"/>
  <c r="DD86" i="1" s="1"/>
  <c r="DE86" i="1" s="1"/>
  <c r="DF86" i="1" s="1"/>
  <c r="DG86" i="1" s="1"/>
  <c r="DH86" i="1" s="1"/>
  <c r="DI86" i="1" s="1"/>
  <c r="DJ86" i="1" s="1"/>
  <c r="DK86" i="1" s="1"/>
  <c r="DN83" i="1"/>
  <c r="DO83" i="1" s="1"/>
  <c r="DP83" i="1" s="1"/>
  <c r="DQ83" i="1" s="1"/>
  <c r="DR83" i="1" s="1"/>
  <c r="DS83" i="1" s="1"/>
  <c r="DT83" i="1" s="1"/>
  <c r="DU83" i="1" s="1"/>
  <c r="DV83" i="1" s="1"/>
  <c r="DW83" i="1" s="1"/>
  <c r="DX83" i="1" s="1"/>
  <c r="DY83" i="1" s="1"/>
  <c r="DZ83" i="1" s="1"/>
  <c r="CZ83" i="1"/>
  <c r="DA83" i="1" s="1"/>
  <c r="DB83" i="1" s="1"/>
  <c r="DC83" i="1" s="1"/>
  <c r="DD83" i="1" s="1"/>
  <c r="DE83" i="1" s="1"/>
  <c r="DF83" i="1" s="1"/>
  <c r="DG83" i="1" s="1"/>
  <c r="DH83" i="1" s="1"/>
  <c r="DI83" i="1" s="1"/>
  <c r="DJ83" i="1" s="1"/>
  <c r="DK83" i="1" s="1"/>
  <c r="DL80" i="1"/>
  <c r="DM80" i="1" s="1"/>
  <c r="DN80" i="1" s="1"/>
  <c r="DO80" i="1" s="1"/>
  <c r="DP80" i="1" s="1"/>
  <c r="DQ80" i="1" s="1"/>
  <c r="DR80" i="1" s="1"/>
  <c r="DS80" i="1" s="1"/>
  <c r="DT80" i="1" s="1"/>
  <c r="DU80" i="1" s="1"/>
  <c r="DV80" i="1" s="1"/>
  <c r="DW80" i="1" s="1"/>
  <c r="DX80" i="1" s="1"/>
  <c r="DY80" i="1" s="1"/>
  <c r="DZ80" i="1" s="1"/>
  <c r="CY80" i="1"/>
  <c r="CZ80" i="1" s="1"/>
  <c r="DA80" i="1" s="1"/>
  <c r="DB80" i="1" s="1"/>
  <c r="DC80" i="1" s="1"/>
  <c r="DD80" i="1" s="1"/>
  <c r="DE80" i="1" s="1"/>
  <c r="DF80" i="1" s="1"/>
  <c r="DG80" i="1" s="1"/>
  <c r="DH80" i="1" s="1"/>
  <c r="DI80" i="1" s="1"/>
  <c r="DJ80" i="1" s="1"/>
  <c r="DN77" i="1"/>
  <c r="DO77" i="1" s="1"/>
  <c r="DP77" i="1" s="1"/>
  <c r="DQ77" i="1" s="1"/>
  <c r="DR77" i="1" s="1"/>
  <c r="DS77" i="1" s="1"/>
  <c r="DT77" i="1" s="1"/>
  <c r="DU77" i="1" s="1"/>
  <c r="DV77" i="1" s="1"/>
  <c r="DW77" i="1" s="1"/>
  <c r="DX77" i="1" s="1"/>
  <c r="DY77" i="1" s="1"/>
  <c r="DZ77" i="1" s="1"/>
  <c r="DZ74" i="1"/>
  <c r="DY74" i="1" s="1"/>
  <c r="DX74" i="1" s="1"/>
  <c r="DW74" i="1" s="1"/>
  <c r="DV74" i="1" s="1"/>
  <c r="DU74" i="1" s="1"/>
  <c r="DT74" i="1" s="1"/>
  <c r="DS74" i="1" s="1"/>
  <c r="DR74" i="1" s="1"/>
  <c r="DQ74" i="1" s="1"/>
  <c r="DP74" i="1" s="1"/>
  <c r="DO74" i="1" s="1"/>
  <c r="DN74" i="1" s="1"/>
  <c r="DM74" i="1" s="1"/>
  <c r="DL74" i="1" s="1"/>
  <c r="DJ74" i="1"/>
  <c r="DI74" i="1" s="1"/>
  <c r="DH74" i="1" s="1"/>
  <c r="DG74" i="1" s="1"/>
  <c r="DF74" i="1" s="1"/>
  <c r="DE74" i="1" s="1"/>
  <c r="DD74" i="1" s="1"/>
  <c r="DC74" i="1" s="1"/>
  <c r="DB74" i="1" s="1"/>
  <c r="DA74" i="1" s="1"/>
  <c r="CZ74" i="1" s="1"/>
  <c r="CY74" i="1" s="1"/>
  <c r="DO71" i="1"/>
  <c r="DP71" i="1" s="1"/>
  <c r="DQ71" i="1" s="1"/>
  <c r="DR71" i="1" s="1"/>
  <c r="DS71" i="1" s="1"/>
  <c r="DT71" i="1" s="1"/>
  <c r="DU71" i="1" s="1"/>
  <c r="DV71" i="1" s="1"/>
  <c r="DW71" i="1" s="1"/>
  <c r="DX71" i="1" s="1"/>
  <c r="DY71" i="1" s="1"/>
  <c r="DZ71" i="1" s="1"/>
  <c r="DN71" i="1"/>
  <c r="DM71" i="1"/>
  <c r="DL71" i="1"/>
  <c r="CY71" i="1"/>
  <c r="CZ71" i="1" s="1"/>
  <c r="DA71" i="1" s="1"/>
  <c r="DB71" i="1" s="1"/>
  <c r="DC71" i="1" s="1"/>
  <c r="DD71" i="1" s="1"/>
  <c r="DE71" i="1" s="1"/>
  <c r="DF71" i="1" s="1"/>
  <c r="DG71" i="1" s="1"/>
  <c r="DH71" i="1" s="1"/>
  <c r="DI71" i="1" s="1"/>
  <c r="DJ71" i="1" s="1"/>
  <c r="DQ68" i="1"/>
  <c r="DR68" i="1" s="1"/>
  <c r="DS68" i="1" s="1"/>
  <c r="DT68" i="1" s="1"/>
  <c r="DU68" i="1" s="1"/>
  <c r="DV68" i="1" s="1"/>
  <c r="DW68" i="1" s="1"/>
  <c r="DX68" i="1" s="1"/>
  <c r="DY68" i="1" s="1"/>
  <c r="DZ68" i="1" s="1"/>
  <c r="DN68" i="1"/>
  <c r="DO68" i="1" s="1"/>
  <c r="DP68" i="1" s="1"/>
  <c r="DZ66" i="1"/>
  <c r="DY66" i="1" s="1"/>
  <c r="DX66" i="1" s="1"/>
  <c r="DW66" i="1"/>
  <c r="DV66" i="1"/>
  <c r="DU66" i="1" s="1"/>
  <c r="DT66" i="1" s="1"/>
  <c r="DS66" i="1" s="1"/>
  <c r="DR66" i="1" s="1"/>
  <c r="DQ66" i="1" s="1"/>
  <c r="DP66" i="1" s="1"/>
  <c r="DO66" i="1" s="1"/>
  <c r="DN66" i="1" s="1"/>
  <c r="DM66" i="1" s="1"/>
  <c r="DL66" i="1" s="1"/>
  <c r="DJ66" i="1"/>
  <c r="DI66" i="1"/>
  <c r="DH66" i="1" s="1"/>
  <c r="DG66" i="1" s="1"/>
  <c r="DF66" i="1"/>
  <c r="DE66" i="1"/>
  <c r="DD66" i="1" s="1"/>
  <c r="DC66" i="1" s="1"/>
  <c r="DB66" i="1" s="1"/>
  <c r="DA66" i="1" s="1"/>
  <c r="CZ66" i="1" s="1"/>
  <c r="CY66" i="1" s="1"/>
  <c r="O47" i="15" l="1"/>
  <c r="O50" i="15"/>
  <c r="O51" i="15"/>
  <c r="O52" i="15"/>
  <c r="O53" i="15"/>
  <c r="O54" i="15"/>
  <c r="O55" i="15"/>
  <c r="O56" i="15"/>
  <c r="O57" i="15"/>
  <c r="O58" i="15"/>
  <c r="O59" i="15"/>
  <c r="O60" i="15"/>
  <c r="O61" i="15"/>
  <c r="O62" i="15"/>
  <c r="O63" i="15"/>
  <c r="O64" i="15"/>
  <c r="O65" i="15"/>
  <c r="O66" i="15"/>
  <c r="O67" i="15"/>
  <c r="O68" i="15"/>
  <c r="O70" i="15"/>
  <c r="O71" i="15"/>
  <c r="O72" i="15"/>
  <c r="O73" i="15"/>
  <c r="O74" i="15"/>
  <c r="O75" i="15"/>
  <c r="O46" i="15"/>
  <c r="O45" i="15"/>
  <c r="P77" i="15" l="1"/>
  <c r="O77" i="15"/>
  <c r="N77" i="15"/>
  <c r="P111" i="15" l="1"/>
  <c r="N111" i="15"/>
  <c r="M111" i="15"/>
  <c r="N127" i="15"/>
  <c r="P127" i="15"/>
  <c r="M127" i="15"/>
  <c r="M126" i="15"/>
  <c r="M4" i="15" l="1"/>
  <c r="O76" i="15"/>
  <c r="N76" i="15"/>
  <c r="M76" i="15"/>
  <c r="P110" i="15"/>
  <c r="N110" i="15"/>
  <c r="M110" i="15"/>
  <c r="P126" i="15"/>
  <c r="N126" i="15"/>
  <c r="O100" i="15"/>
  <c r="O101" i="15"/>
  <c r="O102" i="15"/>
  <c r="O103" i="15"/>
  <c r="O104" i="15"/>
  <c r="O105" i="15"/>
  <c r="O106" i="15"/>
  <c r="O107" i="15"/>
  <c r="O108" i="15"/>
  <c r="O109" i="15"/>
  <c r="O118" i="15" l="1"/>
  <c r="O119" i="15" l="1"/>
  <c r="O120" i="15"/>
  <c r="O121" i="15"/>
  <c r="O122" i="15"/>
  <c r="O123" i="15"/>
  <c r="O124" i="15"/>
  <c r="O125" i="15"/>
  <c r="O80" i="15"/>
  <c r="O81" i="15"/>
  <c r="O82" i="15"/>
  <c r="O83" i="15"/>
  <c r="O84" i="15"/>
  <c r="O85" i="15"/>
  <c r="O86" i="15"/>
  <c r="O87" i="15"/>
  <c r="O88" i="15"/>
  <c r="O89" i="15"/>
  <c r="O90" i="15"/>
  <c r="O91" i="15"/>
  <c r="O92" i="15"/>
  <c r="O93" i="15"/>
  <c r="O94" i="15"/>
  <c r="O95" i="15"/>
  <c r="O96" i="15"/>
  <c r="O97" i="15"/>
  <c r="O98" i="15"/>
  <c r="O99" i="15"/>
  <c r="O115" i="15"/>
  <c r="O116" i="15"/>
  <c r="O117" i="15"/>
  <c r="O114" i="15"/>
  <c r="O127" i="15" l="1"/>
  <c r="O111" i="15"/>
  <c r="O110" i="15"/>
  <c r="O126" i="15"/>
  <c r="B16" i="10"/>
  <c r="B15" i="10"/>
  <c r="B14" i="10"/>
  <c r="B17" i="10" s="1"/>
  <c r="P2" i="17" l="1"/>
  <c r="T2" i="17"/>
  <c r="N2" i="17"/>
  <c r="C13" i="15" l="1"/>
  <c r="E10" i="15" l="1"/>
  <c r="E11" i="15"/>
  <c r="E12" i="15"/>
  <c r="E4" i="15"/>
  <c r="E5" i="15"/>
  <c r="E7" i="15"/>
  <c r="E8" i="15"/>
  <c r="E9" i="15"/>
  <c r="D13" i="15"/>
  <c r="E13" i="15" s="1"/>
  <c r="CB66" i="1" l="1"/>
  <c r="CA66" i="1" s="1"/>
  <c r="BZ66" i="1" s="1"/>
  <c r="BY66" i="1" s="1"/>
  <c r="BX66" i="1" s="1"/>
  <c r="BW66" i="1" s="1"/>
  <c r="BV66" i="1" s="1"/>
  <c r="BU66" i="1" s="1"/>
  <c r="BT66" i="1" s="1"/>
  <c r="BS66" i="1" s="1"/>
  <c r="BR66" i="1" s="1"/>
  <c r="BQ66" i="1" s="1"/>
  <c r="BP66" i="1" s="1"/>
  <c r="BO66" i="1" s="1"/>
  <c r="BN66" i="1" s="1"/>
  <c r="BM66" i="1" s="1"/>
  <c r="BL66" i="1" s="1"/>
  <c r="BJ66" i="1"/>
  <c r="BI66" i="1" s="1"/>
  <c r="BH66" i="1" s="1"/>
  <c r="BG66" i="1" s="1"/>
  <c r="BF66" i="1" s="1"/>
  <c r="BE66" i="1" s="1"/>
  <c r="BD66" i="1" s="1"/>
  <c r="BC66" i="1" s="1"/>
  <c r="BB66" i="1" s="1"/>
  <c r="BA66" i="1" s="1"/>
  <c r="AZ66" i="1" s="1"/>
  <c r="AY66" i="1" s="1"/>
  <c r="BN68" i="1"/>
  <c r="BO68" i="1" s="1"/>
  <c r="BP68" i="1" s="1"/>
  <c r="BQ68" i="1" s="1"/>
  <c r="BR68" i="1" s="1"/>
  <c r="BS68" i="1" s="1"/>
  <c r="BT68" i="1" s="1"/>
  <c r="BU68" i="1" s="1"/>
  <c r="BV68" i="1" s="1"/>
  <c r="BW68" i="1" s="1"/>
  <c r="BX68" i="1" s="1"/>
  <c r="BY68" i="1" s="1"/>
  <c r="BZ68" i="1" s="1"/>
  <c r="CA68" i="1" s="1"/>
  <c r="CB68" i="1" s="1"/>
  <c r="AY71" i="1" s="1"/>
  <c r="AZ71" i="1" s="1"/>
  <c r="BA71" i="1" s="1"/>
  <c r="BB71" i="1" s="1"/>
  <c r="BC71" i="1" s="1"/>
  <c r="BD71" i="1" s="1"/>
  <c r="BE71" i="1" s="1"/>
  <c r="BF71" i="1" s="1"/>
  <c r="BG71" i="1" s="1"/>
  <c r="BH71" i="1" s="1"/>
  <c r="BI71" i="1" s="1"/>
  <c r="BJ71" i="1" s="1"/>
  <c r="BL71" i="1"/>
  <c r="BM71" i="1" s="1"/>
  <c r="BN71" i="1" s="1"/>
  <c r="BO71" i="1" s="1"/>
  <c r="BP71" i="1" s="1"/>
  <c r="BQ71" i="1" s="1"/>
  <c r="BR71" i="1" s="1"/>
  <c r="BS71" i="1" s="1"/>
  <c r="BT71" i="1" s="1"/>
  <c r="BU71" i="1" s="1"/>
  <c r="BV71" i="1" s="1"/>
  <c r="BW71" i="1" s="1"/>
  <c r="BX71" i="1" s="1"/>
  <c r="BY71" i="1" s="1"/>
  <c r="BZ71" i="1" s="1"/>
  <c r="CA71" i="1" s="1"/>
  <c r="AZ89" i="1" l="1"/>
  <c r="BA89" i="1" s="1"/>
  <c r="BB89" i="1" s="1"/>
  <c r="BC89" i="1" s="1"/>
  <c r="BD89" i="1" s="1"/>
  <c r="BE89" i="1" s="1"/>
  <c r="BF89" i="1" s="1"/>
  <c r="BG89" i="1" s="1"/>
  <c r="BH89" i="1" s="1"/>
  <c r="BI89" i="1" s="1"/>
  <c r="BJ89" i="1" s="1"/>
  <c r="BK89" i="1" s="1"/>
  <c r="BL89" i="1" s="1"/>
  <c r="BP95" i="1"/>
  <c r="BQ95" i="1" s="1"/>
  <c r="BR95" i="1" s="1"/>
  <c r="BS95" i="1" s="1"/>
  <c r="BT95" i="1" s="1"/>
  <c r="BU95" i="1" s="1"/>
  <c r="BV95" i="1" s="1"/>
  <c r="BW95" i="1" s="1"/>
  <c r="BX95" i="1" s="1"/>
  <c r="BY95" i="1" s="1"/>
  <c r="BZ95" i="1" s="1"/>
  <c r="CA95" i="1" s="1"/>
  <c r="CB95" i="1" s="1"/>
  <c r="BO92" i="1"/>
  <c r="BP92" i="1" s="1"/>
  <c r="BQ92" i="1" s="1"/>
  <c r="BR92" i="1" s="1"/>
  <c r="BS92" i="1" s="1"/>
  <c r="BT92" i="1" s="1"/>
  <c r="BU92" i="1" s="1"/>
  <c r="BV92" i="1" s="1"/>
  <c r="BW92" i="1" s="1"/>
  <c r="BX92" i="1" s="1"/>
  <c r="BY92" i="1" s="1"/>
  <c r="BZ92" i="1" s="1"/>
  <c r="CA92" i="1" s="1"/>
  <c r="CB92" i="1" s="1"/>
  <c r="AY95" i="1" s="1"/>
  <c r="AZ95" i="1" s="1"/>
  <c r="BA95" i="1" s="1"/>
  <c r="BB95" i="1" s="1"/>
  <c r="BC95" i="1" s="1"/>
  <c r="BD95" i="1" s="1"/>
  <c r="BE95" i="1" s="1"/>
  <c r="BF95" i="1" s="1"/>
  <c r="BG95" i="1" s="1"/>
  <c r="BH95" i="1" s="1"/>
  <c r="BI95" i="1" s="1"/>
  <c r="BJ95" i="1" s="1"/>
  <c r="BK95" i="1" s="1"/>
  <c r="BL95" i="1" s="1"/>
  <c r="BM95" i="1" s="1"/>
  <c r="BP89" i="1"/>
  <c r="BQ89" i="1" s="1"/>
  <c r="BR89" i="1" s="1"/>
  <c r="BS89" i="1" s="1"/>
  <c r="BT89" i="1" s="1"/>
  <c r="BU89" i="1" s="1"/>
  <c r="BV89" i="1" s="1"/>
  <c r="BW89" i="1" s="1"/>
  <c r="BX89" i="1" s="1"/>
  <c r="BY89" i="1" s="1"/>
  <c r="BZ89" i="1" s="1"/>
  <c r="CA89" i="1" s="1"/>
  <c r="CB89" i="1" s="1"/>
  <c r="AY92" i="1" s="1"/>
  <c r="AZ92" i="1" s="1"/>
  <c r="BA92" i="1" s="1"/>
  <c r="BB92" i="1" s="1"/>
  <c r="BC92" i="1" s="1"/>
  <c r="BD92" i="1" s="1"/>
  <c r="BE92" i="1" s="1"/>
  <c r="BF92" i="1" s="1"/>
  <c r="BG92" i="1" s="1"/>
  <c r="BH92" i="1" s="1"/>
  <c r="BI92" i="1" s="1"/>
  <c r="BJ92" i="1" s="1"/>
  <c r="BK92" i="1" s="1"/>
  <c r="BL92" i="1" s="1"/>
  <c r="BM92" i="1" s="1"/>
  <c r="BN86" i="1"/>
  <c r="BO86" i="1" s="1"/>
  <c r="BP86" i="1" s="1"/>
  <c r="BQ86" i="1" s="1"/>
  <c r="BR86" i="1" s="1"/>
  <c r="BS86" i="1" s="1"/>
  <c r="BT86" i="1" s="1"/>
  <c r="BU86" i="1" s="1"/>
  <c r="BV86" i="1" s="1"/>
  <c r="BW86" i="1" s="1"/>
  <c r="BX86" i="1" s="1"/>
  <c r="BY86" i="1" s="1"/>
  <c r="BZ86" i="1" s="1"/>
  <c r="CA86" i="1" s="1"/>
  <c r="BN83" i="1"/>
  <c r="BO83" i="1" s="1"/>
  <c r="BP83" i="1" s="1"/>
  <c r="BQ83" i="1" s="1"/>
  <c r="BR83" i="1" s="1"/>
  <c r="BS83" i="1" s="1"/>
  <c r="BT83" i="1" s="1"/>
  <c r="BU83" i="1" s="1"/>
  <c r="BV83" i="1" s="1"/>
  <c r="BW83" i="1" s="1"/>
  <c r="BX83" i="1" s="1"/>
  <c r="BY83" i="1" s="1"/>
  <c r="BZ83" i="1" s="1"/>
  <c r="CA83" i="1" s="1"/>
  <c r="CB83" i="1" s="1"/>
  <c r="AY86" i="1" s="1"/>
  <c r="AZ86" i="1" s="1"/>
  <c r="BA86" i="1" s="1"/>
  <c r="BB86" i="1" s="1"/>
  <c r="BC86" i="1" s="1"/>
  <c r="BD86" i="1" s="1"/>
  <c r="BE86" i="1" s="1"/>
  <c r="BF86" i="1" s="1"/>
  <c r="BG86" i="1" s="1"/>
  <c r="BH86" i="1" s="1"/>
  <c r="BI86" i="1" s="1"/>
  <c r="BJ86" i="1" s="1"/>
  <c r="BK86" i="1" s="1"/>
  <c r="AZ83" i="1"/>
  <c r="BA83" i="1" s="1"/>
  <c r="BB83" i="1" s="1"/>
  <c r="BC83" i="1" s="1"/>
  <c r="BD83" i="1" s="1"/>
  <c r="BE83" i="1" s="1"/>
  <c r="BF83" i="1" s="1"/>
  <c r="BG83" i="1" s="1"/>
  <c r="BH83" i="1" s="1"/>
  <c r="BI83" i="1" s="1"/>
  <c r="BJ83" i="1" s="1"/>
  <c r="BK83" i="1" s="1"/>
  <c r="BL80" i="1"/>
  <c r="BM80" i="1" s="1"/>
  <c r="BN80" i="1" s="1"/>
  <c r="BO80" i="1" s="1"/>
  <c r="BP80" i="1" s="1"/>
  <c r="BQ80" i="1" s="1"/>
  <c r="BR80" i="1" s="1"/>
  <c r="BS80" i="1" s="1"/>
  <c r="BT80" i="1" s="1"/>
  <c r="BU80" i="1" s="1"/>
  <c r="BV80" i="1" s="1"/>
  <c r="BW80" i="1" s="1"/>
  <c r="BX80" i="1" s="1"/>
  <c r="BY80" i="1" s="1"/>
  <c r="BZ80" i="1" s="1"/>
  <c r="CA80" i="1" s="1"/>
  <c r="BN77" i="1"/>
  <c r="BO77" i="1" s="1"/>
  <c r="BP77" i="1" s="1"/>
  <c r="BQ77" i="1" s="1"/>
  <c r="BR77" i="1" s="1"/>
  <c r="BS77" i="1" s="1"/>
  <c r="BT77" i="1" s="1"/>
  <c r="BU77" i="1" s="1"/>
  <c r="BV77" i="1" s="1"/>
  <c r="BW77" i="1" s="1"/>
  <c r="BX77" i="1" s="1"/>
  <c r="BY77" i="1" s="1"/>
  <c r="BZ77" i="1" s="1"/>
  <c r="CA77" i="1" s="1"/>
  <c r="CB77" i="1" s="1"/>
  <c r="AY80" i="1" s="1"/>
  <c r="AZ80" i="1" s="1"/>
  <c r="BA80" i="1" s="1"/>
  <c r="BB80" i="1" s="1"/>
  <c r="BC80" i="1" s="1"/>
  <c r="BD80" i="1" s="1"/>
  <c r="BE80" i="1" s="1"/>
  <c r="BF80" i="1" s="1"/>
  <c r="BG80" i="1" s="1"/>
  <c r="BH80" i="1" s="1"/>
  <c r="BI80" i="1" s="1"/>
  <c r="BJ80" i="1" s="1"/>
  <c r="CB74" i="1"/>
  <c r="CA74" i="1" s="1"/>
  <c r="BZ74" i="1" s="1"/>
  <c r="BY74" i="1" s="1"/>
  <c r="BX74" i="1" s="1"/>
  <c r="BW74" i="1" s="1"/>
  <c r="BV74" i="1" s="1"/>
  <c r="BU74" i="1" s="1"/>
  <c r="BT74" i="1" s="1"/>
  <c r="BS74" i="1" s="1"/>
  <c r="BR74" i="1" s="1"/>
  <c r="BQ74" i="1" s="1"/>
  <c r="BP74" i="1" s="1"/>
  <c r="BO74" i="1" s="1"/>
  <c r="BN74" i="1" s="1"/>
  <c r="BM74" i="1" s="1"/>
  <c r="BL74" i="1" s="1"/>
  <c r="BJ74" i="1"/>
  <c r="BI74" i="1" s="1"/>
  <c r="BH74" i="1" s="1"/>
  <c r="BG74" i="1" s="1"/>
  <c r="BF74" i="1" s="1"/>
  <c r="BE74" i="1" s="1"/>
  <c r="BD74" i="1" s="1"/>
  <c r="BC74" i="1" s="1"/>
  <c r="BB74" i="1" s="1"/>
  <c r="BA74" i="1" s="1"/>
  <c r="AZ74" i="1" s="1"/>
  <c r="AY74" i="1" s="1"/>
  <c r="AA108" i="1" l="1"/>
  <c r="Z108" i="1"/>
  <c r="Y108" i="1"/>
  <c r="L108" i="1"/>
  <c r="K108" i="1"/>
  <c r="J108" i="1"/>
  <c r="I108" i="1"/>
  <c r="M108" i="1"/>
  <c r="N108" i="1"/>
  <c r="O108" i="1"/>
  <c r="P108" i="1"/>
  <c r="Q108" i="1"/>
  <c r="R108" i="1"/>
  <c r="S108" i="1"/>
  <c r="T108" i="1"/>
  <c r="U108" i="1"/>
  <c r="V108" i="1"/>
  <c r="W108" i="1"/>
  <c r="X108" i="1"/>
  <c r="AB108" i="1"/>
  <c r="AC108" i="1"/>
  <c r="AD108" i="1"/>
  <c r="AF108" i="1"/>
  <c r="AG108" i="1"/>
  <c r="AH108" i="1"/>
  <c r="AI108" i="1"/>
  <c r="H108" i="1"/>
  <c r="G108" i="1"/>
  <c r="F108" i="1"/>
  <c r="E108" i="1"/>
  <c r="F107" i="1"/>
  <c r="G107" i="1" s="1"/>
  <c r="H107" i="1" s="1"/>
  <c r="I107" i="1" s="1"/>
  <c r="J107" i="1" s="1"/>
  <c r="K107" i="1" s="1"/>
  <c r="L107" i="1" s="1"/>
  <c r="M107" i="1" s="1"/>
  <c r="N107" i="1" s="1"/>
  <c r="O107" i="1" s="1"/>
  <c r="P107" i="1" s="1"/>
  <c r="Q107" i="1" s="1"/>
  <c r="R107" i="1" s="1"/>
  <c r="S107" i="1" s="1"/>
  <c r="T107" i="1" s="1"/>
  <c r="U107" i="1" s="1"/>
  <c r="V107" i="1" s="1"/>
  <c r="W107" i="1" s="1"/>
  <c r="X107" i="1" s="1"/>
  <c r="Y107" i="1" s="1"/>
  <c r="Z107" i="1" s="1"/>
  <c r="AA107" i="1" s="1"/>
  <c r="AB107" i="1" s="1"/>
  <c r="AC107" i="1" s="1"/>
  <c r="AD107" i="1" s="1"/>
  <c r="AF107" i="1" s="1"/>
  <c r="AG107" i="1" s="1"/>
  <c r="AH107" i="1" s="1"/>
  <c r="AI107" i="1" s="1"/>
  <c r="F95" i="1"/>
  <c r="G95" i="1" s="1"/>
  <c r="H95" i="1" s="1"/>
  <c r="I95" i="1" s="1"/>
  <c r="J95" i="1" s="1"/>
  <c r="K95" i="1" s="1"/>
  <c r="L95" i="1" s="1"/>
  <c r="M95" i="1" s="1"/>
  <c r="N95" i="1" s="1"/>
  <c r="O95" i="1" s="1"/>
  <c r="P95" i="1" s="1"/>
  <c r="Q95" i="1" s="1"/>
  <c r="R95" i="1" s="1"/>
  <c r="S95" i="1" s="1"/>
  <c r="T95" i="1" s="1"/>
  <c r="U95" i="1" s="1"/>
  <c r="V95" i="1" s="1"/>
  <c r="W95" i="1" s="1"/>
  <c r="X95" i="1" s="1"/>
  <c r="Y95" i="1" s="1"/>
  <c r="Z95" i="1" s="1"/>
  <c r="AA95" i="1" s="1"/>
  <c r="AB95" i="1" s="1"/>
  <c r="AC95" i="1" s="1"/>
  <c r="AD95" i="1" s="1"/>
  <c r="AF95" i="1" s="1"/>
  <c r="AG95" i="1" s="1"/>
  <c r="AH95" i="1" s="1"/>
  <c r="AI95" i="1" s="1"/>
  <c r="AJ95" i="1" s="1"/>
  <c r="N24" i="10" l="1"/>
  <c r="P36" i="10"/>
  <c r="N32" i="10"/>
  <c r="P32" i="10" s="1"/>
  <c r="J36" i="10"/>
  <c r="H32" i="10"/>
  <c r="J32" i="10" s="1"/>
  <c r="P24" i="10" l="1"/>
  <c r="P20" i="10" s="1"/>
  <c r="V86" i="1"/>
  <c r="W86" i="1" s="1"/>
  <c r="X86" i="1" s="1"/>
  <c r="Y86" i="1" s="1"/>
  <c r="Z86" i="1" s="1"/>
  <c r="AA86" i="1" s="1"/>
  <c r="AB86" i="1" s="1"/>
  <c r="AC86" i="1" s="1"/>
  <c r="AD86" i="1" s="1"/>
  <c r="AE86" i="1" s="1"/>
  <c r="AF86" i="1" s="1"/>
  <c r="AG86" i="1" s="1"/>
  <c r="AH86" i="1" s="1"/>
  <c r="D7" i="11" l="1"/>
  <c r="D6" i="11"/>
  <c r="AH66" i="1"/>
  <c r="AG66" i="1" s="1"/>
  <c r="AF66" i="1" s="1"/>
  <c r="AE66" i="1" s="1"/>
  <c r="AD66" i="1" s="1"/>
  <c r="AC66" i="1" s="1"/>
  <c r="AB66" i="1" s="1"/>
  <c r="AA66" i="1" s="1"/>
  <c r="Z66" i="1" s="1"/>
  <c r="Y66" i="1" s="1"/>
  <c r="X66" i="1" s="1"/>
  <c r="W66" i="1" s="1"/>
  <c r="V66" i="1" s="1"/>
  <c r="U66" i="1" s="1"/>
  <c r="T66" i="1" s="1"/>
  <c r="S66" i="1" s="1"/>
  <c r="R66" i="1" s="1"/>
  <c r="P66" i="1" s="1"/>
  <c r="O66" i="1" s="1"/>
  <c r="N66" i="1" s="1"/>
  <c r="M66" i="1" s="1"/>
  <c r="L66" i="1" s="1"/>
  <c r="K66" i="1" s="1"/>
  <c r="J66" i="1" s="1"/>
  <c r="I66" i="1" s="1"/>
  <c r="H66" i="1" s="1"/>
  <c r="G66" i="1" s="1"/>
  <c r="F66" i="1" s="1"/>
  <c r="E66" i="1" s="1"/>
  <c r="AH64" i="1" s="1"/>
  <c r="AG64" i="1" s="1"/>
  <c r="AF64" i="1" s="1"/>
  <c r="AE64" i="1" s="1"/>
  <c r="AD64" i="1" s="1"/>
  <c r="AC64" i="1" s="1"/>
  <c r="AB64" i="1" s="1"/>
  <c r="AA64" i="1" s="1"/>
  <c r="Z64" i="1" s="1"/>
  <c r="Y64" i="1" s="1"/>
  <c r="X64" i="1" s="1"/>
  <c r="W64" i="1" s="1"/>
  <c r="V64" i="1" s="1"/>
  <c r="U64" i="1" s="1"/>
  <c r="T64" i="1" s="1"/>
  <c r="S64" i="1" s="1"/>
  <c r="R64" i="1" s="1"/>
  <c r="Q64" i="1" s="1"/>
  <c r="O64" i="1" s="1"/>
  <c r="N64" i="1" s="1"/>
  <c r="M64" i="1" s="1"/>
  <c r="L64" i="1" s="1"/>
  <c r="K64" i="1" s="1"/>
  <c r="J64" i="1" s="1"/>
  <c r="I64" i="1" s="1"/>
  <c r="H64" i="1" s="1"/>
  <c r="G64" i="1" s="1"/>
  <c r="F64" i="1" s="1"/>
  <c r="E64" i="1" s="1"/>
  <c r="T68" i="1"/>
  <c r="U68" i="1" s="1"/>
  <c r="V68" i="1" s="1"/>
  <c r="W68" i="1" s="1"/>
  <c r="X68" i="1" s="1"/>
  <c r="Y68" i="1" s="1"/>
  <c r="Z68" i="1" s="1"/>
  <c r="AA68" i="1" s="1"/>
  <c r="AB68" i="1" s="1"/>
  <c r="AC68" i="1" s="1"/>
  <c r="AD68" i="1" s="1"/>
  <c r="AE68" i="1" s="1"/>
  <c r="AF68" i="1" s="1"/>
  <c r="AG68" i="1" s="1"/>
  <c r="AH68" i="1" s="1"/>
  <c r="E71" i="1" s="1"/>
  <c r="F71" i="1" s="1"/>
  <c r="G71" i="1" s="1"/>
  <c r="H71" i="1" s="1"/>
  <c r="I71" i="1" s="1"/>
  <c r="J71" i="1" s="1"/>
  <c r="K71" i="1" s="1"/>
  <c r="L71" i="1" s="1"/>
  <c r="M71" i="1" s="1"/>
  <c r="N71" i="1" s="1"/>
  <c r="O71" i="1" s="1"/>
  <c r="P71" i="1" s="1"/>
  <c r="R71" i="1" s="1"/>
  <c r="S71" i="1" l="1"/>
  <c r="T71" i="1" s="1"/>
  <c r="U71" i="1" s="1"/>
  <c r="V71" i="1" s="1"/>
  <c r="W71" i="1" s="1"/>
  <c r="X71" i="1" s="1"/>
  <c r="Y71" i="1" s="1"/>
  <c r="Z71" i="1" s="1"/>
  <c r="AA71" i="1" s="1"/>
  <c r="AB71" i="1" s="1"/>
  <c r="AC71" i="1" s="1"/>
  <c r="AD71" i="1" s="1"/>
  <c r="AE71" i="1" s="1"/>
  <c r="AF71" i="1" s="1"/>
  <c r="AG71" i="1" s="1"/>
  <c r="F74" i="1" s="1"/>
  <c r="G74" i="1" s="1"/>
  <c r="H74" i="1" s="1"/>
  <c r="I74" i="1" s="1"/>
  <c r="J74" i="1" s="1"/>
  <c r="K74" i="1" s="1"/>
  <c r="L74" i="1" s="1"/>
  <c r="M74" i="1" s="1"/>
  <c r="N74" i="1" s="1"/>
  <c r="O74" i="1" s="1"/>
  <c r="P74" i="1" s="1"/>
  <c r="Q74" i="1" s="1"/>
  <c r="T74" i="1" s="1"/>
  <c r="U74" i="1" s="1"/>
  <c r="V74" i="1" s="1"/>
  <c r="W74" i="1" s="1"/>
  <c r="X74" i="1" s="1"/>
  <c r="Y74" i="1" s="1"/>
  <c r="Z74" i="1" s="1"/>
  <c r="AA74" i="1" s="1"/>
  <c r="AB74" i="1" s="1"/>
  <c r="AC74" i="1" s="1"/>
  <c r="AD74" i="1" s="1"/>
  <c r="AE74" i="1" s="1"/>
  <c r="AF74" i="1" s="1"/>
  <c r="AG74" i="1" s="1"/>
  <c r="AH74" i="1" s="1"/>
  <c r="E77" i="1" s="1"/>
  <c r="F77" i="1" s="1"/>
  <c r="G77" i="1" s="1"/>
  <c r="H77" i="1" s="1"/>
  <c r="I77" i="1" s="1"/>
  <c r="J77" i="1" s="1"/>
  <c r="K77" i="1" s="1"/>
  <c r="L77" i="1" s="1"/>
  <c r="M77" i="1" s="1"/>
  <c r="N77" i="1" s="1"/>
  <c r="O77" i="1" s="1"/>
  <c r="P77" i="1" s="1"/>
  <c r="Q77" i="1" s="1"/>
  <c r="T77" i="1" s="1"/>
  <c r="U77" i="1" s="1"/>
  <c r="V77" i="1" s="1"/>
  <c r="W77" i="1" s="1"/>
  <c r="X77" i="1" s="1"/>
  <c r="Y77" i="1" s="1"/>
  <c r="Z77" i="1" s="1"/>
  <c r="AA77" i="1" s="1"/>
  <c r="AB77" i="1" s="1"/>
  <c r="AC77" i="1" s="1"/>
  <c r="AD77" i="1" s="1"/>
  <c r="AE77" i="1" s="1"/>
  <c r="AF77" i="1" s="1"/>
  <c r="AG77" i="1" s="1"/>
  <c r="F80" i="1" s="1"/>
  <c r="G80" i="1" s="1"/>
  <c r="H80" i="1" s="1"/>
  <c r="I80" i="1" s="1"/>
  <c r="J80" i="1" s="1"/>
  <c r="K80" i="1" s="1"/>
  <c r="L80" i="1" s="1"/>
  <c r="M80" i="1" s="1"/>
  <c r="N80" i="1" s="1"/>
  <c r="O80" i="1" s="1"/>
  <c r="P80" i="1" s="1"/>
  <c r="Q80" i="1" s="1"/>
  <c r="R80" i="1" s="1"/>
  <c r="V80" i="1" s="1"/>
  <c r="W80" i="1" s="1"/>
  <c r="X80" i="1" s="1"/>
  <c r="Y80" i="1" s="1"/>
  <c r="Z80" i="1" s="1"/>
  <c r="AA80" i="1" s="1"/>
  <c r="AB80" i="1" s="1"/>
  <c r="AC80" i="1" s="1"/>
  <c r="AD80" i="1" s="1"/>
  <c r="AE80" i="1" s="1"/>
  <c r="AF80" i="1" s="1"/>
  <c r="AG80" i="1" s="1"/>
  <c r="AH80" i="1" s="1"/>
  <c r="E83" i="1" s="1"/>
  <c r="F83" i="1" s="1"/>
  <c r="G83" i="1" s="1"/>
  <c r="H83" i="1" s="1"/>
  <c r="I83" i="1" s="1"/>
  <c r="J83" i="1" s="1"/>
  <c r="K83" i="1" s="1"/>
  <c r="L83" i="1" s="1"/>
  <c r="M83" i="1" s="1"/>
  <c r="N83" i="1" s="1"/>
  <c r="O83" i="1" s="1"/>
  <c r="P83" i="1" s="1"/>
  <c r="Q83" i="1" s="1"/>
  <c r="R83" i="1" s="1"/>
  <c r="S83" i="1" s="1"/>
  <c r="U83" i="1" s="1"/>
  <c r="V83" i="1" s="1"/>
  <c r="W83" i="1" s="1"/>
  <c r="X83" i="1" s="1"/>
  <c r="Y83" i="1" s="1"/>
  <c r="Z83" i="1" s="1"/>
  <c r="AA83" i="1" s="1"/>
  <c r="AB83" i="1" s="1"/>
  <c r="AC83" i="1" s="1"/>
  <c r="AD83" i="1" s="1"/>
  <c r="AE83" i="1" s="1"/>
  <c r="AF83" i="1" s="1"/>
  <c r="AG83" i="1" s="1"/>
  <c r="AH83" i="1" s="1"/>
  <c r="E86" i="1" s="1"/>
  <c r="F86" i="1" s="1"/>
  <c r="G86" i="1" s="1"/>
  <c r="H86" i="1" s="1"/>
  <c r="I86" i="1" s="1"/>
  <c r="J86" i="1" s="1"/>
  <c r="K86" i="1" s="1"/>
  <c r="L86" i="1" s="1"/>
  <c r="M86" i="1" s="1"/>
  <c r="N86" i="1" s="1"/>
  <c r="O86" i="1" l="1"/>
  <c r="P86" i="1" s="1"/>
  <c r="Q86" i="1" s="1"/>
  <c r="R86" i="1" s="1"/>
  <c r="S86" i="1" s="1"/>
  <c r="AO466" i="7"/>
  <c r="H457" i="7"/>
  <c r="AO467" i="7" l="1"/>
  <c r="AO468" i="7" s="1"/>
  <c r="AO469" i="7" s="1"/>
  <c r="AO470" i="7" s="1"/>
  <c r="AO471" i="7" s="1"/>
  <c r="O7" i="10"/>
  <c r="O6" i="10"/>
  <c r="O5" i="10"/>
  <c r="N9" i="10"/>
  <c r="U9" i="10"/>
  <c r="R9" i="10"/>
  <c r="K9" i="10"/>
  <c r="H9" i="10"/>
  <c r="E9" i="10"/>
  <c r="D9" i="10"/>
  <c r="F9" i="10"/>
  <c r="G9" i="10"/>
  <c r="I9" i="10"/>
  <c r="J9" i="10"/>
  <c r="L9" i="10"/>
  <c r="M9" i="10"/>
  <c r="P9" i="10"/>
  <c r="Q9" i="10"/>
  <c r="S9" i="10"/>
  <c r="T9" i="10"/>
  <c r="C9" i="10"/>
  <c r="O9" i="10" s="1"/>
  <c r="AM37" i="7" l="1"/>
  <c r="U21" i="7" l="1"/>
  <c r="U15" i="7"/>
  <c r="U17" i="7"/>
  <c r="U19" i="7"/>
  <c r="U25" i="7"/>
  <c r="U23" i="7"/>
  <c r="U27" i="7"/>
  <c r="U29" i="7"/>
  <c r="U31" i="7"/>
  <c r="AS16" i="7"/>
  <c r="AR22" i="7"/>
  <c r="AR48" i="7"/>
  <c r="AR40" i="7"/>
  <c r="AR33" i="7" l="1"/>
  <c r="AR26" i="7"/>
  <c r="H20" i="10"/>
  <c r="J20" i="10" s="1"/>
  <c r="J24" i="10"/>
</calcChain>
</file>

<file path=xl/sharedStrings.xml><?xml version="1.0" encoding="utf-8"?>
<sst xmlns="http://schemas.openxmlformats.org/spreadsheetml/2006/main" count="4812" uniqueCount="2588">
  <si>
    <t>June</t>
  </si>
  <si>
    <t>August</t>
  </si>
  <si>
    <t>September</t>
  </si>
  <si>
    <t>October</t>
  </si>
  <si>
    <t>July</t>
  </si>
  <si>
    <t>November</t>
  </si>
  <si>
    <t>December</t>
  </si>
  <si>
    <t>January</t>
  </si>
  <si>
    <t>Feburary</t>
  </si>
  <si>
    <t>March</t>
  </si>
  <si>
    <t>April</t>
  </si>
  <si>
    <t>plan</t>
  </si>
  <si>
    <t>skills</t>
  </si>
  <si>
    <t>career</t>
  </si>
  <si>
    <t>body</t>
  </si>
  <si>
    <t>Creation</t>
  </si>
  <si>
    <t>basic</t>
  </si>
  <si>
    <t>coding</t>
  </si>
  <si>
    <t>project</t>
  </si>
  <si>
    <t>job</t>
  </si>
  <si>
    <t>apply</t>
  </si>
  <si>
    <t>thesis proposal</t>
  </si>
  <si>
    <t>addmission</t>
  </si>
  <si>
    <t>interview</t>
  </si>
  <si>
    <t>lose 12kg</t>
  </si>
  <si>
    <t>body build</t>
  </si>
  <si>
    <t>yuga</t>
  </si>
  <si>
    <t>diet</t>
  </si>
  <si>
    <t>walking - running</t>
  </si>
  <si>
    <t>momentum</t>
  </si>
  <si>
    <t>absorbtion</t>
  </si>
  <si>
    <t>upgrade</t>
  </si>
  <si>
    <t>commite</t>
  </si>
  <si>
    <t>writing</t>
  </si>
  <si>
    <t>professional methods</t>
  </si>
  <si>
    <t>philosophy exposure</t>
  </si>
  <si>
    <t>collect drafts of thoughts</t>
  </si>
  <si>
    <t>initiate</t>
  </si>
  <si>
    <t>&gt;</t>
  </si>
  <si>
    <t>prel. result</t>
  </si>
  <si>
    <t>keep going</t>
  </si>
  <si>
    <t>real result</t>
  </si>
  <si>
    <t>week 3</t>
  </si>
  <si>
    <t>week 1</t>
  </si>
  <si>
    <t>week 4</t>
  </si>
  <si>
    <t>week 8</t>
  </si>
  <si>
    <t>week 12</t>
  </si>
  <si>
    <t>week 16</t>
  </si>
  <si>
    <t>nomenation</t>
  </si>
  <si>
    <t>interviewing</t>
  </si>
  <si>
    <t>a</t>
  </si>
  <si>
    <t>b</t>
  </si>
  <si>
    <t>accept offer</t>
  </si>
  <si>
    <t>the US</t>
  </si>
  <si>
    <t>May</t>
  </si>
  <si>
    <t>result</t>
  </si>
  <si>
    <t>done</t>
  </si>
  <si>
    <t>ongoing</t>
  </si>
  <si>
    <t>habbit ph</t>
  </si>
  <si>
    <t>skill ph</t>
  </si>
  <si>
    <t>range</t>
  </si>
  <si>
    <t>SAE</t>
  </si>
  <si>
    <t>accreditation</t>
  </si>
  <si>
    <t>regis.</t>
  </si>
  <si>
    <t>study</t>
  </si>
  <si>
    <t>exam</t>
  </si>
  <si>
    <t>revit review</t>
  </si>
  <si>
    <t>City</t>
  </si>
  <si>
    <t>LEED Practice</t>
  </si>
  <si>
    <t>أن يكون التقدير في مرحلة الماجستير جيد جدًّا فما فوق، وبمعدل لا يقل عن ( 2.75 من 4 ) أو  ( 3.75 من 5 ) أو ( 80 من 100) أو ما يماثلها في الشهادات الأجنبية.</t>
  </si>
  <si>
    <t>أداء اختبار قدرات الجامعيين في المركز الوطني للقياس والتقويم.</t>
  </si>
  <si>
    <t>ألا يكون قد مضى على حصول المتقدم على شهادة الماجستير أكثر من خمسة أعوام، فلا يقبل من تخرج قبل عام 1432هـ ــ 1433هـ.</t>
  </si>
  <si>
    <t>ألا يكون المتقدم حاصلاً على الزمالة الطبية.</t>
  </si>
  <si>
    <t>تحقيق المتطلبات الخاصة لجهة التوظيف في هذه المرحلة.</t>
  </si>
  <si>
    <t>ومعادلة الشهادة من جهة الاختصاص إذا كانت صادرة من مؤسسة خارج المملكة</t>
  </si>
  <si>
    <t>والسجل الأكاديمي</t>
  </si>
  <si>
    <t>إنهاء مرحلة الماجستير</t>
  </si>
  <si>
    <t>والحصول على وثيقة التخرج الرسمية</t>
  </si>
  <si>
    <t>تحقيق المتطلبات الخاصة لجهة التوظيف في هذه المرحلة</t>
  </si>
  <si>
    <t>ألا يزيد عمر المتقدم على اثنتين وعشرين سنة. ولا يقبل من ولد قبل  تاريخ 4 / 8 / 1415هـ، الموافق 5 /  1 / 1995م</t>
  </si>
  <si>
    <t>ألا يكون قد مضى على شهادة الثانوية العامة أكثر من ثلاثة أعوام،  فلا يقبل من تخرج قبل عام 1434هـ ـــ 1435هــ </t>
  </si>
  <si>
    <t>الحصول على درجة لا تقل عن 70% في اختبار القدرات في نسخته العربية، أو الإنجليزية، أو عن طريق أنظمة الاختبارات المحوسبة (CBT). ولن يقبل أي اختبار بديل عنه</t>
  </si>
  <si>
    <t>ألا يقل المعدل التراكمي العام في الثانوية العامة عن 80%</t>
  </si>
  <si>
    <t>الحصول على شهادة إتمام الثانوية العامة  ( قسم العلوم الطبيعية )، أو ما يعادلها</t>
  </si>
  <si>
    <t>A</t>
  </si>
  <si>
    <t>ابتعاث</t>
  </si>
  <si>
    <t>B</t>
  </si>
  <si>
    <t>The points table</t>
  </si>
  <si>
    <t>Age</t>
  </si>
  <si>
    <t>Points</t>
  </si>
  <si>
    <t>18-24 years</t>
  </si>
  <si>
    <t>25-32 years</t>
  </si>
  <si>
    <t>33-39 years</t>
  </si>
  <si>
    <t>40-44 years</t>
  </si>
  <si>
    <t>English</t>
  </si>
  <si>
    <t>Competent English</t>
  </si>
  <si>
    <t>Proficient English</t>
  </si>
  <si>
    <t>Superior English</t>
  </si>
  <si>
    <t>Skilled employment in the last 10 years – outside Australia</t>
  </si>
  <si>
    <t>Less than 3 years</t>
  </si>
  <si>
    <t>3-4 years</t>
  </si>
  <si>
    <t>5-7 years</t>
  </si>
  <si>
    <t>8-10 years</t>
  </si>
  <si>
    <t>Skilled employment in the last 10 years – in Australia</t>
  </si>
  <si>
    <t>Less than 1 year</t>
  </si>
  <si>
    <t>1-2 years</t>
  </si>
  <si>
    <t>Qualifications</t>
  </si>
  <si>
    <t>A Doctorate degree from an Australian educational institution or a Doctorate from another educational institution that is of a recognised standard.</t>
  </si>
  <si>
    <t>A Bachelor degree from an Australian educational institution or a Bachelor qualification, from another educational institution that is of a recognised standard.</t>
  </si>
  <si>
    <t>A diploma or trade qualification completed in Australia</t>
  </si>
  <si>
    <t>An award or qualification recognised by the relevant assessing authority for your nominated skilled occupation.</t>
  </si>
  <si>
    <t>Australian study requirement</t>
  </si>
  <si>
    <t>At least one degree, diploma or trade qualification from an Australian educational institution that meets the Australian study requirement</t>
  </si>
  <si>
    <t>Specialist education qualification</t>
  </si>
  <si>
    <t>A Masters degree by research or a Doctorate degree from an Australian educational institution that included at least two academic years in a relevant field.</t>
  </si>
  <si>
    <t>Other</t>
  </si>
  <si>
    <t>Accredited in a community language</t>
  </si>
  <si>
    <t>Study in regional Australia or a low population growth metropolitan area that meets the Australian study requirement</t>
  </si>
  <si>
    <t>Partner skill qualifications</t>
  </si>
  <si>
    <t>Professional year in Australia</t>
  </si>
  <si>
    <t>Max</t>
  </si>
  <si>
    <t>3D</t>
  </si>
  <si>
    <t>PE</t>
  </si>
  <si>
    <t xml:space="preserve"> قبول أكاديمي مباشر</t>
  </si>
  <si>
    <t>Sustainable Practices Courses:</t>
  </si>
  <si>
    <t>What is an Energy Model?</t>
  </si>
  <si>
    <t>Hours</t>
  </si>
  <si>
    <t>Mastering Commercial Solar Finance</t>
  </si>
  <si>
    <t xml:space="preserve">Hybrid PV-Diesel Energy Systems Planning for Beginners </t>
  </si>
  <si>
    <t>How Storage Paves the Way for the Grid of the Future</t>
  </si>
  <si>
    <t xml:space="preserve">Role of Appraisal and Cost Segregation Analysis in a Renewable Energy Project </t>
  </si>
  <si>
    <t xml:space="preserve">Modeling Time-of-use Rates &amp; the Quantifying the Value of Solar </t>
  </si>
  <si>
    <t>5 Things You Should Know About Silicon PV Panels</t>
  </si>
  <si>
    <t>The new era of DER project development: leveraging Green Button Data to analyze solar + storage, TOU rates &amp; NEM 2.0 scenarios</t>
  </si>
  <si>
    <t>Accurately Calculate the "Avoided Cost" of A Solar Project</t>
  </si>
  <si>
    <t>Battery Capacity - The Basis of Storage</t>
  </si>
  <si>
    <t xml:space="preserve">Beyond Zero Net Energy: PV + Storage </t>
  </si>
  <si>
    <t xml:space="preserve">Integrative Design Process </t>
  </si>
  <si>
    <t>Economic Optimization of Hybrid Renewable Microgrids Using HOMER Pro</t>
  </si>
  <si>
    <t xml:space="preserve">Commercial Solar Design And 2014 NEC Code Changes </t>
  </si>
  <si>
    <t xml:space="preserve">Integrating Solar and Hydronic Heating </t>
  </si>
  <si>
    <t>Commercial Photovoltaic Design - Integrating Commercial Scale Storage</t>
  </si>
  <si>
    <t>High Performance Building Assemblies</t>
  </si>
  <si>
    <t>Tracking Results: Implementing Systematic Return on Investment Reporting</t>
  </si>
  <si>
    <t xml:space="preserve">Building Energy Analytics Case Study </t>
  </si>
  <si>
    <t xml:space="preserve">Solar PV Design, Code, Economics, Sales, and Site Visits </t>
  </si>
  <si>
    <t xml:space="preserve">Mapping Strategy: Engineering Your Marketing Success </t>
  </si>
  <si>
    <t>Electrical Loads in High Performance Buildings</t>
  </si>
  <si>
    <t>Achieving Hydraulic Separation in Hydronic Systems</t>
  </si>
  <si>
    <t>Integrating ASHRAE HVAC Standards</t>
  </si>
  <si>
    <t>Water in Sustainable Building Practice</t>
  </si>
  <si>
    <t>The World’s Largest Side by Side HVAC Experiment</t>
  </si>
  <si>
    <t>Finance 101 for Renewable Energy Professionals</t>
  </si>
  <si>
    <t>Reducing the Cost and Improving the Reliability of Solar Thermal Monitoring</t>
  </si>
  <si>
    <t>Financial Analysis of Solar Energy Projects</t>
  </si>
  <si>
    <t>Commercial Solar PPAs 101</t>
  </si>
  <si>
    <t>GP101: Introduction to GeoPro Products</t>
  </si>
  <si>
    <t>Green Roof Professional (GRP) Accreditation Practice Exam</t>
  </si>
  <si>
    <t>Heat Pump Control Training for Radiant Heating and Cooling</t>
  </si>
  <si>
    <t>Introduction to Solar PV Markets + The 2016 Solar Startup Guide</t>
  </si>
  <si>
    <t>The Importance of Low-Temperature Distribution Systems</t>
  </si>
  <si>
    <t>Fundamentals of Green Roof Design, Installation, and Maintenance</t>
  </si>
  <si>
    <t>Low Temperature Heat Emitter Options in Hydronic Systems</t>
  </si>
  <si>
    <t>Radiant Cooling and Heating</t>
  </si>
  <si>
    <t>Installing &amp; Commissioning Real Time Geothermal Monitoring Systems</t>
  </si>
  <si>
    <t>Modeling NEM 2.0 Solar Projects with Energy Toolbase</t>
  </si>
  <si>
    <t>Low Carbon Building</t>
  </si>
  <si>
    <t>The Kroska Case Study: Solar PV Systems with Storage</t>
  </si>
  <si>
    <t>QuickSolar Marketplace Product Demo</t>
  </si>
  <si>
    <t>Passive House: Less Energy and More Comfort</t>
  </si>
  <si>
    <t>Introduction to Zero Net Energy Homes</t>
  </si>
  <si>
    <t xml:space="preserve">Deep Energy Retrofit Case Study </t>
  </si>
  <si>
    <t>Overview of ASHRAE 62.2 and Ventilation Facts (2016 Edition)</t>
  </si>
  <si>
    <t>Sustainable Roofing? There's an APP for That!</t>
  </si>
  <si>
    <t>Introduction to Net Zero Water for Buildings and Sites</t>
  </si>
  <si>
    <t>Sustainable Sites</t>
  </si>
  <si>
    <t>Water Efficiency</t>
  </si>
  <si>
    <t>Energy and Atmosphere</t>
  </si>
  <si>
    <t>Materials and Resources</t>
  </si>
  <si>
    <t>Indoor Environmental Quality</t>
  </si>
  <si>
    <t>Innovation and Regional Priority</t>
  </si>
  <si>
    <t>Design</t>
  </si>
  <si>
    <t>Finance</t>
  </si>
  <si>
    <t>Build</t>
  </si>
  <si>
    <t>Operate</t>
  </si>
  <si>
    <t>Architecture</t>
  </si>
  <si>
    <t>Electrical</t>
  </si>
  <si>
    <t>Mechanical</t>
  </si>
  <si>
    <t>General</t>
  </si>
  <si>
    <t>Finance and Cost Estimation</t>
  </si>
  <si>
    <t>Location and Oreintation /Passive Energy/</t>
  </si>
  <si>
    <t>Award-Winning Green Roof and Wall Projects: Design and Implementation</t>
  </si>
  <si>
    <t xml:space="preserve">Best Practices in Green Roof Policy Implementation </t>
  </si>
  <si>
    <t>All About Windows</t>
  </si>
  <si>
    <t>Commercial Geothermal Heat Pump System Design</t>
  </si>
  <si>
    <t xml:space="preserve">Arc Flash Calculations and Insulation Resistance Testing </t>
  </si>
  <si>
    <t>Photovoltaic Project Development Using RETScreen 4</t>
  </si>
  <si>
    <t xml:space="preserve">Mastering the Outdoor Reset Curve </t>
  </si>
  <si>
    <t>GP301: Quality Assurance &amp; Field Commissioning</t>
  </si>
  <si>
    <t xml:space="preserve">Renewable Energy for the Developing World </t>
  </si>
  <si>
    <t xml:space="preserve">How to Design and Sell Mod-Con Boilers </t>
  </si>
  <si>
    <t xml:space="preserve">Life-Centered Design </t>
  </si>
  <si>
    <t>What Business Are Electric Utilities In?</t>
  </si>
  <si>
    <t>Understanding and Calculating Building Heat Loss to the Ground</t>
  </si>
  <si>
    <t>How To Building Enclosure Control and Do Residential Ventilation Right</t>
  </si>
  <si>
    <t>The Marriage Between Site &amp; Building - The Art of Placemaking</t>
  </si>
  <si>
    <t xml:space="preserve">Introduction to LEED v4 Resources + LEED v4 Materials Form </t>
  </si>
  <si>
    <t>**</t>
  </si>
  <si>
    <t>GP401: Technical Grouting Considerations</t>
  </si>
  <si>
    <t xml:space="preserve">The Greenest Urban Building in the United States </t>
  </si>
  <si>
    <t xml:space="preserve">Carbon Monoxide: What We Don't Know Can Hurt Us </t>
  </si>
  <si>
    <t>Temperature Stacking in Thermal Storage for Biomass Heating Systems</t>
  </si>
  <si>
    <t xml:space="preserve">Putting It All Together: From Assessment to Tracking Results, Create the Building Blocks of your Solar Marketing Program </t>
  </si>
  <si>
    <t>Achieve Profitability in Your Solar Company through Lean Optimization</t>
  </si>
  <si>
    <t xml:space="preserve">Why Predictive Modeling is Essential for Managing a Modern Computing Facility </t>
  </si>
  <si>
    <t>The Ins and Outs of Selecting Cold Climate Minisplit Heat Pumps</t>
  </si>
  <si>
    <t xml:space="preserve">Thought Leaders Weigh In: MA Renewable Heat &amp; Cooling Program </t>
  </si>
  <si>
    <t xml:space="preserve">EMERGE: Strategic Leadership for the Sustainable Building Community </t>
  </si>
  <si>
    <t xml:space="preserve">Cutting Through the Code Confusion for Roofing Professionals </t>
  </si>
  <si>
    <t>Multiple Mod-con Boiler Concepts</t>
  </si>
  <si>
    <t>GP201: GeoPro Product Handling</t>
  </si>
  <si>
    <t>Passive vs. Conventional Floor Planning + Passive House Sample Design</t>
  </si>
  <si>
    <t>Understanding Solar Renewable Energy Credits (SRECs)</t>
  </si>
  <si>
    <t>A Complete Guide to Geothermal Tax Incentives</t>
  </si>
  <si>
    <t>Happy at Work: 10 Design Interventions for a Better Workplace</t>
  </si>
  <si>
    <t>Protection Considerations for Wood Gasification Boilers + PDF Tutorial</t>
  </si>
  <si>
    <t xml:space="preserve">Bard Products - Certified AT&amp;T DC-FCU Installation Class </t>
  </si>
  <si>
    <t xml:space="preserve">BARD TRAINING FOR VERIZON INSTALLATION &amp; CERTIFICATION FOR FUSION-TEC &amp; LV1000 CONTROLLER </t>
  </si>
  <si>
    <t>Aa</t>
  </si>
  <si>
    <t>Ab</t>
  </si>
  <si>
    <t>Bb</t>
  </si>
  <si>
    <t>Ba</t>
  </si>
  <si>
    <t>IELTS</t>
  </si>
  <si>
    <t>Sponsership</t>
  </si>
  <si>
    <t>acceptance</t>
  </si>
  <si>
    <t>QGraduate</t>
  </si>
  <si>
    <t>Rapid Energy Modeling</t>
  </si>
  <si>
    <t xml:space="preserve">eQUEST </t>
  </si>
  <si>
    <t>Autodesk Green Building Studio</t>
  </si>
  <si>
    <t>eQuest</t>
  </si>
  <si>
    <t>energy modeling</t>
  </si>
  <si>
    <t>Aa: scholarship</t>
  </si>
  <si>
    <t>Ab: go to riyadh</t>
  </si>
  <si>
    <t>v</t>
  </si>
  <si>
    <t>Bb: with sponsership</t>
  </si>
  <si>
    <t>apply for jobs</t>
  </si>
  <si>
    <t>Ba. Immegration to australia</t>
  </si>
  <si>
    <t>collect points</t>
  </si>
  <si>
    <t>prepare application</t>
  </si>
  <si>
    <t>45 / 60</t>
  </si>
  <si>
    <t>canceled</t>
  </si>
  <si>
    <t>^</t>
  </si>
  <si>
    <t>QG</t>
  </si>
  <si>
    <t>stages building</t>
  </si>
  <si>
    <t>ABMA</t>
  </si>
  <si>
    <t>GSAp</t>
  </si>
  <si>
    <t>25lbs</t>
  </si>
  <si>
    <t>C. GC lottery</t>
  </si>
  <si>
    <t>SunSet</t>
  </si>
  <si>
    <t>Basic</t>
  </si>
  <si>
    <t>Autodesk GB Stud.</t>
  </si>
  <si>
    <t>eQ</t>
  </si>
  <si>
    <t>GBS</t>
  </si>
  <si>
    <t>REM</t>
  </si>
  <si>
    <t>0/3</t>
  </si>
  <si>
    <t>3/3</t>
  </si>
  <si>
    <t>at least 3 per week</t>
  </si>
  <si>
    <t>Finance Methods</t>
  </si>
  <si>
    <t>Waste Control</t>
  </si>
  <si>
    <t>Energy flow</t>
  </si>
  <si>
    <t>Atmosphere</t>
  </si>
  <si>
    <t>Energy Modeling</t>
  </si>
  <si>
    <t>Building Energy Performance</t>
  </si>
  <si>
    <t>Indoor Water Use Reduction</t>
  </si>
  <si>
    <t>Water Use masurement</t>
  </si>
  <si>
    <t xml:space="preserve">Construction Activity Pollution Prevention </t>
  </si>
  <si>
    <t xml:space="preserve">Outdoor Water Use Reduction </t>
  </si>
  <si>
    <t xml:space="preserve">Minimized Site Disturbance </t>
  </si>
  <si>
    <t>Water Management</t>
  </si>
  <si>
    <t>District Heating and Cooling</t>
  </si>
  <si>
    <t>Triggering Green Building Industry in Jeddah</t>
  </si>
  <si>
    <t>Neighborhood Design Element</t>
  </si>
  <si>
    <t xml:space="preserve">Infrastructure Energy Efficiency </t>
  </si>
  <si>
    <t xml:space="preserve">Recycled and Reused Infrastructure </t>
  </si>
  <si>
    <t xml:space="preserve">Solid Waste Management </t>
  </si>
  <si>
    <t>Light Pollution Reduction</t>
  </si>
  <si>
    <t xml:space="preserve">Walkable Streets </t>
  </si>
  <si>
    <t xml:space="preserve">Compact Development </t>
  </si>
  <si>
    <t>Connected and Open Community</t>
  </si>
  <si>
    <t xml:space="preserve">Reduced Parking Footprint </t>
  </si>
  <si>
    <t xml:space="preserve">Transportation Demand Management </t>
  </si>
  <si>
    <t xml:space="preserve">Civic and Public Space </t>
  </si>
  <si>
    <t xml:space="preserve">Recreation Facilities </t>
  </si>
  <si>
    <t>Visitability and Universal Design</t>
  </si>
  <si>
    <t xml:space="preserve">Community Outreach and Involvement </t>
  </si>
  <si>
    <t xml:space="preserve">Tree-Lined and Shaded Streetscapes </t>
  </si>
  <si>
    <t>Project Information and Identity</t>
  </si>
  <si>
    <t xml:space="preserve">Bicycle Facilities </t>
  </si>
  <si>
    <t>Community</t>
  </si>
  <si>
    <t>Identity</t>
  </si>
  <si>
    <t>Public Facilities</t>
  </si>
  <si>
    <t>Mobility</t>
  </si>
  <si>
    <t>Unitary Urban Elements</t>
  </si>
  <si>
    <t>LEED</t>
  </si>
  <si>
    <t>Sustainable Design</t>
  </si>
  <si>
    <t>Constrction</t>
  </si>
  <si>
    <t>Operation</t>
  </si>
  <si>
    <t>Traffic Control</t>
  </si>
  <si>
    <t>Rainwater Management Plan</t>
  </si>
  <si>
    <t>Energy Supply Unit</t>
  </si>
  <si>
    <t>1/3</t>
  </si>
  <si>
    <t>Wastewater Management Plan</t>
  </si>
  <si>
    <t>Integraative Design Process</t>
  </si>
  <si>
    <t/>
  </si>
  <si>
    <t>/</t>
  </si>
  <si>
    <t>Resources</t>
  </si>
  <si>
    <t>Practice</t>
  </si>
  <si>
    <t>State Level Investment</t>
  </si>
  <si>
    <t>Creating the Demond</t>
  </si>
  <si>
    <t>Public Policies</t>
  </si>
  <si>
    <t>Real Estate Value Control</t>
  </si>
  <si>
    <t>Public Initiatives</t>
  </si>
  <si>
    <t>Scaling Up The Potentioal of Green Building Industry: Jeddah as a Scope of Work</t>
  </si>
  <si>
    <t>step 1</t>
  </si>
  <si>
    <t>step 2</t>
  </si>
  <si>
    <t>step 3</t>
  </si>
  <si>
    <t>step 4</t>
  </si>
  <si>
    <t>find solutions</t>
  </si>
  <si>
    <t>scale up perspective</t>
  </si>
  <si>
    <t>step 5</t>
  </si>
  <si>
    <t>public involvment</t>
  </si>
  <si>
    <t>government adoption</t>
  </si>
  <si>
    <t>step 6</t>
  </si>
  <si>
    <t>analyze all aspects</t>
  </si>
  <si>
    <t>operate collective efforts</t>
  </si>
  <si>
    <t>Weather Control</t>
  </si>
  <si>
    <t>Urban design</t>
  </si>
  <si>
    <t>Indicator</t>
  </si>
  <si>
    <t>zero-net</t>
  </si>
  <si>
    <t>generative</t>
  </si>
  <si>
    <t>conventional</t>
  </si>
  <si>
    <t>points</t>
  </si>
  <si>
    <t>reuse</t>
  </si>
  <si>
    <t>environment control</t>
  </si>
  <si>
    <t>controled</t>
  </si>
  <si>
    <t>Open Spaces</t>
  </si>
  <si>
    <t>medium</t>
  </si>
  <si>
    <t>excellent</t>
  </si>
  <si>
    <t>recycled</t>
  </si>
  <si>
    <t>Designing the Value to Stimulate Urban Developent through Public Involvment</t>
  </si>
  <si>
    <t>National Level</t>
  </si>
  <si>
    <t>Regional Level</t>
  </si>
  <si>
    <t>District</t>
  </si>
  <si>
    <t>Neighborhood</t>
  </si>
  <si>
    <t>School</t>
  </si>
  <si>
    <t>Hospitals</t>
  </si>
  <si>
    <t>City Level</t>
  </si>
  <si>
    <t>Airport</t>
  </si>
  <si>
    <t>Seaport</t>
  </si>
  <si>
    <t>Power</t>
  </si>
  <si>
    <t>Public Transportaion</t>
  </si>
  <si>
    <t>Infrastructure</t>
  </si>
  <si>
    <t>Universal Design</t>
  </si>
  <si>
    <t>Commercial Centers</t>
  </si>
  <si>
    <t>Energy District</t>
  </si>
  <si>
    <t>District Centers</t>
  </si>
  <si>
    <t>Building</t>
  </si>
  <si>
    <t>Zero-net Energy</t>
  </si>
  <si>
    <t xml:space="preserve">NH center </t>
  </si>
  <si>
    <t>Cultural Center</t>
  </si>
  <si>
    <t>Total</t>
  </si>
  <si>
    <t>Sustainablility Courses</t>
  </si>
  <si>
    <t>Engineering the Value of Large Scale Green Practises to Stimulate Building Industery and Urban Re-developent through Multi-level of Public Involvment</t>
  </si>
  <si>
    <t>hygrothermal:</t>
  </si>
  <si>
    <t>Water Barrier</t>
  </si>
  <si>
    <t>Building Performance and Real Value Assessment to Stimulate Urban Redevelopent</t>
  </si>
  <si>
    <t>incomplete</t>
  </si>
  <si>
    <t xml:space="preserve"> </t>
  </si>
  <si>
    <t>+</t>
  </si>
  <si>
    <t>Energy</t>
  </si>
  <si>
    <t>The University of Sydney</t>
  </si>
  <si>
    <t>The university of Western Australia</t>
  </si>
  <si>
    <t>Perth</t>
  </si>
  <si>
    <t>Sydney</t>
  </si>
  <si>
    <t>University Adelaide</t>
  </si>
  <si>
    <t>University of Melbourne</t>
  </si>
  <si>
    <t>Adelaide</t>
  </si>
  <si>
    <t>Melbourne</t>
  </si>
  <si>
    <t>University of South Australia</t>
  </si>
  <si>
    <t>UNIVERSITY OF TECHNOLOGY, SYDNEY</t>
  </si>
  <si>
    <t>Monash University</t>
  </si>
  <si>
    <t>Queensland University of Technology</t>
  </si>
  <si>
    <t>Brisbane</t>
  </si>
  <si>
    <t>The Australian National University</t>
  </si>
  <si>
    <t>The University of New South Wales</t>
  </si>
  <si>
    <t>The University of Queensland</t>
  </si>
  <si>
    <t>Services</t>
  </si>
  <si>
    <t>Urban Element</t>
  </si>
  <si>
    <t>Waste Management</t>
  </si>
  <si>
    <t>w</t>
  </si>
  <si>
    <t>f</t>
  </si>
  <si>
    <t>s</t>
  </si>
  <si>
    <t>g</t>
  </si>
  <si>
    <t>00</t>
  </si>
  <si>
    <t>The added value of a specific city</t>
  </si>
  <si>
    <t>Waste contol through the city levels</t>
  </si>
  <si>
    <t>n</t>
  </si>
  <si>
    <t>topic</t>
  </si>
  <si>
    <t>length</t>
  </si>
  <si>
    <t>The philosophy of a universial design</t>
  </si>
  <si>
    <t>The added value of a specific district</t>
  </si>
  <si>
    <t>Water management through the city levels</t>
  </si>
  <si>
    <t>Energy management through the city levels</t>
  </si>
  <si>
    <t>Open spaces and empracing neighborhood centers</t>
  </si>
  <si>
    <t>T</t>
  </si>
  <si>
    <t>out of</t>
  </si>
  <si>
    <t>real estate development</t>
  </si>
  <si>
    <t>Safety and security</t>
  </si>
  <si>
    <t>Municipality</t>
  </si>
  <si>
    <t>Property Maintanance</t>
  </si>
  <si>
    <t>NH Maintanance</t>
  </si>
  <si>
    <t>Ws</t>
  </si>
  <si>
    <t>OS</t>
  </si>
  <si>
    <t>SS</t>
  </si>
  <si>
    <t>M</t>
  </si>
  <si>
    <t>E</t>
  </si>
  <si>
    <t>W</t>
  </si>
  <si>
    <t>U</t>
  </si>
  <si>
    <t>x</t>
  </si>
  <si>
    <t>O</t>
  </si>
  <si>
    <t>S</t>
  </si>
  <si>
    <t>Mb</t>
  </si>
  <si>
    <t>UE</t>
  </si>
  <si>
    <t>added</t>
  </si>
  <si>
    <t>value</t>
  </si>
  <si>
    <t>base</t>
  </si>
  <si>
    <t>000</t>
  </si>
  <si>
    <t>I</t>
  </si>
  <si>
    <t>I I</t>
  </si>
  <si>
    <t>smart city</t>
  </si>
  <si>
    <t>geomatix systems and governmental intervention</t>
  </si>
  <si>
    <t>closing out</t>
  </si>
  <si>
    <t>thesis defense</t>
  </si>
  <si>
    <t>Universal design</t>
  </si>
  <si>
    <t>Urban Elements</t>
  </si>
  <si>
    <t>Safety and Security</t>
  </si>
  <si>
    <t>Energy Management</t>
  </si>
  <si>
    <t>Pirodical Maintenance</t>
  </si>
  <si>
    <t>Project Information</t>
  </si>
  <si>
    <t>Visitability and Identity</t>
  </si>
  <si>
    <t>Neighborhood Center</t>
  </si>
  <si>
    <t>Power monitoring</t>
  </si>
  <si>
    <t>Energy Supply and Storage Unit</t>
  </si>
  <si>
    <t>Power Reduction</t>
  </si>
  <si>
    <t>Power Monitoring</t>
  </si>
  <si>
    <t>Bin Management System</t>
  </si>
  <si>
    <t>Solid Waste cycle</t>
  </si>
  <si>
    <t>Swerage cycle</t>
  </si>
  <si>
    <t>Air Quality Monitoring</t>
  </si>
  <si>
    <t>geomatix systems</t>
  </si>
  <si>
    <t>Data sharing</t>
  </si>
  <si>
    <t>Citizen Portal</t>
  </si>
  <si>
    <t>Analysis tools</t>
  </si>
  <si>
    <t>Pollution Reduction and Cleaninees</t>
  </si>
  <si>
    <t>Sweeping and litter picking</t>
  </si>
  <si>
    <t>Connectivity and Data Sharing</t>
  </si>
  <si>
    <t>pipelines quality</t>
  </si>
  <si>
    <t>c - draft</t>
  </si>
  <si>
    <t>Data Sharing</t>
  </si>
  <si>
    <t>Public Involvement</t>
  </si>
  <si>
    <t>Facilities Operations</t>
  </si>
  <si>
    <t>Connectivity, Data Sharing,and Smart city practices</t>
  </si>
  <si>
    <t xml:space="preserve">Open Community and Cultural Contribution </t>
  </si>
  <si>
    <t>Open Spaces and Human well-being</t>
  </si>
  <si>
    <t>Conclusion</t>
  </si>
  <si>
    <t>Data Collection</t>
  </si>
  <si>
    <t>Data analysis</t>
  </si>
  <si>
    <t>Building The Tool</t>
  </si>
  <si>
    <t>Basic Courses</t>
  </si>
  <si>
    <t>Literature review</t>
  </si>
  <si>
    <t>draft 2</t>
  </si>
  <si>
    <t>draft 1</t>
  </si>
  <si>
    <t>finishing</t>
  </si>
  <si>
    <t>وزارة الاسكان</t>
  </si>
  <si>
    <t>وزارة التخطيط</t>
  </si>
  <si>
    <t>هيئة الاحصاء</t>
  </si>
  <si>
    <t>أمانة جدة</t>
  </si>
  <si>
    <t>GreenStar</t>
  </si>
  <si>
    <t>Simi.SWs</t>
  </si>
  <si>
    <t>elynsgroup</t>
  </si>
  <si>
    <t>smart cities council</t>
  </si>
  <si>
    <t>Global</t>
  </si>
  <si>
    <t>Rank</t>
  </si>
  <si>
    <t>Popul.</t>
  </si>
  <si>
    <t>University</t>
  </si>
  <si>
    <t>Location</t>
  </si>
  <si>
    <t>20 min. walk</t>
  </si>
  <si>
    <t>Weather</t>
  </si>
  <si>
    <t>Newtown</t>
  </si>
  <si>
    <t>1RA rent cost</t>
  </si>
  <si>
    <t>Perfect</t>
  </si>
  <si>
    <t>Hot Perfect</t>
  </si>
  <si>
    <t>Randwick</t>
  </si>
  <si>
    <t>score</t>
  </si>
  <si>
    <t>Parkville</t>
  </si>
  <si>
    <t>Downtown</t>
  </si>
  <si>
    <t>South Bri.</t>
  </si>
  <si>
    <t>total score</t>
  </si>
  <si>
    <t>Vancouver greeen plan</t>
  </si>
  <si>
    <t>preformance</t>
  </si>
  <si>
    <t>Management</t>
  </si>
  <si>
    <t>Indoor Environment Quality</t>
  </si>
  <si>
    <t>Transport</t>
  </si>
  <si>
    <t>Green Star Catagories</t>
  </si>
  <si>
    <t>Water</t>
  </si>
  <si>
    <t>Materials</t>
  </si>
  <si>
    <t>Emissions</t>
  </si>
  <si>
    <t>Innovation</t>
  </si>
  <si>
    <t>Land Use and Ecology</t>
  </si>
  <si>
    <t>*</t>
  </si>
  <si>
    <t>Accredited Professional</t>
  </si>
  <si>
    <t>Building Information</t>
  </si>
  <si>
    <t>Proposal</t>
  </si>
  <si>
    <t>Ongoing Monitoring and Metering</t>
  </si>
  <si>
    <t>NABERS</t>
  </si>
  <si>
    <t>BREEAM</t>
  </si>
  <si>
    <t>Tuning and Commissioning</t>
  </si>
  <si>
    <t>Environmental Management</t>
  </si>
  <si>
    <t xml:space="preserve">Green Cleaning </t>
  </si>
  <si>
    <t>Commitment to Performance</t>
  </si>
  <si>
    <t>District/Town level</t>
  </si>
  <si>
    <t>DT</t>
  </si>
  <si>
    <t>Buildings level</t>
  </si>
  <si>
    <t>Neighborhood/Hara level</t>
  </si>
  <si>
    <t>NH</t>
  </si>
  <si>
    <t>Quality of Indoor Air</t>
  </si>
  <si>
    <t>Hazardous Materials</t>
  </si>
  <si>
    <t>Lighting Comfort</t>
  </si>
  <si>
    <t>Daylight and Views</t>
  </si>
  <si>
    <t>Thermal Comfort</t>
  </si>
  <si>
    <t>Acoustic Comfort</t>
  </si>
  <si>
    <t>Occupant Comfort and Satisfaction</t>
  </si>
  <si>
    <t>Body Equievlent Catagories</t>
  </si>
  <si>
    <t>Brain</t>
  </si>
  <si>
    <t>Food</t>
  </si>
  <si>
    <t>5 Senes</t>
  </si>
  <si>
    <t>Blood</t>
  </si>
  <si>
    <t>Body parts</t>
  </si>
  <si>
    <t>Hygen</t>
  </si>
  <si>
    <t>Creative Brain</t>
  </si>
  <si>
    <t>e - submit</t>
  </si>
  <si>
    <t>d - finalize</t>
  </si>
  <si>
    <t>AP</t>
  </si>
  <si>
    <t>Alsalama</t>
  </si>
  <si>
    <t>Alzahraa</t>
  </si>
  <si>
    <t>Alsaad</t>
  </si>
  <si>
    <t>Planning Engineer</t>
  </si>
  <si>
    <t>ACCSA</t>
  </si>
  <si>
    <t>ICCH</t>
  </si>
  <si>
    <t>East Delta</t>
  </si>
  <si>
    <t>Afras</t>
  </si>
  <si>
    <t>apply - 5/w</t>
  </si>
  <si>
    <t>interview - 1/w</t>
  </si>
  <si>
    <t>AC</t>
  </si>
  <si>
    <t>UBT</t>
  </si>
  <si>
    <t>visa process</t>
  </si>
  <si>
    <t>Debt</t>
  </si>
  <si>
    <t>First Payment WD</t>
  </si>
  <si>
    <t>Montly Payment WD</t>
  </si>
  <si>
    <t>Allowance per Month</t>
  </si>
  <si>
    <t>Rent</t>
  </si>
  <si>
    <t>Expenses</t>
  </si>
  <si>
    <t>rest</t>
  </si>
  <si>
    <t>Jul</t>
  </si>
  <si>
    <t>Aug</t>
  </si>
  <si>
    <t>Sep</t>
  </si>
  <si>
    <t>Oct</t>
  </si>
  <si>
    <t>Nov</t>
  </si>
  <si>
    <t>Dec</t>
  </si>
  <si>
    <t>Jan</t>
  </si>
  <si>
    <t>Feb</t>
  </si>
  <si>
    <t>Mar</t>
  </si>
  <si>
    <t>Apr</t>
  </si>
  <si>
    <t>Jun</t>
  </si>
  <si>
    <t>التنقلات الداخلية</t>
  </si>
  <si>
    <t>بدل مراجع</t>
  </si>
  <si>
    <t>بدل  المكافأة التشجيعية</t>
  </si>
  <si>
    <t>Web Development's Intensive Course</t>
  </si>
  <si>
    <t>Community Development</t>
  </si>
  <si>
    <t>Safety</t>
  </si>
  <si>
    <t>TOOL DEVELOPMENT</t>
  </si>
  <si>
    <t>C</t>
  </si>
  <si>
    <t>D</t>
  </si>
  <si>
    <t>F</t>
  </si>
  <si>
    <t>G</t>
  </si>
  <si>
    <t>Possible Extension</t>
  </si>
  <si>
    <t>Specified Courses</t>
  </si>
  <si>
    <t>Waste Ma</t>
  </si>
  <si>
    <t>MRM initiative</t>
  </si>
  <si>
    <t>contact me</t>
  </si>
  <si>
    <t xml:space="preserve">EXPERIMENTATION 
</t>
  </si>
  <si>
    <t>INITIAL BUILDING</t>
  </si>
  <si>
    <t>FINDING</t>
  </si>
  <si>
    <t>Energy Management **</t>
  </si>
  <si>
    <t>Water Management **</t>
  </si>
  <si>
    <t>Waste Management **</t>
  </si>
  <si>
    <t xml:space="preserve">PhD PROGRAM   </t>
  </si>
  <si>
    <t>Q3</t>
  </si>
  <si>
    <t>Q4</t>
  </si>
  <si>
    <t>Q1</t>
  </si>
  <si>
    <t>Q2</t>
  </si>
  <si>
    <t>FACILITIES PERFORMANCE</t>
  </si>
  <si>
    <t>Energy Manaemet</t>
  </si>
  <si>
    <t>Training</t>
  </si>
  <si>
    <t>The Tool Building and Incorporation</t>
  </si>
  <si>
    <t>Pollution Reduction</t>
  </si>
  <si>
    <t>PUBLIC PARTICIPATION</t>
  </si>
  <si>
    <t>Operation Management</t>
  </si>
  <si>
    <t>Incorperated Construction Activites</t>
  </si>
  <si>
    <t>Energy Ma</t>
  </si>
  <si>
    <t>Water Ma</t>
  </si>
  <si>
    <t>Green Systems Implemntation</t>
  </si>
  <si>
    <t>Intreptating Value Based on:</t>
  </si>
  <si>
    <t>Nieghborhood MicroGrid</t>
  </si>
  <si>
    <t>Legal</t>
  </si>
  <si>
    <t>Culural</t>
  </si>
  <si>
    <t>Test</t>
  </si>
  <si>
    <t>Result</t>
  </si>
  <si>
    <t>evaluate</t>
  </si>
  <si>
    <t>The Work Frame</t>
  </si>
  <si>
    <t>Introduction</t>
  </si>
  <si>
    <t>2D</t>
  </si>
  <si>
    <t>sk 01</t>
  </si>
  <si>
    <t>sk 02</t>
  </si>
  <si>
    <t>sk 03</t>
  </si>
  <si>
    <t>sk 04</t>
  </si>
  <si>
    <t>sk 05</t>
  </si>
  <si>
    <t>sk 06</t>
  </si>
  <si>
    <t>sk 07</t>
  </si>
  <si>
    <t xml:space="preserve">Pollution Reduction - Construction Activites </t>
  </si>
  <si>
    <t>Operation - Nieghborhood MicroGrids</t>
  </si>
  <si>
    <t>Organizational</t>
  </si>
  <si>
    <t>Cultural</t>
  </si>
  <si>
    <t>Principles of Real Estate Development</t>
  </si>
  <si>
    <t>Information Technology : Connectivity, Data Gathering and Sharing</t>
  </si>
  <si>
    <r>
      <t xml:space="preserve">Community Development </t>
    </r>
    <r>
      <rPr>
        <sz val="6"/>
        <color theme="7" tint="-0.499984740745262"/>
        <rFont val="Arial"/>
        <family val="2"/>
        <scheme val="minor"/>
      </rPr>
      <t>(2)</t>
    </r>
  </si>
  <si>
    <r>
      <t xml:space="preserve">Information Technology    </t>
    </r>
    <r>
      <rPr>
        <sz val="6"/>
        <color theme="8" tint="-0.499984740745262"/>
        <rFont val="Arial"/>
        <family val="2"/>
        <scheme val="minor"/>
      </rPr>
      <t>(3)</t>
    </r>
  </si>
  <si>
    <r>
      <t xml:space="preserve">Real Estate Development </t>
    </r>
    <r>
      <rPr>
        <sz val="6"/>
        <color theme="8" tint="-0.499984740745262"/>
        <rFont val="Arial"/>
        <family val="2"/>
        <scheme val="minor"/>
      </rPr>
      <t>(1)</t>
    </r>
  </si>
  <si>
    <t>INITIAL BUILD</t>
  </si>
  <si>
    <t>Green Systems Implemntation (5)</t>
  </si>
  <si>
    <r>
      <t xml:space="preserve">Incorperating Building Life-Cycle Based Value </t>
    </r>
    <r>
      <rPr>
        <sz val="6"/>
        <color theme="0"/>
        <rFont val="Arial"/>
        <family val="2"/>
        <scheme val="minor"/>
      </rPr>
      <t>(4)</t>
    </r>
  </si>
  <si>
    <r>
      <t xml:space="preserve">Nature of Study </t>
    </r>
    <r>
      <rPr>
        <sz val="6"/>
        <color theme="1"/>
        <rFont val="Arial"/>
        <family val="2"/>
        <scheme val="minor"/>
      </rPr>
      <t>(Courses-Training-Research)</t>
    </r>
  </si>
  <si>
    <t>C+R</t>
  </si>
  <si>
    <t>T+R</t>
  </si>
  <si>
    <t>R</t>
  </si>
  <si>
    <t>villa project 1</t>
  </si>
  <si>
    <t>villa project 2</t>
  </si>
  <si>
    <t>Rv</t>
  </si>
  <si>
    <t>draft 3</t>
  </si>
  <si>
    <t>draft 4</t>
  </si>
  <si>
    <t xml:space="preserve">            2D</t>
  </si>
  <si>
    <t>The Argument</t>
  </si>
  <si>
    <t>Jumad 1</t>
  </si>
  <si>
    <t>Jumad 2</t>
  </si>
  <si>
    <t>Rajab</t>
  </si>
  <si>
    <t>Shaaban</t>
  </si>
  <si>
    <t>Ramadan</t>
  </si>
  <si>
    <t>Shawal</t>
  </si>
  <si>
    <t>April - May</t>
  </si>
  <si>
    <t>May - June</t>
  </si>
  <si>
    <t>June - July</t>
  </si>
  <si>
    <t>March - April</t>
  </si>
  <si>
    <t>Feburary - March</t>
  </si>
  <si>
    <t>January - Feburary</t>
  </si>
  <si>
    <t>December - January</t>
  </si>
  <si>
    <t>November - December</t>
  </si>
  <si>
    <t>Q</t>
  </si>
  <si>
    <t>Info. Auditing 4</t>
  </si>
  <si>
    <t>Info. Auditing 1</t>
  </si>
  <si>
    <t>Info. Auditing 2</t>
  </si>
  <si>
    <t>Info. Auditing 3</t>
  </si>
  <si>
    <t>Info. Auditing 5</t>
  </si>
  <si>
    <t>Info. Auditing 6</t>
  </si>
  <si>
    <t>Info. Auditing 7</t>
  </si>
  <si>
    <t>Trnasfer Docments</t>
  </si>
  <si>
    <t>Nomenation 1</t>
  </si>
  <si>
    <t>Nomenation 2</t>
  </si>
  <si>
    <t>Nomenation 3</t>
  </si>
  <si>
    <t>Nomenation 4</t>
  </si>
  <si>
    <t>Nomenation 5</t>
  </si>
  <si>
    <t>Final</t>
  </si>
  <si>
    <t>Scolarship Register Range</t>
  </si>
  <si>
    <t>UINERISTIES CORRESPANDENCE</t>
  </si>
  <si>
    <t>FINISHING THESIS PROPOSAL</t>
  </si>
  <si>
    <t>Disputions Study</t>
  </si>
  <si>
    <t>&lt; UBT Contact ]</t>
  </si>
  <si>
    <t>​​​​​​​​​​​​​​​​</t>
  </si>
  <si>
    <r>
      <t>​​​ </t>
    </r>
    <r>
      <rPr>
        <b/>
        <sz val="9"/>
        <color rgb="FFFFFFFF"/>
        <rFont val="Droid-Arabic-Kufi"/>
      </rPr>
      <t>​م</t>
    </r>
  </si>
  <si>
    <r>
      <t>​</t>
    </r>
    <r>
      <rPr>
        <b/>
        <sz val="9"/>
        <color rgb="FFFFFFFF"/>
        <rFont val="Droid-Arabic-Kufi"/>
      </rPr>
      <t>المتطلب</t>
    </r>
  </si>
  <si>
    <t>دكتوراه</t>
  </si>
  <si>
    <t>​1</t>
  </si>
  <si>
    <t>استمارة إصدار قرار الابتعاث​</t>
  </si>
  <si>
    <t>​</t>
  </si>
  <si>
    <t>​​</t>
  </si>
  <si>
    <t>صورة من القبول الدراسي ​</t>
  </si>
  <si>
    <t>صورة من التأشيرة الدراسية (visa) ​</t>
  </si>
  <si>
    <t>صورة (I-20) للدارسين في أمريكا فقط ​</t>
  </si>
  <si>
    <t>صورة جواز السفر للمرشح، والمرافقين (جواز مستقل لكل فرد) ​</t>
  </si>
  <si>
    <t>صورة بطاقة الهوية الوطنية، أو صورة سجل الأسرة للمرشحة ​</t>
  </si>
  <si>
    <t>صورة سجل الأسرة للمرشح المتزوج ​</t>
  </si>
  <si>
    <t>صورة شهادة الثانوية العامة ​</t>
  </si>
  <si>
    <t>غير مطلوبة</t>
  </si>
  <si>
    <t>صورة معادلة الشهادة الثانوية العامة إذا كانت من خارج المملكة ​</t>
  </si>
  <si>
    <t>صورة شهادة اختبار القدرات العامة لطلاب المرحلة الثانوية ​</t>
  </si>
  <si>
    <t>صورة شهادة الاختبار التحصيلي لطلاب المرحلة الثانوية ​</t>
  </si>
  <si>
    <t>صورة وثيقة التخرج لمرحلة الزمالة، والدراسات العليا ​</t>
  </si>
  <si>
    <t>صورة معادلة الشهادة إذا كانت من خارج المملكة ​</t>
  </si>
  <si>
    <t>صورة شهادة إنهاء سنة الامتياز لتخصصات الطب والعلوم الطبية ​</t>
  </si>
  <si>
    <t>صورة كشف الدرجات لمرحلة الزمالة، والدراسات العليا ​</t>
  </si>
  <si>
    <t>صورة وكالة للمحرم إذا كان غير الأب أو الزوج ​</t>
  </si>
  <si>
    <t>الإجازة الاستثنائية للمحرم الموظف حكوميا ​</t>
  </si>
  <si>
    <t>​صورة من اتفاقية الطالب مع جهة التوظيف</t>
  </si>
  <si>
    <t>available</t>
  </si>
  <si>
    <t>صورة جواز السفر</t>
  </si>
  <si>
    <t>X</t>
  </si>
  <si>
    <t>X​</t>
  </si>
  <si>
    <t>A5</t>
  </si>
  <si>
    <t>A1</t>
  </si>
  <si>
    <t>A2</t>
  </si>
  <si>
    <t>A3</t>
  </si>
  <si>
    <t>A4</t>
  </si>
  <si>
    <t>A6</t>
  </si>
  <si>
    <t>اعداد ملف وتقديم على الموقع</t>
  </si>
  <si>
    <t>اتصال مع الموارد البشرية</t>
  </si>
  <si>
    <t>C1</t>
  </si>
  <si>
    <t>C2</t>
  </si>
  <si>
    <t>C3</t>
  </si>
  <si>
    <t>C4</t>
  </si>
  <si>
    <t>C + A5</t>
  </si>
  <si>
    <t>PLAN B</t>
  </si>
  <si>
    <t xml:space="preserve">PLAN A
</t>
  </si>
  <si>
    <t>C1 + A5c</t>
  </si>
  <si>
    <t>الترشيح من خلال وزارة التعليم العالي</t>
  </si>
  <si>
    <t>المقابلة الشخصية</t>
  </si>
  <si>
    <t>الهجرة إلى أستراليا</t>
  </si>
  <si>
    <t>Ammar</t>
  </si>
  <si>
    <t>B1</t>
  </si>
  <si>
    <t>B2</t>
  </si>
  <si>
    <t>B3</t>
  </si>
  <si>
    <t>B4</t>
  </si>
  <si>
    <t>B6</t>
  </si>
  <si>
    <t>B7</t>
  </si>
  <si>
    <t>التقديم</t>
  </si>
  <si>
    <t>تدقيق بيانات المتقدمين</t>
  </si>
  <si>
    <t>طلب اعتراض</t>
  </si>
  <si>
    <t>B2 = NO</t>
  </si>
  <si>
    <t>التحويل لجهة التوظيف</t>
  </si>
  <si>
    <t>المفاضلة لدى جهة التوظيف</t>
  </si>
  <si>
    <t>ملتقيات المبتعثين</t>
  </si>
  <si>
    <t>الترشيح النهائي</t>
  </si>
  <si>
    <t>B5 aka C</t>
  </si>
  <si>
    <t>B2 or B3</t>
  </si>
  <si>
    <t>in progress</t>
  </si>
  <si>
    <t>C5</t>
  </si>
  <si>
    <t>الاتفاقية مع جهة التوظيف</t>
  </si>
  <si>
    <t>C3 + PT</t>
  </si>
  <si>
    <t>ألا يزيد عمر المتقدم على خمس وثلاثين سنة. ولا يقبل من ولد قبل  تاريخ 1982م. ويستثنى للتقديم من شرط العمر ــ أثناء التسجيل ــ من لديه قبول أكاديمي مباشر في جامعة متميزة</t>
  </si>
  <si>
    <t>A7 aka C</t>
  </si>
  <si>
    <t>July - August</t>
  </si>
  <si>
    <t>Visa Process</t>
  </si>
  <si>
    <t>City Discovery</t>
  </si>
  <si>
    <t>ShD</t>
  </si>
  <si>
    <t>Stage 1 - التقديم على البعثة</t>
  </si>
  <si>
    <t>Stage 2 - اجرءات القبول</t>
  </si>
  <si>
    <t>Stage 3 - اجرءات جهة التوظيف</t>
  </si>
  <si>
    <t>متطلبات إصدار قرار الابتعاث - Stage 4</t>
  </si>
  <si>
    <t xml:space="preserve">   تجهيز مقترح الاطروحة</t>
  </si>
  <si>
    <t xml:space="preserve">   مراسلة الجامعات</t>
  </si>
  <si>
    <t xml:space="preserve">   حجز</t>
  </si>
  <si>
    <t xml:space="preserve">   اختبار</t>
  </si>
  <si>
    <t>Find a supervisor</t>
  </si>
  <si>
    <t>Major Principles of Real Estate / Community Development</t>
  </si>
  <si>
    <r>
      <t xml:space="preserve">Community Development </t>
    </r>
    <r>
      <rPr>
        <sz val="6"/>
        <color theme="8" tint="-0.499984740745262"/>
        <rFont val="Arial"/>
        <family val="2"/>
        <scheme val="minor"/>
      </rPr>
      <t>(1)</t>
    </r>
  </si>
  <si>
    <r>
      <t xml:space="preserve">Information Technology    </t>
    </r>
    <r>
      <rPr>
        <sz val="6"/>
        <color theme="8" tint="-0.499984740745262"/>
        <rFont val="Arial"/>
        <family val="2"/>
        <scheme val="minor"/>
      </rPr>
      <t>(2)</t>
    </r>
  </si>
  <si>
    <t>(1) As we aim to a better community collaboration, more studying in the nature of social behavior is needed.</t>
  </si>
  <si>
    <t>(2) With a very limited background in programming, intensive training is need to develop a better web-based platform.</t>
  </si>
  <si>
    <t>(3) The aim is to incorporate excited green system in the platform, not developing new ones.</t>
  </si>
  <si>
    <t>(4) The time needed for each category is not precise, nor the arrangement of them. This is just an initial suggestion.</t>
  </si>
  <si>
    <t>Web Development Intensive Course</t>
  </si>
  <si>
    <t>Incorperating Building Life-Cycle Based Value (3)</t>
  </si>
  <si>
    <t>Findings</t>
  </si>
  <si>
    <t>Green Systems Implementation (4)</t>
  </si>
  <si>
    <t>Pollution Reduction - Construction Activities</t>
  </si>
  <si>
    <t>Operation - Neighborhood MicroGrids</t>
  </si>
  <si>
    <t>Done</t>
  </si>
  <si>
    <t>3.81/4</t>
  </si>
  <si>
    <t>2 years</t>
  </si>
  <si>
    <t>No</t>
  </si>
  <si>
    <t>Forum 1</t>
  </si>
  <si>
    <t>Forum 2</t>
  </si>
  <si>
    <t>The Levels of Body Imaige</t>
  </si>
  <si>
    <t>Internal</t>
  </si>
  <si>
    <t>External</t>
  </si>
  <si>
    <t>Cover</t>
  </si>
  <si>
    <t>Teeth</t>
  </si>
  <si>
    <t>Hair</t>
  </si>
  <si>
    <t>Arms</t>
  </si>
  <si>
    <t>Foot</t>
  </si>
  <si>
    <t>Chest</t>
  </si>
  <si>
    <t>Back</t>
  </si>
  <si>
    <t>Sholders</t>
  </si>
  <si>
    <t>H</t>
  </si>
  <si>
    <t>ABS</t>
  </si>
  <si>
    <t>Pants</t>
  </si>
  <si>
    <t>Tops</t>
  </si>
  <si>
    <t>Bags</t>
  </si>
  <si>
    <t>Belts</t>
  </si>
  <si>
    <t>Shoes</t>
  </si>
  <si>
    <t>Jackets</t>
  </si>
  <si>
    <t>Socks</t>
  </si>
  <si>
    <t>Overall Look</t>
  </si>
  <si>
    <t>C-OA</t>
  </si>
  <si>
    <t>C-Sk</t>
  </si>
  <si>
    <t>C-Jk</t>
  </si>
  <si>
    <t>C-Sh</t>
  </si>
  <si>
    <t>C-Be</t>
  </si>
  <si>
    <t>C-Bg</t>
  </si>
  <si>
    <t>C-T</t>
  </si>
  <si>
    <t>C-P</t>
  </si>
  <si>
    <t>B-Sh</t>
  </si>
  <si>
    <t>B-B</t>
  </si>
  <si>
    <t>B-Ch</t>
  </si>
  <si>
    <t>B-F</t>
  </si>
  <si>
    <t>B-A</t>
  </si>
  <si>
    <t>Start point</t>
  </si>
  <si>
    <t>Waist</t>
  </si>
  <si>
    <t>Weight</t>
  </si>
  <si>
    <t>Goal</t>
  </si>
  <si>
    <t>=</t>
  </si>
  <si>
    <t>-</t>
  </si>
  <si>
    <t>Trip</t>
  </si>
  <si>
    <t>PhD starts &gt;&gt;</t>
  </si>
  <si>
    <t>Jadallah</t>
  </si>
  <si>
    <t>February</t>
  </si>
  <si>
    <t>ABILENE</t>
  </si>
  <si>
    <t>ABILENE CHRISTIAN UNIVERSITY</t>
  </si>
  <si>
    <t>BAYLOR UNIVERSITY</t>
  </si>
  <si>
    <t>HARDIN-SIMMONS UNIVERSITY</t>
  </si>
  <si>
    <t>LAMAR UNIVERSITY - BEAUMONT</t>
  </si>
  <si>
    <t>MIDWESTERN STATE UNIVERSITY</t>
  </si>
  <si>
    <t>Waco</t>
  </si>
  <si>
    <t>Beaumont</t>
  </si>
  <si>
    <t>Wichita Falls</t>
  </si>
  <si>
    <t>Dec 1</t>
  </si>
  <si>
    <t>Dec 2</t>
  </si>
  <si>
    <t>Dec 3</t>
  </si>
  <si>
    <t>Dec 4</t>
  </si>
  <si>
    <t>Jan 1</t>
  </si>
  <si>
    <t>Jan 2</t>
  </si>
  <si>
    <t>Jan 3</t>
  </si>
  <si>
    <t>Jan 4</t>
  </si>
  <si>
    <t>Feb1</t>
  </si>
  <si>
    <t>Feb2</t>
  </si>
  <si>
    <t>Feb3</t>
  </si>
  <si>
    <t>Feb4</t>
  </si>
  <si>
    <t>Mar1</t>
  </si>
  <si>
    <t>Next Sems.</t>
  </si>
  <si>
    <t>Search</t>
  </si>
  <si>
    <t>Contact</t>
  </si>
  <si>
    <t>Send IE</t>
  </si>
  <si>
    <t>Recive</t>
  </si>
  <si>
    <t>I20</t>
  </si>
  <si>
    <t>Visa</t>
  </si>
  <si>
    <t>Travel</t>
  </si>
  <si>
    <t>SAM HOUSTON STATE UNIVERSITY</t>
  </si>
  <si>
    <t>Huntsville</t>
  </si>
  <si>
    <t>SOUTHERN METHODIST UNIVERSITY</t>
  </si>
  <si>
    <t>ST MARY'S UNIVERSITY</t>
  </si>
  <si>
    <t>STEPHEN F AUSTIN STATE UNIVERSITY</t>
  </si>
  <si>
    <t>TEXAS A &amp; M UNIVERSITY</t>
  </si>
  <si>
    <t>TEXAS A &amp; M UNIVERSITY - KINGSVILLE</t>
  </si>
  <si>
    <t>TEXAS A &amp; M UNIVERSITY-CORPUS CHRISTI</t>
  </si>
  <si>
    <t>Dallas</t>
  </si>
  <si>
    <t>San Antonio</t>
  </si>
  <si>
    <t>Nacogdoches</t>
  </si>
  <si>
    <t>College Station</t>
  </si>
  <si>
    <t>KINGSVILLE</t>
  </si>
  <si>
    <t>CORPUS CHRISTI</t>
  </si>
  <si>
    <t>transfer tool</t>
  </si>
  <si>
    <t>https://www.stmarytx.edu/admission/credits/#school</t>
  </si>
  <si>
    <t>l</t>
  </si>
  <si>
    <t>Mar2</t>
  </si>
  <si>
    <t>Mar3</t>
  </si>
  <si>
    <t>Mar4</t>
  </si>
  <si>
    <t>Mar5</t>
  </si>
  <si>
    <t>Apr1</t>
  </si>
  <si>
    <t>Apr2</t>
  </si>
  <si>
    <t>Apr3</t>
  </si>
  <si>
    <t>Apr4</t>
  </si>
  <si>
    <t>May1</t>
  </si>
  <si>
    <t>May2</t>
  </si>
  <si>
    <t>May3</t>
  </si>
  <si>
    <t>May4</t>
  </si>
  <si>
    <t>Jun1</t>
  </si>
  <si>
    <t>3:Sum</t>
  </si>
  <si>
    <t>3:Spr</t>
  </si>
  <si>
    <t>4:Spr</t>
  </si>
  <si>
    <t>4:Sum</t>
  </si>
  <si>
    <t>Fall</t>
  </si>
  <si>
    <t>August - September</t>
  </si>
  <si>
    <t>September - October</t>
  </si>
  <si>
    <t>October - November</t>
  </si>
  <si>
    <t>Alqeda</t>
  </si>
  <si>
    <t>Alhijja</t>
  </si>
  <si>
    <t>Muharram</t>
  </si>
  <si>
    <t>SCE</t>
  </si>
  <si>
    <t>Apply for an Architect Job</t>
  </si>
  <si>
    <t>Finish Design A</t>
  </si>
  <si>
    <t>Finish Design B 3D</t>
  </si>
  <si>
    <t>Apply for (Subclass 186)</t>
  </si>
  <si>
    <t>Collect 15K riyal</t>
  </si>
  <si>
    <t>Procces</t>
  </si>
  <si>
    <t>Fly</t>
  </si>
  <si>
    <t>8 months</t>
  </si>
  <si>
    <t>Finish Thesis Proposal</t>
  </si>
  <si>
    <t>Apply for Scholarship</t>
  </si>
  <si>
    <t>Qudrat Exam</t>
  </si>
  <si>
    <t>Apply for an Architect Membership</t>
  </si>
  <si>
    <t>8 Months</t>
  </si>
  <si>
    <t>money collected</t>
  </si>
  <si>
    <t>Alnaeem</t>
  </si>
  <si>
    <t>Alnahda</t>
  </si>
  <si>
    <t>Albawadi</t>
  </si>
  <si>
    <t>Alkhaladiya</t>
  </si>
  <si>
    <t>Alshate</t>
  </si>
  <si>
    <t>Alrawda</t>
  </si>
  <si>
    <t>Alfesaliya</t>
  </si>
  <si>
    <t>Architect</t>
  </si>
  <si>
    <t>Intro to JS: Drawing &amp; Animation</t>
  </si>
  <si>
    <t>finihed</t>
  </si>
  <si>
    <t>%</t>
  </si>
  <si>
    <t>Intro to HTML/CSS: Making webpages</t>
  </si>
  <si>
    <t>Intro to SQL: Querying and managing data</t>
  </si>
  <si>
    <t>Advanced JS: Games &amp; Visualizations</t>
  </si>
  <si>
    <t>Advanced JS: Natural Simulations</t>
  </si>
  <si>
    <t>HTML/JS: Making webpages interactive</t>
  </si>
  <si>
    <t>HTML/JS: Making webpages interactive with jQuery</t>
  </si>
  <si>
    <t>Meet the professional</t>
  </si>
  <si>
    <t>1'</t>
  </si>
  <si>
    <t>,34e</t>
  </si>
  <si>
    <t>9+++</t>
  </si>
  <si>
    <t>Process</t>
  </si>
  <si>
    <t>cm</t>
  </si>
  <si>
    <t>Human Mobility</t>
  </si>
  <si>
    <t>Pre Program</t>
  </si>
  <si>
    <t>Technical Development</t>
  </si>
  <si>
    <t>Platform Technical Development    (2)</t>
  </si>
  <si>
    <t>Community Participation Development (1)</t>
  </si>
  <si>
    <t>Architectural and Urban Systems Implementation (4)</t>
  </si>
  <si>
    <t>Incorporating and Developing Architectural and Urban Systems in the Platform</t>
  </si>
  <si>
    <t>PhD 3 Years Plan</t>
  </si>
  <si>
    <t>Community Participation Development</t>
  </si>
  <si>
    <t>front-end</t>
  </si>
  <si>
    <t>back-end</t>
  </si>
  <si>
    <t>Water Manage. Tools</t>
  </si>
  <si>
    <t>Energy Manage. Tools</t>
  </si>
  <si>
    <t>Waste Manage. Tools</t>
  </si>
  <si>
    <t>Open Spaces&amp; Walkability</t>
  </si>
  <si>
    <t>Pollution Reduct. /Cleaninees</t>
  </si>
  <si>
    <t>Logistic</t>
  </si>
  <si>
    <t>Orgnisational</t>
  </si>
  <si>
    <t>Universal&amp;Passive Design</t>
  </si>
  <si>
    <t>STAGE B : TOOL DEVELOPMENT</t>
  </si>
  <si>
    <t xml:space="preserve">STAGE C : EXPERIMENTATION 
</t>
  </si>
  <si>
    <t>STAGE D : OPERATION -- &gt;&gt;</t>
  </si>
  <si>
    <t>STAGE A : INITIAL BUILD</t>
  </si>
  <si>
    <t>Tool Development and Incorporation</t>
  </si>
  <si>
    <t>Project 5 yares Premilinary Plan</t>
  </si>
  <si>
    <t>Obtaining a Scholarship</t>
  </si>
  <si>
    <t>The King Scholarship Program</t>
  </si>
  <si>
    <t>Cultural Elements</t>
  </si>
  <si>
    <t>HTML/CSS</t>
  </si>
  <si>
    <t>JAVASCRIPT</t>
  </si>
  <si>
    <t>PYTHON</t>
  </si>
  <si>
    <t>JQUIRY</t>
  </si>
  <si>
    <t>ACCOUNTS</t>
  </si>
  <si>
    <t>IMPLEMENTATION OF MICRO-GRIDS</t>
  </si>
  <si>
    <t xml:space="preserve">DATA CULTIVATION &amp; DISTRIBUTION MECHANISIM </t>
  </si>
  <si>
    <t>EXPERIMENTATION, DEVELOPMING, AND FINDING</t>
  </si>
  <si>
    <t>PETANT</t>
  </si>
  <si>
    <t>BIN RAHID INITIATIVE</t>
  </si>
  <si>
    <t>MAY</t>
  </si>
  <si>
    <t>THE HISTORICAL TRANSFORMATION - PHASE 1</t>
  </si>
  <si>
    <t>THE HISTORICAL TRANSFORMATION - PHASE 2</t>
  </si>
  <si>
    <t>MASTER SHAPE</t>
  </si>
  <si>
    <r>
      <t xml:space="preserve">200 BASELINE </t>
    </r>
    <r>
      <rPr>
        <b/>
        <sz val="6"/>
        <color theme="8" tint="-0.499984740745262"/>
        <rFont val="Arial"/>
        <family val="2"/>
        <scheme val="minor"/>
      </rPr>
      <t>CLEAN BODY OPERATION</t>
    </r>
  </si>
  <si>
    <r>
      <rPr>
        <b/>
        <sz val="6"/>
        <color theme="8" tint="-0.499984740745262"/>
        <rFont val="Arial"/>
        <family val="2"/>
        <scheme val="minor"/>
      </rPr>
      <t>STRONG &amp; LEAN</t>
    </r>
    <r>
      <rPr>
        <sz val="6"/>
        <color theme="8" tint="-0.499984740745262"/>
        <rFont val="Arial"/>
        <family val="2"/>
        <charset val="178"/>
        <scheme val="minor"/>
      </rPr>
      <t xml:space="preserve"> MASTER SHAPE (A)</t>
    </r>
  </si>
  <si>
    <r>
      <t xml:space="preserve">185 RANGE
</t>
    </r>
    <r>
      <rPr>
        <b/>
        <sz val="6"/>
        <color theme="8" tint="-0.499984740745262"/>
        <rFont val="Arial"/>
        <family val="2"/>
        <scheme val="minor"/>
      </rPr>
      <t>THE
LEANER SHAPE</t>
    </r>
  </si>
  <si>
    <r>
      <rPr>
        <b/>
        <sz val="6"/>
        <color theme="8" tint="-0.499984740745262"/>
        <rFont val="Arial"/>
        <family val="2"/>
        <scheme val="minor"/>
      </rPr>
      <t>STRONG &amp; LEAN</t>
    </r>
    <r>
      <rPr>
        <sz val="6"/>
        <color theme="8" tint="-0.499984740745262"/>
        <rFont val="Arial"/>
        <family val="2"/>
        <charset val="178"/>
        <scheme val="minor"/>
      </rPr>
      <t xml:space="preserve"> MASTER SHAPE (B)</t>
    </r>
  </si>
  <si>
    <r>
      <rPr>
        <b/>
        <sz val="6"/>
        <color theme="8" tint="-0.499984740745262"/>
        <rFont val="Arial"/>
        <family val="2"/>
        <scheme val="minor"/>
      </rPr>
      <t>STRONG &amp; LEAN</t>
    </r>
    <r>
      <rPr>
        <sz val="6"/>
        <color theme="8" tint="-0.499984740745262"/>
        <rFont val="Arial"/>
        <family val="2"/>
        <charset val="178"/>
        <scheme val="minor"/>
      </rPr>
      <t xml:space="preserve"> MASTER SHAPE ©</t>
    </r>
  </si>
  <si>
    <t>DEVELOPING NIEGHBOROODS' ONLINE SIMULATOR
Architectural and Urban Elements Sumplified for User Self-Build Expereince</t>
  </si>
  <si>
    <t>Hafiz</t>
  </si>
  <si>
    <t xml:space="preserve">Crawley </t>
  </si>
  <si>
    <t>Khan Academy: Programming</t>
  </si>
  <si>
    <t>Architectural and Urban Elements Simulating Design</t>
  </si>
  <si>
    <t>Traditional Development Case Study</t>
  </si>
  <si>
    <t>Centerlizied Development Breakdown</t>
  </si>
  <si>
    <t>Traditional Development Breakdown</t>
  </si>
  <si>
    <t>Major Features</t>
  </si>
  <si>
    <t>Modeling Final Prototype</t>
  </si>
  <si>
    <t>INTERACTIVE USER EXPERIENCE DEVELOPMENT</t>
  </si>
  <si>
    <t>EXPERIMENTATION</t>
  </si>
  <si>
    <t xml:space="preserve">STAGE B : </t>
  </si>
  <si>
    <t>STAGE C : TOOL DEVELOPMENT</t>
  </si>
  <si>
    <t xml:space="preserve">STAGE D : EXPERIMENTATION AND USERS FEEDBACK DEVELOPMENT
</t>
  </si>
  <si>
    <t>STAGE E : OPERATION -- &gt;&gt;</t>
  </si>
  <si>
    <t>Obtaining The Scholarship</t>
  </si>
  <si>
    <t>DECO7180 (2)
 Design Computing Studio 1 - Interactive Technology</t>
  </si>
  <si>
    <t>DECO7230 (2)
 Digital Prototyping</t>
  </si>
  <si>
    <t>DECO7250 (2)
 Human-Computer Interaction</t>
  </si>
  <si>
    <t>DECO7350 (2)
 Social &amp; Mobile Computing</t>
  </si>
  <si>
    <t>CSSE7306 (4)
 Special Projects in Computer Systems and Software Engineering</t>
  </si>
  <si>
    <t>DECO7110 (2)
 Design Thinking</t>
  </si>
  <si>
    <t>Semester 1</t>
  </si>
  <si>
    <t>Semester 2</t>
  </si>
  <si>
    <t>12 credits</t>
  </si>
  <si>
    <t>Urban Fabrication and Interactive Catagorization</t>
  </si>
  <si>
    <t>Full Stack Foundations</t>
  </si>
  <si>
    <t>Front End Frameworks</t>
  </si>
  <si>
    <t>JavaScript Design Patterns</t>
  </si>
  <si>
    <t>FSPA</t>
  </si>
  <si>
    <t>FWS</t>
  </si>
  <si>
    <t>Anglar</t>
  </si>
  <si>
    <t>Ember</t>
  </si>
  <si>
    <t>https://lagunita.stanford.edu/courses/DB/2014/SelfPaced/about</t>
  </si>
  <si>
    <t>Stanford Self Paced</t>
  </si>
  <si>
    <t>CRUD</t>
  </si>
  <si>
    <t>DFW</t>
  </si>
  <si>
    <t>Server</t>
  </si>
  <si>
    <t>ITD</t>
  </si>
  <si>
    <t>Intermediate</t>
  </si>
  <si>
    <t>How to Build a Startup</t>
  </si>
  <si>
    <t>Intro to Backend</t>
  </si>
  <si>
    <t>Advanced</t>
  </si>
  <si>
    <t>Developing Scalable Apps in Python</t>
  </si>
  <si>
    <t>Developing Android Apps</t>
  </si>
  <si>
    <t>Beginner</t>
  </si>
  <si>
    <t>Programming Foundations with Python</t>
  </si>
  <si>
    <t>month last</t>
  </si>
  <si>
    <t>lesson</t>
  </si>
  <si>
    <t>div</t>
  </si>
  <si>
    <t>DATA ANALYSIS</t>
  </si>
  <si>
    <t>WEB DEVELOPMENT</t>
  </si>
  <si>
    <t>BIN RASHID INITIATIVE</t>
  </si>
  <si>
    <t>JS-PROCESSING</t>
  </si>
  <si>
    <t>WEB-PAGE DESIGN</t>
  </si>
  <si>
    <t>GAME DESIGN</t>
  </si>
  <si>
    <t>JAN</t>
  </si>
  <si>
    <t>FEB</t>
  </si>
  <si>
    <t>MAR</t>
  </si>
  <si>
    <t>APR</t>
  </si>
  <si>
    <t>JUN</t>
  </si>
  <si>
    <t>JUL</t>
  </si>
  <si>
    <t>AUG</t>
  </si>
  <si>
    <t>SEP</t>
  </si>
  <si>
    <t>OCT</t>
  </si>
  <si>
    <t>NOV</t>
  </si>
  <si>
    <t>DEC</t>
  </si>
  <si>
    <t>SQL</t>
  </si>
  <si>
    <t>STAGE B : TOOL BASIC DEVELOPMENT</t>
  </si>
  <si>
    <t>STAGE C : TOOL 3D DEVELOPMENT</t>
  </si>
  <si>
    <t>STAGE A : WEB DEVELOPMENT GENERAL TRAINING</t>
  </si>
  <si>
    <t>HTML/ CSS</t>
  </si>
  <si>
    <t>30/30</t>
  </si>
  <si>
    <t>49/49</t>
  </si>
  <si>
    <t>16/16</t>
  </si>
  <si>
    <t>0/16</t>
  </si>
  <si>
    <t>0/5</t>
  </si>
  <si>
    <t>0/4</t>
  </si>
  <si>
    <t>python</t>
  </si>
  <si>
    <t>f - develop</t>
  </si>
  <si>
    <t>g - submit</t>
  </si>
  <si>
    <t>0/7</t>
  </si>
  <si>
    <t>21/21</t>
  </si>
  <si>
    <t>JD R</t>
  </si>
  <si>
    <t>corner</t>
  </si>
  <si>
    <t>window strips</t>
  </si>
  <si>
    <t>FURTHER LEARNING</t>
  </si>
  <si>
    <t>staris a</t>
  </si>
  <si>
    <t>L</t>
  </si>
  <si>
    <t>rendering</t>
  </si>
  <si>
    <t>landscape</t>
  </si>
  <si>
    <t>sides</t>
  </si>
  <si>
    <t>wall</t>
  </si>
  <si>
    <t>master block B</t>
  </si>
  <si>
    <t>master block A</t>
  </si>
  <si>
    <t>DB1</t>
  </si>
  <si>
    <t>DB2</t>
  </si>
  <si>
    <t>DB3</t>
  </si>
  <si>
    <t>DB4</t>
  </si>
  <si>
    <t>DB5</t>
  </si>
  <si>
    <t>DB6</t>
  </si>
  <si>
    <t>DB7</t>
  </si>
  <si>
    <t>DB8</t>
  </si>
  <si>
    <t>DB9</t>
  </si>
  <si>
    <t>DB10</t>
  </si>
  <si>
    <t>DB11</t>
  </si>
  <si>
    <t>DB12</t>
  </si>
  <si>
    <t>DB13</t>
  </si>
  <si>
    <t>DB14</t>
  </si>
  <si>
    <t>3.87/4</t>
  </si>
  <si>
    <t>Hamed</t>
  </si>
  <si>
    <t>CONNECTIVITY</t>
  </si>
  <si>
    <t>COMMUNITY</t>
  </si>
  <si>
    <t>MOBILITY</t>
  </si>
  <si>
    <t>ECOLOGY</t>
  </si>
  <si>
    <t>CONSTRUCTION</t>
  </si>
  <si>
    <t>UNIVERSIAL DESIGN</t>
  </si>
  <si>
    <t>DIVERSITY OF USES</t>
  </si>
  <si>
    <t>STAGE C : TOOL USERS FEEDBACK DEVELOPMENT</t>
  </si>
  <si>
    <t>Urban Fabrication Analysis</t>
  </si>
  <si>
    <t>Human-Computer Interaction</t>
  </si>
  <si>
    <t xml:space="preserve"> Social &amp; Mobile Computing</t>
  </si>
  <si>
    <t>SQL Query</t>
  </si>
  <si>
    <t>BACK-END DEVELOPMENT</t>
  </si>
  <si>
    <t>FRONT-END DESIGN</t>
  </si>
  <si>
    <t>SELF-BASED LEARNING</t>
  </si>
  <si>
    <t>DATABASE DESIGN</t>
  </si>
  <si>
    <t>MOBILE APP DESIGN</t>
  </si>
  <si>
    <t>QS</t>
  </si>
  <si>
    <t>MIT</t>
  </si>
  <si>
    <t>California Institute of Technology</t>
  </si>
  <si>
    <t>Boston, MA, USA</t>
  </si>
  <si>
    <t>San Juse, CA, USA</t>
  </si>
  <si>
    <t xml:space="preserve">University of Cambridge </t>
  </si>
  <si>
    <t>Cambridge, UK</t>
  </si>
  <si>
    <t xml:space="preserve">University of Oxford </t>
  </si>
  <si>
    <t>Oxford, UK</t>
  </si>
  <si>
    <t>UCL</t>
  </si>
  <si>
    <t>London, UK</t>
  </si>
  <si>
    <t>shanghai</t>
  </si>
  <si>
    <t>Stanford University</t>
  </si>
  <si>
    <t>Harvard University</t>
  </si>
  <si>
    <t>University of California, Berkeley</t>
  </si>
  <si>
    <t>Berkeley, CA, USA</t>
  </si>
  <si>
    <t>Princeton University</t>
  </si>
  <si>
    <t>Princeton, NJ, USA</t>
  </si>
  <si>
    <t>Columbia University</t>
  </si>
  <si>
    <t>New York, NY, USA</t>
  </si>
  <si>
    <t>Los Angeles, CA, USA</t>
  </si>
  <si>
    <t>University of Chicago</t>
  </si>
  <si>
    <t>Yale University</t>
  </si>
  <si>
    <t>University of California, Los Angeles</t>
  </si>
  <si>
    <t>University of Washington</t>
  </si>
  <si>
    <t>Cornell University</t>
  </si>
  <si>
    <t>University of California, San Diego</t>
  </si>
  <si>
    <t>University of Pennsylvania</t>
  </si>
  <si>
    <t>Johns Hopkins University</t>
  </si>
  <si>
    <t>Washington University in St. Louis</t>
  </si>
  <si>
    <t>Seattle, WA, USA</t>
  </si>
  <si>
    <t>Ithaca, NY, USA</t>
  </si>
  <si>
    <t>San Diego, CA, USA</t>
  </si>
  <si>
    <t>Chicago, IL, USA</t>
  </si>
  <si>
    <t>New Haven, CT, USA</t>
  </si>
  <si>
    <t>Philadelphia, PA, USA</t>
  </si>
  <si>
    <t>Baltimore, MD, USA</t>
  </si>
  <si>
    <t>Zürich, Switzerland</t>
  </si>
  <si>
    <t>St. Louis, MO, US</t>
  </si>
  <si>
    <t>Imperial College London</t>
  </si>
  <si>
    <t>Nanyang Technological University</t>
  </si>
  <si>
    <t>Singapore</t>
  </si>
  <si>
    <t>Lausanne, Switzerland</t>
  </si>
  <si>
    <t>National University of Singapore</t>
  </si>
  <si>
    <t>Canberra, Australia</t>
  </si>
  <si>
    <t>Arch</t>
  </si>
  <si>
    <t>Delft University of Technology</t>
  </si>
  <si>
    <t>Delft, Netherland</t>
  </si>
  <si>
    <t>Manchester School of Architcture</t>
  </si>
  <si>
    <t>Manchester, UK</t>
  </si>
  <si>
    <t>The University of Hong Kong</t>
  </si>
  <si>
    <t>Hong Kong</t>
  </si>
  <si>
    <t>finish up proposal</t>
  </si>
  <si>
    <t>start PhD</t>
  </si>
  <si>
    <t>deadline</t>
  </si>
  <si>
    <t>Delft</t>
  </si>
  <si>
    <t>EPFL</t>
  </si>
  <si>
    <t>UQ</t>
  </si>
  <si>
    <t>PhD</t>
  </si>
  <si>
    <t>DL</t>
  </si>
  <si>
    <t>UNIMELB</t>
  </si>
  <si>
    <t>start PhD anytime &gt;&gt;</t>
  </si>
  <si>
    <t>Australia</t>
  </si>
  <si>
    <t>vs</t>
  </si>
  <si>
    <t>Netherland</t>
  </si>
  <si>
    <t>England</t>
  </si>
  <si>
    <t>Switzerland</t>
  </si>
  <si>
    <t>USA - CA</t>
  </si>
  <si>
    <t>USA - NE</t>
  </si>
  <si>
    <t>weather</t>
  </si>
  <si>
    <t>distance</t>
  </si>
  <si>
    <t>future residency</t>
  </si>
  <si>
    <t>2 - 4</t>
  </si>
  <si>
    <t>3 - 4</t>
  </si>
  <si>
    <t>1 - 4</t>
  </si>
  <si>
    <t>language</t>
  </si>
  <si>
    <t>Germany</t>
  </si>
  <si>
    <t>allowance</t>
  </si>
  <si>
    <t>1 - 3</t>
  </si>
  <si>
    <t>2 - 3</t>
  </si>
  <si>
    <t>France</t>
  </si>
  <si>
    <t>Spain</t>
  </si>
  <si>
    <t>LEVEL1</t>
  </si>
  <si>
    <t>LEVEL2</t>
  </si>
  <si>
    <t>USA - TX</t>
  </si>
  <si>
    <t>USA - Tx</t>
  </si>
  <si>
    <t>Japan</t>
  </si>
  <si>
    <t>freedom of travel</t>
  </si>
  <si>
    <t>+1</t>
  </si>
  <si>
    <t>4 - 5</t>
  </si>
  <si>
    <t>Korea</t>
  </si>
  <si>
    <t>3 - 5</t>
  </si>
  <si>
    <t>sense of belonging</t>
  </si>
  <si>
    <t xml:space="preserve"> 15 - 17</t>
  </si>
  <si>
    <t>Man S A</t>
  </si>
  <si>
    <t>B - C</t>
  </si>
  <si>
    <t>C - B</t>
  </si>
  <si>
    <t>University Level</t>
  </si>
  <si>
    <t>19 - 24</t>
  </si>
  <si>
    <t>17 - 24</t>
  </si>
  <si>
    <t>culture + Urban</t>
  </si>
  <si>
    <t>15 - 23</t>
  </si>
  <si>
    <t>15 - 18</t>
  </si>
  <si>
    <t>17 - 20</t>
  </si>
  <si>
    <t xml:space="preserve"> 21 - 22</t>
  </si>
  <si>
    <t xml:space="preserve"> 14 - 16</t>
  </si>
  <si>
    <t>0 - +1</t>
  </si>
  <si>
    <t>Swiss Federal Institute of Technology</t>
  </si>
  <si>
    <t>Ecole Polytechnique Fédérale</t>
  </si>
  <si>
    <t>moe</t>
  </si>
  <si>
    <t>University of California, San Francisco</t>
  </si>
  <si>
    <t>San Francisco, CA, USA</t>
  </si>
  <si>
    <t xml:space="preserve"> University of Melbourne</t>
  </si>
  <si>
    <t xml:space="preserve"> The University of Queensland</t>
  </si>
  <si>
    <t>Melbourne, Australia</t>
  </si>
  <si>
    <t>Brisbane, Australia</t>
  </si>
  <si>
    <t xml:space="preserve"> The University of Western Australia</t>
  </si>
  <si>
    <t>Perth, Australia</t>
  </si>
  <si>
    <t>UWA</t>
  </si>
  <si>
    <t>Cambridge</t>
  </si>
  <si>
    <t>22 - 24</t>
  </si>
  <si>
    <t>ThP L</t>
  </si>
  <si>
    <t xml:space="preserve"> 2 - 3</t>
  </si>
  <si>
    <t>V</t>
  </si>
  <si>
    <t>FUNCTION</t>
  </si>
  <si>
    <t>ZH 2</t>
  </si>
  <si>
    <t>33/33</t>
  </si>
  <si>
    <t>schematic</t>
  </si>
  <si>
    <t>2D details</t>
  </si>
  <si>
    <t>A0</t>
  </si>
  <si>
    <t>B0</t>
  </si>
  <si>
    <t>2D plans</t>
  </si>
  <si>
    <t>day</t>
  </si>
  <si>
    <t>goal</t>
  </si>
  <si>
    <t>PRODUCTIVITY</t>
  </si>
  <si>
    <t>.</t>
  </si>
  <si>
    <t>divission</t>
  </si>
  <si>
    <t>p1</t>
  </si>
  <si>
    <t>p2</t>
  </si>
  <si>
    <t>p3</t>
  </si>
  <si>
    <t>p4</t>
  </si>
  <si>
    <t>p5</t>
  </si>
  <si>
    <t>ARCHITECTURAL PROJECTS</t>
  </si>
  <si>
    <t>p6</t>
  </si>
  <si>
    <t>section</t>
  </si>
  <si>
    <t>KHAN ACADEMY</t>
  </si>
  <si>
    <t>parts</t>
  </si>
  <si>
    <t>ketosis</t>
  </si>
  <si>
    <t>3180 Saad bin alrabea,7644/23437</t>
  </si>
  <si>
    <t>gym</t>
  </si>
  <si>
    <t>work</t>
  </si>
  <si>
    <t>total</t>
  </si>
  <si>
    <t>university</t>
  </si>
  <si>
    <t>UQL</t>
  </si>
  <si>
    <t>UNIVIRISITES APPLICATIONS</t>
  </si>
  <si>
    <t>QUT</t>
  </si>
  <si>
    <t>prep</t>
  </si>
  <si>
    <t>corr</t>
  </si>
  <si>
    <t>subm</t>
  </si>
  <si>
    <t>UNSW</t>
  </si>
  <si>
    <t>USA</t>
  </si>
  <si>
    <t>UK</t>
  </si>
  <si>
    <t>Oxford</t>
  </si>
  <si>
    <t>UManchester</t>
  </si>
  <si>
    <t>UToronto</t>
  </si>
  <si>
    <t>Canada</t>
  </si>
  <si>
    <t xml:space="preserve">UCopenhagen </t>
  </si>
  <si>
    <t>Denmark</t>
  </si>
  <si>
    <t>1ST PRIORITY</t>
  </si>
  <si>
    <t>3RD PRIORITY</t>
  </si>
  <si>
    <t>TOP 20</t>
  </si>
  <si>
    <t>2ND PRIORITY</t>
  </si>
  <si>
    <t>15/15</t>
  </si>
  <si>
    <t>BUILDING THE PROJECT</t>
  </si>
  <si>
    <t>main page web</t>
  </si>
  <si>
    <t>main page app</t>
  </si>
  <si>
    <t>platform web</t>
  </si>
  <si>
    <t>platform app</t>
  </si>
  <si>
    <t>chat</t>
  </si>
  <si>
    <t>accounts</t>
  </si>
  <si>
    <t>17/17</t>
  </si>
  <si>
    <t>4/5</t>
  </si>
  <si>
    <t>Mar avg</t>
  </si>
  <si>
    <t>Apr avg</t>
  </si>
  <si>
    <t>May avg</t>
  </si>
  <si>
    <t>7-0</t>
  </si>
  <si>
    <t>main objectives</t>
  </si>
  <si>
    <t>travel</t>
  </si>
  <si>
    <t>riyadh</t>
  </si>
  <si>
    <t>Blockchain</t>
  </si>
  <si>
    <t>1/5</t>
  </si>
  <si>
    <t>Blockchain with Javascript</t>
  </si>
  <si>
    <t>Beginner - up to April</t>
  </si>
  <si>
    <t>Intermediate - May and June</t>
  </si>
  <si>
    <t>Advanced - July, August and +</t>
  </si>
  <si>
    <t>sch appl.</t>
  </si>
  <si>
    <t>prepare</t>
  </si>
  <si>
    <t>FS WD</t>
  </si>
  <si>
    <t>date</t>
  </si>
  <si>
    <t>weight</t>
  </si>
  <si>
    <t>Transcript</t>
  </si>
  <si>
    <t>referee 1</t>
  </si>
  <si>
    <t>referee 2</t>
  </si>
  <si>
    <t>accept A</t>
  </si>
  <si>
    <t>picking B</t>
  </si>
  <si>
    <t>visa A</t>
  </si>
  <si>
    <t>accept B</t>
  </si>
  <si>
    <t>order A</t>
  </si>
  <si>
    <t>order B</t>
  </si>
  <si>
    <t>fly A</t>
  </si>
  <si>
    <t>visa B</t>
  </si>
  <si>
    <t>fly B</t>
  </si>
  <si>
    <t>2/5</t>
  </si>
  <si>
    <t>Vedio</t>
  </si>
  <si>
    <t>finished</t>
  </si>
  <si>
    <t>category</t>
  </si>
  <si>
    <t>link</t>
  </si>
  <si>
    <t>https://www.youtube.com/watch?v=qOVAbKKSH10&amp;t=5401s</t>
  </si>
  <si>
    <t>https://www.youtube.com/watch?v=dC9vdQkU-xI&amp;t=370s</t>
  </si>
  <si>
    <t>Software Engineering</t>
  </si>
  <si>
    <t>5-0</t>
  </si>
  <si>
    <t>https://www.youtube.com/watch?v=RRP65VvIgGg</t>
  </si>
  <si>
    <t>Information Security</t>
  </si>
  <si>
    <t>YOUTUBE</t>
  </si>
  <si>
    <t>Developing Blockchain Software - CODING TECH</t>
  </si>
  <si>
    <t>Token Economics - Complexity Labs</t>
  </si>
  <si>
    <t>Udacity</t>
  </si>
  <si>
    <t>Blockchain Technology Explained - Complexity Labs</t>
  </si>
  <si>
    <t>https://www.youtube.com/watch?v=xDntQtVULa0&amp;list=PLsJWgOB5mIMCMxQVvWAP4xi19EOkHcBNN</t>
  </si>
  <si>
    <t>Building BLOCKCHAIN Apps With HYPERLEDGER COMPOSER</t>
  </si>
  <si>
    <t>https://www.youtube.com/watch?v=gAxK6zYrfxI</t>
  </si>
  <si>
    <t>Game Theory - Complexity Labs</t>
  </si>
  <si>
    <t>Hyperledger - Blockchain Technologies for Business</t>
  </si>
  <si>
    <t>https://www.youtube.com/watch?v=7EpPrSJtqZU&amp;list=PLjsqymUqgpSRXC9ywNIVUUoGXelQa4olO</t>
  </si>
  <si>
    <t>https://www.youtube.com/watch?v=aNhFef4k_k4&amp;list=PLsJWgOB5mIMDB6ssrGKGYl4BLyHdaeUiZ&amp;index=4</t>
  </si>
  <si>
    <t>Game Theory &amp; Systems Design</t>
  </si>
  <si>
    <t>https://www.youtube.com/watch?v=aELjg3mVm4I&amp;list=PLsJWgOB5mIMDxrvzexu1BhfBFygW9gby0</t>
  </si>
  <si>
    <t>Book: Foundation of Businees</t>
  </si>
  <si>
    <t>Cryptocurrency &amp; Token Economics</t>
  </si>
  <si>
    <t>BOOK WRITING</t>
  </si>
  <si>
    <t>THE END OF WAR</t>
  </si>
  <si>
    <t>introduction</t>
  </si>
  <si>
    <t>the only cause of war</t>
  </si>
  <si>
    <t>the end of scarsity</t>
  </si>
  <si>
    <t>the myth of fractionisim</t>
  </si>
  <si>
    <t>the next chapter of humankind</t>
  </si>
  <si>
    <t>mp</t>
  </si>
  <si>
    <t>lr</t>
  </si>
  <si>
    <t>d1</t>
  </si>
  <si>
    <t>d2</t>
  </si>
  <si>
    <t>fn</t>
  </si>
  <si>
    <t>rv</t>
  </si>
  <si>
    <t>connection and empathy</t>
  </si>
  <si>
    <t>https://www.youtube.com/watch?v=bY56iIaqLq4&amp;list=PLlqhIsxvN4u5DMCtupY9-aL2mVRnK-pTz</t>
  </si>
  <si>
    <t>Web Development 2018 - The Must-Know Tech</t>
  </si>
  <si>
    <t>https://www.youtube.com/watch?v=gVXcqO9A1vo</t>
  </si>
  <si>
    <t>WD 1</t>
  </si>
  <si>
    <t>WD 2</t>
  </si>
  <si>
    <t>Web Development 2018</t>
  </si>
  <si>
    <t>SSH Tutorial - Basic server administration with SSH</t>
  </si>
  <si>
    <t>Must Know While Learning</t>
  </si>
  <si>
    <t>https://www.youtube.com/watch?v=DbPDraCYju8&amp;list=PLoYCgNOIyGAB0_YBfdNP5oqAD98HtAQqL&amp;index=4</t>
  </si>
  <si>
    <t>https://coggle.it/diagram/WMMEvSoNyAABBX2w/t/web-development-in-2018/b97ca171d59ba2ab3b7ea8da244a8ed3a154ffa067568635fe2676068a1d44d0</t>
  </si>
  <si>
    <t>https://www.youtube.com/watch?v=0fKg7e37bQE&amp;index=9&amp;list=PLoYCgNOIyGAB_8_iq1cL8MVeun7cB6eNc</t>
  </si>
  <si>
    <t>Github Basic</t>
  </si>
  <si>
    <t>https://www.youtube.com/watch?v=e4S8zfLdLgQ&amp;index=14&amp;list=PLoYCgNOIyGAB_8_iq1cL8MVeun7cB6eNc</t>
  </si>
  <si>
    <t>How the Internet Works for Developers - Clients to Servers</t>
  </si>
  <si>
    <t>https://www.youtube.com/watch?v=ODlgfpLsFGk</t>
  </si>
  <si>
    <t>RESTFUL API</t>
  </si>
  <si>
    <t>Domain name &amp; DNS Basic</t>
  </si>
  <si>
    <t>Basic Front End</t>
  </si>
  <si>
    <t>https://www.youtube.com/watch?v=3JluqTojuME&amp;index=1&amp;list=PLoYCgNOIyGAB_8_iq1cL8MVeun7cB6eNc</t>
  </si>
  <si>
    <t>HTML, CSS</t>
  </si>
  <si>
    <t>working with DOM</t>
  </si>
  <si>
    <t>Clousures, Scope, Context, &amp; First-Class Function</t>
  </si>
  <si>
    <t>https://www.youtube.com/watch?v=JEq7Ehw-qk8&amp;index=1&amp;list=PLoYCgNOIyGABI011EYc-avPOsk1YsMUe_</t>
  </si>
  <si>
    <t>https://www.youtube.com/watch?v=HkFlM73G-hk&amp;list=PLoYCgNOIyGABs-wDaaxChu82q_xQgUb4f</t>
  </si>
  <si>
    <t xml:space="preserve">Modular Javascript </t>
  </si>
  <si>
    <t>XHR (AJAX) with Fetch</t>
  </si>
  <si>
    <t>jQuery</t>
  </si>
  <si>
    <t>https://www.youtube.com/watch?v=hMxGhHNOkCU&amp;list=PLoYCgNOIyGABdI2V8I_SWo22tFpgh2s6_&amp;index=1</t>
  </si>
  <si>
    <t>FTP to a domain &amp; upload files to a webhost</t>
  </si>
  <si>
    <t>https://www.youtube.com/watch?v=tq7dqdHCc7U&amp;list=PLoYCgNOIyGAB_8_iq1cL8MVeun7cB6eNc&amp;index=6</t>
  </si>
  <si>
    <t>Publish Website</t>
  </si>
  <si>
    <t>Front End Development</t>
  </si>
  <si>
    <t>CSS Tools &amp; Skills</t>
  </si>
  <si>
    <t>Front End Basic Tool</t>
  </si>
  <si>
    <t>JavaScript Skills</t>
  </si>
  <si>
    <t>JavaScript Frameworks</t>
  </si>
  <si>
    <t>CSS Frameworks: CSS Grid</t>
  </si>
  <si>
    <t>CSS Frameworks: Bootstrap</t>
  </si>
  <si>
    <t>CSS Frameworks: Materialize</t>
  </si>
  <si>
    <t>https://www.youtube.com/watch?v=no-Ntkc836w</t>
  </si>
  <si>
    <t>CSS Organization: BEM</t>
  </si>
  <si>
    <t>CSS Organization: Atomic (Design)</t>
  </si>
  <si>
    <t xml:space="preserve">CSS Organization: SMACSS </t>
  </si>
  <si>
    <t>Front-End Performance</t>
  </si>
  <si>
    <t>https://www.youtube.com/watch?v=9kJVYpOqcVU</t>
  </si>
  <si>
    <t>https://developers.google.com/web/fundamentals/performance/why-performance-matters/?pageId=116528061444120657410&amp;hl=en</t>
  </si>
  <si>
    <t>React.js</t>
  </si>
  <si>
    <t>Static Type Checkers</t>
  </si>
  <si>
    <t>ES6</t>
  </si>
  <si>
    <t>Functional Programming (rx.js)</t>
  </si>
  <si>
    <t>https://www.youtube.com/watch?v=AfWYO8t7ed4&amp;list=PLoYCgNOIyGACDQLaThEEKBAlgs4OIUGif</t>
  </si>
  <si>
    <t>https://www.youtube.com/playlist?list=PLoYCgNOIyGABj2GQSlDRjgvXtqfDxKm5b</t>
  </si>
  <si>
    <t>React.js: Frameworks - Relay / Apollo for GraphQL</t>
  </si>
  <si>
    <t>React.js: Frameworks - Next.js or After.js</t>
  </si>
  <si>
    <t>React.js: CSS - Glamorous</t>
  </si>
  <si>
    <t>React.js: CSS - Emotion</t>
  </si>
  <si>
    <t>React.js: CSS - Styled-Components</t>
  </si>
  <si>
    <t>https://www.youtube.com/playlist?list=PLoYCgNOIyGADZuvKJweutZDOO9VI9YiJ9</t>
  </si>
  <si>
    <t>Vue.js</t>
  </si>
  <si>
    <t xml:space="preserve">Vue.js: Nuxt </t>
  </si>
  <si>
    <t>Vue.js: Vuex</t>
  </si>
  <si>
    <t>Ember.js - Basic</t>
  </si>
  <si>
    <t>https://www.youtube.com/watch?v=QETUuZ27N0w&amp;list=PLoYCgNOIyGAApoDfJHjmMgGNlYenKg5jO&amp;index=1</t>
  </si>
  <si>
    <t>https://www.youtube.com/playlist?list=PLoYCgNOIyGAApoDfJHjmMgGNlYenKg5jO</t>
  </si>
  <si>
    <t>State Managemen: MobX</t>
  </si>
  <si>
    <t>State Managemen: Redux</t>
  </si>
  <si>
    <t>State Managemen: Flux - Good to know</t>
  </si>
  <si>
    <t>State Managemen: Using Rx.js &amp; Bacon.js</t>
  </si>
  <si>
    <t>Unit Testing: Jest</t>
  </si>
  <si>
    <t>Unit Testing: Mocha</t>
  </si>
  <si>
    <t>Unit Testing: Enzyme</t>
  </si>
  <si>
    <t>Unit Testing: Karma</t>
  </si>
  <si>
    <t>https://www.youtube.com/watch?v=_q50BXqkAfI&amp;index=22&amp;list=PLoYCgNOIyGABj2GQSlDRjgvXtqfDxKm5b</t>
  </si>
  <si>
    <t>https://www.youtube.com/watch?v=1w-oQ-i1XB8&amp;list=PLoYCgNOIyGABj2GQSlDRjgvXtqfDxKm5b&amp;index=15</t>
  </si>
  <si>
    <t>https://www.youtube.com/watch?v=PvjNglsyOHs&amp;index=9&amp;list=PLoYCgNOIyGABj2GQSlDRjgvXtqfDxKm5b</t>
  </si>
  <si>
    <t>Needed Knowledge</t>
  </si>
  <si>
    <t>https://www.youtube.com/watch?v=cvwXd298hak&amp;list=PLsJWgOB5mIMC8qFrlhr5qAIutMivDe4vs</t>
  </si>
  <si>
    <t>Systems Design - Complexity Labs</t>
  </si>
  <si>
    <t>Complex Analytics - Complexity Labs</t>
  </si>
  <si>
    <t>Complex Adaptive Systems - Complexity Labs</t>
  </si>
  <si>
    <t>https://www.youtube.com/watch?v=vzfrhH9KcXE&amp;list=PLsJWgOB5mIMCiKZu61rKFT_-TncWzylN8</t>
  </si>
  <si>
    <t>Source Control</t>
  </si>
  <si>
    <t>Prototype Andlusian</t>
  </si>
  <si>
    <t>SP</t>
  </si>
  <si>
    <t>L0</t>
  </si>
  <si>
    <t>L1</t>
  </si>
  <si>
    <t>L2</t>
  </si>
  <si>
    <t>L3</t>
  </si>
  <si>
    <t>L4</t>
  </si>
  <si>
    <t>L5</t>
  </si>
  <si>
    <t>L6</t>
  </si>
  <si>
    <t>L7</t>
  </si>
  <si>
    <t>TP</t>
  </si>
  <si>
    <t>3D Details</t>
  </si>
  <si>
    <t>3D Masses</t>
  </si>
  <si>
    <t>Web Development in 2018 - A Practical Guide</t>
  </si>
  <si>
    <t>https://www.youtube.com/watch?v=Zftx68K-1D4</t>
  </si>
  <si>
    <t>JSON</t>
  </si>
  <si>
    <t>https://www.youtube.com/watch?v=vEROU2XtPR8&amp;list=PLillGF-RfqbbnEGy3ROiLWk7JMCuSyQtX</t>
  </si>
  <si>
    <t>HTTP/SSL</t>
  </si>
  <si>
    <t>Back End Development</t>
  </si>
  <si>
    <t>DATA BASE</t>
  </si>
  <si>
    <t>mySQL</t>
  </si>
  <si>
    <t>SQL server</t>
  </si>
  <si>
    <t>PostgreSQL</t>
  </si>
  <si>
    <t>Oracle</t>
  </si>
  <si>
    <t>Firebase</t>
  </si>
  <si>
    <t>Dev Ops &amp; Deployment</t>
  </si>
  <si>
    <t>Hosting &amp; Storage</t>
  </si>
  <si>
    <t>Web Deployment</t>
  </si>
  <si>
    <t>React Native</t>
  </si>
  <si>
    <t>Ionic</t>
  </si>
  <si>
    <t>NariveScript</t>
  </si>
  <si>
    <t>PhoneGap / Cordova</t>
  </si>
  <si>
    <t>Xamarin</t>
  </si>
  <si>
    <t>https://www.youtube.com/watch?v=Q-BpqyOT3a8</t>
  </si>
  <si>
    <t>Reading Material</t>
  </si>
  <si>
    <t>Source</t>
  </si>
  <si>
    <t>https://google.github.io/styleguide/pyguide.html</t>
  </si>
  <si>
    <t>Python Instructions</t>
  </si>
  <si>
    <t>out</t>
  </si>
  <si>
    <t>Google Python Style Guide</t>
  </si>
  <si>
    <t>High-Performance Languages</t>
  </si>
  <si>
    <t>Go (a.k.a. GoLang) or Rust</t>
  </si>
  <si>
    <t>https://www.youtube.com/watch?v=71cd5XerKss</t>
  </si>
  <si>
    <t xml:space="preserve">AWS Lambda </t>
  </si>
  <si>
    <t>Package Management</t>
  </si>
  <si>
    <t>Unit/Functional Testing</t>
  </si>
  <si>
    <t>Authentication/Authorization</t>
  </si>
  <si>
    <t>OAUTH2 / JWT</t>
  </si>
  <si>
    <t>Websockets</t>
  </si>
  <si>
    <t>ORM</t>
  </si>
  <si>
    <t>Data Management</t>
  </si>
  <si>
    <t>Relational Databases</t>
  </si>
  <si>
    <t>Caching &amp; User Databases</t>
  </si>
  <si>
    <t>Document Databases</t>
  </si>
  <si>
    <t>Redis or Cassandra</t>
  </si>
  <si>
    <t>Mongo DP or Cassandra</t>
  </si>
  <si>
    <t>Solr or ElasticSearc</t>
  </si>
  <si>
    <t>Search Engine Databases</t>
  </si>
  <si>
    <t>Neo4j, OrientDB</t>
  </si>
  <si>
    <t>Graph Databases</t>
  </si>
  <si>
    <t>Message Brokers</t>
  </si>
  <si>
    <t>RabbitMQ, ZeroMQ, Kafka</t>
  </si>
  <si>
    <t>Dev Ops</t>
  </si>
  <si>
    <t>Infrastructure Platforms</t>
  </si>
  <si>
    <t>Server - Configuration Management</t>
  </si>
  <si>
    <t>AWS or others</t>
  </si>
  <si>
    <t>Docker or others</t>
  </si>
  <si>
    <t>https://www.youtube.com/watch?v=pGYAg7TMmp0&amp;index=1&amp;list=PLoYCgNOIyGAAzevEST2qm2Xbe3aeLFvLc</t>
  </si>
  <si>
    <t>Puppet or Chef - good for an enterprise-level size</t>
  </si>
  <si>
    <t>Continuous Integration (CI) Pipelines</t>
  </si>
  <si>
    <t>GitLab or others</t>
  </si>
  <si>
    <t>Docker: Kubernetes - Big Scale</t>
  </si>
  <si>
    <t>Duke University</t>
  </si>
  <si>
    <t>Durham, NC, USA</t>
  </si>
  <si>
    <t>London School of Economics</t>
  </si>
  <si>
    <t>University of Toronto</t>
  </si>
  <si>
    <t>Toronto, Canada</t>
  </si>
  <si>
    <t>MOHE - Confirmed</t>
  </si>
  <si>
    <t>jan</t>
  </si>
  <si>
    <t>feb</t>
  </si>
  <si>
    <t>mar</t>
  </si>
  <si>
    <t>apr</t>
  </si>
  <si>
    <t>may</t>
  </si>
  <si>
    <t>jun</t>
  </si>
  <si>
    <t>jul</t>
  </si>
  <si>
    <t>aug</t>
  </si>
  <si>
    <t>sep</t>
  </si>
  <si>
    <t>oct</t>
  </si>
  <si>
    <t>nov</t>
  </si>
  <si>
    <t>dec</t>
  </si>
  <si>
    <t>Conference</t>
  </si>
  <si>
    <t>Sci. Trip</t>
  </si>
  <si>
    <t>Pensions</t>
  </si>
  <si>
    <t>Semster</t>
  </si>
  <si>
    <t>3965 aud</t>
  </si>
  <si>
    <t>The International Urban Design Conference, Sydney</t>
  </si>
  <si>
    <t>21st Conference on Sustainable Urbanism, Sydney</t>
  </si>
  <si>
    <t>International Parks and Leisure Congress, Melbourne</t>
  </si>
  <si>
    <t>International Metropolis Conference, Sydney</t>
  </si>
  <si>
    <t>Progressive Cities:Innovative+Authentic+Connected, Perth</t>
  </si>
  <si>
    <t>Asia Pacific Cities Summit and Mayors’ Forum, Brisbane</t>
  </si>
  <si>
    <t>WV1</t>
  </si>
  <si>
    <t>SV3</t>
  </si>
  <si>
    <t>SV1</t>
  </si>
  <si>
    <t>SV2</t>
  </si>
  <si>
    <t>WV2</t>
  </si>
  <si>
    <t>WV3</t>
  </si>
  <si>
    <t>ND</t>
  </si>
  <si>
    <t>KO</t>
  </si>
  <si>
    <t>JP</t>
  </si>
  <si>
    <t>SA</t>
  </si>
  <si>
    <t>Duke</t>
  </si>
  <si>
    <t>scholar</t>
  </si>
  <si>
    <t>UTS</t>
  </si>
  <si>
    <t>e1</t>
  </si>
  <si>
    <t>e2</t>
  </si>
  <si>
    <t>e3</t>
  </si>
  <si>
    <t>e4</t>
  </si>
  <si>
    <t>e5</t>
  </si>
  <si>
    <t>e6</t>
  </si>
  <si>
    <t>e7</t>
  </si>
  <si>
    <t>e8</t>
  </si>
  <si>
    <t>e9</t>
  </si>
  <si>
    <t>Data 61</t>
  </si>
  <si>
    <t>Independent Scholarships</t>
  </si>
  <si>
    <t>Command Prompt</t>
  </si>
  <si>
    <t>https://www.youtube.com/watch?v=MNwErTxfkUA</t>
  </si>
  <si>
    <t>Basic Command Prompt (DOS) Commands in Windows</t>
  </si>
  <si>
    <t>Hardware Basic Introduction</t>
  </si>
  <si>
    <t>Admission</t>
  </si>
  <si>
    <t>Scholarship</t>
  </si>
  <si>
    <t>Applied</t>
  </si>
  <si>
    <t>Admitted</t>
  </si>
  <si>
    <t>CBD</t>
  </si>
  <si>
    <t>get university scholarship</t>
  </si>
  <si>
    <t>Moving Pensions</t>
  </si>
  <si>
    <t>2. Getting Set Up with Python</t>
  </si>
  <si>
    <t>1. Mindset</t>
  </si>
  <si>
    <t>3. Introduction to Serious Programming</t>
  </si>
  <si>
    <t>4. Work Session: Basic Debugging</t>
  </si>
  <si>
    <t>5. Variables &amp; Strings</t>
  </si>
  <si>
    <t>6. Work Session: String Manipulation</t>
  </si>
  <si>
    <t>7. Input -&gt; Function -&gt; Output</t>
  </si>
  <si>
    <t>8. Work Session: Print vs Return</t>
  </si>
  <si>
    <t>9. Control Flow: If Statements &amp; While Loops</t>
  </si>
  <si>
    <t>10. Deep Debugging</t>
  </si>
  <si>
    <t>11. Work Session: Mad Libs Generator</t>
  </si>
  <si>
    <t>12. Structured Data: Lists &amp; For Loops</t>
  </si>
  <si>
    <t>13. How to Solve Problems</t>
  </si>
  <si>
    <t>14. Work Session: Mad Libs Continued</t>
  </si>
  <si>
    <t>15. Getting Started</t>
  </si>
  <si>
    <t>16. Mini-Project: Take a Break</t>
  </si>
  <si>
    <t>17. Mini-Project: Secret Message</t>
  </si>
  <si>
    <t>18. Mini-Project: Draw Turtles</t>
  </si>
  <si>
    <t>19. Mini-Project: Send a Text</t>
  </si>
  <si>
    <t>20. Mini-Project: Profanity Editor</t>
  </si>
  <si>
    <t>22. Advanced Class Making</t>
  </si>
  <si>
    <t>21. Movie Website Creation</t>
  </si>
  <si>
    <t>23. What is Version Control</t>
  </si>
  <si>
    <t>24. Create A Git Repo</t>
  </si>
  <si>
    <t>25. Review a Repo's History</t>
  </si>
  <si>
    <t>26. Add Commits To A Repo</t>
  </si>
  <si>
    <t>27. Tagging, Branching, and Merging</t>
  </si>
  <si>
    <t>28. Undoing Changes</t>
  </si>
  <si>
    <t>29. Working With Remotes</t>
  </si>
  <si>
    <t>30. Working On Another Developer's Repository</t>
  </si>
  <si>
    <t>31. Staying In Sync With A Remote Repository</t>
  </si>
  <si>
    <t>0/12</t>
  </si>
  <si>
    <t>0/6</t>
  </si>
  <si>
    <t>Computer Science</t>
  </si>
  <si>
    <t>5/5</t>
  </si>
  <si>
    <t>https://www.youtube.com/watch?v=Q1-teB1QzXo&amp;list=PLsJWgOB5mIMB87pvTL9Jx5-FIywmJbFCk</t>
  </si>
  <si>
    <t>https://www.youtube.com/watch?v=BdnlY5DGcaQ&amp;list=PLsJWgOB5mIMCf7yNnXrHrtaBsa7GXqZAs</t>
  </si>
  <si>
    <t>times</t>
  </si>
  <si>
    <t>g carb</t>
  </si>
  <si>
    <t>100-120</t>
  </si>
  <si>
    <t>Social Complexity - Complexity Labs</t>
  </si>
  <si>
    <t>Complexity Economics - Complexity Labs</t>
  </si>
  <si>
    <t>What is Middleware? - Service-Oriented Architecture</t>
  </si>
  <si>
    <t>2/6</t>
  </si>
  <si>
    <t>UNIVERSITY OF TECHNOLOGY, SYDNEY Supervisors</t>
  </si>
  <si>
    <t>Professor Anthony Burke</t>
  </si>
  <si>
    <t>Advanced Architectural Design, Architecture and Technology, Architectural Practice and innovation. He is currently researching the role of architecture in the innovation economy.</t>
  </si>
  <si>
    <t>Name</t>
  </si>
  <si>
    <t>Research Interests</t>
  </si>
  <si>
    <t>Teaching Areas</t>
  </si>
  <si>
    <t>Anthony's teaching and research is in the areas of advanced architectural design, technology, and practice futures. He regularly teaches design studio's at UTS, where he supervises HDR and PhD students.</t>
  </si>
  <si>
    <t>1.'The urban complex: scalar probabilities and urban computation'
2. 'Contingent Geometries: Developing design strategies for complex systems',</t>
  </si>
  <si>
    <t>Publications</t>
  </si>
  <si>
    <t>Link</t>
  </si>
  <si>
    <t>https://www.uts.edu.au/staff/anthony.burke</t>
  </si>
  <si>
    <t>Dr Pernille Christensen</t>
  </si>
  <si>
    <t>* Conceptual understanding of 'Sustainability' and 'Resilience' in the built environment - with particular interest in urban environments;   
* Decision-making related to sustainability and resilience in the built environment (including, carbon neutral cities, resilient cities, urban mitigation and adaptation strategies addressing issues related to climate change)</t>
  </si>
  <si>
    <t>Valuing Development Projects, Pernille also teaches Sustainable Urban Development and Property Development Process - both core subjects in the postgraduate Property Development and Planning courses - and the Research Methods series to School of Built Environment Doctoral students</t>
  </si>
  <si>
    <t>Developing Property Sustainably</t>
  </si>
  <si>
    <t>https://www.uts.edu.au/staff/pernille.christensen</t>
  </si>
  <si>
    <t>Matthias teaches on engineering design, design thinking and collaborative innovation management for engineering-related problems in a complex socio-technical context.
For instance:
49016 Technology and Innovation Management (UTS: FEIT)
Guest Lectures, such as "Managing Open Innovation"</t>
  </si>
  <si>
    <t>Identifying open innovation partners: A methodology for strategic partner selection'
'How to assess a company's open innovation situation?'
'How to assess actors for an Open Innovation-project?'</t>
  </si>
  <si>
    <t>https://www.uts.edu.au/staff/matthias.guertler</t>
  </si>
  <si>
    <t>Dr Matthias Guertler</t>
  </si>
  <si>
    <t>Design Computing
Computational models of design decision making: social network analysis; task-based networks; multi-networks; intelligent decision support systems
Visual representation and reasoning: shape representation; qualitative representations; computer vision
Digital tools and methods: new technologies in architecture, engineering, construction, and facilities management
Design Cognition
Cognitive studies of designing: protocol studies of designing and visual reasoning; cognitive studies of design creativity
Design Management
Organisational and process management models of: technology adoption and integration, Green BIM design process and policy, design and construction process modelling, information management, organisational and interpersonal communication</t>
  </si>
  <si>
    <t>Associate Professor Julie Jupp</t>
  </si>
  <si>
    <t>16137 Digital Built Environment - UG
16212 Digital Design and Construction 1 - UG
16470 Digital Design and Construction 2 - UG
16914 Human Resources and Communications Management - UG</t>
  </si>
  <si>
    <t>An Emerging Interdisciplinary Framework for Innovation Projects,</t>
  </si>
  <si>
    <t>https://www.uts.edu.au/staff/julie.jupp</t>
  </si>
  <si>
    <t>urban economics and political economy</t>
  </si>
  <si>
    <t>Property and Political Economy (16232)
Urban Economics  (16235)</t>
  </si>
  <si>
    <t>* Reconstructing Urban Economics: Towards a Political Economy of the Built Environment
 * Real Estate, Construction and Economic Development in Emerging Market Economies
* Governance for Pro-Poor Urban Development
* Transnational corporations and urban development</t>
  </si>
  <si>
    <t>Dr Franklin Obeng-Odoom</t>
  </si>
  <si>
    <t>https://www.uts.edu.au/staff/franklin.obeng-odoom</t>
  </si>
  <si>
    <t>Informal settlements
Culture and Urban Space / morphology
Religiosity and the built environment
Participatory Design practice and methodology
Social sustainability
Urban morphology theory and history
Urban balance</t>
  </si>
  <si>
    <t>structure plans development
Planning Theory and Decision Making
Participatory Planning and Design
Urban Design</t>
  </si>
  <si>
    <t>Psychological Barriers. Politics reflected on the public space'
'The 'homo religious' and the inhabitants of self-built areas [trans]'</t>
  </si>
  <si>
    <t>Gabriela Quintana Vigiola</t>
  </si>
  <si>
    <t>https://www.uts.edu.au/staff/gabrielamarian.quintanavigiola</t>
  </si>
  <si>
    <t>Professor Gerard Reinmuth</t>
  </si>
  <si>
    <t>Sustainability, procurement practices and larger questions of agency; and research by design. His primary practice research focus is the agency of the architect in the making of the city and the broad bandwidth across which this agency may be effected, while his design research work extends poetics to organization. He regularly writes and comments on issues affecting the profession and teaching of architecture to equip students for the challenges of working in the globally interconnected society of the 21st century.</t>
  </si>
  <si>
    <t>Relationality and Architecture: How Refocusing The Discipline Might Reverse The Profession's Seemingly Unstoppable Trajectory Of Decline',
''Sustainability' as an aesthetic problem'
'Spatial Intelligence: new futures for architecture'</t>
  </si>
  <si>
    <t>https://www.uts.edu.au/staff/gerard.reinmuth</t>
  </si>
  <si>
    <r>
      <t xml:space="preserve">* Project planning management of collaborative design and innovation management projects – focussing on: </t>
    </r>
    <r>
      <rPr>
        <sz val="8"/>
        <color rgb="FFC00000"/>
        <rFont val="Arial"/>
        <family val="2"/>
        <scheme val="minor"/>
      </rPr>
      <t>Open Innovation and Stakeholder Analysis</t>
    </r>
    <r>
      <rPr>
        <sz val="8"/>
        <color theme="1"/>
        <rFont val="Arial"/>
        <family val="2"/>
        <charset val="178"/>
        <scheme val="minor"/>
      </rPr>
      <t xml:space="preserve">
</t>
    </r>
    <r>
      <rPr>
        <sz val="8"/>
        <color rgb="FFC00000"/>
        <rFont val="Arial"/>
        <family val="2"/>
        <scheme val="minor"/>
      </rPr>
      <t>* Regional Innovation Management – for instance: analysing key stakeholders of regions and planning sustainable long-term collaboration to increase the performance of a region</t>
    </r>
  </si>
  <si>
    <t>SSF</t>
  </si>
  <si>
    <t>- (150)</t>
  </si>
  <si>
    <t>150-200</t>
  </si>
  <si>
    <t>11/11</t>
  </si>
  <si>
    <t>FE 1</t>
  </si>
  <si>
    <t>FE 2</t>
  </si>
  <si>
    <t>AD 1</t>
  </si>
  <si>
    <t>AD 2</t>
  </si>
  <si>
    <t>Dr Elisa Palazzo</t>
  </si>
  <si>
    <t>Adaptive Urban Design. Climate and Water sensitive cities and landscapes. Design for flooding; Landscape and Urban Design for urban regeneration and local economic development. Urban ecosystem design. Sustainable mobility corridors and green infrastructures. Sub-urban landscapes and peri-urban agriculture. Urban farming, working cultural landscapes.</t>
  </si>
  <si>
    <t>Interdisciplinary Joint Urban Design Studio</t>
  </si>
  <si>
    <t>*  Regenerating urban areas through climate sensitive urban design
* Landscape, settlement matrices and urban transformations in Bethlehem</t>
  </si>
  <si>
    <t>https://researchers.adelaide.edu.au/index.php/profile/elisa.palazzo#my-research</t>
  </si>
  <si>
    <t>Dr Katharine Bartsch</t>
  </si>
  <si>
    <t>Architecture, Islamic Studies, Landscape Architecture, Urban Design</t>
  </si>
  <si>
    <t>* Historical Fabulation: A Framework to Rethink The Islamic Architecture Outside Islamic World.</t>
  </si>
  <si>
    <t>https://researchers.adelaide.edu.au/profile/katharine.bartsch</t>
  </si>
  <si>
    <t>Professor Emma Baker</t>
  </si>
  <si>
    <t>Architecture and Planning Development, Geographic Information Systems</t>
  </si>
  <si>
    <t xml:space="preserve">Environment, History Theory </t>
  </si>
  <si>
    <t>Professor Jon Kellett</t>
  </si>
  <si>
    <t>* Development and Construction
* Planning Theory and Practice 
* Development Studio
* Planning Policy and Regulation</t>
  </si>
  <si>
    <t>the way that cities develop and how they contribute to the quality of human life as well as how they impact on the environment</t>
  </si>
  <si>
    <t>https://researchers.adelaide.edu.au/profile/jon.kellett#publications</t>
  </si>
  <si>
    <t>https://researchers.adelaide.edu.au/index.php/profile/emma.baker</t>
  </si>
  <si>
    <t>Building thermal/energy simulation.
Environmental monitoring.
Sustainable building design and assessments.
Human thermal comfort
Social dimension of sustainability and sustainable design.</t>
  </si>
  <si>
    <t>Professor Veronica Soebarto</t>
  </si>
  <si>
    <t>* Feeling safe and comfortable in the urban environment. Journal of Urbanism, 10(4), 401-421.</t>
  </si>
  <si>
    <t>https://researchers.adelaide.edu.au/profile/veronica.soebarto#publications</t>
  </si>
  <si>
    <t>Applied research in the fields of:
• Organisational change
• Building control legislation
• Bushfire and its impact on development
• Qualitative research methodologies
• The impact of culture on construction
• Sustainable construction</t>
  </si>
  <si>
    <t>Professor George Zillante</t>
  </si>
  <si>
    <t>https://researchers.adelaide.edu.au/profile/george.zillante</t>
  </si>
  <si>
    <t>* Translation of social citizenship to architecture and built environment 
* Exploring Architectural Discourse and Form through Game-like On-line Learning Strategies.</t>
  </si>
  <si>
    <t xml:space="preserve">State of the City </t>
  </si>
  <si>
    <t>Associate Professor Peter Scriver</t>
  </si>
  <si>
    <t>cultural and cognitive relationships between architecture, building, planning and urban design, and the institutional frameworks and professional networks in which these disciplines operate</t>
  </si>
  <si>
    <t>https://researchers.adelaide.edu.au/profile/peter.scriver#publications</t>
  </si>
  <si>
    <t>FRONT-END DEVELOPMENT</t>
  </si>
  <si>
    <t>2. HTML Basics</t>
  </si>
  <si>
    <t>3. Creating a Structured Document</t>
  </si>
  <si>
    <t>4. Work Session: HTML Structure</t>
  </si>
  <si>
    <t>5. Adding CSS for Style</t>
  </si>
  <si>
    <t>6. Work Session: CSS Practice</t>
  </si>
  <si>
    <t>7. What is JavaScript</t>
  </si>
  <si>
    <t>8. Data Types &amp; Variables</t>
  </si>
  <si>
    <t>9. Conditionals</t>
  </si>
  <si>
    <t>10. Loops</t>
  </si>
  <si>
    <t>11. Functions</t>
  </si>
  <si>
    <t>12. Arrays</t>
  </si>
  <si>
    <t>13. Objects</t>
  </si>
  <si>
    <t>14. What is Version Control?</t>
  </si>
  <si>
    <t>15. Create A Git Repo</t>
  </si>
  <si>
    <t>16. Review a Repo's History</t>
  </si>
  <si>
    <t>18. Tagging, Branching, and Merging</t>
  </si>
  <si>
    <t>17.  Add Commits To A Repo</t>
  </si>
  <si>
    <t>19. Undoing Changes</t>
  </si>
  <si>
    <t>20. Working With Remotes</t>
  </si>
  <si>
    <t>21. Working On Another Developer's Repository</t>
  </si>
  <si>
    <t>22. Staying In Sync With A Remote Repository</t>
  </si>
  <si>
    <t>0/25</t>
  </si>
  <si>
    <t>0/22</t>
  </si>
  <si>
    <t>0/23</t>
  </si>
  <si>
    <t>0/26</t>
  </si>
  <si>
    <t>4/4</t>
  </si>
  <si>
    <t>https://www.youtube.com/watch?v=QyiX9yJ_quM&amp;list=PLsJWgOB5mIMBkzJ_C-N7AoNA5CAOYoTLa&amp;index=0</t>
  </si>
  <si>
    <t>Political Complexity - Complexity Labs</t>
  </si>
  <si>
    <t>Software Debugging</t>
  </si>
  <si>
    <t>10/10</t>
  </si>
  <si>
    <t>9/9</t>
  </si>
  <si>
    <t>rejected</t>
  </si>
  <si>
    <t>Julie Jupp</t>
  </si>
  <si>
    <t>Peter Scriver</t>
  </si>
  <si>
    <t>Load</t>
  </si>
  <si>
    <t>Message Points</t>
  </si>
  <si>
    <t>topic of research</t>
  </si>
  <si>
    <t>PROMOTING SOCIAL ENGAGEMENT IN URBAN MANAGEMENT 
INTERACTIVE BUILDING ENVELOPES TO DEFINE THE QUALITY OF THE URBAN CONTEXT</t>
  </si>
  <si>
    <t>My interest of research and me</t>
  </si>
  <si>
    <t>rationale</t>
  </si>
  <si>
    <t>problem</t>
  </si>
  <si>
    <t>tool</t>
  </si>
  <si>
    <t>The detachment of social engagement from urban modernisim</t>
  </si>
  <si>
    <t>Driven by global population growth and technological advancement in a pace faster then the development of social practices of urban development</t>
  </si>
  <si>
    <t>taking the advantage of high level of global connectivity by using people mobile devices as the medium for urban interaction. The goal is study all urban aspects that are related to the stakeholders and combining them into one platform friendly to use the unspecialized user</t>
  </si>
  <si>
    <t>The aim is study all urban aspects that are related to the stakeholders and combining them into one platform friendly to use the unspecialized user</t>
  </si>
  <si>
    <t>my commitment</t>
  </si>
  <si>
    <t>2. investigate the role of building envelopes as a mediator between stakeholders and external urban context.</t>
  </si>
  <si>
    <t>3. Simplfy the complexity of urban system for a daily based user intraction</t>
  </si>
  <si>
    <t>Both trend are continuing promising more detachment especially in the newly developing world</t>
  </si>
  <si>
    <t>Professor Ning Gu</t>
  </si>
  <si>
    <t>http://people.unisa.edu.au/Ning.Gu</t>
  </si>
  <si>
    <t>Professor Simon Biggs</t>
  </si>
  <si>
    <t>http://people.unisa.edu.au/Simon.Biggs</t>
  </si>
  <si>
    <t>Professor Kerry London</t>
  </si>
  <si>
    <t>http://people.unisa.edu.au/Kerry.London</t>
  </si>
  <si>
    <t>Dr Jane Andrew</t>
  </si>
  <si>
    <t>http://people.unisa.edu.au/Jane.Andrew</t>
  </si>
  <si>
    <t>Dr Sean Pickersgill</t>
  </si>
  <si>
    <t>http://people.unisa.edu.au/Robert.Pickersgill</t>
  </si>
  <si>
    <t>Dr Angelique Edmonds Trewartha</t>
  </si>
  <si>
    <t>http://people.unisa.edu.au/Angelique.Edmonds</t>
  </si>
  <si>
    <t>Dr Chris Brisbin</t>
  </si>
  <si>
    <t>http://people.unisa.edu.au/Chris.Brisbin</t>
  </si>
  <si>
    <t>Dr Rachel Hurst</t>
  </si>
  <si>
    <t>http://people.unisa.edu.au/Rachel.Hurst</t>
  </si>
  <si>
    <t>Dr Alpana Sivam</t>
  </si>
  <si>
    <t>http://people.unisa.edu.au/Alpana.Sivam</t>
  </si>
  <si>
    <t>http://people.unisa.edu.au/Sadasivam.Karuppannan</t>
  </si>
  <si>
    <t>Dr Sadasivam Karuppannan</t>
  </si>
  <si>
    <t>Associate Professor Christine Garnaut</t>
  </si>
  <si>
    <t>http://people.unisa.edu.au/Christine.Garnaut</t>
  </si>
  <si>
    <t>Dr Kathleen Connellan</t>
  </si>
  <si>
    <t>http://people.unisa.edu.au/Kathleen.Connellan</t>
  </si>
  <si>
    <t>Dr Andrew Allan</t>
  </si>
  <si>
    <t>http://people.unisa.edu.au/Andrew.Allan</t>
  </si>
  <si>
    <t>Ms Gabriella Bisetto</t>
  </si>
  <si>
    <t>http://people.unisa.edu.au/Gabriella.Bisetto</t>
  </si>
  <si>
    <t>http://people.unisa.edu.au/Andrew.Welch</t>
  </si>
  <si>
    <t>Dr Andrew Welch</t>
  </si>
  <si>
    <t>Mr Peter Walker</t>
  </si>
  <si>
    <t>http://people.unisa.edu.au/Peter.Walker</t>
  </si>
  <si>
    <t>Dr Peter Schumacher</t>
  </si>
  <si>
    <t>http://people.unisa.edu.au/Peter.Schumacher</t>
  </si>
  <si>
    <t>Professor Stephen Hamnett</t>
  </si>
  <si>
    <t>http://people.unisa.edu.au/Steve.Hamnett</t>
  </si>
  <si>
    <t>Associate Professor Veronika Kelly</t>
  </si>
  <si>
    <t>http://people.unisa.edu.au/veronika.kelly</t>
  </si>
  <si>
    <t>Mr Greg Donovan</t>
  </si>
  <si>
    <t>http://people.unisa.edu.au/Gregory.Donovan</t>
  </si>
  <si>
    <t>Dr Myra Thiessen</t>
  </si>
  <si>
    <t>http://people.unisa.edu.au/Myra.Thiessen</t>
  </si>
  <si>
    <t>Dr Matthew Rofe</t>
  </si>
  <si>
    <t>http://people.unisa.edu.au/Matthew.Rofe</t>
  </si>
  <si>
    <t>Dr Robert Crocker</t>
  </si>
  <si>
    <t>http://people.unisa.edu.au/Robert.Crocker</t>
  </si>
  <si>
    <t>Mr Mark Kimber</t>
  </si>
  <si>
    <t>http://people.unisa.edu.au/Mark.Kimber</t>
  </si>
  <si>
    <t>Professor Alan Mayne</t>
  </si>
  <si>
    <t>http://people.unisa.edu.au/Alan.Mayne</t>
  </si>
  <si>
    <t>Dr Johannes Pieters</t>
  </si>
  <si>
    <t>http://people.unisa.edu.au/Johannes.Pieters</t>
  </si>
  <si>
    <t>Dr Tim McGinley</t>
  </si>
  <si>
    <t>http://people.unisa.edu.au/Tim.McGinley</t>
  </si>
  <si>
    <t>Dr Julie Nichols</t>
  </si>
  <si>
    <t>http://people.unisa.edu.au/Julie.Nichols</t>
  </si>
  <si>
    <t>Dr Damian Madigan</t>
  </si>
  <si>
    <t>http://people.unisa.edu.au/Damian.Madigan</t>
  </si>
  <si>
    <t>Dr Linda Pearce</t>
  </si>
  <si>
    <t>http://people.unisa.edu.au/Linda.Pearce</t>
  </si>
  <si>
    <t>http://people.unisa.edu.au/Martin.Freney</t>
  </si>
  <si>
    <t>Dr Martin Freney</t>
  </si>
  <si>
    <t>http://people.unisa.edu.au/Jim.Moss</t>
  </si>
  <si>
    <t>Mr Jim Moss</t>
  </si>
  <si>
    <t>Ms Louise Haselton</t>
  </si>
  <si>
    <t>http://people.unisa.edu.au/Louise.Haselton</t>
  </si>
  <si>
    <t>Dr Naomi Merritt</t>
  </si>
  <si>
    <t>http://people.unisa.edu.au/Naomi.Merritt</t>
  </si>
  <si>
    <t>Dr Stephen Atkinson</t>
  </si>
  <si>
    <t>http://people.unisa.edu.au/Stephen.Atkinson</t>
  </si>
  <si>
    <t>Mr Christian Lock</t>
  </si>
  <si>
    <t>http://people.unisa.edu.au/Christian.Lock</t>
  </si>
  <si>
    <t>Ms Odette England</t>
  </si>
  <si>
    <t>http://people.unisa.edu.au/Odette.England</t>
  </si>
  <si>
    <t>Dr Julie Collins</t>
  </si>
  <si>
    <t>http://people.unisa.edu.au/Julie.Collins</t>
  </si>
  <si>
    <t>University of South Australia, Adelaide Supervisors</t>
  </si>
  <si>
    <t>Theories and History of Architecture
Architecture and Modernity
Advanced Design Media PG</t>
  </si>
  <si>
    <t>the use and implications of game engines in the ontology of digital architecture.
create a mod of a commercial game, and to design and run an elective in Game Design</t>
  </si>
  <si>
    <t>Possibilia: possible worlds and the limitless in architecture 
An architectural singularity: digital monsters of architecture</t>
  </si>
  <si>
    <t>Public Architecture; fostering agency, participation and engagement,Considering social sustainability in design; including particular focus on fostering socially inclusive design, engaging cross cultural and broad participation,Sustainable design and ecologically informed approaches to design thinking,Design approaches which foster resilience and respectful relationships,Adventures in Architecture</t>
  </si>
  <si>
    <t>AAD Research Practices</t>
  </si>
  <si>
    <t>Well-being, participation and young citizens shaping place
The Agency of Place
Social Sustainability: Creating Places and Participatory Processes that Perform Well for People
Social Sustainablity: the 'how' of human experience
Profiling Design led Community Engagement'</t>
  </si>
  <si>
    <t>Integrated Project
Advanced Design Media</t>
  </si>
  <si>
    <t xml:space="preserve">An architecture framework for open building
'A community architecture framework for smart cities'
Towards an agile biodigital architecture: </t>
  </si>
  <si>
    <r>
      <rPr>
        <b/>
        <sz val="9"/>
        <color theme="1"/>
        <rFont val="Arial"/>
        <family val="2"/>
        <scheme val="minor"/>
      </rPr>
      <t xml:space="preserve">Urban Science Lab: </t>
    </r>
    <r>
      <rPr>
        <sz val="9"/>
        <color theme="1"/>
        <rFont val="Arial"/>
        <family val="2"/>
        <charset val="178"/>
        <scheme val="minor"/>
      </rPr>
      <t xml:space="preserve">Developing a citizen centric model and technological framework to support the design and development of 'smart cities'.
</t>
    </r>
    <r>
      <rPr>
        <b/>
        <sz val="9"/>
        <color theme="1"/>
        <rFont val="Arial"/>
        <family val="2"/>
        <scheme val="minor"/>
      </rPr>
      <t xml:space="preserve">Morphogenetic Prototypes: </t>
    </r>
    <r>
      <rPr>
        <sz val="9"/>
        <color theme="1"/>
        <rFont val="Arial"/>
        <family val="2"/>
        <charset val="178"/>
        <scheme val="minor"/>
      </rPr>
      <t xml:space="preserve">The development of biological systems can be analogous to BIM
</t>
    </r>
    <r>
      <rPr>
        <b/>
        <sz val="9"/>
        <color theme="1"/>
        <rFont val="Arial"/>
        <family val="2"/>
        <scheme val="minor"/>
      </rPr>
      <t>DesignGhosts / Agile X:</t>
    </r>
    <r>
      <rPr>
        <sz val="9"/>
        <color theme="1"/>
        <rFont val="Arial"/>
        <family val="2"/>
        <charset val="178"/>
        <scheme val="minor"/>
      </rPr>
      <t xml:space="preserve"> Architectural descriptions should focus on the immaterial rather than the material
</t>
    </r>
    <r>
      <rPr>
        <b/>
        <sz val="9"/>
        <color theme="1"/>
        <rFont val="Arial"/>
        <family val="2"/>
        <scheme val="minor"/>
      </rPr>
      <t>Architectural Singularity</t>
    </r>
    <r>
      <rPr>
        <sz val="9"/>
        <color theme="1"/>
        <rFont val="Arial"/>
        <family val="2"/>
        <charset val="178"/>
        <scheme val="minor"/>
      </rPr>
      <t xml:space="preserve">: In the near future buildings will be as intelligent as their designers
</t>
    </r>
    <r>
      <rPr>
        <b/>
        <sz val="9"/>
        <color theme="1"/>
        <rFont val="Arial"/>
        <family val="2"/>
        <scheme val="minor"/>
      </rPr>
      <t>DesignGenes:</t>
    </r>
    <r>
      <rPr>
        <sz val="9"/>
        <color theme="1"/>
        <rFont val="Arial"/>
        <family val="2"/>
        <charset val="178"/>
        <scheme val="minor"/>
      </rPr>
      <t xml:space="preserve"> The future of architecture is linked to the genetic data of its past</t>
    </r>
  </si>
  <si>
    <t>the adaptability of existing houses, particularly those in established suburbs with heritage and character overlays. His research-by-design investigates opportunities for new housing models in existing contexts</t>
  </si>
  <si>
    <t>Matchstudio Projects
Design Construction Principles
Architectural Practice Management
Architectural Documentation</t>
  </si>
  <si>
    <t xml:space="preserve">evidence-based spatial design and occupation, in particular, complex indoor environment quality. Her interests lie in education spaces, workplaces, and healing spaces. </t>
  </si>
  <si>
    <t>Physical Prototyping Techniques for Product Design
Low Volume Manufacturing for Product Design</t>
  </si>
  <si>
    <t>The Delivery and Management of Feedback and Assessment in an e-Learning Environment</t>
  </si>
  <si>
    <t>Sustainable design, 
Computer Aided Feedback and Assessment System (CAFAS) 
and industrial design studio and technology</t>
  </si>
  <si>
    <t>research collection of architectural design documentation, drawings, photographs, artefacts and ephemera</t>
  </si>
  <si>
    <t>Towards the development of a project decision support framework for adoption of an integrated building information model using a model server</t>
  </si>
  <si>
    <t>collaborative design pedagogy, alliances between architecture and food, architectural drawing and Australian modernism</t>
  </si>
  <si>
    <t>Research and Innovation for the Division of Arts, Education and Social Sciences</t>
  </si>
  <si>
    <t>Planning law and metropolitan planning</t>
  </si>
  <si>
    <t>1. I studying an intensive web development program to apply the idea to this research</t>
  </si>
  <si>
    <t>potentionals</t>
  </si>
  <si>
    <t>1. The tool may coltivated data to stimulate data driven urban development</t>
  </si>
  <si>
    <t>2. Public participation and conitnious discussions can promote enveronmental and social awarness</t>
  </si>
  <si>
    <t>3. The aim of the tool is to increase the values of social and natural capital to influnce future cities shape and nature</t>
  </si>
  <si>
    <t>Architectural Computing and Design Cognition, including topics such as Computational Design Analysis; Generative and Parametric Design Systems; Computer-supported Collaborative Design; Virtual Environments; Building Information Modelling; Intercultural Design and Communication; and Protocol Studies on designers' behaviour and cognition.</t>
  </si>
  <si>
    <t>AAD Research Methods</t>
  </si>
  <si>
    <t>The language of design: spatial cognition and spatial language in parametric design
Technological advancements in synchronous collaboration: the effect of 3D virtual worlds and tangible user interfaces on architectural design</t>
  </si>
  <si>
    <t>How buildings activate the street and foster community making through architectural devices such as verandahs, and other threshold conditions to the street
How urban spaces are activated and contribute to place- and city-making;</t>
  </si>
  <si>
    <t xml:space="preserve">Design, Culture and Environment
Contemporary Design Theory </t>
  </si>
  <si>
    <t>the conceptual contestation surrounding notions of the economic contribution made by creative individuals through design, the arts and cultural activity, and the increasing recognition of the contribution of creativity to regional innovation and economic development strategies.</t>
  </si>
  <si>
    <t>My education and professional background are all revolved around building industry and urban development. And I am a huge advocate of sustainability, urban technologies and human Centred development of future cities.</t>
  </si>
  <si>
    <t>Business Practice for Artists and Designers</t>
  </si>
  <si>
    <t xml:space="preserve"> urban history and theory, urban cartography and urban design. </t>
  </si>
  <si>
    <t>ARCH 1020 Architecture and Environment (2017)
ARCH 3028 Architecture and Ecology (2018)
GRAP 5005 Research Studio 1 (2017)
BUIL 3004 Architecture and Technology (2018)</t>
  </si>
  <si>
    <t>x 3</t>
  </si>
  <si>
    <t>sent x times</t>
  </si>
  <si>
    <t>no response x times</t>
  </si>
  <si>
    <t>32/32</t>
  </si>
  <si>
    <t>JavaScript Library</t>
  </si>
  <si>
    <t>JS Frameworks</t>
  </si>
  <si>
    <t>Module Loading / Bundling Tools</t>
  </si>
  <si>
    <t>WordPress</t>
  </si>
  <si>
    <t>Wireframes Tools</t>
  </si>
  <si>
    <t>JavaScript Tools</t>
  </si>
  <si>
    <t>Package Manager : Yarn / npm</t>
  </si>
  <si>
    <t>Task Runners : NPM Scripts</t>
  </si>
  <si>
    <t>Task Runners : gulp / grunt</t>
  </si>
  <si>
    <t>Module Loader / Bundler : Webpack</t>
  </si>
  <si>
    <t>MEAN Stack Tutorials (MongoDB, Express, Node) ???</t>
  </si>
  <si>
    <t>TypeScript / Flow ???</t>
  </si>
  <si>
    <t>CSS Precompilers: SASS / PostCSS / LESS / Stylus</t>
  </si>
  <si>
    <t>Babel: Module loader &amp; JS compiler</t>
  </si>
  <si>
    <t>Open Source Tool</t>
  </si>
  <si>
    <t>Serverless Architecture</t>
  </si>
  <si>
    <t>Server Side Framework</t>
  </si>
  <si>
    <t>Web Server Software</t>
  </si>
  <si>
    <t>NGINX</t>
  </si>
  <si>
    <t>Apache</t>
  </si>
  <si>
    <t>Microsoft IIS</t>
  </si>
  <si>
    <t>Django.Python</t>
  </si>
  <si>
    <t>Flask.Python</t>
  </si>
  <si>
    <t>Programming Skills</t>
  </si>
  <si>
    <t>while Loops</t>
  </si>
  <si>
    <t>for Loops</t>
  </si>
  <si>
    <t>functions</t>
  </si>
  <si>
    <t>def vairable</t>
  </si>
  <si>
    <t>3/4</t>
  </si>
  <si>
    <t>1/4</t>
  </si>
  <si>
    <t>2/4</t>
  </si>
  <si>
    <t>if else</t>
  </si>
  <si>
    <t>OOC</t>
  </si>
  <si>
    <t>120-140</t>
  </si>
  <si>
    <t>Strategyzer</t>
  </si>
  <si>
    <t>Business Model Basics</t>
  </si>
  <si>
    <t>From Idea to Business</t>
  </si>
  <si>
    <t>Strategyzer Webinars</t>
  </si>
  <si>
    <t>Business Model Supporting Tools</t>
  </si>
  <si>
    <t>Value Proposition Supporting Tools</t>
  </si>
  <si>
    <t>Other Tools</t>
  </si>
  <si>
    <t>Customer Discovery &gt; Customer Validation</t>
  </si>
  <si>
    <t>^-- Pivot --v</t>
  </si>
  <si>
    <t>Customer Development Process - Execution:</t>
  </si>
  <si>
    <t>Customer Development Process - Search:</t>
  </si>
  <si>
    <t>Customer Creatinn &gt; Company Building</t>
  </si>
  <si>
    <t>https://startupweekend.wistia.com/projects/zt618zz0r7#section_444447</t>
  </si>
  <si>
    <t>Business Development</t>
  </si>
  <si>
    <t>Steve Blank's Customer Discovery Checklist</t>
  </si>
  <si>
    <t>https://dschool.stanford.edu/resources</t>
  </si>
  <si>
    <t>Tools for taking action</t>
  </si>
  <si>
    <t>minimal viable product</t>
  </si>
  <si>
    <t>really important notes</t>
  </si>
  <si>
    <t>2.7 + 4.12</t>
  </si>
  <si>
    <t>http://customerdiscovery.com</t>
  </si>
  <si>
    <t>customerdiscovery.com</t>
  </si>
  <si>
    <t>https://strategyzer.com/platform</t>
  </si>
  <si>
    <t>37/37</t>
  </si>
  <si>
    <t>The Future of Python Dependency Management</t>
  </si>
  <si>
    <t>Deep Learning</t>
  </si>
  <si>
    <t>https://www.youtube.com/watch?v=aircAruvnKk</t>
  </si>
  <si>
    <t>Neural Networks</t>
  </si>
  <si>
    <t>if expression:
   statement(s)
else:
   statement(s)</t>
  </si>
  <si>
    <t>If Statements</t>
  </si>
  <si>
    <t>count = 0
while (count &lt; 9):
   print 'The count is:', count
   count = count + 1
print "Good bye!"</t>
  </si>
  <si>
    <t>While Loops</t>
  </si>
  <si>
    <t>For Loops</t>
  </si>
  <si>
    <t>for letter in 'Python':   
   print "Current Letter :", letter
fruits = ['banana', 'apple',  'mango']</t>
  </si>
  <si>
    <t>Functions</t>
  </si>
  <si>
    <t>def happyBirthday(name): 
    "Happy Birthday to you!",name
print happyBirthday(Ridah)</t>
  </si>
  <si>
    <t>Classes</t>
  </si>
  <si>
    <t>Object-Oriented programming</t>
  </si>
  <si>
    <t>JavaScript</t>
  </si>
  <si>
    <t>7/7</t>
  </si>
  <si>
    <t>Software Enginnering</t>
  </si>
  <si>
    <t>https://docs.python.org/2.7/library/index.html</t>
  </si>
  <si>
    <t>The Python Standard Library</t>
  </si>
  <si>
    <t>14/14</t>
  </si>
  <si>
    <t>Usydney</t>
  </si>
  <si>
    <t>Umelb</t>
  </si>
  <si>
    <t>Uadelaide</t>
  </si>
  <si>
    <t>UniSA</t>
  </si>
  <si>
    <t>Monash</t>
  </si>
  <si>
    <t>RMIT</t>
  </si>
  <si>
    <t>UAmes</t>
  </si>
  <si>
    <t>Amesterdam</t>
  </si>
  <si>
    <t>Humboldt</t>
  </si>
  <si>
    <t>Berlin</t>
  </si>
  <si>
    <t>TUB</t>
  </si>
  <si>
    <t>Darmstadt</t>
  </si>
  <si>
    <t>TUD</t>
  </si>
  <si>
    <t>Munich</t>
  </si>
  <si>
    <t>TUM</t>
  </si>
  <si>
    <t>Bochum</t>
  </si>
  <si>
    <t>RUB</t>
  </si>
  <si>
    <t>UMunich</t>
  </si>
  <si>
    <t>Stuttgart</t>
  </si>
  <si>
    <t>Ustuttgart</t>
  </si>
  <si>
    <t>Madrid</t>
  </si>
  <si>
    <t>Barcalona</t>
  </si>
  <si>
    <t>Valencia</t>
  </si>
  <si>
    <t>Granada</t>
  </si>
  <si>
    <t>AUM</t>
  </si>
  <si>
    <t>CUM</t>
  </si>
  <si>
    <t>PUC</t>
  </si>
  <si>
    <t>PUM</t>
  </si>
  <si>
    <t>PUV</t>
  </si>
  <si>
    <t>UBarcalona</t>
  </si>
  <si>
    <t>UGranada</t>
  </si>
  <si>
    <t>London</t>
  </si>
  <si>
    <t>Manchester</t>
  </si>
  <si>
    <t>بريد السلامة3180 سعد بن الربيع - السلامة</t>
  </si>
  <si>
    <t>جدة 23437 - 7644</t>
  </si>
  <si>
    <t>Imperial</t>
  </si>
  <si>
    <t>UCambridge</t>
  </si>
  <si>
    <t>Bristol</t>
  </si>
  <si>
    <t>UBristol</t>
  </si>
  <si>
    <t>UOxford</t>
  </si>
  <si>
    <t>Southampton</t>
  </si>
  <si>
    <t>USouthampton</t>
  </si>
  <si>
    <t>Edinburgh</t>
  </si>
  <si>
    <t>UEdinburgh</t>
  </si>
  <si>
    <t>Brunel</t>
  </si>
  <si>
    <t>Sheffield</t>
  </si>
  <si>
    <t>USheffield</t>
  </si>
  <si>
    <t>UBirmingham</t>
  </si>
  <si>
    <t>Birmingham</t>
  </si>
  <si>
    <t>ULeeds</t>
  </si>
  <si>
    <t>Leeds</t>
  </si>
  <si>
    <t>Nottingham</t>
  </si>
  <si>
    <t>UNottingham</t>
  </si>
  <si>
    <t>Allowance</t>
  </si>
  <si>
    <t>rent</t>
  </si>
  <si>
    <t>Raliegh</t>
  </si>
  <si>
    <t>Seattle</t>
  </si>
  <si>
    <t>Boston</t>
  </si>
  <si>
    <t>Ning Gu</t>
  </si>
  <si>
    <t>Dataclasses: The Code Generator To End All Code Generators</t>
  </si>
  <si>
    <t>https://www.youtube.com/watch?v=UmP1Avo5xnE</t>
  </si>
  <si>
    <t>Found a supervisor</t>
  </si>
  <si>
    <t>SV Approved</t>
  </si>
  <si>
    <t>search</t>
  </si>
  <si>
    <t>applied</t>
  </si>
  <si>
    <t>Supervisor</t>
  </si>
  <si>
    <t>Supervisor &amp; applied</t>
  </si>
  <si>
    <t xml:space="preserve">1 Room Apt </t>
  </si>
  <si>
    <t>Univer.</t>
  </si>
  <si>
    <t>Barcelona</t>
  </si>
  <si>
    <t>Autonomous University Of Madrid</t>
  </si>
  <si>
    <t>Complutense University Of Madrid</t>
  </si>
  <si>
    <t>Polytechnic University Of Catalonia</t>
  </si>
  <si>
    <t>Polytechnic University Of Madrid</t>
  </si>
  <si>
    <t>Polytechnic University Of Valencia</t>
  </si>
  <si>
    <t>University Of Barcelona</t>
  </si>
  <si>
    <t>University Of Granada</t>
  </si>
  <si>
    <t>Rethink the City</t>
  </si>
  <si>
    <t>Urban Management</t>
  </si>
  <si>
    <t>https://courses.edx.org/courses/course-v1:DelftX+RTC1+2T_2018/course/</t>
  </si>
  <si>
    <t>Clayton</t>
  </si>
  <si>
    <t>13/13</t>
  </si>
  <si>
    <t>Book: The Art of Scalability</t>
  </si>
  <si>
    <t>Data Analytics and Structures</t>
  </si>
  <si>
    <t>https://www.youtube.com/watch?v=sSm2dRarhPo</t>
  </si>
  <si>
    <t>Microservices + Events + Docker = A Perfect Trio</t>
  </si>
  <si>
    <t>Tableu</t>
  </si>
  <si>
    <t>Dr Silvia Micheli</t>
  </si>
  <si>
    <t>http://researchers.uq.edu.au/researcher/2511</t>
  </si>
  <si>
    <t>Mr Michael Dickson</t>
  </si>
  <si>
    <t xml:space="preserve">Associate Professor Chris Landorf </t>
  </si>
  <si>
    <t xml:space="preserve">Asia Pacific Contemporary Architecture, Italian Architecture, Modern Finnish Architecture </t>
  </si>
  <si>
    <t xml:space="preserve">Heritage management and practice, Architectural management and practice </t>
  </si>
  <si>
    <t>Proceedings of digital cultural heritage: FUTURE VISIONS
The learning impact of a 4-dimensional digital construction learning environment
Grave-to-Cradle: a paradigm shift for heritage conservation and interpretation in the era of 3D laser scanning</t>
  </si>
  <si>
    <t>http://researchers.uq.edu.au/researcher/2124</t>
  </si>
  <si>
    <t>Professor Sandra Kaji-O'Grady</t>
  </si>
  <si>
    <t xml:space="preserve">The Architecture of Animal-Human Relations, The Design of Contemporary Laboratory Buildings </t>
  </si>
  <si>
    <t>http://researchers.uq.edu.au/researcher/7966</t>
  </si>
  <si>
    <t>Dr Timothy O'Rourke</t>
  </si>
  <si>
    <t xml:space="preserve">The architectural design of Aboriginal and Torres Strait Islander Housing, Traditional Aboriginal built environments </t>
  </si>
  <si>
    <t>http://researchers.uq.edu.au/researcher/1035</t>
  </si>
  <si>
    <t>Architecture’s relationship to the arts
Aesthetic ideas in architecture
Campus architecture and planning
Post-World War II architecture, art and urbanism</t>
  </si>
  <si>
    <t xml:space="preserve">Dr Susan Holden </t>
  </si>
  <si>
    <t>http://researchers.uq.edu.au/researcher/640</t>
  </si>
  <si>
    <t xml:space="preserve">Mr Douglas Neale </t>
  </si>
  <si>
    <t>http://researchers.uq.edu.au/researcher/51</t>
  </si>
  <si>
    <t>Dr Andrew Wilson</t>
  </si>
  <si>
    <t>Research by Design, Architectural Practice in Post-war Queensland</t>
  </si>
  <si>
    <t>http://researchers.uq.edu.au/researcher/853</t>
  </si>
  <si>
    <t>Dr Pedro D'Alpoim Guedes</t>
  </si>
  <si>
    <t>Colonial Architectures 
Transformation of Ideas into Artefacts 
Ideas and their Representation
Global Infrastructures of Connectivity</t>
  </si>
  <si>
    <t>http://researchers.uq.edu.au/researcher/1358</t>
  </si>
  <si>
    <t xml:space="preserve">Ms Elizabeth Musgrave </t>
  </si>
  <si>
    <t xml:space="preserve">Mid-century modern architecture in South-East Queensland 
John Dalton Architect and Associates
Design studio pedagogy </t>
  </si>
  <si>
    <t>http://researchers.uq.edu.au/researcher/5</t>
  </si>
  <si>
    <t>Associate Professor Antony Moulis</t>
  </si>
  <si>
    <t xml:space="preserve">Le Corbusier in the Antipodes: Art - architecture - urbanism 
The architecture of John Andrews 
Design practice and Mid-20th century architectural modernism 
Water Sensitive Architecture and Urban Design 
One Room Tower: New ideas for urban infill housing 
Domestic monuments: Speculative designs for Canberra </t>
  </si>
  <si>
    <t>http://researchers.uq.edu.au/researcher/71</t>
  </si>
  <si>
    <t>Ms Carroll Go-Sam</t>
  </si>
  <si>
    <t>http://researchers.uq.edu.au/researcher/410</t>
  </si>
  <si>
    <t xml:space="preserve">Dr Nicole Sully </t>
  </si>
  <si>
    <t>Architecture and Memory</t>
  </si>
  <si>
    <t>http://researchers.uq.edu.au/researcher/1708</t>
  </si>
  <si>
    <t>Professor John Macarthur</t>
  </si>
  <si>
    <t xml:space="preserve">Architecture between art and aesthetics, The Architecture of Queensland </t>
  </si>
  <si>
    <t>http://researchers.uq.edu.au/researcher/191</t>
  </si>
  <si>
    <t>University of َ Queenland</t>
  </si>
  <si>
    <t>UNIVERSITY OF Adelaide Supervisors</t>
  </si>
  <si>
    <t>1+3</t>
  </si>
  <si>
    <t>2+3</t>
  </si>
  <si>
    <t>1+0</t>
  </si>
  <si>
    <t>3+2</t>
  </si>
  <si>
    <t>7+3</t>
  </si>
  <si>
    <t>1+1</t>
  </si>
  <si>
    <t>4+2</t>
  </si>
  <si>
    <t>Elisa Palazzo</t>
  </si>
  <si>
    <t>HOLD</t>
  </si>
  <si>
    <t xml:space="preserve">Dr Kelly Greenop </t>
  </si>
  <si>
    <t>http://researchers.uq.edu.au/researcher/562</t>
  </si>
  <si>
    <t>Cultural Heritage 
3D laser scanning for heritage 
Place and place attachment:
Analysis of the social, cultural and urban factors that enable the creation and maintenance of place attachment in cities 
Urban social and cultural histories 
Housing
Urban Aboriginal cultures</t>
  </si>
  <si>
    <t>Identifying ‘place’ in place branding: core and periphery in Brisbane’s ‘‘New World City’’</t>
  </si>
  <si>
    <t>Dr Catherine Keys</t>
  </si>
  <si>
    <t xml:space="preserve">Well-being and architecture
vernacular architecture
Interstitial space </t>
  </si>
  <si>
    <t>Interstitial housing space: no centre just border</t>
  </si>
  <si>
    <t>http://researchers.uq.edu.au/researcher/1962</t>
  </si>
  <si>
    <t>Dr Deborah van der Plaat</t>
  </si>
  <si>
    <t xml:space="preserve">Architecture at the Ragged Edge of Empire. Race, Place, Taste and the Colonial Context 
Tropical variety and Queensland Architecture: Building Better Understandings of the Culture of Architecture and Climate Change
Digital Stories and Semantic Web Technologies: New Practices in Developing and Interpreting an Architectural Archive. </t>
  </si>
  <si>
    <t>http://researchers.uq.edu.au/researcher/2149</t>
  </si>
  <si>
    <t xml:space="preserve">Professor Paul Memmott </t>
  </si>
  <si>
    <t>Cross-cultural Study of the Ethno-environmental Relations of Indigenous Peoples</t>
  </si>
  <si>
    <t>http://researchers.uq.edu.au/researcher/39</t>
  </si>
  <si>
    <t>http://researchers.uq.edu.au/researcher/379</t>
  </si>
  <si>
    <t>the intersection of architectural research and practice. In particular, the practice focuses on heritage and adaptive re-use projects, as well as residential and small-scale public works.</t>
  </si>
  <si>
    <t>http://researchers.uq.edu.au/researcher/11821</t>
  </si>
  <si>
    <t>Dr Ashley Paine</t>
  </si>
  <si>
    <t>Mapping urbanity</t>
  </si>
  <si>
    <t>http://researchers.uq.edu.au/researcher/15198</t>
  </si>
  <si>
    <t>Dr Manu P. Sobti</t>
  </si>
  <si>
    <t>Mr Kim Baber</t>
  </si>
  <si>
    <t>Timber Joint design 
Digital Fabrication 
Architectural Design Research</t>
  </si>
  <si>
    <t>http://researchers.uq.edu.au/researcher/16043</t>
  </si>
  <si>
    <t>Indigenous architecture 
Prison design 
Aboriginal housing 
Human Rights and Prisoners</t>
  </si>
  <si>
    <t xml:space="preserve">Associate Professor Elizabeth Grant </t>
  </si>
  <si>
    <t>http://researchers.uq.edu.au/researcher/21192</t>
  </si>
  <si>
    <t xml:space="preserve">Dr Janina Gosseye </t>
  </si>
  <si>
    <t>http://researchers.uq.edu.au/researcher/2838</t>
  </si>
  <si>
    <t>Architecture Theory Criticism History</t>
  </si>
  <si>
    <t xml:space="preserve">Dr Fred Fialho Leandro Alves Teixeira </t>
  </si>
  <si>
    <t xml:space="preserve">Biological Paradigms &amp; Bio-Design  
Virtual Reality &amp; Augmented Reality 
Digital Cognition and Perception 
Computational Design 
Digital Fabrication </t>
  </si>
  <si>
    <t>http://researchers.uq.edu.au/researcher/15199</t>
  </si>
  <si>
    <t>Ms Leonie Matthews</t>
  </si>
  <si>
    <t>http://researchers.uq.edu.au/researcher/13474</t>
  </si>
  <si>
    <t xml:space="preserve">Dr PAOLA Leardini </t>
  </si>
  <si>
    <t>http://researchers.uq.edu.au/researcher/12909</t>
  </si>
  <si>
    <t xml:space="preserve">Water sensitive cities
Performance assessment of certified green buildings 
Smart technologies and smart grid 
Positive tourism development 
Performative design and eco-digital fabrication 
Passive House Standards in warm climates 
Diagnostic, conservation and reuse of buildings of cultural and historical significance </t>
  </si>
  <si>
    <t xml:space="preserve">Mr John de Manincor </t>
  </si>
  <si>
    <t xml:space="preserve">Digital Design and Fabrication </t>
  </si>
  <si>
    <t xml:space="preserve">Dr Daphne Nash </t>
  </si>
  <si>
    <t>Indigenous Architecture</t>
  </si>
  <si>
    <t>http://researchers.uq.edu.au/researcher/2533</t>
  </si>
  <si>
    <t>Dr Alex Summerfield</t>
  </si>
  <si>
    <t>http://researchers.uq.edu.au/researcher/13972</t>
  </si>
  <si>
    <t xml:space="preserve">Energy Demand in Buildings 
Energy Efficiency and Indoor Air Quality 
Energy and Building Systems </t>
  </si>
  <si>
    <t>0-0</t>
  </si>
  <si>
    <t>PRODUCTIVITY PERIOD 2 - 6,7,8</t>
  </si>
  <si>
    <t>PRODUCTIVITY PERIOD 1 - 3,4,5</t>
  </si>
  <si>
    <t>https://www.youtube.com/watch?v=rtXpYpZdOzM&amp;list=PLjy9YTUKuDi6UVeIJYprcRNj0F9aWINce</t>
  </si>
  <si>
    <t>Data Access Layer</t>
  </si>
  <si>
    <t>Advanced Operating Systems</t>
  </si>
  <si>
    <t>Design Alternative (Data Access Object)</t>
  </si>
  <si>
    <t>https://www.youtube.com/watch?v=Q0LEIo3rHfY</t>
  </si>
  <si>
    <t xml:space="preserve">RASCI </t>
  </si>
  <si>
    <t>Tools</t>
  </si>
  <si>
    <t>Business Model Canvas</t>
  </si>
  <si>
    <t>Value Proposition Canvas</t>
  </si>
  <si>
    <t>The Progress Board</t>
  </si>
  <si>
    <t>13-2</t>
  </si>
  <si>
    <t>7-6</t>
  </si>
  <si>
    <t>12/12</t>
  </si>
  <si>
    <t>How Computers Work</t>
  </si>
  <si>
    <t>Internet 101</t>
  </si>
  <si>
    <t>Front End Total</t>
  </si>
  <si>
    <t>Money, banking and central banks : Bitcoin</t>
  </si>
  <si>
    <t>https://www.youtube.com/watch?v=sB_5fqiysi4</t>
  </si>
  <si>
    <t>Useful Tool</t>
  </si>
  <si>
    <t>How to Use VirtualBox (Beginners Guide)</t>
  </si>
  <si>
    <t>Ubuntu</t>
  </si>
  <si>
    <t>LEARN PYTHON -THE HARD WAY</t>
  </si>
  <si>
    <t>Ren'Py</t>
  </si>
  <si>
    <t>http://www.souravsengupta.com/cds2015/python/LPTHW.pdf</t>
  </si>
  <si>
    <t>Command Line Crash Course</t>
  </si>
  <si>
    <t>6/6</t>
  </si>
  <si>
    <t>Web Development Full Stack</t>
  </si>
  <si>
    <t>Khan Academy</t>
  </si>
  <si>
    <t>Front End Basic</t>
  </si>
  <si>
    <t>Front End Advanced</t>
  </si>
  <si>
    <t>Basic Computer Science</t>
  </si>
  <si>
    <t>Section / Source</t>
  </si>
  <si>
    <t>++</t>
  </si>
  <si>
    <t>Back End Basic</t>
  </si>
  <si>
    <t>NA</t>
  </si>
  <si>
    <t>Basic Web Development</t>
  </si>
  <si>
    <t>Web Development Overview</t>
  </si>
  <si>
    <t>Front End</t>
  </si>
  <si>
    <t>Back End</t>
  </si>
  <si>
    <t>Data Analytics</t>
  </si>
  <si>
    <t>Book 1</t>
  </si>
  <si>
    <t>Book 2</t>
  </si>
  <si>
    <t>Grammar</t>
  </si>
  <si>
    <t>TV Shows</t>
  </si>
  <si>
    <t>TV Shows 1</t>
  </si>
  <si>
    <t>TV Shows 2</t>
  </si>
  <si>
    <t>TV Shows 3</t>
  </si>
  <si>
    <t>TV Shows 4</t>
  </si>
  <si>
    <t>TV Shows 5</t>
  </si>
  <si>
    <t>Data Analytics Basic</t>
  </si>
  <si>
    <t>Content Creation Strategies</t>
  </si>
  <si>
    <t>Content Design</t>
  </si>
  <si>
    <t>1/6</t>
  </si>
  <si>
    <t>Runtime Environment</t>
  </si>
  <si>
    <t>https://www.youtube.com/watch?v=uVwtVBpw7RQ&amp;list=PLTjRvDozrdlydy3uUBWZlLUTNpJSGGCEm&amp;index=1</t>
  </si>
  <si>
    <t>https://www.youtube.com/watch?v=k5E2AVpwsko&amp;list=PLTjRvDozrdlxAhsPP4ZYtt3G8KbJ449oT</t>
  </si>
  <si>
    <t>Angular.js - Basic - LearnCode.academy</t>
  </si>
  <si>
    <t>Angular.js - Basic - Programming with Mosh</t>
  </si>
  <si>
    <t>Node.js Tutorial for Beginners - Programming with Mosh</t>
  </si>
  <si>
    <t>Node.js Tutorial for Beginners - LearnCode.academy</t>
  </si>
  <si>
    <t>https://www.youtube.com/watch?v=pU9Q6oiQNd0&amp;index=4&amp;list=PLoYCgNOIyGAApoDfJHjmMgGNlYenKg5jO</t>
  </si>
  <si>
    <t>TypeScript Tutorial for Angular and React Developers</t>
  </si>
  <si>
    <t>https://www.youtube.com/watch?v=NjN00cM18Z4&amp;list=PLTjRvDozrdlxJjrQ4phZAUmiRn-HbK3M_</t>
  </si>
  <si>
    <t>Collection Vanilla JavaScript Training</t>
  </si>
  <si>
    <t>https://www.youtube.com/watch?v=vEROU2XtPR8&amp;list=PLillGF-RfqbbnEGy3ROiLWk7JMCuSyQtX&amp;index=1</t>
  </si>
  <si>
    <t>https://www.youtube.com/watch?v=W6NZfCO5SIk&amp;list=PLTjRvDozrdlxEIuOBZkMAK5uiqp8rHUax</t>
  </si>
  <si>
    <t>JavaScript Tutotrials - Programming with Mosh</t>
  </si>
  <si>
    <t>https://www.youtube.com/watch?v=aio6wCCwHSc</t>
  </si>
  <si>
    <t>How To Become A Data Scientist In 6 Months</t>
  </si>
  <si>
    <t>3/5</t>
  </si>
  <si>
    <t>10 Things To Master For JavaScript Beginners</t>
  </si>
  <si>
    <t>https://www.youtube.com/watch?v=6MaOPdQPvow</t>
  </si>
  <si>
    <t>JavaScript Structure</t>
  </si>
  <si>
    <t>AJAX</t>
  </si>
  <si>
    <t>JavaScript Update Tool</t>
  </si>
  <si>
    <t>How Javascript works</t>
  </si>
  <si>
    <t>https://www.youtube.com/watch?v=b1ieJtIx1NY</t>
  </si>
  <si>
    <t>Anjana Vakil: Learning Functional Programming with JavaScript</t>
  </si>
  <si>
    <t>JS Functional Programming</t>
  </si>
  <si>
    <t>https://www.youtube.com/watch?v=e-5obm1G_FY</t>
  </si>
  <si>
    <t>Immutable Data Structures - Clousre.js or Immutable.js or Mori</t>
  </si>
  <si>
    <t>Core</t>
  </si>
  <si>
    <t>HTML (HTML5)</t>
  </si>
  <si>
    <t>CSS (CSS3)</t>
  </si>
  <si>
    <t>JavaScript (ES6)</t>
  </si>
  <si>
    <t>Web Components</t>
  </si>
  <si>
    <t>Text Editors</t>
  </si>
  <si>
    <t>Sublime Text</t>
  </si>
  <si>
    <t>UI Frameworks</t>
  </si>
  <si>
    <t>Bootstrap</t>
  </si>
  <si>
    <t>Foundation</t>
  </si>
  <si>
    <t>Responsible Web Design</t>
  </si>
  <si>
    <t>Responsive Web Design</t>
  </si>
  <si>
    <t>Progressive Enhancement</t>
  </si>
  <si>
    <t>Accessibility</t>
  </si>
  <si>
    <t>Templating</t>
  </si>
  <si>
    <t>Handlebars</t>
  </si>
  <si>
    <t>Haml</t>
  </si>
  <si>
    <t>Jade</t>
  </si>
  <si>
    <t>Browser Refreshing</t>
  </si>
  <si>
    <t>LiveReload</t>
  </si>
  <si>
    <t>Guard</t>
  </si>
  <si>
    <t>CSS Preprocessors</t>
  </si>
  <si>
    <t>Sass</t>
  </si>
  <si>
    <t>Less</t>
  </si>
  <si>
    <t>OOCSS &amp; Style Guides</t>
  </si>
  <si>
    <t>MVCSS</t>
  </si>
  <si>
    <t>SMACSS</t>
  </si>
  <si>
    <t>BEM</t>
  </si>
  <si>
    <t>Inuitcss</t>
  </si>
  <si>
    <t>KSS</t>
  </si>
  <si>
    <t>Pattern Lab</t>
  </si>
  <si>
    <t>Version Control</t>
  </si>
  <si>
    <t>Git</t>
  </si>
  <si>
    <t>Package Mangers</t>
  </si>
  <si>
    <t>npm</t>
  </si>
  <si>
    <t>Bower</t>
  </si>
  <si>
    <t>CodeKit</t>
  </si>
  <si>
    <t>WebPagetest</t>
  </si>
  <si>
    <t>mod_pagespeed</t>
  </si>
  <si>
    <t>PerfBudget</t>
  </si>
  <si>
    <t>CriticalCSS</t>
  </si>
  <si>
    <t>Picturefill</t>
  </si>
  <si>
    <t>Backbone</t>
  </si>
  <si>
    <t>AngularJS</t>
  </si>
  <si>
    <t>React</t>
  </si>
  <si>
    <t>Polymer</t>
  </si>
  <si>
    <t>D3</t>
  </si>
  <si>
    <t>JS Preprocessors</t>
  </si>
  <si>
    <t>CoffeeScript</t>
  </si>
  <si>
    <t>TypeScript</t>
  </si>
  <si>
    <t>Babel</t>
  </si>
  <si>
    <t>Process Automation</t>
  </si>
  <si>
    <t>Grunt</t>
  </si>
  <si>
    <t>Gulp</t>
  </si>
  <si>
    <t>Broccoli</t>
  </si>
  <si>
    <t>Code Quality</t>
  </si>
  <si>
    <t>JSCS</t>
  </si>
  <si>
    <t>ESLint</t>
  </si>
  <si>
    <t>Build Tools</t>
  </si>
  <si>
    <t>RequireJS</t>
  </si>
  <si>
    <t>Browserify</t>
  </si>
  <si>
    <t>Webpack</t>
  </si>
  <si>
    <t>Testing</t>
  </si>
  <si>
    <t>Jasmine</t>
  </si>
  <si>
    <t>Mocha</t>
  </si>
  <si>
    <t>Protractor</t>
  </si>
  <si>
    <t>Karma</t>
  </si>
  <si>
    <t>Back-End</t>
  </si>
  <si>
    <t>NodeJS</t>
  </si>
  <si>
    <t>Rails</t>
  </si>
  <si>
    <t>Category</t>
  </si>
  <si>
    <t>level</t>
  </si>
  <si>
    <t>Progres</t>
  </si>
  <si>
    <t>https://www.youtube.com/watch?v=N4mEzFDjqtA</t>
  </si>
  <si>
    <t>Python Programming</t>
  </si>
  <si>
    <t>Self-Learning Principles</t>
  </si>
  <si>
    <t>Basic Back End</t>
  </si>
  <si>
    <t>https://www.youtube.com/watch?v=Ky59C5geOtg&amp;list=PLGLfVvz_LVvSMqZiTTsAC7C8Ypp81Jt6D</t>
  </si>
  <si>
    <t>How to Make Android Apps</t>
  </si>
  <si>
    <t>https://www.youtube.com/playlist?list=PLGLfVvz_LVvSPjWpLPFEfOCbezi6vATIh</t>
  </si>
  <si>
    <t>Game Design</t>
  </si>
  <si>
    <t>https://www.youtube.com/watch?v=Yk-S8GKNKxM&amp;list=PLGLfVvz_LVvSYnwKyw9xP5tEn7GSUWwZJ&amp;index=1</t>
  </si>
  <si>
    <t>How to Make Video Games</t>
  </si>
  <si>
    <t>JQuery Video Tutorial / AJAX</t>
  </si>
  <si>
    <t>https://www.youtube.com/watch?v=_iRIPJHrdXg&amp;list=PL3877C5434C042349</t>
  </si>
  <si>
    <t>https://www.youtube.com/watch?v=-0X8mr6Q8Ew&amp;list=PLGLfVvz_LVvRfdt8_W0dV311Xa8SayfCY</t>
  </si>
  <si>
    <t>Mongo DP Tutorial</t>
  </si>
  <si>
    <t>PHP Security</t>
  </si>
  <si>
    <t>https://www.youtube.com/watch?v=Nx-g-0ynP_I&amp;list=PL2407F4EE0530B251</t>
  </si>
  <si>
    <t>Web Security</t>
  </si>
  <si>
    <t>Node Express Tutorial</t>
  </si>
  <si>
    <t>https://www.youtube.com/watch?v=xDCKcNBFsuI</t>
  </si>
  <si>
    <t>CSS Video Tutorial</t>
  </si>
  <si>
    <t>https://www.youtube.com/watch?v=I-rTKuEhrCM&amp;list=PL07454EA7FF8D28AB</t>
  </si>
  <si>
    <t>https://www.youtube.com/watch?v=_cLvpJY2deo&amp;list=PLBA965A22D89CF13B</t>
  </si>
  <si>
    <t>JavaScript Video Tutorial</t>
  </si>
  <si>
    <t>Web Services Tutorial</t>
  </si>
  <si>
    <t>https://www.youtube.com/watch?v=iqNiINZ4Sxg&amp;list=PLGLfVvz_LVvTYlvpEp3G4cUde-eux_6Pi</t>
  </si>
  <si>
    <t>How to Layout a Website</t>
  </si>
  <si>
    <t>https://www.youtube.com/watch?v=Ghnrxgk-jCc&amp;list=PLGLfVvz_LVvT59FVZJeJtVUr3h7PluW6Q</t>
  </si>
  <si>
    <t>Web Design</t>
  </si>
  <si>
    <t>https://www.youtube.com/watch?v=fJW65Wo7IHI&amp;list=PLGLfVvz_LVvS5P7khyR4xDp7T9lCk9PgE</t>
  </si>
  <si>
    <t>Object Oriented Design</t>
  </si>
  <si>
    <t>https://www.youtube.com/watch?v=vNHpsC5ng_E&amp;list=PLF206E906175C7E07</t>
  </si>
  <si>
    <t>Design Patterns Video Tutorial</t>
  </si>
  <si>
    <t>Android Development for Beginners</t>
  </si>
  <si>
    <t>https://www.youtube.com/watch?v=ugWu3gyte4I&amp;list=PLGLfVvz_LVvSKgnFm8-6Fz1cd6zt_KxTC</t>
  </si>
  <si>
    <t>Android Development Basic</t>
  </si>
  <si>
    <t>https://www.youtube.com/watch?v=Ggh_y-33Eso&amp;list=PL82EBDA7BEB6BD571</t>
  </si>
  <si>
    <t>Learn HTML</t>
  </si>
  <si>
    <t>https://www.youtube.com/watch?v=tAN-1xUsftg&amp;list=PLBB413675AFBDC1F4</t>
  </si>
  <si>
    <t>XML Video Tutorial</t>
  </si>
  <si>
    <t>Android Development</t>
  </si>
  <si>
    <t>https://www.youtube.com/watch?v=boj0f_O3i88&amp;list=PLGLfVvz_LVvQUjiCc8lUT9aO0GsWA4uNe</t>
  </si>
  <si>
    <t>Wordpress Theme Tutorial</t>
  </si>
  <si>
    <t>40-60</t>
  </si>
  <si>
    <t>https://www.youtube.com/watch?v=kWHvdKGLg_c&amp;list=PL221702A605CAADA9&amp;index=1</t>
  </si>
  <si>
    <t>UML 2.0 Tutorial</t>
  </si>
  <si>
    <t>https://www.youtube.com/watch?v=OkC7HKtiZC0&amp;list=PLGLfVvz_LVvQ5G-LdJ8RLqe-ndo7QITYc</t>
  </si>
  <si>
    <t>https://www.youtube.com/watch?v=0LOk_OgUWGM</t>
  </si>
  <si>
    <t>WHY You Should Build A Progressive Web App NOW</t>
  </si>
  <si>
    <t>https://www.youtube.com/watch?v=we3lLo-Uftk</t>
  </si>
  <si>
    <t>PWA starter kit: build with Web Components (Google I/O '18)</t>
  </si>
  <si>
    <t>Intro to Progressive Web Apps</t>
  </si>
  <si>
    <t>All you need to know about PWA (Progressive Web Apps)</t>
  </si>
  <si>
    <t>https://www.youtube.com/watch?v=0OJ24kCV-J8</t>
  </si>
  <si>
    <t>Service Worker</t>
  </si>
  <si>
    <t>Web Apps Manifest File</t>
  </si>
  <si>
    <t>Progressive Web Apps</t>
  </si>
  <si>
    <t>Android Apps / Web Apps Design</t>
  </si>
  <si>
    <t>App Shell Architecture</t>
  </si>
  <si>
    <t xml:space="preserve">WebAssembly and the Death of JavaScript </t>
  </si>
  <si>
    <t>WebAssembly</t>
  </si>
  <si>
    <t>https://www.youtube.com/watch?v=pBYqen3B2gc</t>
  </si>
  <si>
    <t>variable</t>
  </si>
  <si>
    <t>.red = color(,,)</t>
  </si>
  <si>
    <t>x = 7 + 5</t>
  </si>
  <si>
    <t>Web Folder Structure</t>
  </si>
  <si>
    <t>https://www.youtube.com/watch?v=RniGO9Ek6yY&amp;list=PLH3tw9J9QyRpt_WNdgFBxbNutslLwfErX</t>
  </si>
  <si>
    <t>https://www.youtube.com/watch?v=gFKsEab2-iA</t>
  </si>
  <si>
    <t>3 Ways to Preprocess CSS in 3 Minutes: Sass or Less</t>
  </si>
  <si>
    <t>https://www.youtube.com/watch?v=sMi9wuR22FE</t>
  </si>
  <si>
    <t>Sass Workflow &amp; Dev Server From Scratch Using Gulp</t>
  </si>
  <si>
    <t>https://www.youtube.com/watch?v=rmXVmfx3rNo</t>
  </si>
  <si>
    <r>
      <t xml:space="preserve">Front-End Architecture - </t>
    </r>
    <r>
      <rPr>
        <b/>
        <sz val="8"/>
        <color theme="1"/>
        <rFont val="Arial"/>
        <family val="2"/>
        <scheme val="minor"/>
      </rPr>
      <t>Showalter-template</t>
    </r>
  </si>
  <si>
    <t>https://www.youtube.com/watch?v=oHmPrjSzmwU</t>
  </si>
  <si>
    <t>Sublime Text 3 Setup - Most Important Packages</t>
  </si>
  <si>
    <t>Editer Control</t>
  </si>
  <si>
    <t>HTML and CSS design and build websites</t>
  </si>
  <si>
    <t>18/18</t>
  </si>
  <si>
    <t>Projects</t>
  </si>
  <si>
    <t>Geospatial Information Systems, Housing Markets, Development, Management
Public Housing Tenant Relocation: Residential Mobility, Satisfaction, and the Development of a Tenant's Spatial Decision Support System</t>
  </si>
  <si>
    <t>CSS reference</t>
  </si>
  <si>
    <t>https://developer.mozilla.org/en-US/docs/Web/CSS/Reference</t>
  </si>
  <si>
    <t>CSS tricks</t>
  </si>
  <si>
    <t>https://css-tricks.com/</t>
  </si>
  <si>
    <t>Verifying CSS</t>
  </si>
  <si>
    <t>Front End Tools</t>
  </si>
  <si>
    <t>https://jigsaw.w3.org/css-validator/#validate_by_input</t>
  </si>
  <si>
    <t>https://validator.w3.org/#validate_by_input</t>
  </si>
  <si>
    <t>2/2</t>
  </si>
  <si>
    <t>https://www.youtube.com/watch?v=NLmRl1cflhA</t>
  </si>
  <si>
    <t>Reading Other People's Code: 10 Effective Techniques</t>
  </si>
  <si>
    <t>Intro to HTML/CSS: Making webpages (1)</t>
  </si>
  <si>
    <t>Variables</t>
  </si>
  <si>
    <t>Conditional</t>
  </si>
  <si>
    <t>Loops</t>
  </si>
  <si>
    <t>Arrays</t>
  </si>
  <si>
    <t>Objects</t>
  </si>
  <si>
    <t>Verifying XHTML</t>
  </si>
  <si>
    <t>Difference between HTML and XHTML</t>
  </si>
  <si>
    <t>https://www.youtube.com/watch?v=Q9Jcr55ptno</t>
  </si>
  <si>
    <t>Object-Oriented Design</t>
  </si>
  <si>
    <t>https://www.youtube.com/watch?v=vc1bq0qIKoA</t>
  </si>
  <si>
    <t>The Future of Data Visualization</t>
  </si>
  <si>
    <t>Data Visualization</t>
  </si>
  <si>
    <t>https://www.youtube.com/watch?v=EHTmxmuhZ10</t>
  </si>
  <si>
    <t>Philip Evans: How data will transform business</t>
  </si>
  <si>
    <t>https://www.youtube.com/watch?v=6Pzg-UY1VDg</t>
  </si>
  <si>
    <t>Popular Python Libraries for Data Visualization</t>
  </si>
  <si>
    <t>https://www.youtube.com/watch?v=nLy3OQYsXWA</t>
  </si>
  <si>
    <t>Uber Engineering: Data Visualization at Uber</t>
  </si>
  <si>
    <t>https://www.youtube.com/watch?v=AdSZJzb-aX8</t>
  </si>
  <si>
    <t>The Art of Data Visualization | Off Book | PBS Digital Studios</t>
  </si>
  <si>
    <t>https://www.youtube.com/watch?v=8yWpHJOA9CA</t>
  </si>
  <si>
    <t>HOW TO CREATE INSPIRING DATA VISUALIZATIONS?</t>
  </si>
  <si>
    <t>A.I. Experiments: Visualizing High-Dimensional Space</t>
  </si>
  <si>
    <t>https://www.youtube.com/watch?v=wvsE8jm1GzE</t>
  </si>
  <si>
    <t>Holograph: 3-D spatiotemporal interactive data visualization</t>
  </si>
  <si>
    <t>https://www.youtube.com/watch?v=vOKVofs5rEg</t>
  </si>
  <si>
    <t>Data Visualization Design by Etan Lightstone: FutureStack 13</t>
  </si>
  <si>
    <t>https://www.youtube.com/watch?v=VG6fFjIFxbo</t>
  </si>
  <si>
    <t>https://www.youtube.com/watch?v=nrsdgvauqKg</t>
  </si>
  <si>
    <t>The Four Pillars of Effective Visualizations</t>
  </si>
  <si>
    <t>https://www.youtube.com/watch?v=h0MqkRJdaao</t>
  </si>
  <si>
    <t>Design Systems</t>
  </si>
  <si>
    <t>UXPin | How To Build a Design System</t>
  </si>
  <si>
    <t>A Beginner’s Guide To Quantum Computing</t>
  </si>
  <si>
    <t>https://www.youtube.com/watch?v=JRIPV0dPAd4</t>
  </si>
  <si>
    <t>important</t>
  </si>
  <si>
    <t>https://www.w3schools.com/</t>
  </si>
  <si>
    <t>W3 School</t>
  </si>
  <si>
    <t>Float and Containers</t>
  </si>
  <si>
    <t>https://www.youtube.com/watch?v=HQZQrLT9KWo&amp;index=12&amp;list=PLH3tw9J9QyRpt_WNdgFBxbNutslLwfErX</t>
  </si>
  <si>
    <t>How to Get Started in Design</t>
  </si>
  <si>
    <t>Basic Design</t>
  </si>
  <si>
    <t>https://www.youtube.com/watch?v=5yKQ8vM4pco&amp;list=PLrtjkLnNjGHu2m74r-ma7X3iFSbE9DZti</t>
  </si>
  <si>
    <t>https://www.youtube.com/watch?v=sr6jDeAoXCc&amp;list=PLrtjkLnNjGHu7QIc8jN7hZmuP6wMby2QZ</t>
  </si>
  <si>
    <t>How to Design &amp; Code a Responsive Landing Page</t>
  </si>
  <si>
    <t>https://www.youtube.com/watch?v=OGoUlQ-DcyM&amp;list=PLrtjkLnNjGHu39NvksxqnkZ3if1G0AQtK</t>
  </si>
  <si>
    <t>Design Thinking</t>
  </si>
  <si>
    <t>https://www.youtube.com/watch?v=B-LhQLmmFi8&amp;list=PLrtjkLnNjGHuGn1FrI7F-kODOl7JCI2Wp</t>
  </si>
  <si>
    <t>Front-End Development</t>
  </si>
  <si>
    <t>Dash- New FW for Building User Interfaces for Technical Computing</t>
  </si>
  <si>
    <t>https://www.youtube.com/watch?v=sea2K4AuPOk</t>
  </si>
  <si>
    <t>Python Tools</t>
  </si>
  <si>
    <r>
      <t xml:space="preserve">Enterprise Programming Tricks For Clean Code - CODING TECH  </t>
    </r>
    <r>
      <rPr>
        <b/>
        <sz val="7"/>
        <color rgb="FFFF0000"/>
        <rFont val="Arial"/>
        <family val="2"/>
        <scheme val="minor"/>
      </rPr>
      <t>X</t>
    </r>
  </si>
  <si>
    <t>Tools &amp; Resources</t>
  </si>
  <si>
    <t>http://csszengarden.com/</t>
  </si>
  <si>
    <r>
      <t xml:space="preserve">Coding Challenges </t>
    </r>
    <r>
      <rPr>
        <b/>
        <sz val="8"/>
        <color rgb="FFFF0000"/>
        <rFont val="Arial"/>
        <family val="2"/>
        <scheme val="minor"/>
      </rPr>
      <t>X</t>
    </r>
  </si>
  <si>
    <t>CSS Zen Garden Challenge</t>
  </si>
  <si>
    <t>FIZZ BUZZ Challenge</t>
  </si>
  <si>
    <r>
      <t xml:space="preserve">Intro to HTML/CSS: Making webpages (2) </t>
    </r>
    <r>
      <rPr>
        <b/>
        <sz val="8"/>
        <color rgb="FFFF0000"/>
        <rFont val="Arial"/>
        <family val="2"/>
        <scheme val="minor"/>
      </rPr>
      <t>x</t>
    </r>
  </si>
  <si>
    <t>Performed</t>
  </si>
  <si>
    <t>none</t>
  </si>
  <si>
    <t>CSS</t>
  </si>
  <si>
    <t>Python</t>
  </si>
  <si>
    <t>Coding Language</t>
  </si>
  <si>
    <t>Design System Tutorial Series</t>
  </si>
  <si>
    <t>https://www.youtube.com/watch?v=o6OgIkEjaJI&amp;list=PLuGpMawKEhfaicYZHb4VME-IoLtg8gtew</t>
  </si>
  <si>
    <t>https://www.youtube.com/watch?v=WcErlPKR32w&amp;list=PLiWFpthWZRReFM-ZeClXtgl6GiHxVd9HZ</t>
  </si>
  <si>
    <t>UX Design</t>
  </si>
  <si>
    <t>UXPin Tutorials</t>
  </si>
  <si>
    <t>https://www.youtube.com/watch?v=qEzz1oxCoRo&amp;list=PLiWFpthWZRRey0ZB0THNjLKdLG8uleA3l</t>
  </si>
  <si>
    <t>UX Product Reviews</t>
  </si>
  <si>
    <t>https://www.youtube.com/watch?v=-_AvEXqQbpY&amp;list=PLiWFpthWZRReEAXXGi8dm0Nc4cITu4yEG</t>
  </si>
  <si>
    <t>Webflow Tutorials</t>
  </si>
  <si>
    <t>https://www.youtube.com/watch?v=eYZ8vBXL1kk&amp;list=PLiWFpthWZRRcZeu6gqwOyw_xN2z2BKwWl</t>
  </si>
  <si>
    <t>UX Basics</t>
  </si>
  <si>
    <t>User Research</t>
  </si>
  <si>
    <t>https://www.youtube.com/watch?v=A2DdLAxvBiU&amp;list=PLiWFpthWZRRfVz37omcIBqJVIVxi0HUTJ</t>
  </si>
  <si>
    <t>UX Knowledge</t>
  </si>
  <si>
    <t>https://www.youtube.com/watch?v=qbD6mEA6s7Q&amp;list=PLiWFpthWZRReYpa3JklaTyAOY1mUZXuu6</t>
  </si>
  <si>
    <t>UX Career Advice</t>
  </si>
  <si>
    <t>https://www.youtube.com/watch?v=4X1LRlD3Ar8&amp;list=PLiWFpthWZRRfASKLVZFlMLsVR8knothm0</t>
  </si>
  <si>
    <t>Automation Codes</t>
  </si>
  <si>
    <t>https://www.youtube.com/watch?v=ruUP5KvO2NE</t>
  </si>
  <si>
    <t>Automating Code Quality</t>
  </si>
  <si>
    <t>Automated Functions</t>
  </si>
  <si>
    <t>https://www.youtube.com/watch?v=ztWItS5NM2M</t>
  </si>
  <si>
    <t>Adobe XD CC - 30 Tips &amp; Tricks</t>
  </si>
  <si>
    <t>https://www.youtube.com/watch?v=fbSV0S3btOg</t>
  </si>
  <si>
    <t>How companies like Google and Flipkart design apps and website</t>
  </si>
  <si>
    <t>Prototyping Why What and How for developers</t>
  </si>
  <si>
    <t>Prototyping Tools</t>
  </si>
  <si>
    <t>https://www.youtube.com/watch?v=pwHtcKmwPDA</t>
  </si>
  <si>
    <t>https://www.youtube.com/watch?v=JMjozqJS44M</t>
  </si>
  <si>
    <t>Rapid Prototyping</t>
  </si>
  <si>
    <t>https://material.io/design/introduction/#</t>
  </si>
  <si>
    <t>Material System</t>
  </si>
  <si>
    <t>Design Tools</t>
  </si>
  <si>
    <t>Fast Prototyping with Sketch, Invision and Craft</t>
  </si>
  <si>
    <t>https://www.youtube.com/watch?v=5lg-PbDZEn8</t>
  </si>
  <si>
    <t>How It Works: Design Thinking</t>
  </si>
  <si>
    <t>https://www.youtube.com/watch?v=pXtN4y3O35M</t>
  </si>
  <si>
    <t>IBM Design Thinkning</t>
  </si>
  <si>
    <t>Tools for Entrepreneurs</t>
  </si>
  <si>
    <t>https://www.youtube.com/watch?v=EP0eeuqfwGw&amp;list=PL9KVIdeJ2K8MEMoZH5wzrHa4prGvrhHJA</t>
  </si>
  <si>
    <t>https://uxmastery.com/resources/ux-courses/</t>
  </si>
  <si>
    <t>Search for different topics courses</t>
  </si>
  <si>
    <t>Full Stack Courses</t>
  </si>
  <si>
    <t>Microservices: How To Build Systems That Survive</t>
  </si>
  <si>
    <t>https://www.youtube.com/watch?v=rNQR1HqfEl0</t>
  </si>
  <si>
    <t>10 Awesome CSS Hamburger Menu You Should See</t>
  </si>
  <si>
    <t>https://www.youtube.com/watch?v=nIgqFp7ewUk</t>
  </si>
  <si>
    <t>CSS + JS</t>
  </si>
  <si>
    <t>10 Best Codepen Creations You Must See</t>
  </si>
  <si>
    <t>https://www.youtube.com/watch?v=JAe_Nkapm3c</t>
  </si>
  <si>
    <t>Codepen</t>
  </si>
  <si>
    <t>https://www.youtube.com/watch?v=seD2YPrMHLA</t>
  </si>
  <si>
    <t>https://www.youtube.com/watch?v=RKXZ7t_RiOE</t>
  </si>
  <si>
    <t>How To Price Design Services &amp; Make More Money</t>
  </si>
  <si>
    <t>Business Management</t>
  </si>
  <si>
    <t>https://www.youtube.com/watch?v=STwoa-9jxi0&amp;list=PLqGj3iMvMa4IyCbhul-PdeiDqmh4ooJzk</t>
  </si>
  <si>
    <t>Parallax on the Web</t>
  </si>
  <si>
    <t>Parallax Design</t>
  </si>
  <si>
    <t>How to Build a Responsive Website From Start to Finish</t>
  </si>
  <si>
    <t>https://www.youtube.com/watch?v=T6jKLsxbFg4&amp;list=PLqGj3iMvMa4KQZUkRjfwMmTq_f1fbxerI</t>
  </si>
  <si>
    <t>https://www.youtube.com/watch?v=RwK5olqd6Kk</t>
  </si>
  <si>
    <t>5 Web Dev tools that really save your time</t>
  </si>
  <si>
    <t>https://www.youtube.com/watch?v=8kK-cA99SA0&amp;list=PLqGj3iMvMa4LvJ8VctoXnPI0dtE40wfid</t>
  </si>
  <si>
    <t>https://www.youtube.com/watch?v=lAw-i_t9VCE</t>
  </si>
  <si>
    <t>Prototyping</t>
  </si>
  <si>
    <t>Sketching</t>
  </si>
  <si>
    <t>Wireframing</t>
  </si>
  <si>
    <t>Ideation</t>
  </si>
  <si>
    <t>Web Development</t>
  </si>
  <si>
    <t>The Front-End Spectrum / Client Side</t>
  </si>
  <si>
    <t>Back-End Spectrum / Server Side</t>
  </si>
  <si>
    <t>https://www.youtube.com/watch?v=P3fqetErxjA</t>
  </si>
  <si>
    <t>Readable Code</t>
  </si>
  <si>
    <t>InVision Studio Tutorials</t>
  </si>
  <si>
    <t>https://www.youtube.com/watch?v=8VJo0XH8spM&amp;list=PLeWHfyz6lrQVorE4QwanvSBJA-Y3JVK-v</t>
  </si>
  <si>
    <t>https://www.youtube.com/watch?v=ySGyHHVS6mI</t>
  </si>
  <si>
    <t>Beyond Unit Tests: Taking Your Testing to the Next Level</t>
  </si>
  <si>
    <t>Dovetail: online tool for recording and analysing user feedback</t>
  </si>
  <si>
    <t>https://dovetailapp.com/</t>
  </si>
  <si>
    <t>User Feedback Management Tool</t>
  </si>
  <si>
    <t>FlowMapp: online UX planning tool for creating sitemaps</t>
  </si>
  <si>
    <t>Sitemap Building Tool</t>
  </si>
  <si>
    <t>https://flowmapp.com/</t>
  </si>
  <si>
    <t>Lunacy 2.0</t>
  </si>
  <si>
    <t>Figma</t>
  </si>
  <si>
    <t xml:space="preserve">Balsamiq </t>
  </si>
  <si>
    <t>The What, Why &amp; How of Wireframing</t>
  </si>
  <si>
    <t>https://www.youtube.com/watch?v=i4Zg6_yKOh8</t>
  </si>
  <si>
    <t>Balsamiq</t>
  </si>
  <si>
    <t>InDesign</t>
  </si>
  <si>
    <t>Keynote</t>
  </si>
  <si>
    <t>Axure</t>
  </si>
  <si>
    <t>https://www.youtube.com/channel/UCQsVmhSa4X-G3lHlUtejzLA</t>
  </si>
  <si>
    <t>https://www.youtube.com/watch?v=rM4JKPeaISo</t>
  </si>
  <si>
    <t>Content Management System</t>
  </si>
  <si>
    <t>Introduction to WordPress</t>
  </si>
  <si>
    <t>popul. M</t>
  </si>
  <si>
    <t>Newcastle</t>
  </si>
  <si>
    <t>Canberra</t>
  </si>
  <si>
    <t>Wollongong</t>
  </si>
  <si>
    <t>ANU</t>
  </si>
  <si>
    <t>UNewcastle</t>
  </si>
  <si>
    <t>UWollongong</t>
  </si>
  <si>
    <t>The University of Newcastle</t>
  </si>
  <si>
    <t>The University of Wollongong</t>
  </si>
  <si>
    <t>Australian National University</t>
  </si>
  <si>
    <t>?</t>
  </si>
  <si>
    <t>Research Centers</t>
  </si>
  <si>
    <t>SEI</t>
  </si>
  <si>
    <t>PRC</t>
  </si>
  <si>
    <t>RMIT University</t>
  </si>
  <si>
    <t>https://sydney.edu.au/architecture/our-research/urbanism-research/smart-urbanism-lab.html#uniqueId_b5wchJsX_0_button</t>
  </si>
  <si>
    <t>IPPG</t>
  </si>
  <si>
    <t>ISF</t>
  </si>
  <si>
    <t>https://www.uts.edu.au/research-and-teaching/our-research/institute-public-policy-and-governance</t>
  </si>
  <si>
    <t>EPEP</t>
  </si>
  <si>
    <t>PPRC</t>
  </si>
  <si>
    <t>SCRC</t>
  </si>
  <si>
    <t>https://www.be.unsw.edu.au/research/research-activities</t>
  </si>
  <si>
    <t>AUDRC</t>
  </si>
  <si>
    <t>https://www.audrc.org/</t>
  </si>
  <si>
    <t>SBE</t>
  </si>
  <si>
    <t>https://architecture.adelaide.edu.au/research/groups/</t>
  </si>
  <si>
    <t>https://www.atlassian.com/git/tutorials/learn-git-with-bitbucket-cloud</t>
  </si>
  <si>
    <t>Learn Git with Bitbucket Cloud</t>
  </si>
  <si>
    <t>Git Tutorial</t>
  </si>
  <si>
    <t>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</si>
</sst>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2">
    <font>
      <sz val="11"/>
      <color theme="1"/>
      <name val="Arial"/>
      <family val="2"/>
      <charset val="178"/>
      <scheme val="minor"/>
    </font>
    <font>
      <sz val="10"/>
      <color theme="1"/>
      <name val="Arial"/>
      <family val="2"/>
      <charset val="178"/>
      <scheme val="minor"/>
    </font>
    <font>
      <b/>
      <sz val="14"/>
      <color theme="1"/>
      <name val="Arial"/>
      <family val="2"/>
      <scheme val="minor"/>
    </font>
    <font>
      <sz val="5"/>
      <color rgb="FF444444"/>
      <name val="Segoe UI"/>
      <family val="2"/>
    </font>
    <font>
      <sz val="25.3"/>
      <color rgb="FF777777"/>
      <name val="Segoe UI Light"/>
      <family val="2"/>
    </font>
    <font>
      <b/>
      <sz val="11"/>
      <color rgb="FF444444"/>
      <name val="Segoe UI"/>
      <family val="2"/>
    </font>
    <font>
      <sz val="11"/>
      <color rgb="FF444444"/>
      <name val="Segoe UI"/>
      <family val="2"/>
    </font>
    <font>
      <u/>
      <sz val="11"/>
      <color theme="10"/>
      <name val="Arial"/>
      <family val="2"/>
      <charset val="178"/>
      <scheme val="minor"/>
    </font>
    <font>
      <sz val="11"/>
      <color theme="1" tint="0.499984740745262"/>
      <name val="Segoe UI"/>
      <family val="2"/>
    </font>
    <font>
      <u/>
      <sz val="11"/>
      <name val="Arial"/>
      <family val="2"/>
      <charset val="178"/>
      <scheme val="minor"/>
    </font>
    <font>
      <u/>
      <sz val="11"/>
      <color theme="2" tint="-9.9978637043366805E-2"/>
      <name val="Arial"/>
      <family val="2"/>
      <charset val="178"/>
      <scheme val="minor"/>
    </font>
    <font>
      <sz val="11"/>
      <color theme="2" tint="-9.9978637043366805E-2"/>
      <name val="Segoe UI"/>
      <family val="2"/>
    </font>
    <font>
      <sz val="11"/>
      <name val="Segoe UI"/>
      <family val="2"/>
    </font>
    <font>
      <sz val="10"/>
      <color theme="0"/>
      <name val="Arial"/>
      <family val="2"/>
      <charset val="178"/>
      <scheme val="minor"/>
    </font>
    <font>
      <b/>
      <sz val="11"/>
      <color theme="1"/>
      <name val="Arial"/>
      <family val="2"/>
      <scheme val="minor"/>
    </font>
    <font>
      <b/>
      <sz val="10"/>
      <color theme="1"/>
      <name val="Arial"/>
      <family val="2"/>
      <scheme val="minor"/>
    </font>
    <font>
      <sz val="11"/>
      <color theme="1"/>
      <name val="Arial"/>
      <family val="2"/>
      <charset val="178"/>
      <scheme val="minor"/>
    </font>
    <font>
      <sz val="9"/>
      <color theme="1"/>
      <name val="Arial"/>
      <family val="2"/>
      <scheme val="minor"/>
    </font>
    <font>
      <sz val="9"/>
      <name val="Arial"/>
      <family val="2"/>
      <scheme val="minor"/>
    </font>
    <font>
      <sz val="9"/>
      <color theme="0"/>
      <name val="Arial"/>
      <family val="2"/>
      <scheme val="minor"/>
    </font>
    <font>
      <sz val="9"/>
      <color theme="2" tint="-0.499984740745262"/>
      <name val="Arial"/>
      <family val="2"/>
      <scheme val="minor"/>
    </font>
    <font>
      <sz val="9"/>
      <color theme="1"/>
      <name val="Arial"/>
      <family val="2"/>
      <charset val="178"/>
      <scheme val="minor"/>
    </font>
    <font>
      <sz val="9"/>
      <color theme="5" tint="-0.249977111117893"/>
      <name val="Arial"/>
      <family val="2"/>
      <scheme val="minor"/>
    </font>
    <font>
      <sz val="9"/>
      <color theme="1"/>
      <name val="Arial"/>
      <family val="2"/>
      <scheme val="minor"/>
    </font>
    <font>
      <b/>
      <sz val="10"/>
      <color theme="1"/>
      <name val="Arial"/>
      <family val="2"/>
      <scheme val="minor"/>
    </font>
    <font>
      <sz val="10"/>
      <color theme="1"/>
      <name val="Arial"/>
      <family val="2"/>
      <charset val="178"/>
      <scheme val="minor"/>
    </font>
    <font>
      <sz val="10"/>
      <color theme="0"/>
      <name val="Arial"/>
      <family val="2"/>
      <charset val="178"/>
      <scheme val="minor"/>
    </font>
    <font>
      <sz val="9"/>
      <name val="Arial"/>
      <family val="2"/>
      <charset val="178"/>
      <scheme val="minor"/>
    </font>
    <font>
      <sz val="9"/>
      <color rgb="FF6EA92D"/>
      <name val="Arial"/>
      <family val="2"/>
      <charset val="178"/>
      <scheme val="minor"/>
    </font>
    <font>
      <sz val="9"/>
      <color theme="0"/>
      <name val="Arial"/>
      <family val="2"/>
      <charset val="178"/>
      <scheme val="minor"/>
    </font>
    <font>
      <b/>
      <sz val="9"/>
      <color theme="1"/>
      <name val="Arial"/>
      <family val="2"/>
      <scheme val="minor"/>
    </font>
    <font>
      <sz val="9"/>
      <color theme="1"/>
      <name val="Arial"/>
      <family val="2"/>
      <charset val="178"/>
      <scheme val="minor"/>
    </font>
    <font>
      <sz val="7"/>
      <color theme="1"/>
      <name val="Arial"/>
      <family val="2"/>
      <charset val="178"/>
      <scheme val="minor"/>
    </font>
    <font>
      <sz val="6"/>
      <color theme="1"/>
      <name val="Arial"/>
      <family val="2"/>
      <scheme val="minor"/>
    </font>
    <font>
      <sz val="10"/>
      <color theme="1"/>
      <name val="Arial"/>
      <family val="2"/>
      <scheme val="minor"/>
    </font>
    <font>
      <sz val="6"/>
      <color theme="0"/>
      <name val="Arial"/>
      <family val="2"/>
      <scheme val="minor"/>
    </font>
    <font>
      <sz val="6"/>
      <name val="Arial"/>
      <family val="2"/>
      <scheme val="minor"/>
    </font>
    <font>
      <sz val="9"/>
      <color rgb="FF993366"/>
      <name val="Arial"/>
      <family val="2"/>
      <charset val="178"/>
      <scheme val="minor"/>
    </font>
    <font>
      <sz val="8"/>
      <color theme="1"/>
      <name val="Arial"/>
      <family val="2"/>
      <charset val="178"/>
      <scheme val="minor"/>
    </font>
    <font>
      <sz val="6"/>
      <color theme="1"/>
      <name val="Arial"/>
      <family val="2"/>
      <charset val="178"/>
      <scheme val="minor"/>
    </font>
    <font>
      <sz val="8"/>
      <color theme="2" tint="-0.499984740745262"/>
      <name val="Arial"/>
      <family val="2"/>
      <charset val="178"/>
      <scheme val="minor"/>
    </font>
    <font>
      <sz val="6"/>
      <color theme="0"/>
      <name val="Arial"/>
      <family val="2"/>
      <charset val="178"/>
      <scheme val="minor"/>
    </font>
    <font>
      <sz val="6"/>
      <name val="Arial"/>
      <family val="2"/>
      <charset val="178"/>
      <scheme val="minor"/>
    </font>
    <font>
      <sz val="7"/>
      <name val="Arial"/>
      <family val="2"/>
      <charset val="178"/>
      <scheme val="minor"/>
    </font>
    <font>
      <sz val="6"/>
      <color theme="5" tint="-0.249977111117893"/>
      <name val="Arial"/>
      <family val="2"/>
      <charset val="178"/>
      <scheme val="minor"/>
    </font>
    <font>
      <sz val="10"/>
      <name val="Arial"/>
      <family val="2"/>
      <charset val="178"/>
      <scheme val="minor"/>
    </font>
    <font>
      <sz val="10"/>
      <color theme="1" tint="0.34998626667073579"/>
      <name val="Arial"/>
      <family val="2"/>
      <scheme val="minor"/>
    </font>
    <font>
      <sz val="6"/>
      <color theme="1" tint="0.34998626667073579"/>
      <name val="Arial"/>
      <family val="2"/>
      <scheme val="minor"/>
    </font>
    <font>
      <sz val="11"/>
      <color theme="0"/>
      <name val="Arial"/>
      <family val="2"/>
      <charset val="178"/>
      <scheme val="minor"/>
    </font>
    <font>
      <sz val="10"/>
      <name val="Arial"/>
      <family val="2"/>
      <charset val="178"/>
      <scheme val="minor"/>
    </font>
    <font>
      <sz val="10"/>
      <color theme="2" tint="-0.249977111117893"/>
      <name val="Arial"/>
      <family val="2"/>
      <charset val="178"/>
      <scheme val="minor"/>
    </font>
    <font>
      <b/>
      <sz val="10"/>
      <color theme="1" tint="0.499984740745262"/>
      <name val="Arial"/>
      <family val="2"/>
      <scheme val="minor"/>
    </font>
    <font>
      <sz val="10"/>
      <color theme="1"/>
      <name val="Arial"/>
      <family val="2"/>
      <charset val="178"/>
      <scheme val="minor"/>
    </font>
    <font>
      <sz val="10"/>
      <color theme="7" tint="-0.499984740745262"/>
      <name val="Arial"/>
      <family val="2"/>
      <charset val="178"/>
      <scheme val="minor"/>
    </font>
    <font>
      <sz val="10"/>
      <color theme="1" tint="0.499984740745262"/>
      <name val="Arial"/>
      <family val="2"/>
      <scheme val="minor"/>
    </font>
    <font>
      <b/>
      <sz val="10"/>
      <color theme="1"/>
      <name val="Arial"/>
      <family val="2"/>
      <scheme val="minor"/>
    </font>
    <font>
      <sz val="10"/>
      <color theme="1"/>
      <name val="Arial"/>
      <family val="2"/>
      <charset val="178"/>
      <scheme val="minor"/>
    </font>
    <font>
      <sz val="10"/>
      <color theme="0"/>
      <name val="Arial"/>
      <family val="2"/>
      <charset val="178"/>
      <scheme val="minor"/>
    </font>
    <font>
      <sz val="9"/>
      <name val="Arial"/>
      <family val="2"/>
      <charset val="178"/>
      <scheme val="minor"/>
    </font>
    <font>
      <sz val="9"/>
      <color theme="1"/>
      <name val="Arial"/>
      <family val="2"/>
      <charset val="178"/>
      <scheme val="minor"/>
    </font>
    <font>
      <sz val="9"/>
      <color rgb="FF993366"/>
      <name val="Arial"/>
      <family val="2"/>
      <charset val="178"/>
      <scheme val="minor"/>
    </font>
    <font>
      <sz val="9"/>
      <color theme="0"/>
      <name val="Arial"/>
      <family val="2"/>
      <charset val="178"/>
      <scheme val="minor"/>
    </font>
    <font>
      <b/>
      <sz val="9"/>
      <color theme="1"/>
      <name val="Arial"/>
      <family val="2"/>
      <scheme val="minor"/>
    </font>
    <font>
      <sz val="7"/>
      <color theme="1"/>
      <name val="Arial"/>
      <family val="2"/>
      <charset val="178"/>
      <scheme val="minor"/>
    </font>
    <font>
      <sz val="7"/>
      <color theme="0"/>
      <name val="Arial"/>
      <family val="2"/>
      <charset val="178"/>
      <scheme val="minor"/>
    </font>
    <font>
      <sz val="8"/>
      <color theme="0"/>
      <name val="Arial"/>
      <family val="2"/>
      <charset val="178"/>
      <scheme val="minor"/>
    </font>
    <font>
      <sz val="8"/>
      <color rgb="FF993366"/>
      <name val="Arial"/>
      <family val="2"/>
      <charset val="178"/>
      <scheme val="minor"/>
    </font>
    <font>
      <sz val="14"/>
      <color theme="0"/>
      <name val="Arial"/>
      <family val="2"/>
      <charset val="178"/>
      <scheme val="minor"/>
    </font>
    <font>
      <sz val="9"/>
      <color theme="9" tint="-0.499984740745262"/>
      <name val="Arial"/>
      <family val="2"/>
      <charset val="178"/>
      <scheme val="minor"/>
    </font>
    <font>
      <sz val="8"/>
      <color theme="9" tint="-0.499984740745262"/>
      <name val="Arial"/>
      <family val="2"/>
      <charset val="178"/>
      <scheme val="minor"/>
    </font>
    <font>
      <sz val="8"/>
      <color theme="4" tint="-0.249977111117893"/>
      <name val="Arial"/>
      <family val="2"/>
      <charset val="178"/>
      <scheme val="minor"/>
    </font>
    <font>
      <sz val="8"/>
      <color theme="5" tint="-0.499984740745262"/>
      <name val="Arial"/>
      <family val="2"/>
      <charset val="178"/>
      <scheme val="minor"/>
    </font>
    <font>
      <sz val="8"/>
      <color theme="1"/>
      <name val="Arial"/>
      <family val="2"/>
      <scheme val="minor"/>
    </font>
    <font>
      <sz val="8"/>
      <color theme="5" tint="-0.249977111117893"/>
      <name val="Arial"/>
      <family val="2"/>
      <scheme val="minor"/>
    </font>
    <font>
      <sz val="8"/>
      <name val="Arial"/>
      <family val="2"/>
      <scheme val="minor"/>
    </font>
    <font>
      <sz val="8"/>
      <color theme="2" tint="-0.749992370372631"/>
      <name val="Arial"/>
      <family val="2"/>
      <scheme val="minor"/>
    </font>
    <font>
      <sz val="8"/>
      <color theme="0"/>
      <name val="Arial"/>
      <family val="2"/>
      <scheme val="minor"/>
    </font>
    <font>
      <sz val="9"/>
      <color theme="2" tint="-0.249977111117893"/>
      <name val="Arial"/>
      <family val="2"/>
      <charset val="178"/>
      <scheme val="minor"/>
    </font>
    <font>
      <i/>
      <u/>
      <sz val="8"/>
      <color theme="2" tint="-0.249977111117893"/>
      <name val="Arial"/>
      <family val="2"/>
      <scheme val="minor"/>
    </font>
    <font>
      <sz val="7"/>
      <color theme="2" tint="-0.249977111117893"/>
      <name val="Arial"/>
      <family val="2"/>
      <charset val="178"/>
      <scheme val="minor"/>
    </font>
    <font>
      <sz val="9"/>
      <color theme="2" tint="-0.749992370372631"/>
      <name val="Arial"/>
      <family val="2"/>
      <scheme val="minor"/>
    </font>
    <font>
      <sz val="10"/>
      <color theme="2" tint="-0.499984740745262"/>
      <name val="Arial"/>
      <family val="2"/>
      <charset val="178"/>
      <scheme val="minor"/>
    </font>
    <font>
      <sz val="8"/>
      <color rgb="FFFF3399"/>
      <name val="Arial"/>
      <family val="2"/>
      <scheme val="minor"/>
    </font>
    <font>
      <sz val="10"/>
      <name val="Arial"/>
      <family val="2"/>
      <scheme val="minor"/>
    </font>
    <font>
      <sz val="11"/>
      <name val="Arial"/>
      <family val="2"/>
      <scheme val="minor"/>
    </font>
    <font>
      <sz val="8"/>
      <color rgb="FF993366"/>
      <name val="Arial"/>
      <family val="2"/>
      <scheme val="minor"/>
    </font>
    <font>
      <sz val="8"/>
      <color rgb="FF00B050"/>
      <name val="Arial"/>
      <family val="2"/>
      <scheme val="minor"/>
    </font>
    <font>
      <sz val="8"/>
      <color theme="7" tint="-0.249977111117893"/>
      <name val="Arial"/>
      <family val="2"/>
      <scheme val="minor"/>
    </font>
    <font>
      <sz val="8"/>
      <color theme="8" tint="-0.499984740745262"/>
      <name val="Arial"/>
      <family val="2"/>
      <scheme val="minor"/>
    </font>
    <font>
      <sz val="6"/>
      <color theme="8" tint="-0.499984740745262"/>
      <name val="Arial"/>
      <family val="2"/>
      <charset val="178"/>
      <scheme val="minor"/>
    </font>
    <font>
      <sz val="6"/>
      <color theme="7" tint="-0.499984740745262"/>
      <name val="Arial"/>
      <family val="2"/>
      <charset val="178"/>
      <scheme val="minor"/>
    </font>
    <font>
      <sz val="8"/>
      <color theme="7" tint="-0.499984740745262"/>
      <name val="Arial"/>
      <family val="2"/>
      <scheme val="minor"/>
    </font>
    <font>
      <sz val="10"/>
      <color theme="8" tint="-0.499984740745262"/>
      <name val="Arial"/>
      <family val="2"/>
      <charset val="178"/>
      <scheme val="minor"/>
    </font>
    <font>
      <sz val="6"/>
      <color theme="8" tint="-0.499984740745262"/>
      <name val="Arial"/>
      <family val="2"/>
      <scheme val="minor"/>
    </font>
    <font>
      <sz val="6"/>
      <color theme="7" tint="-0.499984740745262"/>
      <name val="Arial"/>
      <family val="2"/>
      <scheme val="minor"/>
    </font>
    <font>
      <sz val="8"/>
      <color theme="0" tint="-4.9989318521683403E-2"/>
      <name val="Arial"/>
      <family val="2"/>
      <charset val="178"/>
      <scheme val="minor"/>
    </font>
    <font>
      <sz val="9"/>
      <color theme="0" tint="-4.9989318521683403E-2"/>
      <name val="Arial"/>
      <family val="2"/>
      <charset val="178"/>
      <scheme val="minor"/>
    </font>
    <font>
      <sz val="8"/>
      <name val="Arial"/>
      <family val="2"/>
      <charset val="178"/>
      <scheme val="minor"/>
    </font>
    <font>
      <sz val="5"/>
      <color rgb="FF535353"/>
      <name val="Droid-Arabic-Kufi"/>
    </font>
    <font>
      <sz val="11"/>
      <color rgb="FF777777"/>
      <name val="Droid-Arabic-Kufi"/>
    </font>
    <font>
      <sz val="11"/>
      <color rgb="FFFFFFFF"/>
      <name val="Droid-Arabic-Kufi"/>
    </font>
    <font>
      <b/>
      <sz val="9"/>
      <color rgb="FFFFFFFF"/>
      <name val="Droid-Arabic-Kufi"/>
    </font>
    <font>
      <sz val="11"/>
      <color theme="1"/>
      <name val="Droid-Arabic-Kufi"/>
    </font>
    <font>
      <sz val="9"/>
      <color rgb="FF777777"/>
      <name val="Droid-Arabic-Kufi"/>
    </font>
    <font>
      <sz val="9"/>
      <color theme="1"/>
      <name val="Droid-Arabic-Kufi"/>
    </font>
    <font>
      <sz val="9"/>
      <color theme="2" tint="-9.9978637043366805E-2"/>
      <name val="Droid-Arabic-Kufi"/>
    </font>
    <font>
      <sz val="10"/>
      <color theme="1"/>
      <name val="Droid-Arabic-Kufi"/>
    </font>
    <font>
      <sz val="10"/>
      <color theme="2" tint="-9.9978637043366805E-2"/>
      <name val="Droid-Arabic-Kufi"/>
    </font>
    <font>
      <sz val="11"/>
      <color theme="2" tint="-9.9978637043366805E-2"/>
      <name val="Arial"/>
      <family val="2"/>
      <charset val="178"/>
      <scheme val="minor"/>
    </font>
    <font>
      <b/>
      <sz val="14"/>
      <color rgb="FF1CB1A2"/>
      <name val="Arial"/>
      <family val="2"/>
      <scheme val="minor"/>
    </font>
    <font>
      <sz val="12"/>
      <color theme="1"/>
      <name val="Arial"/>
      <family val="2"/>
      <charset val="178"/>
      <scheme val="minor"/>
    </font>
    <font>
      <sz val="12"/>
      <color theme="1"/>
      <name val="Arial"/>
      <family val="2"/>
      <scheme val="minor"/>
    </font>
    <font>
      <sz val="11"/>
      <color theme="1" tint="0.499984740745262"/>
      <name val="Arial"/>
      <family val="2"/>
      <charset val="178"/>
      <scheme val="minor"/>
    </font>
    <font>
      <sz val="10"/>
      <color theme="1" tint="0.499984740745262"/>
      <name val="Droid-Arabic-Kufi"/>
    </font>
    <font>
      <sz val="8"/>
      <color theme="1" tint="0.249977111117893"/>
      <name val="Arial"/>
      <family val="2"/>
      <charset val="178"/>
      <scheme val="minor"/>
    </font>
    <font>
      <sz val="10"/>
      <color theme="9" tint="-0.499984740745262"/>
      <name val="Arial"/>
      <family val="2"/>
      <charset val="178"/>
      <scheme val="minor"/>
    </font>
    <font>
      <sz val="8"/>
      <color rgb="FF002060"/>
      <name val="Arial"/>
      <family val="2"/>
      <charset val="178"/>
      <scheme val="minor"/>
    </font>
    <font>
      <sz val="8"/>
      <color theme="8" tint="0.79998168889431442"/>
      <name val="Arial"/>
      <family val="2"/>
      <charset val="178"/>
      <scheme val="minor"/>
    </font>
    <font>
      <sz val="10"/>
      <color theme="1" tint="0.249977111117893"/>
      <name val="Arial"/>
      <family val="2"/>
      <charset val="178"/>
      <scheme val="minor"/>
    </font>
    <font>
      <sz val="8"/>
      <color theme="9" tint="-0.249977111117893"/>
      <name val="Arial"/>
      <family val="2"/>
      <charset val="178"/>
      <scheme val="minor"/>
    </font>
    <font>
      <sz val="8"/>
      <color rgb="FFFF6161"/>
      <name val="Arial"/>
      <family val="2"/>
      <charset val="178"/>
      <scheme val="minor"/>
    </font>
    <font>
      <sz val="9"/>
      <color theme="5"/>
      <name val="Arial"/>
      <family val="2"/>
      <charset val="178"/>
      <scheme val="minor"/>
    </font>
    <font>
      <sz val="8"/>
      <color theme="5"/>
      <name val="Arial"/>
      <family val="2"/>
      <charset val="178"/>
      <scheme val="minor"/>
    </font>
    <font>
      <sz val="6"/>
      <color rgb="FF993366"/>
      <name val="Arial"/>
      <family val="2"/>
      <charset val="178"/>
      <scheme val="minor"/>
    </font>
    <font>
      <sz val="9"/>
      <color theme="5" tint="-0.249977111117893"/>
      <name val="Arial"/>
      <family val="2"/>
      <charset val="178"/>
      <scheme val="minor"/>
    </font>
    <font>
      <i/>
      <sz val="10"/>
      <color theme="1"/>
      <name val="Calibri"/>
      <family val="2"/>
    </font>
    <font>
      <sz val="9"/>
      <color theme="1"/>
      <name val="Calibri"/>
      <family val="2"/>
    </font>
    <font>
      <i/>
      <u/>
      <sz val="10"/>
      <color theme="2" tint="-0.249977111117893"/>
      <name val="Calibri"/>
      <family val="2"/>
    </font>
    <font>
      <sz val="9"/>
      <color theme="2" tint="-0.249977111117893"/>
      <name val="Calibri"/>
      <family val="2"/>
    </font>
    <font>
      <sz val="7"/>
      <color theme="1"/>
      <name val="Calibri"/>
      <family val="2"/>
    </font>
    <font>
      <sz val="7"/>
      <color theme="2" tint="-0.249977111117893"/>
      <name val="Calibri"/>
      <family val="2"/>
    </font>
    <font>
      <sz val="8"/>
      <name val="Calibri"/>
      <family val="2"/>
    </font>
    <font>
      <sz val="10"/>
      <color theme="1"/>
      <name val="Calibri"/>
      <family val="2"/>
    </font>
    <font>
      <sz val="10"/>
      <name val="Calibri"/>
      <family val="2"/>
    </font>
    <font>
      <b/>
      <sz val="8"/>
      <color theme="2" tint="-0.749992370372631"/>
      <name val="Calibri"/>
      <family val="2"/>
    </font>
    <font>
      <sz val="8"/>
      <color theme="2" tint="-0.749992370372631"/>
      <name val="Calibri"/>
      <family val="2"/>
    </font>
    <font>
      <sz val="6"/>
      <color theme="1"/>
      <name val="Calibri"/>
      <family val="2"/>
    </font>
    <font>
      <i/>
      <u/>
      <sz val="9"/>
      <name val="Calibri"/>
      <family val="2"/>
    </font>
    <font>
      <sz val="8"/>
      <color theme="8" tint="-0.499984740745262"/>
      <name val="Calibri"/>
      <family val="2"/>
    </font>
    <font>
      <sz val="6"/>
      <color theme="8" tint="-0.499984740745262"/>
      <name val="Calibri"/>
      <family val="2"/>
    </font>
    <font>
      <sz val="8"/>
      <color theme="0"/>
      <name val="Calibri"/>
      <family val="2"/>
    </font>
    <font>
      <sz val="6"/>
      <color theme="0"/>
      <name val="Calibri"/>
      <family val="2"/>
    </font>
    <font>
      <sz val="6"/>
      <name val="Calibri"/>
      <family val="2"/>
    </font>
    <font>
      <sz val="8"/>
      <color theme="1"/>
      <name val="Calibri"/>
      <family val="2"/>
    </font>
    <font>
      <sz val="10"/>
      <color theme="8" tint="-0.499984740745262"/>
      <name val="Calibri"/>
      <family val="2"/>
    </font>
    <font>
      <b/>
      <i/>
      <sz val="7"/>
      <color theme="1"/>
      <name val="Calibri"/>
      <family val="2"/>
    </font>
    <font>
      <i/>
      <u/>
      <sz val="9"/>
      <color theme="2" tint="-0.749992370372631"/>
      <name val="Calibri"/>
      <family val="2"/>
    </font>
    <font>
      <sz val="6"/>
      <color theme="2" tint="-0.749992370372631"/>
      <name val="Calibri"/>
      <family val="2"/>
    </font>
    <font>
      <sz val="6"/>
      <color theme="7" tint="-0.499984740745262"/>
      <name val="Calibri"/>
      <family val="2"/>
    </font>
    <font>
      <b/>
      <i/>
      <sz val="6"/>
      <color theme="1"/>
      <name val="Calibri"/>
      <family val="2"/>
    </font>
    <font>
      <sz val="9"/>
      <color theme="8" tint="-0.499984740745262"/>
      <name val="Arial"/>
      <family val="2"/>
      <charset val="178"/>
      <scheme val="minor"/>
    </font>
    <font>
      <sz val="8"/>
      <color theme="8" tint="-0.499984740745262"/>
      <name val="Arial"/>
      <family val="2"/>
      <charset val="178"/>
      <scheme val="minor"/>
    </font>
    <font>
      <b/>
      <sz val="6"/>
      <color theme="8" tint="-0.499984740745262"/>
      <name val="Arial"/>
      <family val="2"/>
      <scheme val="minor"/>
    </font>
    <font>
      <b/>
      <sz val="6.5"/>
      <color theme="8" tint="-0.499984740745262"/>
      <name val="Arial"/>
      <family val="2"/>
      <scheme val="minor"/>
    </font>
    <font>
      <sz val="9"/>
      <color theme="0" tint="-0.34998626667073579"/>
      <name val="Arial"/>
      <family val="2"/>
      <charset val="178"/>
      <scheme val="minor"/>
    </font>
    <font>
      <sz val="7"/>
      <color rgb="FF993366"/>
      <name val="Arial"/>
      <family val="2"/>
      <charset val="178"/>
      <scheme val="minor"/>
    </font>
    <font>
      <i/>
      <u/>
      <sz val="7"/>
      <color theme="1"/>
      <name val="Calibri"/>
      <family val="2"/>
    </font>
    <font>
      <u/>
      <sz val="9"/>
      <color theme="10"/>
      <name val="Arial"/>
      <family val="2"/>
      <charset val="178"/>
      <scheme val="minor"/>
    </font>
    <font>
      <b/>
      <sz val="8"/>
      <color theme="0"/>
      <name val="Arial"/>
      <family val="2"/>
      <scheme val="minor"/>
    </font>
    <font>
      <sz val="7"/>
      <color theme="1"/>
      <name val="Arial"/>
      <family val="2"/>
      <scheme val="minor"/>
    </font>
    <font>
      <b/>
      <sz val="7"/>
      <color theme="0"/>
      <name val="Arial"/>
      <family val="2"/>
      <scheme val="minor"/>
    </font>
    <font>
      <sz val="7"/>
      <color theme="8" tint="-0.499984740745262"/>
      <name val="Calibri"/>
      <family val="2"/>
    </font>
    <font>
      <b/>
      <sz val="6"/>
      <name val="Calibri"/>
      <family val="2"/>
    </font>
    <font>
      <sz val="7"/>
      <name val="Calibri"/>
      <family val="2"/>
    </font>
    <font>
      <sz val="9"/>
      <color theme="7" tint="0.79998168889431442"/>
      <name val="Arial"/>
      <family val="2"/>
      <charset val="178"/>
      <scheme val="minor"/>
    </font>
    <font>
      <sz val="9"/>
      <color theme="4" tint="-0.249977111117893"/>
      <name val="Arial"/>
      <family val="2"/>
      <charset val="178"/>
      <scheme val="minor"/>
    </font>
    <font>
      <sz val="9"/>
      <color rgb="FFFF6161"/>
      <name val="Arial"/>
      <family val="2"/>
      <charset val="178"/>
      <scheme val="minor"/>
    </font>
    <font>
      <sz val="9"/>
      <color rgb="FFC00000"/>
      <name val="Arial"/>
      <family val="2"/>
      <charset val="178"/>
      <scheme val="minor"/>
    </font>
    <font>
      <u/>
      <sz val="9"/>
      <color theme="1"/>
      <name val="Arial"/>
      <family val="2"/>
      <charset val="178"/>
      <scheme val="minor"/>
    </font>
    <font>
      <b/>
      <sz val="7"/>
      <color theme="1"/>
      <name val="Arial"/>
      <family val="2"/>
      <scheme val="minor"/>
    </font>
    <font>
      <b/>
      <sz val="8"/>
      <color theme="1"/>
      <name val="Arial"/>
      <family val="2"/>
      <scheme val="minor"/>
    </font>
    <font>
      <sz val="8"/>
      <color rgb="FFCB95C5"/>
      <name val="Arial"/>
      <family val="2"/>
      <charset val="178"/>
      <scheme val="minor"/>
    </font>
    <font>
      <sz val="9"/>
      <color rgb="FFCB95C5"/>
      <name val="Arial"/>
      <family val="2"/>
      <charset val="178"/>
      <scheme val="minor"/>
    </font>
    <font>
      <sz val="8"/>
      <color theme="0" tint="-0.34998626667073579"/>
      <name val="Arial"/>
      <family val="2"/>
      <charset val="178"/>
      <scheme val="minor"/>
    </font>
    <font>
      <u/>
      <sz val="6"/>
      <color theme="10"/>
      <name val="Arial"/>
      <family val="2"/>
      <scheme val="minor"/>
    </font>
    <font>
      <sz val="7"/>
      <name val="Arial"/>
      <family val="2"/>
      <scheme val="minor"/>
    </font>
    <font>
      <u/>
      <sz val="6"/>
      <color theme="10"/>
      <name val="Arial"/>
      <family val="2"/>
      <charset val="178"/>
      <scheme val="minor"/>
    </font>
    <font>
      <sz val="7.5"/>
      <color theme="1"/>
      <name val="Arial"/>
      <family val="2"/>
      <charset val="178"/>
      <scheme val="minor"/>
    </font>
    <font>
      <sz val="9"/>
      <color theme="2" tint="-9.9978637043366805E-2"/>
      <name val="Arial"/>
      <family val="2"/>
      <charset val="178"/>
      <scheme val="minor"/>
    </font>
    <font>
      <b/>
      <sz val="10"/>
      <color theme="0"/>
      <name val="Arial"/>
      <family val="2"/>
      <scheme val="minor"/>
    </font>
    <font>
      <u/>
      <sz val="8"/>
      <color theme="10"/>
      <name val="Arial"/>
      <family val="2"/>
      <charset val="178"/>
      <scheme val="minor"/>
    </font>
    <font>
      <b/>
      <sz val="9"/>
      <name val="Arial"/>
      <family val="2"/>
      <scheme val="minor"/>
    </font>
    <font>
      <sz val="8"/>
      <color rgb="FFC00000"/>
      <name val="Arial"/>
      <family val="2"/>
      <scheme val="minor"/>
    </font>
    <font>
      <sz val="8"/>
      <color rgb="FFC00000"/>
      <name val="Arial"/>
      <family val="2"/>
      <charset val="178"/>
      <scheme val="minor"/>
    </font>
    <font>
      <sz val="10"/>
      <color rgb="FFFF0000"/>
      <name val="Arial"/>
      <family val="2"/>
      <scheme val="minor"/>
    </font>
    <font>
      <sz val="10"/>
      <color rgb="FFFF0000"/>
      <name val="Arial"/>
      <family val="2"/>
      <charset val="178"/>
      <scheme val="minor"/>
    </font>
    <font>
      <u/>
      <sz val="11"/>
      <name val="Arial"/>
      <family val="2"/>
      <scheme val="minor"/>
    </font>
    <font>
      <u/>
      <sz val="8"/>
      <name val="Arial"/>
      <family val="2"/>
      <charset val="178"/>
      <scheme val="minor"/>
    </font>
    <font>
      <b/>
      <u/>
      <sz val="9"/>
      <color theme="1"/>
      <name val="Arial"/>
      <family val="2"/>
      <scheme val="minor"/>
    </font>
    <font>
      <b/>
      <i/>
      <u/>
      <sz val="9"/>
      <name val="Arial"/>
      <family val="2"/>
      <scheme val="minor"/>
    </font>
    <font>
      <sz val="9"/>
      <color theme="0" tint="-0.249977111117893"/>
      <name val="Arial"/>
      <family val="2"/>
      <charset val="178"/>
      <scheme val="minor"/>
    </font>
    <font>
      <u/>
      <sz val="11"/>
      <color theme="0" tint="-0.249977111117893"/>
      <name val="Arial"/>
      <family val="2"/>
      <charset val="178"/>
      <scheme val="minor"/>
    </font>
    <font>
      <b/>
      <i/>
      <u/>
      <sz val="9"/>
      <color theme="1"/>
      <name val="Arial"/>
      <family val="2"/>
      <scheme val="minor"/>
    </font>
    <font>
      <b/>
      <u/>
      <sz val="9"/>
      <name val="Arial"/>
      <family val="2"/>
      <scheme val="minor"/>
    </font>
    <font>
      <sz val="7"/>
      <color theme="0" tint="-0.34998626667073579"/>
      <name val="Arial"/>
      <family val="2"/>
      <charset val="178"/>
      <scheme val="minor"/>
    </font>
    <font>
      <u/>
      <sz val="6"/>
      <color theme="0" tint="-0.34998626667073579"/>
      <name val="Arial"/>
      <family val="2"/>
      <charset val="178"/>
      <scheme val="minor"/>
    </font>
    <font>
      <sz val="6"/>
      <color theme="0" tint="-0.34998626667073579"/>
      <name val="Arial"/>
      <family val="2"/>
      <charset val="178"/>
      <scheme val="minor"/>
    </font>
    <font>
      <b/>
      <i/>
      <u/>
      <sz val="6.5"/>
      <color theme="1"/>
      <name val="Arial"/>
      <family val="2"/>
      <scheme val="minor"/>
    </font>
    <font>
      <b/>
      <i/>
      <sz val="11"/>
      <color theme="1"/>
      <name val="Arial"/>
      <family val="2"/>
      <scheme val="minor"/>
    </font>
    <font>
      <sz val="7"/>
      <color theme="6" tint="0.39997558519241921"/>
      <name val="Arial"/>
      <family val="2"/>
      <scheme val="minor"/>
    </font>
    <font>
      <sz val="8"/>
      <color theme="6" tint="0.39997558519241921"/>
      <name val="Arial"/>
      <family val="2"/>
      <scheme val="minor"/>
    </font>
    <font>
      <sz val="8"/>
      <color theme="9"/>
      <name val="Arial"/>
      <family val="2"/>
      <charset val="178"/>
      <scheme val="minor"/>
    </font>
    <font>
      <sz val="8"/>
      <color theme="0" tint="-0.499984740745262"/>
      <name val="Arial"/>
      <family val="2"/>
      <charset val="178"/>
      <scheme val="minor"/>
    </font>
    <font>
      <sz val="10"/>
      <color theme="0" tint="-0.34998626667073579"/>
      <name val="Arial"/>
      <family val="2"/>
      <charset val="178"/>
      <scheme val="minor"/>
    </font>
    <font>
      <u/>
      <sz val="11"/>
      <color theme="0" tint="-0.34998626667073579"/>
      <name val="Arial"/>
      <family val="2"/>
      <charset val="178"/>
      <scheme val="minor"/>
    </font>
    <font>
      <sz val="8"/>
      <color theme="0" tint="-0.34998626667073579"/>
      <name val="Arial"/>
      <family val="2"/>
      <scheme val="minor"/>
    </font>
    <font>
      <sz val="10"/>
      <color theme="0" tint="-0.34998626667073579"/>
      <name val="Arial"/>
      <family val="2"/>
      <scheme val="minor"/>
    </font>
    <font>
      <b/>
      <sz val="10"/>
      <color theme="0" tint="-0.34998626667073579"/>
      <name val="Arial"/>
      <family val="2"/>
      <scheme val="minor"/>
    </font>
    <font>
      <b/>
      <i/>
      <sz val="9"/>
      <name val="Arial"/>
      <family val="2"/>
      <scheme val="minor"/>
    </font>
    <font>
      <sz val="8"/>
      <color theme="1"/>
      <name val="Georgia"/>
      <family val="1"/>
    </font>
    <font>
      <b/>
      <sz val="8"/>
      <color theme="1"/>
      <name val="Georgia"/>
      <family val="1"/>
    </font>
    <font>
      <b/>
      <sz val="8"/>
      <color theme="0"/>
      <name val="Georgia"/>
      <family val="1"/>
      <charset val="178"/>
    </font>
    <font>
      <b/>
      <sz val="8"/>
      <color theme="0"/>
      <name val="Arial"/>
      <family val="2"/>
      <charset val="178"/>
      <scheme val="minor"/>
    </font>
    <font>
      <b/>
      <sz val="8"/>
      <color theme="1"/>
      <name val="Georgia"/>
      <family val="1"/>
      <charset val="178"/>
    </font>
    <font>
      <b/>
      <sz val="8"/>
      <color theme="1"/>
      <name val="Arial"/>
      <family val="2"/>
      <charset val="178"/>
      <scheme val="minor"/>
    </font>
    <font>
      <b/>
      <sz val="7"/>
      <color rgb="FFFF0000"/>
      <name val="Arial"/>
      <family val="2"/>
      <scheme val="minor"/>
    </font>
    <font>
      <b/>
      <sz val="8"/>
      <color rgb="FFFF0000"/>
      <name val="Arial"/>
      <family val="2"/>
      <scheme val="minor"/>
    </font>
    <font>
      <b/>
      <sz val="8"/>
      <color theme="0"/>
      <name val="Georgia"/>
      <family val="1"/>
    </font>
    <font>
      <sz val="7"/>
      <color theme="0" tint="-0.34998626667073579"/>
      <name val="Arial"/>
      <family val="2"/>
      <scheme val="minor"/>
    </font>
    <font>
      <u/>
      <sz val="6"/>
      <color theme="0" tint="-0.34998626667073579"/>
      <name val="Arial"/>
      <family val="2"/>
      <scheme val="minor"/>
    </font>
    <font>
      <sz val="6"/>
      <color theme="0" tint="-0.34998626667073579"/>
      <name val="Arial"/>
      <family val="2"/>
      <scheme val="minor"/>
    </font>
    <font>
      <sz val="9"/>
      <color theme="0" tint="-0.34998626667073579"/>
      <name val="Arial"/>
      <family val="2"/>
      <scheme val="minor"/>
    </font>
  </fonts>
  <fills count="62">
    <fill>
      <patternFill patternType="none"/>
    </fill>
    <fill>
      <patternFill patternType="gray125"/>
    </fill>
    <fill>
      <patternFill patternType="solid">
        <fgColor rgb="FF993366"/>
        <bgColor indexed="64"/>
      </patternFill>
    </fill>
    <fill>
      <patternFill patternType="solid">
        <fgColor theme="2" tint="-9.9978637043366805E-2"/>
        <bgColor indexed="64"/>
      </patternFill>
    </fill>
    <fill>
      <patternFill patternType="solid">
        <fgColor rgb="FFCB95C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E5C9E2"/>
        <bgColor indexed="64"/>
      </patternFill>
    </fill>
    <fill>
      <patternFill patternType="solid">
        <fgColor rgb="FF97FFC6"/>
        <bgColor indexed="64"/>
      </patternFill>
    </fill>
    <fill>
      <patternFill patternType="solid">
        <fgColor rgb="FF8FE2FF"/>
        <bgColor indexed="64"/>
      </patternFill>
    </fill>
    <fill>
      <patternFill patternType="solid">
        <fgColor theme="1" tint="0.499984740745262"/>
        <bgColor indexed="64"/>
      </patternFill>
    </fill>
    <fill>
      <patternFill patternType="solid">
        <fgColor theme="1"/>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theme="5" tint="0.39997558519241921"/>
        <bgColor indexed="64"/>
      </patternFill>
    </fill>
    <fill>
      <patternFill patternType="solid">
        <fgColor rgb="FFFF6161"/>
        <bgColor indexed="64"/>
      </patternFill>
    </fill>
    <fill>
      <patternFill patternType="solid">
        <fgColor theme="1" tint="0.34998626667073579"/>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rgb="FFEDFFB9"/>
        <bgColor indexed="64"/>
      </patternFill>
    </fill>
    <fill>
      <patternFill patternType="solid">
        <fgColor theme="9" tint="0.39997558519241921"/>
        <bgColor indexed="64"/>
      </patternFill>
    </fill>
    <fill>
      <patternFill patternType="lightUp">
        <bgColor theme="0"/>
      </patternFill>
    </fill>
    <fill>
      <patternFill patternType="solid">
        <fgColor rgb="FF00B0F0"/>
        <bgColor indexed="64"/>
      </patternFill>
    </fill>
    <fill>
      <patternFill patternType="solid">
        <fgColor theme="0"/>
        <bgColor indexed="64"/>
      </patternFill>
    </fill>
    <fill>
      <patternFill patternType="solid">
        <fgColor theme="5" tint="-0.499984740745262"/>
        <bgColor indexed="64"/>
      </patternFill>
    </fill>
    <fill>
      <patternFill patternType="solid">
        <fgColor theme="7" tint="0.59999389629810485"/>
        <bgColor indexed="64"/>
      </patternFill>
    </fill>
    <fill>
      <patternFill patternType="solid">
        <fgColor rgb="FFEDDBEB"/>
        <bgColor indexed="64"/>
      </patternFill>
    </fill>
    <fill>
      <patternFill patternType="solid">
        <fgColor rgb="FF1CB1A2"/>
        <bgColor indexed="64"/>
      </patternFill>
    </fill>
    <fill>
      <patternFill patternType="solid">
        <fgColor rgb="FF002060"/>
        <bgColor indexed="64"/>
      </patternFill>
    </fill>
    <fill>
      <patternFill patternType="solid">
        <fgColor rgb="FFFFFCF3"/>
        <bgColor indexed="64"/>
      </patternFill>
    </fill>
    <fill>
      <patternFill patternType="solid">
        <fgColor theme="0" tint="-0.14999847407452621"/>
        <bgColor indexed="64"/>
      </patternFill>
    </fill>
    <fill>
      <patternFill patternType="lightUp">
        <fgColor theme="0"/>
        <bgColor theme="0" tint="-4.9989318521683403E-2"/>
      </patternFill>
    </fill>
    <fill>
      <patternFill patternType="solid">
        <fgColor theme="7"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4"/>
        <bgColor indexed="64"/>
      </patternFill>
    </fill>
    <fill>
      <patternFill patternType="solid">
        <fgColor rgb="FFFBE4D5"/>
        <bgColor indexed="64"/>
      </patternFill>
    </fill>
    <fill>
      <patternFill patternType="solid">
        <fgColor theme="8" tint="0.39997558519241921"/>
        <bgColor indexed="64"/>
      </patternFill>
    </fill>
    <fill>
      <patternFill patternType="solid">
        <fgColor theme="0" tint="-0.34998626667073579"/>
        <bgColor indexed="64"/>
      </patternFill>
    </fill>
    <fill>
      <patternFill patternType="lightUp">
        <fgColor theme="0"/>
        <bgColor rgb="FFCB95C5"/>
      </patternFill>
    </fill>
    <fill>
      <patternFill patternType="solid">
        <fgColor theme="4" tint="0.39997558519241921"/>
        <bgColor indexed="64"/>
      </patternFill>
    </fill>
    <fill>
      <patternFill patternType="solid">
        <fgColor theme="9" tint="-0.499984740745262"/>
        <bgColor indexed="64"/>
      </patternFill>
    </fill>
    <fill>
      <patternFill patternType="solid">
        <fgColor theme="8" tint="0.59999389629810485"/>
        <bgColor indexed="64"/>
      </patternFill>
    </fill>
    <fill>
      <patternFill patternType="solid">
        <fgColor rgb="FFF2EDF9"/>
        <bgColor indexed="64"/>
      </patternFill>
    </fill>
  </fills>
  <borders count="3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medium">
        <color rgb="FFFF3399"/>
      </left>
      <right/>
      <top/>
      <bottom/>
      <diagonal/>
    </border>
    <border>
      <left/>
      <right style="medium">
        <color rgb="FFFF3399"/>
      </right>
      <top style="thin">
        <color auto="1"/>
      </top>
      <bottom style="thin">
        <color auto="1"/>
      </bottom>
      <diagonal/>
    </border>
    <border>
      <left/>
      <right style="dashDot">
        <color auto="1"/>
      </right>
      <top/>
      <bottom/>
      <diagonal/>
    </border>
    <border>
      <left style="thick">
        <color rgb="FF993366"/>
      </left>
      <right/>
      <top style="thick">
        <color rgb="FF993366"/>
      </top>
      <bottom style="thick">
        <color rgb="FF993366"/>
      </bottom>
      <diagonal/>
    </border>
    <border>
      <left/>
      <right/>
      <top style="thick">
        <color rgb="FF993366"/>
      </top>
      <bottom style="thick">
        <color rgb="FF993366"/>
      </bottom>
      <diagonal/>
    </border>
    <border>
      <left/>
      <right style="thick">
        <color rgb="FF993366"/>
      </right>
      <top style="thick">
        <color rgb="FF993366"/>
      </top>
      <bottom style="thick">
        <color rgb="FF993366"/>
      </bottom>
      <diagonal/>
    </border>
    <border>
      <left style="medium">
        <color rgb="FF84A036"/>
      </left>
      <right style="medium">
        <color rgb="FF84A036"/>
      </right>
      <top style="medium">
        <color rgb="FF84A036"/>
      </top>
      <bottom style="medium">
        <color rgb="FF84A036"/>
      </bottom>
      <diagonal/>
    </border>
    <border>
      <left style="medium">
        <color rgb="FF84A036"/>
      </left>
      <right style="medium">
        <color rgb="FF84A036"/>
      </right>
      <top style="medium">
        <color rgb="FF84A036"/>
      </top>
      <bottom/>
      <diagonal/>
    </border>
    <border>
      <left style="medium">
        <color rgb="FF84A036"/>
      </left>
      <right style="medium">
        <color rgb="FF84A036"/>
      </right>
      <top/>
      <bottom style="medium">
        <color rgb="FF84A036"/>
      </bottom>
      <diagonal/>
    </border>
    <border>
      <left style="medium">
        <color rgb="FF84A036"/>
      </left>
      <right style="medium">
        <color rgb="FF84A036"/>
      </right>
      <top/>
      <bottom/>
      <diagonal/>
    </border>
    <border>
      <left style="medium">
        <color rgb="FF84A036"/>
      </left>
      <right/>
      <top style="medium">
        <color rgb="FF84A036"/>
      </top>
      <bottom/>
      <diagonal/>
    </border>
    <border>
      <left/>
      <right/>
      <top style="medium">
        <color rgb="FF84A036"/>
      </top>
      <bottom/>
      <diagonal/>
    </border>
    <border>
      <left/>
      <right style="medium">
        <color rgb="FF84A036"/>
      </right>
      <top style="medium">
        <color rgb="FF84A036"/>
      </top>
      <bottom/>
      <diagonal/>
    </border>
    <border>
      <left style="medium">
        <color rgb="FF84A036"/>
      </left>
      <right/>
      <top/>
      <bottom/>
      <diagonal/>
    </border>
    <border>
      <left/>
      <right style="medium">
        <color rgb="FF84A036"/>
      </right>
      <top/>
      <bottom/>
      <diagonal/>
    </border>
    <border>
      <left style="medium">
        <color rgb="FF84A036"/>
      </left>
      <right/>
      <top/>
      <bottom style="medium">
        <color rgb="FF84A036"/>
      </bottom>
      <diagonal/>
    </border>
    <border>
      <left/>
      <right/>
      <top/>
      <bottom style="medium">
        <color rgb="FF84A036"/>
      </bottom>
      <diagonal/>
    </border>
    <border>
      <left/>
      <right style="medium">
        <color rgb="FF84A036"/>
      </right>
      <top/>
      <bottom style="medium">
        <color rgb="FF84A036"/>
      </bottom>
      <diagonal/>
    </border>
    <border>
      <left style="dashed">
        <color auto="1"/>
      </left>
      <right style="dashed">
        <color auto="1"/>
      </right>
      <top style="dashed">
        <color auto="1"/>
      </top>
      <bottom/>
      <diagonal/>
    </border>
    <border>
      <left style="dashed">
        <color auto="1"/>
      </left>
      <right style="dashed">
        <color auto="1"/>
      </right>
      <top/>
      <bottom/>
      <diagonal/>
    </border>
    <border>
      <left style="dashed">
        <color auto="1"/>
      </left>
      <right style="dashed">
        <color auto="1"/>
      </right>
      <top/>
      <bottom style="dashed">
        <color auto="1"/>
      </bottom>
      <diagonal/>
    </border>
    <border>
      <left style="thin">
        <color auto="1"/>
      </left>
      <right style="thick">
        <color auto="1"/>
      </right>
      <top style="thin">
        <color auto="1"/>
      </top>
      <bottom style="thin">
        <color auto="1"/>
      </bottom>
      <diagonal/>
    </border>
    <border>
      <left style="mediumDashDot">
        <color auto="1"/>
      </left>
      <right/>
      <top/>
      <bottom/>
      <diagonal/>
    </border>
    <border>
      <left/>
      <right style="mediumDashDot">
        <color auto="1"/>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style="mediumDashed">
        <color auto="1"/>
      </right>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style="thin">
        <color theme="2" tint="-0.499984740745262"/>
      </right>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rgb="FFFF3399"/>
      </right>
      <top style="medium">
        <color theme="1" tint="0.499984740745262"/>
      </top>
      <bottom style="medium">
        <color theme="1" tint="0.499984740745262"/>
      </bottom>
      <diagonal/>
    </border>
    <border>
      <left/>
      <right style="medium">
        <color rgb="FFFF3399"/>
      </right>
      <top/>
      <bottom/>
      <diagonal/>
    </border>
    <border>
      <left style="dashDot">
        <color auto="1"/>
      </left>
      <right/>
      <top/>
      <bottom/>
      <diagonal/>
    </border>
    <border>
      <left style="thin">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mediumDashed">
        <color auto="1"/>
      </left>
      <right style="mediumDashed">
        <color auto="1"/>
      </right>
      <top/>
      <bottom/>
      <diagonal/>
    </border>
    <border>
      <left style="mediumDashed">
        <color auto="1"/>
      </left>
      <right/>
      <top style="thin">
        <color auto="1"/>
      </top>
      <bottom style="thin">
        <color auto="1"/>
      </bottom>
      <diagonal/>
    </border>
    <border>
      <left/>
      <right style="mediumDashed">
        <color theme="7"/>
      </right>
      <top/>
      <bottom/>
      <diagonal/>
    </border>
    <border>
      <left/>
      <right/>
      <top/>
      <bottom style="medium">
        <color rgb="FFFF0000"/>
      </bottom>
      <diagonal/>
    </border>
    <border>
      <left/>
      <right/>
      <top style="medium">
        <color rgb="FFFF0000"/>
      </top>
      <bottom/>
      <diagonal/>
    </border>
    <border>
      <left/>
      <right/>
      <top/>
      <bottom style="medium">
        <color theme="7" tint="-0.24994659260841701"/>
      </bottom>
      <diagonal/>
    </border>
    <border>
      <left/>
      <right/>
      <top style="medium">
        <color theme="7" tint="-0.24994659260841701"/>
      </top>
      <bottom/>
      <diagonal/>
    </border>
    <border>
      <left style="mediumDashed">
        <color auto="1"/>
      </left>
      <right/>
      <top/>
      <bottom/>
      <diagonal/>
    </border>
    <border>
      <left style="mediumDashed">
        <color auto="1"/>
      </left>
      <right/>
      <top style="thin">
        <color auto="1"/>
      </top>
      <bottom/>
      <diagonal/>
    </border>
    <border>
      <left/>
      <right style="mediumDashed">
        <color auto="1"/>
      </right>
      <top style="thin">
        <color auto="1"/>
      </top>
      <bottom/>
      <diagonal/>
    </border>
    <border>
      <left style="mediumDashed">
        <color auto="1"/>
      </left>
      <right/>
      <top/>
      <bottom style="thin">
        <color auto="1"/>
      </bottom>
      <diagonal/>
    </border>
    <border>
      <left/>
      <right style="mediumDashed">
        <color auto="1"/>
      </right>
      <top/>
      <bottom style="thin">
        <color auto="1"/>
      </bottom>
      <diagonal/>
    </border>
    <border>
      <left/>
      <right/>
      <top/>
      <bottom style="medium">
        <color rgb="FF0070C0"/>
      </bottom>
      <diagonal/>
    </border>
    <border>
      <left/>
      <right/>
      <top style="medium">
        <color rgb="FF0070C0"/>
      </top>
      <bottom/>
      <diagonal/>
    </border>
    <border>
      <left/>
      <right/>
      <top/>
      <bottom style="medium">
        <color theme="9" tint="0.39994506668294322"/>
      </bottom>
      <diagonal/>
    </border>
    <border>
      <left/>
      <right/>
      <top style="medium">
        <color theme="9" tint="0.39994506668294322"/>
      </top>
      <bottom/>
      <diagonal/>
    </border>
    <border>
      <left/>
      <right style="mediumDashed">
        <color auto="1"/>
      </right>
      <top/>
      <bottom style="medium">
        <color rgb="FFFF0000"/>
      </bottom>
      <diagonal/>
    </border>
    <border>
      <left/>
      <right style="mediumDashed">
        <color auto="1"/>
      </right>
      <top style="medium">
        <color rgb="FFFF0000"/>
      </top>
      <bottom/>
      <diagonal/>
    </border>
    <border>
      <left/>
      <right style="mediumDashed">
        <color auto="1"/>
      </right>
      <top/>
      <bottom style="medium">
        <color rgb="FF0070C0"/>
      </bottom>
      <diagonal/>
    </border>
    <border>
      <left/>
      <right style="mediumDashed">
        <color auto="1"/>
      </right>
      <top style="medium">
        <color rgb="FF0070C0"/>
      </top>
      <bottom/>
      <diagonal/>
    </border>
    <border>
      <left style="mediumDashed">
        <color auto="1"/>
      </left>
      <right style="dashDot">
        <color auto="1"/>
      </right>
      <top/>
      <bottom/>
      <diagonal/>
    </border>
    <border>
      <left style="dashDot">
        <color auto="1"/>
      </left>
      <right style="dashDot">
        <color auto="1"/>
      </right>
      <top/>
      <bottom/>
      <diagonal/>
    </border>
    <border>
      <left/>
      <right style="dashDotDot">
        <color auto="1"/>
      </right>
      <top style="thin">
        <color auto="1"/>
      </top>
      <bottom/>
      <diagonal/>
    </border>
    <border>
      <left style="dashDotDot">
        <color auto="1"/>
      </left>
      <right/>
      <top style="thin">
        <color auto="1"/>
      </top>
      <bottom style="thin">
        <color auto="1"/>
      </bottom>
      <diagonal/>
    </border>
    <border>
      <left style="mediumDashed">
        <color auto="1"/>
      </left>
      <right style="dashDot">
        <color auto="1"/>
      </right>
      <top/>
      <bottom style="thin">
        <color auto="1"/>
      </bottom>
      <diagonal/>
    </border>
    <border>
      <left style="dashDot">
        <color auto="1"/>
      </left>
      <right style="dashDot">
        <color auto="1"/>
      </right>
      <top/>
      <bottom style="thin">
        <color auto="1"/>
      </bottom>
      <diagonal/>
    </border>
    <border>
      <left style="dashDot">
        <color auto="1"/>
      </left>
      <right/>
      <top/>
      <bottom style="thin">
        <color auto="1"/>
      </bottom>
      <diagonal/>
    </border>
    <border>
      <left style="mediumDashed">
        <color auto="1"/>
      </left>
      <right style="dashDot">
        <color auto="1"/>
      </right>
      <top style="thin">
        <color auto="1"/>
      </top>
      <bottom/>
      <diagonal/>
    </border>
    <border>
      <left style="dashDot">
        <color auto="1"/>
      </left>
      <right style="dashDot">
        <color auto="1"/>
      </right>
      <top style="thin">
        <color auto="1"/>
      </top>
      <bottom/>
      <diagonal/>
    </border>
    <border>
      <left style="dashDot">
        <color auto="1"/>
      </left>
      <right/>
      <top style="thin">
        <color auto="1"/>
      </top>
      <bottom/>
      <diagonal/>
    </border>
    <border>
      <left style="dashDot">
        <color auto="1"/>
      </left>
      <right style="dashDot">
        <color auto="1"/>
      </right>
      <top/>
      <bottom style="dashDot">
        <color auto="1"/>
      </bottom>
      <diagonal/>
    </border>
    <border>
      <left style="dashDot">
        <color auto="1"/>
      </left>
      <right style="thin">
        <color auto="1"/>
      </right>
      <top/>
      <bottom style="dashDot">
        <color auto="1"/>
      </bottom>
      <diagonal/>
    </border>
    <border>
      <left style="dashDot">
        <color auto="1"/>
      </left>
      <right style="dashDot">
        <color auto="1"/>
      </right>
      <top style="dashDot">
        <color auto="1"/>
      </top>
      <bottom/>
      <diagonal/>
    </border>
    <border>
      <left style="dashDot">
        <color auto="1"/>
      </left>
      <right style="thin">
        <color auto="1"/>
      </right>
      <top style="dashDot">
        <color auto="1"/>
      </top>
      <bottom/>
      <diagonal/>
    </border>
    <border>
      <left/>
      <right style="dashDot">
        <color auto="1"/>
      </right>
      <top style="thin">
        <color auto="1"/>
      </top>
      <bottom/>
      <diagonal/>
    </border>
    <border>
      <left/>
      <right style="dashDot">
        <color auto="1"/>
      </right>
      <top/>
      <bottom style="thin">
        <color auto="1"/>
      </bottom>
      <diagonal/>
    </border>
    <border>
      <left/>
      <right style="mediumDashDot">
        <color auto="1"/>
      </right>
      <top style="thin">
        <color auto="1"/>
      </top>
      <bottom style="thin">
        <color auto="1"/>
      </bottom>
      <diagonal/>
    </border>
    <border>
      <left/>
      <right style="mediumDashed">
        <color auto="1"/>
      </right>
      <top style="thin">
        <color auto="1"/>
      </top>
      <bottom style="thin">
        <color auto="1"/>
      </bottom>
      <diagonal/>
    </border>
    <border>
      <left style="mediumDashed">
        <color auto="1"/>
      </left>
      <right/>
      <top style="mediumDashed">
        <color auto="1"/>
      </top>
      <bottom style="thin">
        <color auto="1"/>
      </bottom>
      <diagonal/>
    </border>
    <border>
      <left/>
      <right/>
      <top style="mediumDashed">
        <color auto="1"/>
      </top>
      <bottom style="thin">
        <color auto="1"/>
      </bottom>
      <diagonal/>
    </border>
    <border>
      <left/>
      <right style="mediumDashed">
        <color auto="1"/>
      </right>
      <top style="mediumDashed">
        <color auto="1"/>
      </top>
      <bottom style="thin">
        <color auto="1"/>
      </bottom>
      <diagonal/>
    </border>
    <border>
      <left/>
      <right style="mediumDashDot">
        <color auto="1"/>
      </right>
      <top style="thin">
        <color auto="1"/>
      </top>
      <bottom/>
      <diagonal/>
    </border>
    <border>
      <left/>
      <right style="mediumDashDot">
        <color auto="1"/>
      </right>
      <top/>
      <bottom style="thin">
        <color auto="1"/>
      </bottom>
      <diagonal/>
    </border>
    <border>
      <left style="thick">
        <color auto="1"/>
      </left>
      <right/>
      <top style="thick">
        <color auto="1"/>
      </top>
      <bottom/>
      <diagonal/>
    </border>
    <border>
      <left/>
      <right/>
      <top style="thick">
        <color auto="1"/>
      </top>
      <bottom/>
      <diagonal/>
    </border>
    <border>
      <left style="mediumDashed">
        <color auto="1"/>
      </left>
      <right/>
      <top style="thick">
        <color auto="1"/>
      </top>
      <bottom/>
      <diagonal/>
    </border>
    <border>
      <left/>
      <right style="mediumDashed">
        <color auto="1"/>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style="thin">
        <color auto="1"/>
      </top>
      <bottom style="thin">
        <color auto="1"/>
      </bottom>
      <diagonal/>
    </border>
    <border>
      <left style="thick">
        <color auto="1"/>
      </left>
      <right/>
      <top style="thin">
        <color auto="1"/>
      </top>
      <bottom/>
      <diagonal/>
    </border>
    <border>
      <left style="thick">
        <color auto="1"/>
      </left>
      <right/>
      <top/>
      <bottom style="thin">
        <color auto="1"/>
      </bottom>
      <diagonal/>
    </border>
    <border>
      <left style="thick">
        <color auto="1"/>
      </left>
      <right/>
      <top/>
      <bottom style="thick">
        <color auto="1"/>
      </bottom>
      <diagonal/>
    </border>
    <border>
      <left/>
      <right/>
      <top/>
      <bottom style="thick">
        <color auto="1"/>
      </bottom>
      <diagonal/>
    </border>
    <border>
      <left style="mediumDashed">
        <color auto="1"/>
      </left>
      <right/>
      <top/>
      <bottom style="thick">
        <color auto="1"/>
      </bottom>
      <diagonal/>
    </border>
    <border>
      <left/>
      <right style="mediumDashed">
        <color auto="1"/>
      </right>
      <top/>
      <bottom style="thick">
        <color auto="1"/>
      </bottom>
      <diagonal/>
    </border>
    <border>
      <left/>
      <right style="mediumDashDot">
        <color auto="1"/>
      </right>
      <top/>
      <bottom style="thick">
        <color auto="1"/>
      </bottom>
      <diagonal/>
    </border>
    <border>
      <left/>
      <right style="thick">
        <color auto="1"/>
      </right>
      <top/>
      <bottom style="thick">
        <color auto="1"/>
      </bottom>
      <diagonal/>
    </border>
    <border>
      <left/>
      <right style="thick">
        <color auto="1"/>
      </right>
      <top/>
      <bottom style="thin">
        <color auto="1"/>
      </bottom>
      <diagonal/>
    </border>
    <border>
      <left/>
      <right style="thick">
        <color auto="1"/>
      </right>
      <top style="thin">
        <color auto="1"/>
      </top>
      <bottom/>
      <diagonal/>
    </border>
    <border>
      <left style="mediumDashed">
        <color auto="1"/>
      </left>
      <right style="mediumDashed">
        <color auto="1"/>
      </right>
      <top style="thick">
        <color auto="1"/>
      </top>
      <bottom/>
      <diagonal/>
    </border>
    <border>
      <left style="mediumDashed">
        <color auto="1"/>
      </left>
      <right style="mediumDashed">
        <color auto="1"/>
      </right>
      <top/>
      <bottom style="thick">
        <color auto="1"/>
      </bottom>
      <diagonal/>
    </border>
    <border>
      <left/>
      <right style="medium">
        <color theme="1" tint="0.499984740745262"/>
      </right>
      <top style="medium">
        <color theme="1" tint="0.499984740745262"/>
      </top>
      <bottom style="medium">
        <color theme="1" tint="0.499984740745262"/>
      </bottom>
      <diagonal/>
    </border>
    <border>
      <left style="mediumDashed">
        <color auto="1"/>
      </left>
      <right/>
      <top/>
      <bottom style="medium">
        <color rgb="FF00B050"/>
      </bottom>
      <diagonal/>
    </border>
    <border>
      <left/>
      <right/>
      <top/>
      <bottom style="medium">
        <color rgb="FF00B050"/>
      </bottom>
      <diagonal/>
    </border>
    <border>
      <left style="thick">
        <color auto="1"/>
      </left>
      <right/>
      <top/>
      <bottom style="medium">
        <color rgb="FF00B050"/>
      </bottom>
      <diagonal/>
    </border>
    <border>
      <left/>
      <right style="mediumDashed">
        <color auto="1"/>
      </right>
      <top/>
      <bottom style="medium">
        <color rgb="FF00B050"/>
      </bottom>
      <diagonal/>
    </border>
    <border>
      <left style="mediumDashed">
        <color auto="1"/>
      </left>
      <right/>
      <top style="medium">
        <color rgb="FF00B050"/>
      </top>
      <bottom/>
      <diagonal/>
    </border>
    <border>
      <left/>
      <right/>
      <top style="medium">
        <color rgb="FF00B050"/>
      </top>
      <bottom/>
      <diagonal/>
    </border>
    <border>
      <left style="thick">
        <color auto="1"/>
      </left>
      <right/>
      <top style="medium">
        <color rgb="FF00B050"/>
      </top>
      <bottom/>
      <diagonal/>
    </border>
    <border>
      <left/>
      <right style="mediumDashed">
        <color auto="1"/>
      </right>
      <top style="medium">
        <color rgb="FF00B050"/>
      </top>
      <bottom/>
      <diagonal/>
    </border>
    <border>
      <left style="medium">
        <color rgb="FF84A036"/>
      </left>
      <right/>
      <top style="medium">
        <color rgb="FF84A036"/>
      </top>
      <bottom style="medium">
        <color rgb="FF84A036"/>
      </bottom>
      <diagonal/>
    </border>
    <border>
      <left style="mediumDashed">
        <color auto="1"/>
      </left>
      <right/>
      <top/>
      <bottom style="medium">
        <color theme="7" tint="-0.24994659260841701"/>
      </bottom>
      <diagonal/>
    </border>
    <border>
      <left style="thick">
        <color auto="1"/>
      </left>
      <right/>
      <top/>
      <bottom style="medium">
        <color theme="7" tint="-0.24994659260841701"/>
      </bottom>
      <diagonal/>
    </border>
    <border>
      <left style="mediumDashed">
        <color auto="1"/>
      </left>
      <right/>
      <top style="medium">
        <color theme="7" tint="-0.24994659260841701"/>
      </top>
      <bottom/>
      <diagonal/>
    </border>
    <border>
      <left style="thick">
        <color auto="1"/>
      </left>
      <right/>
      <top style="medium">
        <color theme="7" tint="-0.24994659260841701"/>
      </top>
      <bottom/>
      <diagonal/>
    </border>
    <border>
      <left style="thin">
        <color auto="1"/>
      </left>
      <right style="mediumDashed">
        <color auto="1"/>
      </right>
      <top/>
      <bottom style="thin">
        <color auto="1"/>
      </bottom>
      <diagonal/>
    </border>
    <border>
      <left style="mediumDashed">
        <color auto="1"/>
      </left>
      <right style="thin">
        <color auto="1"/>
      </right>
      <top style="thin">
        <color auto="1"/>
      </top>
      <bottom/>
      <diagonal/>
    </border>
    <border>
      <left style="thin">
        <color auto="1"/>
      </left>
      <right style="mediumDashed">
        <color auto="1"/>
      </right>
      <top style="thin">
        <color auto="1"/>
      </top>
      <bottom/>
      <diagonal/>
    </border>
    <border>
      <left style="mediumDashed">
        <color auto="1"/>
      </left>
      <right style="thin">
        <color auto="1"/>
      </right>
      <top/>
      <bottom style="thin">
        <color auto="1"/>
      </bottom>
      <diagonal/>
    </border>
    <border>
      <left style="thin">
        <color auto="1"/>
      </left>
      <right style="thin">
        <color theme="2" tint="-0.499984740745262"/>
      </right>
      <top style="thin">
        <color theme="2" tint="-0.499984740745262"/>
      </top>
      <bottom/>
      <diagonal/>
    </border>
    <border>
      <left style="thin">
        <color auto="1"/>
      </left>
      <right style="thin">
        <color theme="2" tint="-0.499984740745262"/>
      </right>
      <top/>
      <bottom style="thin">
        <color theme="2" tint="-0.499984740745262"/>
      </bottom>
      <diagonal/>
    </border>
    <border>
      <left style="thin">
        <color auto="1"/>
      </left>
      <right style="thin">
        <color auto="1"/>
      </right>
      <top style="thin">
        <color theme="2" tint="-0.499984740745262"/>
      </top>
      <bottom/>
      <diagonal/>
    </border>
    <border>
      <left style="thin">
        <color auto="1"/>
      </left>
      <right style="thin">
        <color auto="1"/>
      </right>
      <top/>
      <bottom style="thin">
        <color theme="2" tint="-0.499984740745262"/>
      </bottom>
      <diagonal/>
    </border>
    <border>
      <left style="thin">
        <color auto="1"/>
      </left>
      <right style="mediumDashed">
        <color auto="1"/>
      </right>
      <top style="thin">
        <color theme="2" tint="-0.499984740745262"/>
      </top>
      <bottom/>
      <diagonal/>
    </border>
    <border>
      <left style="thin">
        <color auto="1"/>
      </left>
      <right style="mediumDashed">
        <color auto="1"/>
      </right>
      <top/>
      <bottom style="thin">
        <color theme="2" tint="-0.499984740745262"/>
      </bottom>
      <diagonal/>
    </border>
    <border>
      <left style="thin">
        <color auto="1"/>
      </left>
      <right style="thick">
        <color auto="1"/>
      </right>
      <top style="thin">
        <color auto="1"/>
      </top>
      <bottom/>
      <diagonal/>
    </border>
    <border>
      <left style="thin">
        <color auto="1"/>
      </left>
      <right style="thick">
        <color auto="1"/>
      </right>
      <top/>
      <bottom style="thin">
        <color auto="1"/>
      </bottom>
      <diagonal/>
    </border>
    <border>
      <left/>
      <right style="thin">
        <color auto="1"/>
      </right>
      <top style="thin">
        <color theme="2" tint="-0.499984740745262"/>
      </top>
      <bottom/>
      <diagonal/>
    </border>
    <border>
      <left/>
      <right style="thin">
        <color auto="1"/>
      </right>
      <top/>
      <bottom style="thin">
        <color theme="2" tint="-0.499984740745262"/>
      </bottom>
      <diagonal/>
    </border>
    <border>
      <left style="mediumDashed">
        <color auto="1"/>
      </left>
      <right style="thin">
        <color auto="1"/>
      </right>
      <top style="thin">
        <color theme="2" tint="-0.499984740745262"/>
      </top>
      <bottom style="thin">
        <color auto="1"/>
      </bottom>
      <diagonal/>
    </border>
    <border>
      <left style="thin">
        <color auto="1"/>
      </left>
      <right style="thin">
        <color auto="1"/>
      </right>
      <top style="thin">
        <color theme="2" tint="-0.499984740745262"/>
      </top>
      <bottom style="thin">
        <color auto="1"/>
      </bottom>
      <diagonal/>
    </border>
    <border>
      <left style="mediumDashed">
        <color auto="1"/>
      </left>
      <right style="thin">
        <color auto="1"/>
      </right>
      <top style="thin">
        <color auto="1"/>
      </top>
      <bottom style="thin">
        <color auto="1"/>
      </bottom>
      <diagonal/>
    </border>
    <border>
      <left style="mediumDashed">
        <color auto="1"/>
      </left>
      <right style="thin">
        <color auto="1"/>
      </right>
      <top style="thin">
        <color auto="1"/>
      </top>
      <bottom style="thin">
        <color theme="2" tint="-0.499984740745262"/>
      </bottom>
      <diagonal/>
    </border>
    <border>
      <left style="thin">
        <color auto="1"/>
      </left>
      <right style="thin">
        <color auto="1"/>
      </right>
      <top style="thin">
        <color auto="1"/>
      </top>
      <bottom style="thin">
        <color theme="2" tint="-0.499984740745262"/>
      </bottom>
      <diagonal/>
    </border>
    <border>
      <left style="medium">
        <color theme="1" tint="0.34998626667073579"/>
      </left>
      <right/>
      <top style="medium">
        <color theme="1" tint="0.34998626667073579"/>
      </top>
      <bottom style="medium">
        <color theme="1" tint="0.34998626667073579"/>
      </bottom>
      <diagonal/>
    </border>
    <border>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right style="medium">
        <color theme="1" tint="0.34998626667073579"/>
      </right>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rgb="FF00B050"/>
      </left>
      <right style="medium">
        <color rgb="FF00B050"/>
      </right>
      <top style="medium">
        <color rgb="FF00B050"/>
      </top>
      <bottom style="medium">
        <color rgb="FF00B050"/>
      </bottom>
      <diagonal/>
    </border>
    <border>
      <left style="mediumDashed">
        <color auto="1"/>
      </left>
      <right/>
      <top style="thick">
        <color auto="1"/>
      </top>
      <bottom style="thin">
        <color auto="1"/>
      </bottom>
      <diagonal/>
    </border>
    <border>
      <left/>
      <right/>
      <top style="thick">
        <color auto="1"/>
      </top>
      <bottom style="thin">
        <color auto="1"/>
      </bottom>
      <diagonal/>
    </border>
    <border>
      <left/>
      <right style="mediumDashed">
        <color auto="1"/>
      </right>
      <top style="thick">
        <color auto="1"/>
      </top>
      <bottom style="thin">
        <color auto="1"/>
      </bottom>
      <diagonal/>
    </border>
    <border>
      <left style="thin">
        <color auto="1"/>
      </left>
      <right style="mediumDashed">
        <color auto="1"/>
      </right>
      <top style="thin">
        <color auto="1"/>
      </top>
      <bottom style="thin">
        <color auto="1"/>
      </bottom>
      <diagonal/>
    </border>
    <border>
      <left style="mediumDashed">
        <color auto="1"/>
      </left>
      <right/>
      <top/>
      <bottom style="medium">
        <color rgb="FF00B0F0"/>
      </bottom>
      <diagonal/>
    </border>
    <border>
      <left/>
      <right/>
      <top/>
      <bottom style="medium">
        <color rgb="FF00B0F0"/>
      </bottom>
      <diagonal/>
    </border>
    <border>
      <left/>
      <right style="thick">
        <color auto="1"/>
      </right>
      <top/>
      <bottom style="medium">
        <color rgb="FF00B0F0"/>
      </bottom>
      <diagonal/>
    </border>
    <border>
      <left style="mediumDashed">
        <color auto="1"/>
      </left>
      <right/>
      <top style="medium">
        <color rgb="FF00B0F0"/>
      </top>
      <bottom/>
      <diagonal/>
    </border>
    <border>
      <left/>
      <right/>
      <top style="medium">
        <color rgb="FF00B0F0"/>
      </top>
      <bottom/>
      <diagonal/>
    </border>
    <border>
      <left/>
      <right style="thick">
        <color auto="1"/>
      </right>
      <top style="medium">
        <color rgb="FF00B0F0"/>
      </top>
      <bottom/>
      <diagonal/>
    </border>
    <border>
      <left style="mediumDashed">
        <color auto="1"/>
      </left>
      <right/>
      <top/>
      <bottom style="medium">
        <color theme="4" tint="0.39994506668294322"/>
      </bottom>
      <diagonal/>
    </border>
    <border>
      <left/>
      <right/>
      <top/>
      <bottom style="medium">
        <color theme="4" tint="0.39994506668294322"/>
      </bottom>
      <diagonal/>
    </border>
    <border>
      <left/>
      <right style="thick">
        <color auto="1"/>
      </right>
      <top/>
      <bottom style="medium">
        <color theme="4" tint="0.39994506668294322"/>
      </bottom>
      <diagonal/>
    </border>
    <border>
      <left style="mediumDashed">
        <color auto="1"/>
      </left>
      <right/>
      <top style="medium">
        <color theme="4" tint="0.39994506668294322"/>
      </top>
      <bottom/>
      <diagonal/>
    </border>
    <border>
      <left/>
      <right/>
      <top style="medium">
        <color theme="4" tint="0.39994506668294322"/>
      </top>
      <bottom/>
      <diagonal/>
    </border>
    <border>
      <left/>
      <right style="thick">
        <color auto="1"/>
      </right>
      <top style="medium">
        <color theme="4" tint="0.39994506668294322"/>
      </top>
      <bottom/>
      <diagonal/>
    </border>
    <border>
      <left style="medium">
        <color theme="3" tint="0.39994506668294322"/>
      </left>
      <right style="medium">
        <color theme="3" tint="0.39994506668294322"/>
      </right>
      <top style="medium">
        <color theme="3" tint="0.39994506668294322"/>
      </top>
      <bottom style="medium">
        <color theme="3" tint="0.39994506668294322"/>
      </bottom>
      <diagonal/>
    </border>
    <border>
      <left style="medium">
        <color theme="3" tint="0.39994506668294322"/>
      </left>
      <right/>
      <top style="medium">
        <color theme="3" tint="0.39994506668294322"/>
      </top>
      <bottom style="medium">
        <color theme="3" tint="0.39994506668294322"/>
      </bottom>
      <diagonal/>
    </border>
    <border>
      <left style="medium">
        <color theme="3" tint="0.39991454817346722"/>
      </left>
      <right style="medium">
        <color rgb="FFFF3399"/>
      </right>
      <top style="medium">
        <color theme="3" tint="0.39994506668294322"/>
      </top>
      <bottom style="medium">
        <color theme="3" tint="0.39991454817346722"/>
      </bottom>
      <diagonal/>
    </border>
    <border>
      <left style="medium">
        <color rgb="FFFF3399"/>
      </left>
      <right style="medium">
        <color theme="3" tint="0.39994506668294322"/>
      </right>
      <top style="medium">
        <color theme="3" tint="0.39994506668294322"/>
      </top>
      <bottom style="medium">
        <color theme="3" tint="0.39994506668294322"/>
      </bottom>
      <diagonal/>
    </border>
    <border>
      <left style="medium">
        <color auto="1"/>
      </left>
      <right style="medium">
        <color auto="1"/>
      </right>
      <top style="medium">
        <color auto="1"/>
      </top>
      <bottom style="medium">
        <color auto="1"/>
      </bottom>
      <diagonal/>
    </border>
    <border diagonalUp="1">
      <left/>
      <right/>
      <top/>
      <bottom/>
      <diagonal style="thin">
        <color auto="1"/>
      </diagonal>
    </border>
    <border>
      <left/>
      <right/>
      <top/>
      <bottom style="medium">
        <color auto="1"/>
      </bottom>
      <diagonal/>
    </border>
    <border>
      <left/>
      <right/>
      <top/>
      <bottom style="mediumDashed">
        <color auto="1"/>
      </bottom>
      <diagonal/>
    </border>
    <border>
      <left/>
      <right/>
      <top style="mediumDashed">
        <color auto="1"/>
      </top>
      <bottom/>
      <diagonal/>
    </border>
    <border>
      <left/>
      <right style="medium">
        <color rgb="FFFF3399"/>
      </right>
      <top/>
      <bottom style="medium">
        <color auto="1"/>
      </bottom>
      <diagonal/>
    </border>
    <border>
      <left/>
      <right/>
      <top style="mediumDashed">
        <color rgb="FFFF3399"/>
      </top>
      <bottom/>
      <diagonal/>
    </border>
    <border>
      <left/>
      <right/>
      <top style="mediumDashed">
        <color auto="1"/>
      </top>
      <bottom style="mediumDashed">
        <color rgb="FFFF3399"/>
      </bottom>
      <diagonal/>
    </border>
    <border>
      <left/>
      <right/>
      <top/>
      <bottom style="mediumDashed">
        <color rgb="FFFF3399"/>
      </bottom>
      <diagonal/>
    </border>
    <border>
      <left/>
      <right style="medium">
        <color auto="1"/>
      </right>
      <top/>
      <bottom style="thin">
        <color auto="1"/>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thick">
        <color auto="1"/>
      </right>
      <top/>
      <bottom/>
      <diagonal/>
    </border>
    <border>
      <left style="thin">
        <color theme="0" tint="-0.24994659260841701"/>
      </left>
      <right style="thin">
        <color theme="0" tint="-0.24994659260841701"/>
      </right>
      <top/>
      <bottom style="thick">
        <color auto="1"/>
      </bottom>
      <diagonal/>
    </border>
    <border>
      <left style="thick">
        <color auto="1"/>
      </left>
      <right style="thin">
        <color auto="1"/>
      </right>
      <top style="thin">
        <color auto="1"/>
      </top>
      <bottom style="thin">
        <color auto="1"/>
      </bottom>
      <diagonal/>
    </border>
    <border>
      <left style="thick">
        <color auto="1"/>
      </left>
      <right/>
      <top/>
      <bottom style="medium">
        <color theme="4" tint="0.39994506668294322"/>
      </bottom>
      <diagonal/>
    </border>
    <border>
      <left style="medium">
        <color auto="1"/>
      </left>
      <right/>
      <top style="thin">
        <color auto="1"/>
      </top>
      <bottom/>
      <diagonal/>
    </border>
    <border>
      <left style="medium">
        <color auto="1"/>
      </left>
      <right/>
      <top/>
      <bottom style="thin">
        <color auto="1"/>
      </bottom>
      <diagonal/>
    </border>
    <border>
      <left style="thin">
        <color theme="0" tint="-0.24994659260841701"/>
      </left>
      <right/>
      <top style="thin">
        <color auto="1"/>
      </top>
      <bottom style="thin">
        <color auto="1"/>
      </bottom>
      <diagonal/>
    </border>
    <border>
      <left style="thin">
        <color theme="0" tint="-0.24994659260841701"/>
      </left>
      <right/>
      <top/>
      <bottom/>
      <diagonal/>
    </border>
    <border>
      <left style="thin">
        <color theme="0" tint="-0.24994659260841701"/>
      </left>
      <right/>
      <top/>
      <bottom style="thick">
        <color auto="1"/>
      </bottom>
      <diagonal/>
    </border>
    <border>
      <left style="medium">
        <color auto="1"/>
      </left>
      <right/>
      <top style="thin">
        <color auto="1"/>
      </top>
      <bottom style="thin">
        <color auto="1"/>
      </bottom>
      <diagonal/>
    </border>
    <border>
      <left style="medium">
        <color auto="1"/>
      </left>
      <right/>
      <top/>
      <bottom style="medium">
        <color rgb="FF00B050"/>
      </bottom>
      <diagonal/>
    </border>
    <border>
      <left style="medium">
        <color auto="1"/>
      </left>
      <right/>
      <top style="medium">
        <color rgb="FF00B050"/>
      </top>
      <bottom/>
      <diagonal/>
    </border>
    <border>
      <left style="medium">
        <color auto="1"/>
      </left>
      <right/>
      <top/>
      <bottom style="thick">
        <color auto="1"/>
      </bottom>
      <diagonal/>
    </border>
    <border>
      <left style="medium">
        <color auto="1"/>
      </left>
      <right/>
      <top style="thin">
        <color auto="1"/>
      </top>
      <bottom style="thin">
        <color theme="0" tint="-0.24994659260841701"/>
      </bottom>
      <diagonal/>
    </border>
    <border>
      <left/>
      <right style="mediumDashed">
        <color auto="1"/>
      </right>
      <top style="thin">
        <color auto="1"/>
      </top>
      <bottom style="thin">
        <color theme="0" tint="-0.24994659260841701"/>
      </bottom>
      <diagonal/>
    </border>
    <border>
      <left/>
      <right/>
      <top style="thin">
        <color auto="1"/>
      </top>
      <bottom style="thin">
        <color theme="0" tint="-0.24994659260841701"/>
      </bottom>
      <diagonal/>
    </border>
    <border>
      <left/>
      <right/>
      <top style="thin">
        <color theme="0" tint="-0.24994659260841701"/>
      </top>
      <bottom style="medium">
        <color theme="4" tint="0.39994506668294322"/>
      </bottom>
      <diagonal/>
    </border>
    <border>
      <left style="medium">
        <color auto="1"/>
      </left>
      <right/>
      <top style="thin">
        <color theme="0" tint="-0.24994659260841701"/>
      </top>
      <bottom style="medium">
        <color theme="4" tint="0.39994506668294322"/>
      </bottom>
      <diagonal/>
    </border>
    <border>
      <left style="medium">
        <color auto="1"/>
      </left>
      <right/>
      <top style="medium">
        <color theme="4" tint="0.39994506668294322"/>
      </top>
      <bottom/>
      <diagonal/>
    </border>
    <border>
      <left/>
      <right style="mediumDashed">
        <color auto="1"/>
      </right>
      <top style="thin">
        <color theme="0" tint="-0.24994659260841701"/>
      </top>
      <bottom style="medium">
        <color theme="4" tint="0.39994506668294322"/>
      </bottom>
      <diagonal/>
    </border>
    <border>
      <left/>
      <right style="mediumDashed">
        <color auto="1"/>
      </right>
      <top style="medium">
        <color theme="4" tint="0.39994506668294322"/>
      </top>
      <bottom/>
      <diagonal/>
    </border>
    <border>
      <left style="thick">
        <color auto="1"/>
      </left>
      <right/>
      <top style="medium">
        <color auto="1"/>
      </top>
      <bottom style="thin">
        <color auto="1"/>
      </bottom>
      <diagonal/>
    </border>
    <border>
      <left/>
      <right/>
      <top style="medium">
        <color auto="1"/>
      </top>
      <bottom style="thin">
        <color auto="1"/>
      </bottom>
      <diagonal/>
    </border>
    <border>
      <left/>
      <right style="thick">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ck">
        <color auto="1"/>
      </right>
      <top style="thin">
        <color auto="1"/>
      </top>
      <bottom style="thin">
        <color auto="1"/>
      </bottom>
      <diagonal/>
    </border>
    <border>
      <left style="thin">
        <color theme="0" tint="-0.24994659260841701"/>
      </left>
      <right style="mediumDashed">
        <color auto="1"/>
      </right>
      <top/>
      <bottom/>
      <diagonal/>
    </border>
    <border>
      <left style="thin">
        <color theme="0" tint="-0.24994659260841701"/>
      </left>
      <right style="mediumDashed">
        <color auto="1"/>
      </right>
      <top/>
      <bottom style="thick">
        <color auto="1"/>
      </bottom>
      <diagonal/>
    </border>
    <border>
      <left style="medium">
        <color auto="1"/>
      </left>
      <right/>
      <top style="medium">
        <color auto="1"/>
      </top>
      <bottom style="thick">
        <color auto="1"/>
      </bottom>
      <diagonal/>
    </border>
    <border>
      <left/>
      <right style="thick">
        <color auto="1"/>
      </right>
      <top style="medium">
        <color auto="1"/>
      </top>
      <bottom style="thick">
        <color auto="1"/>
      </bottom>
      <diagonal/>
    </border>
    <border>
      <left style="mediumDashDot">
        <color auto="1"/>
      </left>
      <right/>
      <top style="thin">
        <color auto="1"/>
      </top>
      <bottom/>
      <diagonal/>
    </border>
    <border>
      <left style="mediumDashDot">
        <color auto="1"/>
      </left>
      <right/>
      <top/>
      <bottom style="thin">
        <color auto="1"/>
      </bottom>
      <diagonal/>
    </border>
    <border>
      <left/>
      <right style="medium">
        <color auto="1"/>
      </right>
      <top style="thin">
        <color auto="1"/>
      </top>
      <bottom/>
      <diagonal/>
    </border>
    <border>
      <left/>
      <right style="medium">
        <color auto="1"/>
      </right>
      <top style="medium">
        <color theme="4" tint="0.39994506668294322"/>
      </top>
      <bottom/>
      <diagonal/>
    </border>
    <border>
      <left style="thick">
        <color auto="1"/>
      </left>
      <right/>
      <top style="medium">
        <color theme="4" tint="0.39994506668294322"/>
      </top>
      <bottom/>
      <diagonal/>
    </border>
    <border>
      <left style="mediumDashed">
        <color auto="1"/>
      </left>
      <right/>
      <top style="thin">
        <color auto="1"/>
      </top>
      <bottom style="thin">
        <color theme="0" tint="-0.24994659260841701"/>
      </bottom>
      <diagonal/>
    </border>
    <border>
      <left/>
      <right style="thin">
        <color theme="0" tint="-0.24994659260841701"/>
      </right>
      <top/>
      <bottom style="thin">
        <color auto="1"/>
      </bottom>
      <diagonal/>
    </border>
    <border>
      <left style="thin">
        <color theme="0" tint="-0.24994659260841701"/>
      </left>
      <right/>
      <top/>
      <bottom style="thin">
        <color auto="1"/>
      </bottom>
      <diagonal/>
    </border>
    <border>
      <left/>
      <right style="medium">
        <color auto="1"/>
      </right>
      <top style="thin">
        <color theme="0" tint="-0.24994659260841701"/>
      </top>
      <bottom style="medium">
        <color theme="4" tint="0.39994506668294322"/>
      </bottom>
      <diagonal/>
    </border>
    <border>
      <left style="mediumDashed">
        <color auto="1"/>
      </left>
      <right/>
      <top style="thin">
        <color theme="0" tint="-0.24994659260841701"/>
      </top>
      <bottom style="medium">
        <color theme="4" tint="0.39994506668294322"/>
      </bottom>
      <diagonal/>
    </border>
    <border>
      <left/>
      <right style="medium">
        <color auto="1"/>
      </right>
      <top/>
      <bottom style="medium">
        <color theme="4" tint="0.39994506668294322"/>
      </bottom>
      <diagonal/>
    </border>
    <border>
      <left/>
      <right/>
      <top/>
      <bottom style="thick">
        <color rgb="FF00B0F0"/>
      </bottom>
      <diagonal/>
    </border>
    <border>
      <left/>
      <right style="medium">
        <color auto="1"/>
      </right>
      <top/>
      <bottom style="thick">
        <color rgb="FF00B0F0"/>
      </bottom>
      <diagonal/>
    </border>
    <border>
      <left style="thick">
        <color auto="1"/>
      </left>
      <right style="thin">
        <color auto="1"/>
      </right>
      <top style="thin">
        <color auto="1"/>
      </top>
      <bottom/>
      <diagonal/>
    </border>
    <border>
      <left style="thick">
        <color auto="1"/>
      </left>
      <right style="thin">
        <color auto="1"/>
      </right>
      <top/>
      <bottom style="thick">
        <color rgb="FF00B0F0"/>
      </bottom>
      <diagonal/>
    </border>
    <border>
      <left style="thin">
        <color auto="1"/>
      </left>
      <right style="thin">
        <color auto="1"/>
      </right>
      <top/>
      <bottom style="thick">
        <color rgb="FF00B0F0"/>
      </bottom>
      <diagonal/>
    </border>
    <border>
      <left style="thick">
        <color auto="1"/>
      </left>
      <right/>
      <top style="thick">
        <color rgb="FF00B0F0"/>
      </top>
      <bottom/>
      <diagonal/>
    </border>
    <border>
      <left/>
      <right style="thin">
        <color auto="1"/>
      </right>
      <top style="thick">
        <color rgb="FF00B0F0"/>
      </top>
      <bottom/>
      <diagonal/>
    </border>
    <border>
      <left style="thick">
        <color auto="1"/>
      </left>
      <right style="thin">
        <color auto="1"/>
      </right>
      <top/>
      <bottom/>
      <diagonal/>
    </border>
    <border>
      <left style="thin">
        <color auto="1"/>
      </left>
      <right style="thin">
        <color auto="1"/>
      </right>
      <top style="thick">
        <color rgb="FF8FE2FF"/>
      </top>
      <bottom style="thin">
        <color auto="1"/>
      </bottom>
      <diagonal/>
    </border>
    <border>
      <left style="thin">
        <color auto="1"/>
      </left>
      <right/>
      <top style="thick">
        <color rgb="FF8FE2FF"/>
      </top>
      <bottom style="thin">
        <color auto="1"/>
      </bottom>
      <diagonal/>
    </border>
    <border>
      <left/>
      <right/>
      <top style="thick">
        <color rgb="FF8FE2FF"/>
      </top>
      <bottom style="thin">
        <color auto="1"/>
      </bottom>
      <diagonal/>
    </border>
    <border>
      <left/>
      <right style="thick">
        <color rgb="FF8FE2FF"/>
      </right>
      <top style="thick">
        <color rgb="FF8FE2FF"/>
      </top>
      <bottom style="thin">
        <color auto="1"/>
      </bottom>
      <diagonal/>
    </border>
    <border>
      <left style="thick">
        <color auto="1"/>
      </left>
      <right style="thin">
        <color auto="1"/>
      </right>
      <top/>
      <bottom style="thin">
        <color auto="1"/>
      </bottom>
      <diagonal/>
    </border>
    <border>
      <left style="mediumDashed">
        <color auto="1"/>
      </left>
      <right style="mediumDashed">
        <color auto="1"/>
      </right>
      <top/>
      <bottom style="thin">
        <color auto="1"/>
      </bottom>
      <diagonal/>
    </border>
    <border>
      <left style="dashed">
        <color auto="1"/>
      </left>
      <right/>
      <top/>
      <bottom/>
      <diagonal/>
    </border>
    <border>
      <left style="dashed">
        <color auto="1"/>
      </left>
      <right/>
      <top style="medium">
        <color auto="1"/>
      </top>
      <bottom style="medium">
        <color auto="1"/>
      </bottom>
      <diagonal/>
    </border>
    <border>
      <left style="dashed">
        <color auto="1"/>
      </left>
      <right/>
      <top/>
      <bottom style="medium">
        <color auto="1"/>
      </bottom>
      <diagonal/>
    </border>
    <border>
      <left style="mediumDashed">
        <color auto="1"/>
      </left>
      <right style="thin">
        <color auto="1"/>
      </right>
      <top/>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thin">
        <color auto="1"/>
      </left>
      <right style="mediumDashed">
        <color auto="1"/>
      </right>
      <top/>
      <bottom/>
      <diagonal/>
    </border>
    <border>
      <left style="thick">
        <color auto="1"/>
      </left>
      <right style="thin">
        <color auto="1"/>
      </right>
      <top/>
      <bottom style="medium">
        <color theme="4" tint="0.39994506668294322"/>
      </bottom>
      <diagonal/>
    </border>
    <border>
      <left style="thin">
        <color auto="1"/>
      </left>
      <right style="thin">
        <color auto="1"/>
      </right>
      <top/>
      <bottom style="medium">
        <color theme="4" tint="0.39994506668294322"/>
      </bottom>
      <diagonal/>
    </border>
    <border>
      <left style="thick">
        <color auto="1"/>
      </left>
      <right style="thin">
        <color auto="1"/>
      </right>
      <top style="medium">
        <color theme="4" tint="0.39994506668294322"/>
      </top>
      <bottom/>
      <diagonal/>
    </border>
    <border>
      <left style="thin">
        <color auto="1"/>
      </left>
      <right style="thin">
        <color auto="1"/>
      </right>
      <top style="medium">
        <color theme="4" tint="0.39994506668294322"/>
      </top>
      <bottom/>
      <diagonal/>
    </border>
    <border>
      <left style="thick">
        <color auto="1"/>
      </left>
      <right style="thin">
        <color auto="1"/>
      </right>
      <top/>
      <bottom style="medium">
        <color rgb="FF00B050"/>
      </bottom>
      <diagonal/>
    </border>
    <border>
      <left style="thin">
        <color auto="1"/>
      </left>
      <right style="thin">
        <color auto="1"/>
      </right>
      <top/>
      <bottom style="medium">
        <color rgb="FF00B050"/>
      </bottom>
      <diagonal/>
    </border>
    <border>
      <left style="thick">
        <color auto="1"/>
      </left>
      <right style="thin">
        <color auto="1"/>
      </right>
      <top style="medium">
        <color rgb="FF00B050"/>
      </top>
      <bottom/>
      <diagonal/>
    </border>
    <border>
      <left style="thin">
        <color auto="1"/>
      </left>
      <right style="thin">
        <color auto="1"/>
      </right>
      <top style="medium">
        <color rgb="FF00B050"/>
      </top>
      <bottom/>
      <diagonal/>
    </border>
    <border>
      <left/>
      <right/>
      <top style="thin">
        <color theme="0" tint="-0.24994659260841701"/>
      </top>
      <bottom/>
      <diagonal/>
    </border>
    <border>
      <left/>
      <right style="mediumDashed">
        <color auto="1"/>
      </right>
      <top style="thin">
        <color theme="0" tint="-0.24994659260841701"/>
      </top>
      <bottom/>
      <diagonal/>
    </border>
    <border>
      <left style="thin">
        <color theme="0" tint="-0.24994659260841701"/>
      </left>
      <right/>
      <top style="thin">
        <color auto="1"/>
      </top>
      <bottom/>
      <diagonal/>
    </border>
    <border>
      <left style="mediumDashed">
        <color auto="1"/>
      </left>
      <right/>
      <top style="thin">
        <color theme="0" tint="-0.24994659260841701"/>
      </top>
      <bottom/>
      <diagonal/>
    </border>
    <border>
      <left style="thick">
        <color auto="1"/>
      </left>
      <right style="medium">
        <color auto="1"/>
      </right>
      <top style="thick">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theme="7"/>
      </right>
      <top style="thin">
        <color auto="1"/>
      </top>
      <bottom style="thin">
        <color auto="1"/>
      </bottom>
      <diagonal/>
    </border>
    <border>
      <left style="thin">
        <color auto="1"/>
      </left>
      <right style="medium">
        <color rgb="FFFF3399"/>
      </right>
      <top style="thin">
        <color auto="1"/>
      </top>
      <bottom style="thin">
        <color auto="1"/>
      </bottom>
      <diagonal/>
    </border>
    <border>
      <left style="dashed">
        <color auto="1"/>
      </left>
      <right/>
      <top style="thin">
        <color auto="1"/>
      </top>
      <bottom style="thin">
        <color auto="1"/>
      </bottom>
      <diagonal/>
    </border>
    <border>
      <left/>
      <right style="medium">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Dashed">
        <color auto="1"/>
      </right>
      <top style="thick">
        <color auto="1"/>
      </top>
      <bottom style="thin">
        <color auto="1"/>
      </bottom>
      <diagonal/>
    </border>
    <border>
      <left/>
      <right style="medium">
        <color auto="1"/>
      </right>
      <top style="thick">
        <color auto="1"/>
      </top>
      <bottom style="thick">
        <color auto="1"/>
      </bottom>
      <diagonal/>
    </border>
    <border>
      <left style="thin">
        <color auto="1"/>
      </left>
      <right/>
      <top/>
      <bottom style="thick">
        <color auto="1"/>
      </bottom>
      <diagonal/>
    </border>
    <border>
      <left style="mediumDashed">
        <color auto="1"/>
      </left>
      <right style="mediumDashed">
        <color auto="1"/>
      </right>
      <top style="thin">
        <color auto="1"/>
      </top>
      <bottom/>
      <diagonal/>
    </border>
    <border>
      <left style="thick">
        <color rgb="FF993366"/>
      </left>
      <right/>
      <top/>
      <bottom/>
      <diagonal/>
    </border>
    <border>
      <left/>
      <right style="medium">
        <color theme="7"/>
      </right>
      <top/>
      <bottom/>
      <diagonal/>
    </border>
    <border>
      <left/>
      <right style="thick">
        <color rgb="FF993366"/>
      </right>
      <top/>
      <bottom/>
      <diagonal/>
    </border>
    <border>
      <left/>
      <right style="dashed">
        <color auto="1"/>
      </right>
      <top/>
      <bottom/>
      <diagonal/>
    </border>
    <border>
      <left style="dashed">
        <color auto="1"/>
      </left>
      <right style="thin">
        <color auto="1"/>
      </right>
      <top style="thin">
        <color auto="1"/>
      </top>
      <bottom/>
      <diagonal/>
    </border>
    <border>
      <left style="dashed">
        <color auto="1"/>
      </left>
      <right style="thin">
        <color auto="1"/>
      </right>
      <top style="thin">
        <color auto="1"/>
      </top>
      <bottom style="thin">
        <color auto="1"/>
      </bottom>
      <diagonal/>
    </border>
    <border>
      <left style="dashed">
        <color auto="1"/>
      </left>
      <right/>
      <top style="medium">
        <color theme="1" tint="0.34998626667073579"/>
      </top>
      <bottom style="medium">
        <color theme="1" tint="0.34998626667073579"/>
      </bottom>
      <diagonal/>
    </border>
    <border>
      <left style="medium">
        <color theme="8" tint="-0.24994659260841701"/>
      </left>
      <right style="thin">
        <color auto="1"/>
      </right>
      <top style="thick">
        <color rgb="FF8FE2FF"/>
      </top>
      <bottom style="thin">
        <color auto="1"/>
      </bottom>
      <diagonal/>
    </border>
    <border>
      <left style="medium">
        <color theme="8" tint="-0.24994659260841701"/>
      </left>
      <right/>
      <top style="thin">
        <color auto="1"/>
      </top>
      <bottom/>
      <diagonal/>
    </border>
    <border>
      <left style="medium">
        <color theme="8" tint="-0.24994659260841701"/>
      </left>
      <right/>
      <top/>
      <bottom/>
      <diagonal/>
    </border>
    <border>
      <left style="medium">
        <color theme="8" tint="-0.24994659260841701"/>
      </left>
      <right style="thin">
        <color auto="1"/>
      </right>
      <top style="thin">
        <color auto="1"/>
      </top>
      <bottom style="thin">
        <color auto="1"/>
      </bottom>
      <diagonal/>
    </border>
    <border>
      <left style="medium">
        <color rgb="FF0070C0"/>
      </left>
      <right style="medium">
        <color rgb="FF0070C0"/>
      </right>
      <top/>
      <bottom/>
      <diagonal/>
    </border>
    <border>
      <left style="medium">
        <color rgb="FF0070C0"/>
      </left>
      <right style="medium">
        <color rgb="FF0070C0"/>
      </right>
      <top style="medium">
        <color rgb="FF0070C0"/>
      </top>
      <bottom style="medium">
        <color rgb="FF0070C0"/>
      </bottom>
      <diagonal/>
    </border>
    <border>
      <left style="medium">
        <color rgb="FF0070C0"/>
      </left>
      <right style="medium">
        <color rgb="FF0070C0"/>
      </right>
      <top style="medium">
        <color rgb="FF0070C0"/>
      </top>
      <bottom/>
      <diagonal/>
    </border>
    <border>
      <left style="medium">
        <color rgb="FF0070C0"/>
      </left>
      <right style="medium">
        <color rgb="FF0070C0"/>
      </right>
      <top/>
      <bottom style="medium">
        <color rgb="FF0070C0"/>
      </bottom>
      <diagonal/>
    </border>
    <border>
      <left/>
      <right style="medium">
        <color rgb="FF0070C0"/>
      </right>
      <top style="mediumDashed">
        <color auto="1"/>
      </top>
      <bottom/>
      <diagonal/>
    </border>
    <border>
      <left style="medium">
        <color rgb="FF0070C0"/>
      </left>
      <right/>
      <top/>
      <bottom/>
      <diagonal/>
    </border>
    <border>
      <left style="dashed">
        <color auto="1"/>
      </left>
      <right style="thin">
        <color auto="1"/>
      </right>
      <top/>
      <bottom style="thin">
        <color auto="1"/>
      </bottom>
      <diagonal/>
    </border>
    <border>
      <left/>
      <right style="medium">
        <color rgb="FF0070C0"/>
      </right>
      <top/>
      <bottom style="mediumDashed">
        <color auto="1"/>
      </bottom>
      <diagonal/>
    </border>
    <border>
      <left style="medium">
        <color theme="4" tint="0.59996337778862885"/>
      </left>
      <right style="medium">
        <color theme="4" tint="0.59996337778862885"/>
      </right>
      <top style="medium">
        <color theme="4" tint="0.59996337778862885"/>
      </top>
      <bottom/>
      <diagonal/>
    </border>
    <border>
      <left style="medium">
        <color theme="4" tint="0.59996337778862885"/>
      </left>
      <right style="medium">
        <color theme="4" tint="0.59996337778862885"/>
      </right>
      <top/>
      <bottom style="medium">
        <color rgb="FF0070C0"/>
      </bottom>
      <diagonal/>
    </border>
    <border diagonalUp="1" diagonalDown="1">
      <left/>
      <right/>
      <top/>
      <bottom/>
      <diagonal style="thin">
        <color auto="1"/>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medium">
        <color auto="1"/>
      </bottom>
      <diagonal/>
    </border>
    <border>
      <left/>
      <right style="thin">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Dashed">
        <color auto="1"/>
      </left>
      <right/>
      <top style="thin">
        <color auto="1"/>
      </top>
      <bottom style="thick">
        <color auto="1"/>
      </bottom>
      <diagonal/>
    </border>
    <border>
      <left/>
      <right style="mediumDashed">
        <color auto="1"/>
      </right>
      <top style="thin">
        <color auto="1"/>
      </top>
      <bottom style="thick">
        <color auto="1"/>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right/>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s>
  <cellStyleXfs count="2">
    <xf numFmtId="0" fontId="0" fillId="0" borderId="0"/>
    <xf numFmtId="0" fontId="7" fillId="0" borderId="0" applyNumberFormat="0" applyFill="0" applyBorder="0" applyAlignment="0" applyProtection="0"/>
  </cellStyleXfs>
  <cellXfs count="3290">
    <xf numFmtId="0" fontId="0" fillId="0" borderId="0" xfId="0"/>
    <xf numFmtId="0" fontId="0" fillId="0" borderId="0" xfId="0" applyAlignment="1">
      <alignment wrapText="1"/>
    </xf>
    <xf numFmtId="0" fontId="0" fillId="5" borderId="0" xfId="0" applyFill="1"/>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4" fillId="0" borderId="0" xfId="0" applyFont="1" applyAlignment="1">
      <alignment vertical="center"/>
    </xf>
    <xf numFmtId="0" fontId="3" fillId="0" borderId="0" xfId="0" applyFont="1" applyAlignment="1">
      <alignment vertical="center"/>
    </xf>
    <xf numFmtId="0" fontId="5" fillId="0" borderId="0" xfId="0" applyFont="1" applyAlignment="1">
      <alignment horizontal="center" vertical="center" wrapText="1"/>
    </xf>
    <xf numFmtId="0" fontId="6" fillId="0" borderId="0" xfId="0" applyFont="1" applyAlignment="1">
      <alignment vertical="center" wrapText="1"/>
    </xf>
    <xf numFmtId="0" fontId="6" fillId="5" borderId="0" xfId="0" applyFont="1" applyFill="1" applyAlignment="1">
      <alignment vertical="center" wrapText="1"/>
    </xf>
    <xf numFmtId="0" fontId="6" fillId="7" borderId="0" xfId="0" applyFont="1" applyFill="1" applyAlignment="1">
      <alignment vertical="center" wrapText="1"/>
    </xf>
    <xf numFmtId="0" fontId="0" fillId="0" borderId="0" xfId="0" applyFill="1"/>
    <xf numFmtId="0" fontId="8" fillId="0" borderId="0" xfId="0" applyFont="1" applyAlignment="1">
      <alignment vertical="center" wrapText="1"/>
    </xf>
    <xf numFmtId="0" fontId="9" fillId="5" borderId="0" xfId="1" applyFont="1" applyFill="1" applyAlignment="1">
      <alignment vertical="center" wrapText="1"/>
    </xf>
    <xf numFmtId="0" fontId="9" fillId="0" borderId="0" xfId="1" applyFont="1" applyAlignment="1">
      <alignment vertical="center" wrapText="1"/>
    </xf>
    <xf numFmtId="0" fontId="10" fillId="0" borderId="0" xfId="1" applyFont="1" applyAlignment="1">
      <alignment vertical="center" wrapText="1"/>
    </xf>
    <xf numFmtId="0" fontId="11" fillId="0" borderId="0" xfId="0" applyFont="1" applyAlignment="1">
      <alignment vertical="center" wrapText="1"/>
    </xf>
    <xf numFmtId="0" fontId="11" fillId="0" borderId="0" xfId="0" applyFont="1" applyFill="1" applyAlignment="1">
      <alignment vertical="center" wrapText="1"/>
    </xf>
    <xf numFmtId="0" fontId="9" fillId="8" borderId="0" xfId="1" applyFont="1" applyFill="1" applyAlignment="1">
      <alignment vertical="center" wrapText="1"/>
    </xf>
    <xf numFmtId="0" fontId="12" fillId="8" borderId="0" xfId="0" applyFont="1" applyFill="1" applyAlignment="1">
      <alignment vertical="center" wrapText="1"/>
    </xf>
    <xf numFmtId="0" fontId="12" fillId="0" borderId="0" xfId="0" applyFont="1" applyAlignment="1">
      <alignment vertical="center" wrapText="1"/>
    </xf>
    <xf numFmtId="0" fontId="1" fillId="0" borderId="0" xfId="0" applyFont="1"/>
    <xf numFmtId="0" fontId="1" fillId="0" borderId="0" xfId="0" applyFont="1" applyAlignment="1">
      <alignment wrapText="1"/>
    </xf>
    <xf numFmtId="0" fontId="1" fillId="9" borderId="0" xfId="0" applyFont="1" applyFill="1"/>
    <xf numFmtId="0" fontId="1" fillId="10" borderId="0" xfId="0" applyFont="1" applyFill="1"/>
    <xf numFmtId="0" fontId="1" fillId="11" borderId="0" xfId="0" applyFont="1" applyFill="1"/>
    <xf numFmtId="0" fontId="1" fillId="5" borderId="0" xfId="0" applyFont="1" applyFill="1"/>
    <xf numFmtId="0" fontId="1" fillId="12" borderId="0" xfId="0" applyFont="1" applyFill="1"/>
    <xf numFmtId="0" fontId="1" fillId="11" borderId="0" xfId="0" applyFont="1" applyFill="1" applyAlignment="1">
      <alignment wrapText="1"/>
    </xf>
    <xf numFmtId="0" fontId="1" fillId="10" borderId="0" xfId="0" applyFont="1" applyFill="1" applyAlignment="1">
      <alignment wrapText="1"/>
    </xf>
    <xf numFmtId="0" fontId="0" fillId="10" borderId="0" xfId="0" applyFill="1"/>
    <xf numFmtId="0" fontId="0" fillId="11" borderId="0" xfId="0" applyFill="1"/>
    <xf numFmtId="0" fontId="0" fillId="13" borderId="0" xfId="0" applyFill="1"/>
    <xf numFmtId="0" fontId="1" fillId="13" borderId="0" xfId="0" applyFont="1" applyFill="1"/>
    <xf numFmtId="0" fontId="1" fillId="14" borderId="0" xfId="0" applyFont="1" applyFill="1"/>
    <xf numFmtId="0" fontId="1" fillId="14" borderId="0" xfId="0" applyFont="1" applyFill="1" applyAlignment="1">
      <alignment wrapText="1"/>
    </xf>
    <xf numFmtId="0" fontId="1" fillId="15" borderId="0" xfId="0" applyFont="1" applyFill="1" applyAlignment="1">
      <alignment wrapText="1"/>
    </xf>
    <xf numFmtId="0" fontId="1" fillId="15" borderId="0" xfId="0" applyFont="1" applyFill="1"/>
    <xf numFmtId="0" fontId="0" fillId="15" borderId="0" xfId="0" applyFill="1"/>
    <xf numFmtId="0" fontId="0" fillId="9" borderId="0" xfId="0" applyFill="1"/>
    <xf numFmtId="0" fontId="0" fillId="12" borderId="0" xfId="0" applyFill="1"/>
    <xf numFmtId="0" fontId="1" fillId="5" borderId="0" xfId="0" applyFont="1" applyFill="1" applyAlignment="1">
      <alignment wrapText="1"/>
    </xf>
    <xf numFmtId="0" fontId="14" fillId="0" borderId="0" xfId="0" applyFont="1"/>
    <xf numFmtId="0" fontId="14" fillId="0" borderId="0" xfId="0" applyFont="1" applyAlignment="1">
      <alignment wrapText="1"/>
    </xf>
    <xf numFmtId="0" fontId="13" fillId="16" borderId="0" xfId="0" applyFont="1" applyFill="1"/>
    <xf numFmtId="0" fontId="13" fillId="17" borderId="16" xfId="0" applyFont="1" applyFill="1" applyBorder="1"/>
    <xf numFmtId="0" fontId="1" fillId="10" borderId="17" xfId="0" applyFont="1" applyFill="1" applyBorder="1" applyAlignment="1">
      <alignment wrapText="1"/>
    </xf>
    <xf numFmtId="0" fontId="1" fillId="10" borderId="18" xfId="0" applyFont="1" applyFill="1" applyBorder="1"/>
    <xf numFmtId="0" fontId="0" fillId="12" borderId="0" xfId="0" applyFill="1" applyAlignment="1">
      <alignment wrapText="1"/>
    </xf>
    <xf numFmtId="0" fontId="1" fillId="12" borderId="0" xfId="0" applyFont="1" applyFill="1" applyAlignment="1">
      <alignment wrapText="1"/>
    </xf>
    <xf numFmtId="0" fontId="1" fillId="0" borderId="11" xfId="0" applyFont="1" applyBorder="1"/>
    <xf numFmtId="0" fontId="1" fillId="14" borderId="12" xfId="0" applyFont="1" applyFill="1" applyBorder="1" applyAlignment="1">
      <alignment wrapText="1"/>
    </xf>
    <xf numFmtId="0" fontId="1" fillId="14" borderId="13" xfId="0" applyFont="1" applyFill="1" applyBorder="1"/>
    <xf numFmtId="0" fontId="0" fillId="13" borderId="12" xfId="0" applyFill="1" applyBorder="1"/>
    <xf numFmtId="0" fontId="1" fillId="13" borderId="13" xfId="0" applyFont="1" applyFill="1" applyBorder="1"/>
    <xf numFmtId="0" fontId="0" fillId="9" borderId="12" xfId="0" applyFill="1" applyBorder="1"/>
    <xf numFmtId="0" fontId="1" fillId="9" borderId="13" xfId="0" applyFont="1" applyFill="1" applyBorder="1"/>
    <xf numFmtId="0" fontId="1" fillId="0" borderId="19" xfId="0" applyFont="1" applyBorder="1"/>
    <xf numFmtId="0" fontId="1" fillId="15" borderId="20" xfId="0" applyFont="1" applyFill="1" applyBorder="1" applyAlignment="1">
      <alignment wrapText="1"/>
    </xf>
    <xf numFmtId="0" fontId="1" fillId="15" borderId="21" xfId="0" applyFont="1" applyFill="1" applyBorder="1"/>
    <xf numFmtId="0" fontId="1" fillId="10" borderId="12" xfId="0" applyFont="1" applyFill="1" applyBorder="1" applyAlignment="1">
      <alignment wrapText="1"/>
    </xf>
    <xf numFmtId="0" fontId="1" fillId="10" borderId="13" xfId="0" applyFont="1" applyFill="1" applyBorder="1"/>
    <xf numFmtId="0" fontId="1" fillId="5" borderId="12" xfId="0" applyFont="1" applyFill="1" applyBorder="1" applyAlignment="1">
      <alignment wrapText="1"/>
    </xf>
    <xf numFmtId="0" fontId="1" fillId="5" borderId="13" xfId="0" applyFont="1" applyFill="1" applyBorder="1"/>
    <xf numFmtId="0" fontId="1" fillId="11" borderId="12" xfId="0" applyFont="1" applyFill="1" applyBorder="1" applyAlignment="1">
      <alignment wrapText="1"/>
    </xf>
    <xf numFmtId="0" fontId="1" fillId="11" borderId="13" xfId="0" applyFont="1" applyFill="1" applyBorder="1"/>
    <xf numFmtId="0" fontId="0" fillId="12" borderId="12" xfId="0" applyFill="1" applyBorder="1"/>
    <xf numFmtId="0" fontId="1" fillId="12" borderId="13" xfId="0" applyFont="1" applyFill="1" applyBorder="1"/>
    <xf numFmtId="0" fontId="1" fillId="0" borderId="0" xfId="0" applyFont="1" applyFill="1"/>
    <xf numFmtId="0" fontId="15" fillId="0" borderId="0" xfId="0" applyFont="1" applyFill="1"/>
    <xf numFmtId="0" fontId="1" fillId="0" borderId="2" xfId="0" applyFont="1" applyBorder="1"/>
    <xf numFmtId="0" fontId="13" fillId="16" borderId="17" xfId="0" applyFont="1" applyFill="1" applyBorder="1"/>
    <xf numFmtId="0" fontId="13" fillId="16" borderId="18" xfId="0" applyFont="1" applyFill="1" applyBorder="1"/>
    <xf numFmtId="0" fontId="0" fillId="12" borderId="3" xfId="0" applyFill="1" applyBorder="1"/>
    <xf numFmtId="0" fontId="1" fillId="12" borderId="4" xfId="0" applyFont="1" applyFill="1" applyBorder="1"/>
    <xf numFmtId="0" fontId="0" fillId="11" borderId="17" xfId="0" applyFill="1" applyBorder="1"/>
    <xf numFmtId="20" fontId="1" fillId="11" borderId="18" xfId="0" applyNumberFormat="1" applyFont="1" applyFill="1" applyBorder="1"/>
    <xf numFmtId="0" fontId="16" fillId="0" borderId="0" xfId="0" applyFont="1"/>
    <xf numFmtId="0" fontId="18" fillId="15" borderId="0" xfId="0" applyFont="1" applyFill="1" applyBorder="1" applyAlignment="1">
      <alignment horizontal="center" vertical="center" wrapText="1"/>
    </xf>
    <xf numFmtId="0" fontId="21" fillId="0" borderId="0" xfId="0" applyFont="1" applyBorder="1" applyAlignment="1">
      <alignment vertical="center"/>
    </xf>
    <xf numFmtId="0" fontId="21" fillId="0" borderId="48" xfId="0" applyFont="1" applyBorder="1" applyAlignment="1">
      <alignment horizontal="center" vertical="center"/>
    </xf>
    <xf numFmtId="0" fontId="21" fillId="0" borderId="50" xfId="0" applyFont="1" applyBorder="1" applyAlignment="1">
      <alignment horizontal="center" vertical="center"/>
    </xf>
    <xf numFmtId="0" fontId="21" fillId="0" borderId="49" xfId="0" applyFont="1" applyBorder="1" applyAlignment="1">
      <alignment horizontal="center" vertical="center"/>
    </xf>
    <xf numFmtId="0" fontId="21" fillId="0" borderId="10" xfId="0" applyFont="1" applyBorder="1" applyAlignment="1">
      <alignment horizontal="center" vertical="center"/>
    </xf>
    <xf numFmtId="0" fontId="18" fillId="0" borderId="46" xfId="0" applyFont="1" applyBorder="1" applyAlignment="1">
      <alignment horizontal="center" vertical="center"/>
    </xf>
    <xf numFmtId="0" fontId="21" fillId="0" borderId="0" xfId="0" applyFont="1" applyBorder="1" applyAlignment="1">
      <alignment horizontal="center" vertical="center"/>
    </xf>
    <xf numFmtId="0" fontId="21" fillId="0" borderId="14" xfId="0" applyFont="1" applyBorder="1" applyAlignment="1">
      <alignment horizontal="center" vertical="center"/>
    </xf>
    <xf numFmtId="0" fontId="21" fillId="0" borderId="0" xfId="0" applyFont="1" applyAlignment="1">
      <alignment horizontal="center" vertical="center"/>
    </xf>
    <xf numFmtId="0" fontId="21" fillId="0" borderId="15" xfId="0" applyFont="1" applyBorder="1" applyAlignment="1">
      <alignment horizontal="center" vertical="center"/>
    </xf>
    <xf numFmtId="0" fontId="16" fillId="0" borderId="0" xfId="0" applyFont="1" applyAlignment="1">
      <alignment horizontal="center"/>
    </xf>
    <xf numFmtId="0" fontId="17" fillId="8" borderId="0" xfId="0" applyFont="1" applyFill="1" applyAlignment="1">
      <alignment horizontal="center" vertical="center"/>
    </xf>
    <xf numFmtId="0" fontId="17" fillId="27" borderId="0" xfId="0" applyFont="1" applyFill="1" applyBorder="1" applyAlignment="1">
      <alignment horizontal="center" vertical="center"/>
    </xf>
    <xf numFmtId="0" fontId="17" fillId="22" borderId="0" xfId="0" applyFont="1" applyFill="1" applyBorder="1" applyAlignment="1">
      <alignment horizontal="center" vertical="center"/>
    </xf>
    <xf numFmtId="0" fontId="17" fillId="24" borderId="0" xfId="0" applyFont="1" applyFill="1" applyAlignment="1">
      <alignment horizontal="center" vertical="center"/>
    </xf>
    <xf numFmtId="0" fontId="22" fillId="0" borderId="46"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2" xfId="0" applyFont="1" applyBorder="1" applyAlignment="1">
      <alignment horizontal="center" vertical="center"/>
    </xf>
    <xf numFmtId="0" fontId="21" fillId="0" borderId="10" xfId="0" applyFont="1" applyBorder="1" applyAlignment="1">
      <alignment horizontal="center" vertical="center" wrapText="1"/>
    </xf>
    <xf numFmtId="0" fontId="16" fillId="0" borderId="14" xfId="0" applyFont="1" applyBorder="1" applyAlignment="1">
      <alignment horizontal="center"/>
    </xf>
    <xf numFmtId="0" fontId="21" fillId="0" borderId="5" xfId="0" applyFont="1" applyBorder="1" applyAlignment="1">
      <alignment horizontal="center" vertical="center"/>
    </xf>
    <xf numFmtId="0" fontId="21" fillId="0" borderId="14" xfId="0" applyFont="1" applyBorder="1" applyAlignment="1">
      <alignment horizontal="center" vertical="center" wrapText="1"/>
    </xf>
    <xf numFmtId="0" fontId="21" fillId="0" borderId="11"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21" fillId="0" borderId="14" xfId="0" applyFont="1" applyFill="1" applyBorder="1" applyAlignment="1">
      <alignment horizontal="center" vertical="center"/>
    </xf>
    <xf numFmtId="0" fontId="16" fillId="0" borderId="0" xfId="0" applyFont="1" applyAlignment="1">
      <alignment wrapText="1"/>
    </xf>
    <xf numFmtId="0" fontId="17" fillId="23" borderId="0" xfId="0" applyFont="1" applyFill="1" applyBorder="1" applyAlignment="1">
      <alignment horizontal="center" vertical="center" wrapText="1"/>
    </xf>
    <xf numFmtId="0" fontId="19" fillId="17" borderId="0" xfId="0" applyFont="1" applyFill="1" applyBorder="1" applyAlignment="1">
      <alignment horizontal="center" vertical="center" wrapText="1"/>
    </xf>
    <xf numFmtId="0" fontId="20" fillId="0" borderId="46" xfId="0" applyFont="1" applyBorder="1" applyAlignment="1">
      <alignment horizontal="center" vertical="center" wrapText="1"/>
    </xf>
    <xf numFmtId="0" fontId="21" fillId="10" borderId="0" xfId="0" applyFont="1" applyFill="1" applyAlignment="1">
      <alignment horizontal="center" wrapText="1"/>
    </xf>
    <xf numFmtId="0" fontId="24" fillId="0" borderId="0" xfId="0" applyFont="1" applyAlignment="1">
      <alignment horizontal="center" vertical="center"/>
    </xf>
    <xf numFmtId="0" fontId="25" fillId="0" borderId="0" xfId="0" applyFont="1" applyAlignment="1">
      <alignment horizontal="center" vertical="center"/>
    </xf>
    <xf numFmtId="0" fontId="26" fillId="17" borderId="0" xfId="0" applyFont="1" applyFill="1" applyAlignment="1">
      <alignment horizontal="center" vertical="center"/>
    </xf>
    <xf numFmtId="0" fontId="25" fillId="0" borderId="0" xfId="0" applyFont="1" applyBorder="1" applyAlignment="1">
      <alignment horizontal="center" vertical="center"/>
    </xf>
    <xf numFmtId="0" fontId="27" fillId="0" borderId="0" xfId="0" applyFont="1" applyFill="1" applyAlignment="1">
      <alignment horizontal="center" vertical="center"/>
    </xf>
    <xf numFmtId="0" fontId="31" fillId="0" borderId="0" xfId="0" applyFont="1" applyAlignment="1">
      <alignment horizontal="center" vertical="center"/>
    </xf>
    <xf numFmtId="0" fontId="31" fillId="0" borderId="0" xfId="0" applyFont="1" applyBorder="1" applyAlignment="1">
      <alignment horizontal="center" vertical="center"/>
    </xf>
    <xf numFmtId="0" fontId="32" fillId="0" borderId="0" xfId="0" applyFont="1" applyAlignment="1">
      <alignment horizontal="center" vertical="center"/>
    </xf>
    <xf numFmtId="0" fontId="31" fillId="0" borderId="22" xfId="0" applyFont="1" applyBorder="1" applyAlignment="1">
      <alignment horizontal="center" vertical="center"/>
    </xf>
    <xf numFmtId="0" fontId="31" fillId="0" borderId="44" xfId="0" applyFont="1" applyBorder="1" applyAlignment="1">
      <alignment horizontal="center" vertical="center"/>
    </xf>
    <xf numFmtId="0" fontId="31" fillId="0" borderId="45" xfId="0" applyFont="1" applyBorder="1" applyAlignment="1">
      <alignment horizontal="center" vertical="center"/>
    </xf>
    <xf numFmtId="0" fontId="33" fillId="0" borderId="0" xfId="0" applyFont="1" applyAlignment="1">
      <alignment horizontal="center" vertical="center"/>
    </xf>
    <xf numFmtId="0" fontId="31" fillId="0" borderId="3" xfId="0" applyFont="1" applyBorder="1" applyAlignment="1">
      <alignment horizontal="center" vertical="center"/>
    </xf>
    <xf numFmtId="0" fontId="27" fillId="0" borderId="0" xfId="0" applyFont="1" applyFill="1" applyBorder="1" applyAlignment="1">
      <alignment horizontal="center" vertical="top"/>
    </xf>
    <xf numFmtId="0" fontId="27" fillId="0" borderId="9" xfId="0" applyFont="1" applyFill="1" applyBorder="1" applyAlignment="1">
      <alignment horizontal="center" vertical="center"/>
    </xf>
    <xf numFmtId="0" fontId="29" fillId="19" borderId="9" xfId="0" applyFont="1" applyFill="1" applyBorder="1" applyAlignment="1">
      <alignment vertical="center"/>
    </xf>
    <xf numFmtId="0" fontId="31" fillId="0" borderId="0" xfId="0" applyFont="1" applyBorder="1" applyAlignment="1">
      <alignment horizontal="center" vertical="top"/>
    </xf>
    <xf numFmtId="0" fontId="31" fillId="0" borderId="0" xfId="0" applyFont="1" applyAlignment="1">
      <alignment horizontal="center" vertical="top"/>
    </xf>
    <xf numFmtId="0" fontId="33" fillId="0" borderId="22" xfId="0" applyFont="1" applyBorder="1" applyAlignment="1">
      <alignment horizontal="center" vertical="center"/>
    </xf>
    <xf numFmtId="0" fontId="33" fillId="0" borderId="0" xfId="0" quotePrefix="1" applyFont="1" applyBorder="1" applyAlignment="1">
      <alignment horizontal="center" vertical="center"/>
    </xf>
    <xf numFmtId="0" fontId="33" fillId="10" borderId="44" xfId="0" applyFont="1" applyFill="1" applyBorder="1" applyAlignment="1">
      <alignment horizontal="center" vertical="center"/>
    </xf>
    <xf numFmtId="0" fontId="35" fillId="25" borderId="0" xfId="0" applyFont="1" applyFill="1" applyAlignment="1">
      <alignment horizontal="center" vertical="center"/>
    </xf>
    <xf numFmtId="0" fontId="33" fillId="24" borderId="0" xfId="0" applyFont="1" applyFill="1" applyAlignment="1">
      <alignment horizontal="center" vertical="center"/>
    </xf>
    <xf numFmtId="0" fontId="33" fillId="0" borderId="0" xfId="0" applyFont="1" applyBorder="1" applyAlignment="1">
      <alignment horizontal="center" vertical="center"/>
    </xf>
    <xf numFmtId="0" fontId="33" fillId="26" borderId="44" xfId="0" applyFont="1" applyFill="1" applyBorder="1" applyAlignment="1">
      <alignment horizontal="center" vertical="center"/>
    </xf>
    <xf numFmtId="0" fontId="33" fillId="22" borderId="0" xfId="0" applyFont="1" applyFill="1" applyBorder="1" applyAlignment="1">
      <alignment horizontal="center" vertical="center"/>
    </xf>
    <xf numFmtId="0" fontId="33" fillId="23" borderId="0" xfId="0" applyFont="1" applyFill="1" applyBorder="1" applyAlignment="1">
      <alignment horizontal="center" vertical="center"/>
    </xf>
    <xf numFmtId="0" fontId="33" fillId="0" borderId="45" xfId="0" applyFont="1" applyBorder="1" applyAlignment="1">
      <alignment horizontal="center" vertical="center"/>
    </xf>
    <xf numFmtId="0" fontId="33" fillId="21" borderId="44" xfId="0" applyFont="1" applyFill="1" applyBorder="1" applyAlignment="1">
      <alignment horizontal="center" vertical="center"/>
    </xf>
    <xf numFmtId="0" fontId="35" fillId="17" borderId="0" xfId="0" applyFont="1" applyFill="1" applyBorder="1" applyAlignment="1">
      <alignment horizontal="center" vertical="center"/>
    </xf>
    <xf numFmtId="0" fontId="36" fillId="15" borderId="0" xfId="0" applyFont="1" applyFill="1" applyBorder="1" applyAlignment="1">
      <alignment horizontal="center" vertical="center"/>
    </xf>
    <xf numFmtId="0" fontId="33" fillId="0" borderId="0" xfId="0" quotePrefix="1" applyFont="1" applyAlignment="1">
      <alignment horizontal="center" vertical="center"/>
    </xf>
    <xf numFmtId="0" fontId="31" fillId="0" borderId="44" xfId="0" applyFont="1" applyBorder="1" applyAlignment="1">
      <alignment horizontal="center" vertical="top"/>
    </xf>
    <xf numFmtId="0" fontId="37" fillId="0" borderId="0" xfId="0" applyFont="1" applyBorder="1" applyAlignment="1">
      <alignment horizontal="center" vertical="top"/>
    </xf>
    <xf numFmtId="0" fontId="33" fillId="0" borderId="0" xfId="0" applyFont="1" applyBorder="1" applyAlignment="1">
      <alignment horizontal="center" vertical="top"/>
    </xf>
    <xf numFmtId="0" fontId="31" fillId="0" borderId="28" xfId="0" applyFont="1" applyBorder="1" applyAlignment="1">
      <alignment horizontal="center" vertical="center"/>
    </xf>
    <xf numFmtId="0" fontId="33" fillId="0" borderId="44" xfId="0" quotePrefix="1" applyFont="1" applyBorder="1" applyAlignment="1">
      <alignment horizontal="center" vertical="center"/>
    </xf>
    <xf numFmtId="0" fontId="33" fillId="10" borderId="0" xfId="0" applyFont="1" applyFill="1" applyAlignment="1">
      <alignment horizontal="center" vertical="center"/>
    </xf>
    <xf numFmtId="0" fontId="33" fillId="0" borderId="44" xfId="0" applyFont="1" applyBorder="1" applyAlignment="1">
      <alignment horizontal="center" vertical="center"/>
    </xf>
    <xf numFmtId="0" fontId="33" fillId="26" borderId="0" xfId="0" applyFont="1" applyFill="1" applyBorder="1" applyAlignment="1">
      <alignment horizontal="center" vertical="center"/>
    </xf>
    <xf numFmtId="0" fontId="33" fillId="23" borderId="45" xfId="0" applyFont="1" applyFill="1" applyBorder="1" applyAlignment="1">
      <alignment horizontal="center" vertical="center"/>
    </xf>
    <xf numFmtId="0" fontId="33" fillId="21" borderId="0" xfId="0" applyFont="1" applyFill="1" applyBorder="1" applyAlignment="1">
      <alignment horizontal="center" vertical="center"/>
    </xf>
    <xf numFmtId="0" fontId="36" fillId="15" borderId="47" xfId="0" applyFont="1" applyFill="1" applyBorder="1" applyAlignment="1">
      <alignment horizontal="center" vertical="center"/>
    </xf>
    <xf numFmtId="0" fontId="33" fillId="0" borderId="0" xfId="0" applyFont="1" applyAlignment="1">
      <alignment horizontal="center" vertical="top"/>
    </xf>
    <xf numFmtId="0" fontId="27" fillId="0" borderId="0" xfId="0" applyFont="1" applyFill="1" applyBorder="1" applyAlignment="1">
      <alignment horizontal="center" vertical="center"/>
    </xf>
    <xf numFmtId="0" fontId="33" fillId="24" borderId="44" xfId="0" applyFont="1" applyFill="1" applyBorder="1" applyAlignment="1">
      <alignment horizontal="center" vertical="center"/>
    </xf>
    <xf numFmtId="0" fontId="33" fillId="22" borderId="45" xfId="0" applyFont="1" applyFill="1" applyBorder="1" applyAlignment="1">
      <alignment horizontal="center" vertical="center"/>
    </xf>
    <xf numFmtId="0" fontId="33" fillId="23" borderId="44" xfId="0" applyFont="1" applyFill="1" applyBorder="1" applyAlignment="1">
      <alignment horizontal="center" vertical="center"/>
    </xf>
    <xf numFmtId="0" fontId="35" fillId="17" borderId="47" xfId="0" applyFont="1" applyFill="1" applyBorder="1" applyAlignment="1">
      <alignment horizontal="center" vertical="center"/>
    </xf>
    <xf numFmtId="0" fontId="31" fillId="0" borderId="22" xfId="0" applyFont="1" applyBorder="1" applyAlignment="1">
      <alignment horizontal="center" vertical="top"/>
    </xf>
    <xf numFmtId="0" fontId="27" fillId="0" borderId="0" xfId="0" applyFont="1" applyFill="1" applyBorder="1" applyAlignment="1">
      <alignment vertical="center"/>
    </xf>
    <xf numFmtId="0" fontId="31" fillId="0" borderId="0" xfId="0" applyFont="1" applyAlignment="1">
      <alignment vertical="center"/>
    </xf>
    <xf numFmtId="0" fontId="38" fillId="0" borderId="0" xfId="0" applyFont="1" applyAlignment="1">
      <alignment horizontal="center" vertical="center"/>
    </xf>
    <xf numFmtId="0" fontId="39" fillId="0" borderId="0" xfId="0" applyFont="1" applyAlignment="1">
      <alignment horizontal="center" vertical="center"/>
    </xf>
    <xf numFmtId="0" fontId="31" fillId="0" borderId="0" xfId="0" applyFont="1" applyAlignment="1">
      <alignment horizontal="left" vertical="center"/>
    </xf>
    <xf numFmtId="0" fontId="31" fillId="0" borderId="6" xfId="0" applyFont="1" applyBorder="1" applyAlignment="1">
      <alignment horizontal="center" vertical="center"/>
    </xf>
    <xf numFmtId="0" fontId="31" fillId="0" borderId="6" xfId="0" applyFont="1" applyBorder="1" applyAlignment="1">
      <alignment vertical="center"/>
    </xf>
    <xf numFmtId="0" fontId="39" fillId="0" borderId="0" xfId="0" quotePrefix="1" applyFont="1" applyAlignment="1">
      <alignment horizontal="center" vertical="center"/>
    </xf>
    <xf numFmtId="0" fontId="31" fillId="0" borderId="0" xfId="0" quotePrefix="1" applyFont="1" applyAlignment="1">
      <alignment horizontal="center" vertical="center"/>
    </xf>
    <xf numFmtId="0" fontId="30" fillId="0" borderId="0" xfId="0" applyFont="1" applyAlignment="1">
      <alignment horizontal="center" vertical="center"/>
    </xf>
    <xf numFmtId="0" fontId="31" fillId="0" borderId="0" xfId="0" applyFont="1" applyBorder="1" applyAlignment="1">
      <alignment horizontal="left" vertical="center"/>
    </xf>
    <xf numFmtId="0" fontId="27" fillId="0" borderId="34" xfId="0" applyFont="1" applyFill="1" applyBorder="1" applyAlignment="1">
      <alignment horizontal="center" vertical="center"/>
    </xf>
    <xf numFmtId="0" fontId="27" fillId="0" borderId="36" xfId="0" applyFont="1" applyFill="1" applyBorder="1" applyAlignment="1">
      <alignment horizontal="center" vertical="center"/>
    </xf>
    <xf numFmtId="0" fontId="33" fillId="8" borderId="0" xfId="0" applyFont="1" applyFill="1" applyAlignment="1">
      <alignment horizontal="center" vertical="center"/>
    </xf>
    <xf numFmtId="0" fontId="27" fillId="0" borderId="39" xfId="0" applyFont="1" applyFill="1" applyBorder="1" applyAlignment="1">
      <alignment horizontal="center" vertical="center"/>
    </xf>
    <xf numFmtId="0" fontId="31" fillId="0" borderId="40" xfId="0" applyFont="1" applyBorder="1" applyAlignment="1">
      <alignment horizontal="center" vertical="center"/>
    </xf>
    <xf numFmtId="0" fontId="38" fillId="0" borderId="0" xfId="0" applyFont="1" applyBorder="1" applyAlignment="1">
      <alignment horizontal="center" vertical="center"/>
    </xf>
    <xf numFmtId="0" fontId="38" fillId="0" borderId="0" xfId="0" applyFont="1" applyBorder="1" applyAlignment="1">
      <alignment horizontal="center" vertical="top"/>
    </xf>
    <xf numFmtId="0" fontId="38" fillId="0" borderId="0" xfId="0" applyFont="1" applyAlignment="1">
      <alignment horizontal="center" vertical="top"/>
    </xf>
    <xf numFmtId="0" fontId="31" fillId="0" borderId="41" xfId="0" applyFont="1" applyBorder="1" applyAlignment="1">
      <alignment horizontal="center" vertical="center"/>
    </xf>
    <xf numFmtId="0" fontId="40" fillId="0" borderId="46" xfId="0" applyFont="1" applyBorder="1" applyAlignment="1">
      <alignment horizontal="center" vertical="center"/>
    </xf>
    <xf numFmtId="0" fontId="41" fillId="17" borderId="0" xfId="0" applyFont="1" applyFill="1" applyBorder="1" applyAlignment="1">
      <alignment horizontal="center" vertical="center"/>
    </xf>
    <xf numFmtId="0" fontId="31" fillId="0" borderId="42" xfId="0" applyFont="1" applyBorder="1" applyAlignment="1">
      <alignment horizontal="center" vertical="center"/>
    </xf>
    <xf numFmtId="0" fontId="42" fillId="15" borderId="0" xfId="0" applyFont="1" applyFill="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3" fillId="26" borderId="0" xfId="0" applyFont="1" applyFill="1" applyAlignment="1">
      <alignment horizontal="center" vertical="center"/>
    </xf>
    <xf numFmtId="0" fontId="31" fillId="0" borderId="31" xfId="0" applyFont="1" applyBorder="1" applyAlignment="1">
      <alignment horizontal="center" vertical="center"/>
    </xf>
    <xf numFmtId="0" fontId="30" fillId="0" borderId="0" xfId="0" applyFont="1" applyBorder="1" applyAlignment="1">
      <alignment horizontal="center" vertical="center"/>
    </xf>
    <xf numFmtId="0" fontId="43" fillId="0" borderId="9" xfId="0" quotePrefix="1" applyNumberFormat="1" applyFont="1" applyFill="1" applyBorder="1" applyAlignment="1">
      <alignment horizontal="center" vertical="center"/>
    </xf>
    <xf numFmtId="0" fontId="33" fillId="22" borderId="0" xfId="0" applyFont="1" applyFill="1" applyAlignment="1">
      <alignment horizontal="center" vertical="center"/>
    </xf>
    <xf numFmtId="0" fontId="33" fillId="23" borderId="0" xfId="0" applyFont="1" applyFill="1" applyAlignment="1">
      <alignment horizontal="center" vertical="center"/>
    </xf>
    <xf numFmtId="0" fontId="31" fillId="0" borderId="2" xfId="0" applyFont="1" applyBorder="1" applyAlignment="1">
      <alignment horizontal="center" vertical="center"/>
    </xf>
    <xf numFmtId="0" fontId="38" fillId="0" borderId="3" xfId="0"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xf numFmtId="0" fontId="31" fillId="0" borderId="9" xfId="0" applyFont="1" applyBorder="1" applyAlignment="1">
      <alignment horizontal="center" vertical="center"/>
    </xf>
    <xf numFmtId="0" fontId="33" fillId="21" borderId="0" xfId="0" applyFont="1" applyFill="1" applyAlignment="1">
      <alignment horizontal="center" vertical="center"/>
    </xf>
    <xf numFmtId="0" fontId="31" fillId="0" borderId="5" xfId="0" applyFont="1" applyBorder="1" applyAlignment="1">
      <alignment horizontal="center" vertical="center"/>
    </xf>
    <xf numFmtId="0" fontId="33" fillId="15" borderId="0" xfId="0" applyFont="1" applyFill="1" applyAlignment="1">
      <alignment horizontal="center" vertical="center"/>
    </xf>
    <xf numFmtId="0" fontId="31" fillId="0" borderId="7" xfId="0" applyFont="1" applyBorder="1" applyAlignment="1">
      <alignment horizontal="center" vertical="center"/>
    </xf>
    <xf numFmtId="0" fontId="37" fillId="0" borderId="0" xfId="0" applyFont="1" applyBorder="1" applyAlignment="1">
      <alignment horizontal="center" vertical="center"/>
    </xf>
    <xf numFmtId="0" fontId="25" fillId="0" borderId="24" xfId="0" applyFont="1" applyBorder="1" applyAlignment="1">
      <alignment horizontal="center" vertical="center"/>
    </xf>
    <xf numFmtId="0" fontId="34" fillId="0" borderId="8" xfId="0" applyFont="1" applyBorder="1" applyAlignment="1">
      <alignment horizontal="center" vertical="center" textRotation="180" wrapText="1"/>
    </xf>
    <xf numFmtId="0" fontId="25" fillId="0" borderId="22" xfId="0" applyFont="1" applyBorder="1" applyAlignment="1">
      <alignment horizontal="center" vertical="center"/>
    </xf>
    <xf numFmtId="0" fontId="34" fillId="0" borderId="0" xfId="0" applyFont="1" applyAlignment="1">
      <alignment horizontal="center" vertical="center"/>
    </xf>
    <xf numFmtId="0" fontId="45" fillId="0" borderId="0" xfId="0" applyFont="1" applyAlignment="1">
      <alignment horizontal="center" vertical="center"/>
    </xf>
    <xf numFmtId="0" fontId="26" fillId="28" borderId="0" xfId="0" applyFont="1" applyFill="1" applyAlignment="1">
      <alignment horizontal="center" vertical="center"/>
    </xf>
    <xf numFmtId="0" fontId="26" fillId="28" borderId="0" xfId="0" applyFont="1" applyFill="1" applyBorder="1" applyAlignment="1">
      <alignment horizontal="center" vertical="center"/>
    </xf>
    <xf numFmtId="0" fontId="46" fillId="0" borderId="0" xfId="0" applyFont="1" applyAlignment="1">
      <alignment horizontal="center" vertical="center"/>
    </xf>
    <xf numFmtId="0" fontId="47" fillId="0" borderId="0" xfId="0" applyFont="1" applyAlignment="1">
      <alignment horizontal="center" vertical="center"/>
    </xf>
    <xf numFmtId="0" fontId="26" fillId="28" borderId="0" xfId="0" applyFont="1" applyFill="1"/>
    <xf numFmtId="0" fontId="48" fillId="28" borderId="0" xfId="1" applyFont="1" applyFill="1" applyAlignment="1">
      <alignment vertical="center"/>
    </xf>
    <xf numFmtId="0" fontId="34" fillId="0" borderId="0" xfId="0" applyFont="1" applyAlignment="1">
      <alignment vertical="center"/>
    </xf>
    <xf numFmtId="0" fontId="25" fillId="0" borderId="0" xfId="0" applyFont="1" applyAlignment="1">
      <alignment vertical="center"/>
    </xf>
    <xf numFmtId="0" fontId="31" fillId="0" borderId="22" xfId="0" applyFont="1" applyBorder="1" applyAlignment="1">
      <alignment vertical="center"/>
    </xf>
    <xf numFmtId="0" fontId="31" fillId="0" borderId="24" xfId="0" applyFont="1" applyBorder="1" applyAlignment="1">
      <alignment vertical="center"/>
    </xf>
    <xf numFmtId="0" fontId="31" fillId="0" borderId="0" xfId="0" applyFont="1" applyBorder="1" applyAlignment="1">
      <alignment vertical="center"/>
    </xf>
    <xf numFmtId="0" fontId="33" fillId="0" borderId="0" xfId="0" applyFont="1" applyAlignment="1">
      <alignment vertical="center"/>
    </xf>
    <xf numFmtId="0" fontId="49" fillId="0" borderId="0" xfId="0" applyFont="1" applyAlignment="1">
      <alignment horizontal="center" vertical="center"/>
    </xf>
    <xf numFmtId="0" fontId="49" fillId="0" borderId="0" xfId="0" applyFont="1"/>
    <xf numFmtId="0" fontId="49" fillId="0" borderId="0" xfId="0" applyFont="1" applyFill="1"/>
    <xf numFmtId="0" fontId="49" fillId="0" borderId="0" xfId="0" applyFont="1" applyFill="1" applyAlignment="1">
      <alignment horizontal="center"/>
    </xf>
    <xf numFmtId="0" fontId="50" fillId="0" borderId="0" xfId="0" applyFont="1" applyFill="1" applyAlignment="1">
      <alignment horizontal="center"/>
    </xf>
    <xf numFmtId="0" fontId="51" fillId="0" borderId="0" xfId="0" applyFont="1" applyFill="1" applyAlignment="1">
      <alignment horizontal="center"/>
    </xf>
    <xf numFmtId="0" fontId="49" fillId="0" borderId="0" xfId="0" applyFont="1" applyAlignment="1">
      <alignment horizontal="center"/>
    </xf>
    <xf numFmtId="2" fontId="49" fillId="0" borderId="0" xfId="0" applyNumberFormat="1" applyFont="1" applyFill="1"/>
    <xf numFmtId="0" fontId="52" fillId="0" borderId="0" xfId="0" applyFont="1" applyFill="1" applyAlignment="1">
      <alignment horizontal="center" vertical="center"/>
    </xf>
    <xf numFmtId="2" fontId="52" fillId="0" borderId="0" xfId="0" applyNumberFormat="1" applyFont="1" applyFill="1" applyAlignment="1">
      <alignment horizontal="center" vertical="center"/>
    </xf>
    <xf numFmtId="0" fontId="52" fillId="0" borderId="0" xfId="0" applyFont="1" applyFill="1"/>
    <xf numFmtId="0" fontId="53" fillId="0" borderId="0" xfId="0" applyFont="1" applyFill="1" applyAlignment="1">
      <alignment horizontal="center"/>
    </xf>
    <xf numFmtId="0" fontId="52" fillId="0" borderId="0" xfId="0" applyFont="1" applyAlignment="1">
      <alignment wrapText="1"/>
    </xf>
    <xf numFmtId="0" fontId="52" fillId="0" borderId="0" xfId="0" applyFont="1" applyAlignment="1">
      <alignment horizontal="center"/>
    </xf>
    <xf numFmtId="0" fontId="52" fillId="0" borderId="0" xfId="0" applyFont="1"/>
    <xf numFmtId="0" fontId="54" fillId="0" borderId="0" xfId="0" applyFont="1" applyFill="1" applyAlignment="1">
      <alignment horizontal="center"/>
    </xf>
    <xf numFmtId="0" fontId="52" fillId="0" borderId="0" xfId="0" applyFont="1" applyFill="1" applyAlignment="1">
      <alignment wrapText="1"/>
    </xf>
    <xf numFmtId="0" fontId="52" fillId="0" borderId="0" xfId="0" applyFont="1" applyFill="1" applyAlignment="1">
      <alignment horizontal="center"/>
    </xf>
    <xf numFmtId="2" fontId="52" fillId="0" borderId="0" xfId="0" applyNumberFormat="1" applyFont="1"/>
    <xf numFmtId="0" fontId="53" fillId="0" borderId="0" xfId="0" applyFont="1" applyAlignment="1">
      <alignment horizontal="center"/>
    </xf>
    <xf numFmtId="0" fontId="54" fillId="0" borderId="0" xfId="0" applyFont="1" applyAlignment="1">
      <alignment horizontal="center"/>
    </xf>
    <xf numFmtId="0" fontId="38" fillId="0" borderId="0" xfId="0" applyFont="1" applyAlignment="1">
      <alignment horizontal="center" vertical="center"/>
    </xf>
    <xf numFmtId="0" fontId="25" fillId="0" borderId="0" xfId="0" applyFont="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8" fillId="0" borderId="0" xfId="0" applyFont="1" applyFill="1" applyAlignment="1">
      <alignment horizontal="center" vertical="center"/>
    </xf>
    <xf numFmtId="0" fontId="59" fillId="0" borderId="0" xfId="0" applyFont="1" applyAlignment="1">
      <alignment horizontal="center" vertical="center"/>
    </xf>
    <xf numFmtId="0" fontId="59" fillId="0" borderId="2" xfId="0" applyFont="1" applyBorder="1" applyAlignment="1">
      <alignment horizontal="center" vertical="center"/>
    </xf>
    <xf numFmtId="0" fontId="59" fillId="0" borderId="3" xfId="0" applyFont="1" applyBorder="1" applyAlignment="1">
      <alignment horizontal="center" vertical="center"/>
    </xf>
    <xf numFmtId="0" fontId="59" fillId="0" borderId="4" xfId="0" applyFont="1" applyBorder="1" applyAlignment="1">
      <alignment horizontal="center" vertical="center"/>
    </xf>
    <xf numFmtId="0" fontId="59" fillId="0" borderId="8" xfId="0" applyFont="1" applyBorder="1" applyAlignment="1">
      <alignment horizontal="center" vertical="center"/>
    </xf>
    <xf numFmtId="0" fontId="59" fillId="0" borderId="0" xfId="0" applyFont="1" applyBorder="1" applyAlignment="1">
      <alignment horizontal="center" vertical="center"/>
    </xf>
    <xf numFmtId="0" fontId="59" fillId="0" borderId="9" xfId="0" applyFont="1" applyBorder="1" applyAlignment="1">
      <alignment horizontal="center" vertical="center"/>
    </xf>
    <xf numFmtId="0" fontId="59" fillId="0" borderId="0" xfId="0" applyFont="1" applyFill="1" applyAlignment="1">
      <alignment horizontal="center" vertical="center"/>
    </xf>
    <xf numFmtId="16" fontId="63" fillId="20" borderId="43" xfId="0" quotePrefix="1" applyNumberFormat="1" applyFont="1" applyFill="1" applyBorder="1" applyAlignment="1">
      <alignment horizontal="center" vertical="center"/>
    </xf>
    <xf numFmtId="0" fontId="59" fillId="0" borderId="6" xfId="0" applyFont="1" applyBorder="1" applyAlignment="1">
      <alignment horizontal="center" vertical="center"/>
    </xf>
    <xf numFmtId="0" fontId="59" fillId="0" borderId="7" xfId="0" applyFont="1" applyBorder="1" applyAlignment="1">
      <alignment vertical="center"/>
    </xf>
    <xf numFmtId="0" fontId="64" fillId="2" borderId="1" xfId="0" quotePrefix="1" applyNumberFormat="1" applyFont="1" applyFill="1" applyBorder="1" applyAlignment="1">
      <alignment horizontal="center" vertical="center"/>
    </xf>
    <xf numFmtId="16" fontId="63" fillId="20" borderId="1" xfId="0" quotePrefix="1" applyNumberFormat="1" applyFont="1" applyFill="1" applyBorder="1" applyAlignment="1">
      <alignment horizontal="center" vertical="center"/>
    </xf>
    <xf numFmtId="0" fontId="64" fillId="3" borderId="1" xfId="0" applyFont="1" applyFill="1" applyBorder="1" applyAlignment="1">
      <alignment horizontal="center" vertical="center"/>
    </xf>
    <xf numFmtId="0" fontId="59" fillId="0" borderId="5" xfId="0" applyFont="1" applyBorder="1" applyAlignment="1">
      <alignment horizontal="center" vertical="center"/>
    </xf>
    <xf numFmtId="0" fontId="59" fillId="0" borderId="7" xfId="0" applyFont="1" applyBorder="1" applyAlignment="1">
      <alignment horizontal="center" vertical="center"/>
    </xf>
    <xf numFmtId="0" fontId="59" fillId="0" borderId="8" xfId="0" applyFont="1" applyBorder="1" applyAlignment="1">
      <alignment vertical="center"/>
    </xf>
    <xf numFmtId="0" fontId="60" fillId="0" borderId="0" xfId="0" applyFont="1" applyBorder="1" applyAlignment="1">
      <alignment horizontal="center" vertical="center"/>
    </xf>
    <xf numFmtId="0" fontId="59" fillId="0" borderId="0" xfId="0" applyFont="1" applyAlignment="1">
      <alignment horizontal="center" vertical="top"/>
    </xf>
    <xf numFmtId="0" fontId="59" fillId="0" borderId="0" xfId="0" applyFont="1" applyBorder="1" applyAlignment="1">
      <alignment horizontal="center" vertical="top"/>
    </xf>
    <xf numFmtId="0" fontId="60" fillId="0" borderId="0" xfId="0" applyFont="1" applyBorder="1" applyAlignment="1">
      <alignment horizontal="center" vertical="top"/>
    </xf>
    <xf numFmtId="0" fontId="68" fillId="0" borderId="8" xfId="0" applyFont="1" applyBorder="1" applyAlignment="1">
      <alignment horizontal="center" vertical="center" wrapText="1"/>
    </xf>
    <xf numFmtId="0" fontId="68" fillId="0" borderId="0" xfId="0" applyFont="1" applyBorder="1" applyAlignment="1">
      <alignment horizontal="center" vertical="center" wrapText="1"/>
    </xf>
    <xf numFmtId="0" fontId="68" fillId="0" borderId="9" xfId="0" applyFont="1" applyBorder="1" applyAlignment="1">
      <alignment horizontal="center" vertical="center" wrapText="1"/>
    </xf>
    <xf numFmtId="0" fontId="1" fillId="0" borderId="8" xfId="0" applyFont="1" applyBorder="1" applyAlignment="1">
      <alignment horizontal="center" vertical="center"/>
    </xf>
    <xf numFmtId="0" fontId="21" fillId="0" borderId="8" xfId="0" applyFont="1" applyBorder="1" applyAlignment="1">
      <alignment vertical="center"/>
    </xf>
    <xf numFmtId="0" fontId="21" fillId="0" borderId="57" xfId="0" applyFont="1" applyBorder="1" applyAlignment="1">
      <alignment horizontal="center" vertical="center"/>
    </xf>
    <xf numFmtId="0" fontId="21" fillId="31" borderId="58" xfId="0" applyFont="1" applyFill="1" applyBorder="1" applyAlignment="1">
      <alignment vertical="center"/>
    </xf>
    <xf numFmtId="0" fontId="21" fillId="3" borderId="59" xfId="0" applyFont="1" applyFill="1" applyBorder="1" applyAlignment="1">
      <alignment vertical="center"/>
    </xf>
    <xf numFmtId="0" fontId="21" fillId="31" borderId="58" xfId="0" applyFont="1" applyFill="1" applyBorder="1" applyAlignment="1">
      <alignment horizontal="center" vertical="center"/>
    </xf>
    <xf numFmtId="0" fontId="21" fillId="3" borderId="59" xfId="0" applyFont="1" applyFill="1" applyBorder="1" applyAlignment="1">
      <alignment horizontal="center" vertical="center"/>
    </xf>
    <xf numFmtId="0" fontId="25" fillId="0" borderId="57" xfId="0" applyFont="1" applyBorder="1" applyAlignment="1">
      <alignment horizontal="center" vertical="center"/>
    </xf>
    <xf numFmtId="0" fontId="25" fillId="31" borderId="58" xfId="0" applyFont="1" applyFill="1" applyBorder="1" applyAlignment="1">
      <alignment horizontal="center" vertical="center"/>
    </xf>
    <xf numFmtId="0" fontId="25" fillId="3" borderId="59" xfId="0" applyFont="1" applyFill="1" applyBorder="1" applyAlignment="1">
      <alignment horizontal="center" vertical="center"/>
    </xf>
    <xf numFmtId="0" fontId="38" fillId="0" borderId="2" xfId="0" applyFont="1" applyBorder="1" applyAlignment="1">
      <alignment horizontal="center" vertical="center"/>
    </xf>
    <xf numFmtId="0" fontId="38" fillId="31" borderId="3" xfId="0" applyFont="1" applyFill="1" applyBorder="1" applyAlignment="1">
      <alignment horizontal="center" vertical="center"/>
    </xf>
    <xf numFmtId="0" fontId="38" fillId="3" borderId="4" xfId="0" applyFont="1" applyFill="1" applyBorder="1" applyAlignment="1">
      <alignment horizontal="center" vertical="center"/>
    </xf>
    <xf numFmtId="0" fontId="21" fillId="0" borderId="0" xfId="0" applyFont="1" applyAlignment="1">
      <alignment horizontal="left" vertical="center"/>
    </xf>
    <xf numFmtId="0" fontId="48" fillId="17" borderId="0" xfId="0" applyFont="1" applyFill="1" applyAlignment="1">
      <alignment horizontal="center"/>
    </xf>
    <xf numFmtId="0" fontId="0" fillId="0" borderId="0" xfId="0" applyAlignment="1">
      <alignment horizontal="center" vertical="center"/>
    </xf>
    <xf numFmtId="0" fontId="48" fillId="33" borderId="0" xfId="0" applyFont="1" applyFill="1" applyAlignment="1">
      <alignment horizontal="center" vertical="center"/>
    </xf>
    <xf numFmtId="0" fontId="21" fillId="0" borderId="4" xfId="0" applyFont="1" applyBorder="1" applyAlignment="1">
      <alignment horizontal="center" vertical="center"/>
    </xf>
    <xf numFmtId="0" fontId="21" fillId="0" borderId="9" xfId="0" applyFont="1" applyBorder="1" applyAlignment="1">
      <alignment horizontal="center" vertical="center"/>
    </xf>
    <xf numFmtId="0" fontId="41" fillId="2" borderId="0" xfId="0" applyFont="1" applyFill="1" applyBorder="1" applyAlignment="1">
      <alignment vertical="center"/>
    </xf>
    <xf numFmtId="0" fontId="56" fillId="0" borderId="0" xfId="0" applyFont="1" applyBorder="1" applyAlignment="1">
      <alignment horizontal="center" vertical="center"/>
    </xf>
    <xf numFmtId="0" fontId="59" fillId="0" borderId="0" xfId="0" applyFont="1" applyAlignment="1">
      <alignment horizontal="center" vertical="center"/>
    </xf>
    <xf numFmtId="0" fontId="59" fillId="0" borderId="8" xfId="0" applyFont="1" applyBorder="1" applyAlignment="1">
      <alignment horizontal="center" vertical="center"/>
    </xf>
    <xf numFmtId="0" fontId="59" fillId="0" borderId="0" xfId="0" applyFont="1" applyBorder="1" applyAlignment="1">
      <alignment horizontal="center" vertical="center"/>
    </xf>
    <xf numFmtId="0" fontId="56" fillId="0" borderId="62" xfId="0" applyFont="1" applyBorder="1" applyAlignment="1">
      <alignment horizontal="center" vertical="center"/>
    </xf>
    <xf numFmtId="0" fontId="25" fillId="0" borderId="0" xfId="0" applyFont="1" applyAlignment="1">
      <alignment horizontal="center" vertical="center"/>
    </xf>
    <xf numFmtId="0" fontId="31" fillId="0" borderId="0" xfId="0" applyFont="1" applyBorder="1" applyAlignment="1">
      <alignment horizontal="center" vertical="center"/>
    </xf>
    <xf numFmtId="0" fontId="31" fillId="0" borderId="0" xfId="0" applyFont="1" applyAlignment="1">
      <alignment horizontal="center" vertical="center"/>
    </xf>
    <xf numFmtId="0" fontId="1" fillId="0" borderId="0" xfId="0" applyFont="1" applyAlignment="1">
      <alignment horizontal="center"/>
    </xf>
    <xf numFmtId="0" fontId="1" fillId="0" borderId="12" xfId="0" applyFont="1" applyBorder="1"/>
    <xf numFmtId="0" fontId="1" fillId="0" borderId="13" xfId="0" applyFont="1" applyBorder="1"/>
    <xf numFmtId="0" fontId="1" fillId="0" borderId="0" xfId="0" applyFont="1" applyBorder="1" applyAlignment="1">
      <alignment horizontal="center"/>
    </xf>
    <xf numFmtId="0" fontId="1" fillId="0" borderId="12" xfId="0" applyFont="1" applyBorder="1" applyAlignment="1">
      <alignment horizontal="center"/>
    </xf>
    <xf numFmtId="0" fontId="65" fillId="2" borderId="12" xfId="0" applyFont="1" applyFill="1" applyBorder="1" applyAlignment="1">
      <alignment vertical="center"/>
    </xf>
    <xf numFmtId="0" fontId="13" fillId="28" borderId="0" xfId="0" applyFont="1" applyFill="1"/>
    <xf numFmtId="0" fontId="31" fillId="0" borderId="0" xfId="0" applyFont="1" applyAlignment="1">
      <alignment horizontal="center" vertical="center"/>
    </xf>
    <xf numFmtId="0" fontId="25" fillId="0" borderId="67" xfId="0" applyFont="1" applyBorder="1" applyAlignment="1">
      <alignment horizontal="center" vertical="center"/>
    </xf>
    <xf numFmtId="0" fontId="25" fillId="0" borderId="0" xfId="0" applyFont="1" applyAlignment="1">
      <alignment horizontal="center" vertical="center"/>
    </xf>
    <xf numFmtId="0" fontId="59" fillId="0" borderId="0" xfId="0" applyFont="1" applyBorder="1" applyAlignment="1">
      <alignment horizontal="center" vertical="center"/>
    </xf>
    <xf numFmtId="0" fontId="31" fillId="0" borderId="0" xfId="0" applyFont="1" applyAlignment="1">
      <alignment horizontal="center" vertical="center"/>
    </xf>
    <xf numFmtId="0" fontId="30" fillId="0" borderId="0" xfId="0" applyFont="1" applyAlignment="1">
      <alignment horizontal="center" vertical="center" wrapText="1"/>
    </xf>
    <xf numFmtId="0" fontId="31" fillId="0" borderId="0" xfId="0" applyFont="1" applyBorder="1" applyAlignment="1">
      <alignment horizontal="center" vertical="center"/>
    </xf>
    <xf numFmtId="0" fontId="31" fillId="0" borderId="6" xfId="0" applyFont="1" applyBorder="1" applyAlignment="1">
      <alignment horizontal="center" vertical="center"/>
    </xf>
    <xf numFmtId="0" fontId="21" fillId="0" borderId="53" xfId="0" applyFont="1" applyBorder="1" applyAlignment="1">
      <alignment horizontal="center" vertical="center"/>
    </xf>
    <xf numFmtId="0" fontId="25" fillId="0" borderId="0" xfId="0" applyFont="1" applyAlignment="1">
      <alignment horizontal="center" vertical="center"/>
    </xf>
    <xf numFmtId="0" fontId="45" fillId="34" borderId="12" xfId="0" applyFont="1" applyFill="1" applyBorder="1" applyAlignment="1">
      <alignment vertical="center"/>
    </xf>
    <xf numFmtId="0" fontId="31" fillId="36" borderId="0" xfId="0" applyFont="1" applyFill="1" applyAlignment="1">
      <alignment horizontal="center" vertical="center"/>
    </xf>
    <xf numFmtId="0" fontId="27" fillId="36" borderId="0" xfId="0" applyFont="1" applyFill="1" applyBorder="1" applyAlignment="1">
      <alignment horizontal="center" vertical="center"/>
    </xf>
    <xf numFmtId="0" fontId="31" fillId="36" borderId="0" xfId="0" applyFont="1" applyFill="1" applyBorder="1" applyAlignment="1">
      <alignment horizontal="center" vertical="center"/>
    </xf>
    <xf numFmtId="0" fontId="33" fillId="36" borderId="0" xfId="0" applyFont="1" applyFill="1" applyAlignment="1">
      <alignment horizontal="center" vertical="center"/>
    </xf>
    <xf numFmtId="0" fontId="31" fillId="36" borderId="0" xfId="0" applyFont="1" applyFill="1" applyAlignment="1">
      <alignment horizontal="center" vertical="center"/>
    </xf>
    <xf numFmtId="0" fontId="25" fillId="36" borderId="0" xfId="0" applyFont="1" applyFill="1" applyAlignment="1">
      <alignment horizontal="center" vertical="center"/>
    </xf>
    <xf numFmtId="0" fontId="45" fillId="36" borderId="0" xfId="0" applyFont="1" applyFill="1" applyAlignment="1">
      <alignment horizontal="center" vertical="center"/>
    </xf>
    <xf numFmtId="0" fontId="31" fillId="36" borderId="0" xfId="0" applyFont="1" applyFill="1" applyBorder="1" applyAlignment="1">
      <alignment horizontal="center" vertical="center"/>
    </xf>
    <xf numFmtId="0" fontId="25" fillId="36" borderId="0" xfId="0" applyFont="1" applyFill="1" applyAlignment="1">
      <alignment vertical="center"/>
    </xf>
    <xf numFmtId="0" fontId="31" fillId="0" borderId="53" xfId="0" applyFont="1" applyBorder="1" applyAlignment="1">
      <alignment horizontal="center" vertical="center"/>
    </xf>
    <xf numFmtId="0" fontId="31" fillId="0" borderId="123" xfId="0" applyFont="1" applyBorder="1" applyAlignment="1">
      <alignment horizontal="center" vertical="center"/>
    </xf>
    <xf numFmtId="0" fontId="21" fillId="0" borderId="123" xfId="0" applyFont="1" applyBorder="1" applyAlignment="1">
      <alignment horizontal="center" vertical="center"/>
    </xf>
    <xf numFmtId="0" fontId="1" fillId="0" borderId="52" xfId="0" applyFont="1" applyBorder="1" applyAlignment="1">
      <alignment horizontal="center" vertical="center"/>
    </xf>
    <xf numFmtId="0" fontId="1" fillId="0" borderId="53" xfId="0" applyFont="1" applyBorder="1" applyAlignment="1">
      <alignment horizontal="center" vertical="center"/>
    </xf>
    <xf numFmtId="0" fontId="1" fillId="0" borderId="123" xfId="0" applyFont="1" applyBorder="1" applyAlignment="1">
      <alignment horizontal="center" vertical="center"/>
    </xf>
    <xf numFmtId="0" fontId="25" fillId="0" borderId="127" xfId="0" applyFont="1" applyBorder="1" applyAlignment="1">
      <alignment horizontal="center" vertical="center"/>
    </xf>
    <xf numFmtId="0" fontId="25" fillId="0" borderId="131" xfId="0" applyFont="1" applyBorder="1" applyAlignment="1">
      <alignment horizontal="center" vertical="center"/>
    </xf>
    <xf numFmtId="0" fontId="44" fillId="0" borderId="68" xfId="0" applyFont="1" applyFill="1" applyBorder="1" applyAlignment="1">
      <alignment vertical="center"/>
    </xf>
    <xf numFmtId="0" fontId="44" fillId="0" borderId="3" xfId="0" applyFont="1" applyFill="1" applyBorder="1" applyAlignment="1">
      <alignment vertical="center"/>
    </xf>
    <xf numFmtId="0" fontId="44" fillId="0" borderId="69" xfId="0" applyFont="1" applyFill="1" applyBorder="1" applyAlignment="1">
      <alignment vertical="center"/>
    </xf>
    <xf numFmtId="0" fontId="44" fillId="0" borderId="70" xfId="0" applyFont="1" applyFill="1" applyBorder="1" applyAlignment="1">
      <alignment vertical="center"/>
    </xf>
    <xf numFmtId="0" fontId="44" fillId="0" borderId="6" xfId="0" applyFont="1" applyFill="1" applyBorder="1" applyAlignment="1">
      <alignment vertical="center"/>
    </xf>
    <xf numFmtId="0" fontId="44" fillId="0" borderId="71" xfId="0" applyFont="1" applyFill="1" applyBorder="1" applyAlignment="1">
      <alignment vertical="center"/>
    </xf>
    <xf numFmtId="0" fontId="25" fillId="36" borderId="0" xfId="0" applyFont="1" applyFill="1" applyAlignment="1">
      <alignment horizontal="center" vertical="center"/>
    </xf>
    <xf numFmtId="0" fontId="25" fillId="0" borderId="0" xfId="0" applyFont="1" applyAlignment="1">
      <alignment horizontal="center" vertical="center"/>
    </xf>
    <xf numFmtId="0" fontId="65" fillId="2" borderId="12" xfId="0" applyFont="1" applyFill="1" applyBorder="1" applyAlignment="1">
      <alignment horizontal="center" vertical="center"/>
    </xf>
    <xf numFmtId="16" fontId="63" fillId="20" borderId="11" xfId="0" quotePrefix="1" applyNumberFormat="1" applyFont="1" applyFill="1" applyBorder="1" applyAlignment="1">
      <alignment horizontal="center" vertical="center"/>
    </xf>
    <xf numFmtId="0" fontId="65" fillId="2" borderId="12" xfId="0" applyFont="1" applyFill="1" applyBorder="1" applyAlignment="1">
      <alignment horizontal="left" vertical="center"/>
    </xf>
    <xf numFmtId="0" fontId="41" fillId="3" borderId="0" xfId="0" applyFont="1" applyFill="1" applyBorder="1" applyAlignment="1">
      <alignment vertical="center"/>
    </xf>
    <xf numFmtId="0" fontId="21" fillId="36" borderId="0" xfId="0" applyFont="1" applyFill="1" applyBorder="1" applyAlignment="1">
      <alignment horizontal="center" vertical="center"/>
    </xf>
    <xf numFmtId="0" fontId="21" fillId="0" borderId="0" xfId="0" applyFont="1" applyFill="1" applyBorder="1" applyAlignment="1">
      <alignment horizontal="center" vertical="center"/>
    </xf>
    <xf numFmtId="0" fontId="33" fillId="0" borderId="0" xfId="0" applyFont="1" applyFill="1" applyAlignment="1">
      <alignment horizontal="center" vertical="center"/>
    </xf>
    <xf numFmtId="0" fontId="25" fillId="0" borderId="0" xfId="0" applyFont="1" applyFill="1" applyAlignment="1">
      <alignment horizontal="center" vertical="center"/>
    </xf>
    <xf numFmtId="0" fontId="45" fillId="0" borderId="0" xfId="0" applyFont="1" applyFill="1" applyAlignment="1">
      <alignment horizontal="center" vertical="center"/>
    </xf>
    <xf numFmtId="0" fontId="25" fillId="0" borderId="0" xfId="0" applyFont="1" applyFill="1" applyBorder="1" applyAlignment="1">
      <alignment horizontal="center" vertical="center"/>
    </xf>
    <xf numFmtId="0" fontId="26" fillId="0" borderId="0" xfId="0" applyFont="1" applyFill="1" applyAlignment="1">
      <alignment horizontal="center" vertical="center"/>
    </xf>
    <xf numFmtId="0" fontId="46" fillId="0" borderId="0" xfId="0" applyFont="1" applyFill="1" applyAlignment="1">
      <alignment horizontal="center" vertical="center"/>
    </xf>
    <xf numFmtId="0" fontId="26" fillId="0" borderId="0" xfId="0" applyFont="1" applyFill="1" applyBorder="1" applyAlignment="1">
      <alignment vertical="center"/>
    </xf>
    <xf numFmtId="0" fontId="26" fillId="0" borderId="22" xfId="0" applyFont="1" applyFill="1" applyBorder="1" applyAlignment="1">
      <alignment horizontal="center" vertical="center"/>
    </xf>
    <xf numFmtId="0" fontId="26" fillId="0" borderId="24" xfId="0" applyFont="1" applyFill="1" applyBorder="1" applyAlignment="1">
      <alignment horizontal="center" vertical="center"/>
    </xf>
    <xf numFmtId="0" fontId="26" fillId="0" borderId="0" xfId="0" applyFont="1" applyFill="1" applyBorder="1" applyAlignment="1">
      <alignment horizontal="center" vertical="center"/>
    </xf>
    <xf numFmtId="0" fontId="46" fillId="0" borderId="22" xfId="0" applyFont="1" applyFill="1" applyBorder="1" applyAlignment="1">
      <alignment horizontal="center" vertical="center"/>
    </xf>
    <xf numFmtId="0" fontId="46" fillId="0" borderId="24" xfId="0" applyFont="1" applyFill="1" applyBorder="1" applyAlignment="1">
      <alignment horizontal="center" vertical="center"/>
    </xf>
    <xf numFmtId="0" fontId="46" fillId="0" borderId="0" xfId="0" applyFont="1" applyFill="1" applyBorder="1" applyAlignment="1">
      <alignment horizontal="center" vertical="center"/>
    </xf>
    <xf numFmtId="0" fontId="25" fillId="0" borderId="0" xfId="0" applyFont="1" applyAlignment="1">
      <alignment horizontal="center" vertical="center"/>
    </xf>
    <xf numFmtId="0" fontId="83" fillId="0" borderId="0" xfId="0" applyFont="1" applyFill="1"/>
    <xf numFmtId="0" fontId="84" fillId="0" borderId="0" xfId="1" applyFont="1" applyFill="1" applyAlignment="1">
      <alignment vertical="center"/>
    </xf>
    <xf numFmtId="0" fontId="83" fillId="0" borderId="0" xfId="0" applyFont="1" applyFill="1" applyAlignment="1">
      <alignment horizontal="center" vertical="center"/>
    </xf>
    <xf numFmtId="0" fontId="21" fillId="0" borderId="52" xfId="0" applyFont="1" applyBorder="1" applyAlignment="1">
      <alignment horizontal="left" vertical="center"/>
    </xf>
    <xf numFmtId="0" fontId="31" fillId="0" borderId="52" xfId="0" applyFont="1" applyBorder="1" applyAlignment="1">
      <alignment horizontal="left" vertical="center"/>
    </xf>
    <xf numFmtId="0" fontId="59" fillId="0" borderId="0" xfId="0" applyFont="1" applyAlignment="1">
      <alignment horizontal="center" vertical="center"/>
    </xf>
    <xf numFmtId="0" fontId="19" fillId="29" borderId="0" xfId="0" applyFont="1" applyFill="1" applyAlignment="1">
      <alignment vertical="center"/>
    </xf>
    <xf numFmtId="0" fontId="18" fillId="0" borderId="0" xfId="0" applyFont="1" applyFill="1" applyAlignment="1">
      <alignment vertical="center"/>
    </xf>
    <xf numFmtId="0" fontId="59" fillId="0" borderId="0" xfId="0" applyFont="1" applyAlignment="1">
      <alignment vertical="center"/>
    </xf>
    <xf numFmtId="0" fontId="59" fillId="3" borderId="0" xfId="0" applyFont="1" applyFill="1" applyAlignment="1">
      <alignment horizontal="right" vertical="center"/>
    </xf>
    <xf numFmtId="0" fontId="31" fillId="36" borderId="0" xfId="0" applyFont="1" applyFill="1" applyBorder="1" applyAlignment="1">
      <alignment horizontal="center" vertical="center"/>
    </xf>
    <xf numFmtId="0" fontId="25" fillId="0" borderId="0" xfId="0" applyFont="1" applyBorder="1" applyAlignment="1">
      <alignment horizontal="center" vertical="center"/>
    </xf>
    <xf numFmtId="0" fontId="25" fillId="0" borderId="45" xfId="0" applyFont="1" applyBorder="1" applyAlignment="1">
      <alignment horizontal="center" vertical="center"/>
    </xf>
    <xf numFmtId="0" fontId="25" fillId="0" borderId="67" xfId="0" applyFont="1" applyBorder="1" applyAlignment="1">
      <alignment horizontal="center" vertical="center"/>
    </xf>
    <xf numFmtId="0" fontId="25" fillId="0" borderId="109" xfId="0" applyFont="1" applyBorder="1" applyAlignment="1">
      <alignment horizontal="center" vertical="center"/>
    </xf>
    <xf numFmtId="0" fontId="31" fillId="36" borderId="0" xfId="0" applyFont="1" applyFill="1" applyAlignment="1">
      <alignment horizontal="center" vertical="center"/>
    </xf>
    <xf numFmtId="0" fontId="31" fillId="0" borderId="0" xfId="0" applyFont="1" applyAlignment="1">
      <alignment horizontal="center" vertical="center"/>
    </xf>
    <xf numFmtId="0" fontId="25" fillId="0" borderId="0" xfId="0" applyFont="1" applyAlignment="1">
      <alignment horizontal="center" vertical="center"/>
    </xf>
    <xf numFmtId="0" fontId="25" fillId="36" borderId="0" xfId="0" applyFont="1" applyFill="1" applyAlignment="1">
      <alignment horizontal="center" vertical="center"/>
    </xf>
    <xf numFmtId="0" fontId="23" fillId="0" borderId="0" xfId="0" applyFont="1" applyAlignment="1">
      <alignment horizontal="center" vertical="center"/>
    </xf>
    <xf numFmtId="0" fontId="23" fillId="0" borderId="0" xfId="0" applyFont="1" applyAlignment="1">
      <alignment horizontal="center" vertical="center" wrapText="1"/>
    </xf>
    <xf numFmtId="0" fontId="31" fillId="0" borderId="0" xfId="0" applyFont="1" applyBorder="1" applyAlignment="1">
      <alignment horizontal="center" vertical="center"/>
    </xf>
    <xf numFmtId="0" fontId="30" fillId="0" borderId="0" xfId="0" applyFont="1" applyAlignment="1">
      <alignment horizontal="center" vertical="center" wrapText="1"/>
    </xf>
    <xf numFmtId="0" fontId="31" fillId="0" borderId="3" xfId="0" applyFont="1" applyBorder="1" applyAlignment="1">
      <alignment horizontal="center" vertical="center"/>
    </xf>
    <xf numFmtId="0" fontId="31" fillId="0" borderId="6" xfId="0" applyFont="1" applyBorder="1" applyAlignment="1">
      <alignment horizontal="center" vertical="center"/>
    </xf>
    <xf numFmtId="0" fontId="75" fillId="0" borderId="0" xfId="0" applyFont="1" applyBorder="1" applyAlignment="1">
      <alignment horizontal="center" vertical="center"/>
    </xf>
    <xf numFmtId="0" fontId="25" fillId="0" borderId="125" xfId="0" applyFont="1" applyBorder="1" applyAlignment="1">
      <alignment horizontal="center" vertical="center"/>
    </xf>
    <xf numFmtId="0" fontId="25" fillId="0" borderId="129" xfId="0" applyFont="1" applyBorder="1" applyAlignment="1">
      <alignment horizontal="center" vertical="center"/>
    </xf>
    <xf numFmtId="0" fontId="21" fillId="0" borderId="0" xfId="0" applyFont="1" applyBorder="1" applyAlignment="1">
      <alignment horizontal="center" vertical="top"/>
    </xf>
    <xf numFmtId="0" fontId="34" fillId="0" borderId="2" xfId="0" applyFont="1" applyBorder="1" applyAlignment="1">
      <alignment vertical="center" textRotation="180" wrapText="1"/>
    </xf>
    <xf numFmtId="0" fontId="34" fillId="0" borderId="8" xfId="0" applyFont="1" applyBorder="1" applyAlignment="1">
      <alignment vertical="center" textRotation="180" wrapText="1"/>
    </xf>
    <xf numFmtId="0" fontId="39" fillId="0" borderId="67" xfId="0" applyFont="1" applyBorder="1" applyAlignment="1">
      <alignment horizontal="center" vertical="center"/>
    </xf>
    <xf numFmtId="0" fontId="39" fillId="0" borderId="0" xfId="0" applyFont="1" applyBorder="1" applyAlignment="1">
      <alignment horizontal="center" vertical="center"/>
    </xf>
    <xf numFmtId="0" fontId="39" fillId="0" borderId="108" xfId="0" applyFont="1" applyFill="1" applyBorder="1" applyAlignment="1">
      <alignment horizontal="center" vertical="center"/>
    </xf>
    <xf numFmtId="0" fontId="39" fillId="0" borderId="0" xfId="0" applyFont="1" applyFill="1" applyBorder="1" applyAlignment="1">
      <alignment horizontal="center" vertical="center"/>
    </xf>
    <xf numFmtId="0" fontId="39" fillId="0" borderId="47" xfId="0" applyFont="1" applyBorder="1" applyAlignment="1">
      <alignment horizontal="center" vertical="center"/>
    </xf>
    <xf numFmtId="0" fontId="31" fillId="0" borderId="132" xfId="0" applyFont="1" applyBorder="1" applyAlignment="1">
      <alignment horizontal="center" vertical="center"/>
    </xf>
    <xf numFmtId="0" fontId="25" fillId="36" borderId="0" xfId="0" applyFont="1" applyFill="1" applyBorder="1" applyAlignment="1">
      <alignment horizontal="center" vertical="center"/>
    </xf>
    <xf numFmtId="0" fontId="21" fillId="36" borderId="0" xfId="0" applyFont="1" applyFill="1" applyBorder="1" applyAlignment="1">
      <alignment vertical="center"/>
    </xf>
    <xf numFmtId="0" fontId="31" fillId="36" borderId="0" xfId="0" applyFont="1" applyFill="1" applyBorder="1" applyAlignment="1">
      <alignment vertical="center"/>
    </xf>
    <xf numFmtId="0" fontId="30" fillId="36" borderId="0" xfId="0" applyFont="1" applyFill="1" applyAlignment="1">
      <alignment horizontal="center" vertical="center" wrapText="1"/>
    </xf>
    <xf numFmtId="0" fontId="34" fillId="0" borderId="0" xfId="0" applyFont="1" applyBorder="1" applyAlignment="1">
      <alignment vertical="center" textRotation="180" wrapText="1"/>
    </xf>
    <xf numFmtId="0" fontId="75" fillId="0" borderId="8" xfId="0" applyFont="1" applyBorder="1" applyAlignment="1">
      <alignment horizontal="center" vertical="center"/>
    </xf>
    <xf numFmtId="0" fontId="59" fillId="0" borderId="0" xfId="0" applyFont="1" applyAlignment="1">
      <alignment horizontal="center" vertical="center"/>
    </xf>
    <xf numFmtId="0" fontId="29" fillId="2" borderId="12" xfId="0" applyFont="1" applyFill="1" applyBorder="1" applyAlignment="1">
      <alignment horizontal="center" vertical="center"/>
    </xf>
    <xf numFmtId="0" fontId="18" fillId="0" borderId="0" xfId="0" applyFont="1" applyFill="1" applyAlignment="1">
      <alignment horizontal="center" vertical="center"/>
    </xf>
    <xf numFmtId="0" fontId="46" fillId="39" borderId="0" xfId="0" applyFont="1" applyFill="1" applyAlignment="1">
      <alignment horizontal="center" vertical="center"/>
    </xf>
    <xf numFmtId="0" fontId="25" fillId="36" borderId="0" xfId="0" applyFont="1" applyFill="1" applyAlignment="1">
      <alignment horizontal="center" vertical="center"/>
    </xf>
    <xf numFmtId="0" fontId="25" fillId="0" borderId="0" xfId="0" applyFont="1" applyAlignment="1">
      <alignment horizontal="center" vertical="center"/>
    </xf>
    <xf numFmtId="0" fontId="31" fillId="0" borderId="0" xfId="0" applyFont="1" applyAlignment="1">
      <alignment horizontal="center" vertical="center"/>
    </xf>
    <xf numFmtId="0" fontId="38" fillId="0" borderId="0" xfId="0" applyFont="1" applyAlignment="1">
      <alignment horizontal="center" vertical="center"/>
    </xf>
    <xf numFmtId="0" fontId="21" fillId="0" borderId="0" xfId="0" applyFont="1" applyAlignment="1">
      <alignment horizontal="center" vertical="center"/>
    </xf>
    <xf numFmtId="0" fontId="1" fillId="0" borderId="0" xfId="0" applyFont="1" applyAlignment="1">
      <alignment horizontal="center" vertical="center"/>
    </xf>
    <xf numFmtId="0" fontId="95" fillId="28" borderId="0" xfId="0" applyFont="1" applyFill="1" applyAlignment="1">
      <alignment horizontal="center" vertical="center"/>
    </xf>
    <xf numFmtId="0" fontId="38" fillId="30" borderId="0" xfId="0" applyFont="1" applyFill="1" applyAlignment="1">
      <alignment horizontal="center" vertical="center"/>
    </xf>
    <xf numFmtId="0" fontId="21" fillId="30" borderId="0" xfId="0" applyFont="1" applyFill="1" applyAlignment="1">
      <alignment horizontal="center" vertical="center"/>
    </xf>
    <xf numFmtId="0" fontId="98" fillId="0" borderId="0" xfId="0" applyFont="1" applyAlignment="1">
      <alignment horizontal="center" vertical="center" wrapText="1"/>
    </xf>
    <xf numFmtId="0" fontId="100" fillId="40" borderId="0" xfId="0" applyFont="1" applyFill="1" applyAlignment="1">
      <alignment horizontal="right" vertical="top" wrapText="1"/>
    </xf>
    <xf numFmtId="0" fontId="100" fillId="40" borderId="0" xfId="0" applyFont="1" applyFill="1" applyAlignment="1">
      <alignment horizontal="center" vertical="top" wrapText="1"/>
    </xf>
    <xf numFmtId="0" fontId="101" fillId="40" borderId="0" xfId="0" applyFont="1" applyFill="1" applyAlignment="1">
      <alignment horizontal="center" vertical="top" wrapText="1"/>
    </xf>
    <xf numFmtId="0" fontId="99" fillId="0" borderId="0" xfId="0" applyFont="1" applyAlignment="1">
      <alignment horizontal="right" vertical="top" wrapText="1"/>
    </xf>
    <xf numFmtId="0" fontId="7" fillId="0" borderId="0" xfId="1" applyAlignment="1">
      <alignment vertical="top" wrapText="1"/>
    </xf>
    <xf numFmtId="0" fontId="102" fillId="0" borderId="0" xfId="0" applyFont="1" applyAlignment="1">
      <alignment vertical="top" wrapText="1"/>
    </xf>
    <xf numFmtId="0" fontId="103" fillId="0" borderId="0" xfId="0" applyFont="1" applyAlignment="1">
      <alignment horizontal="right" vertical="top" wrapText="1"/>
    </xf>
    <xf numFmtId="0" fontId="104" fillId="0" borderId="0" xfId="0" applyFont="1" applyAlignment="1">
      <alignment vertical="top" wrapText="1"/>
    </xf>
    <xf numFmtId="0" fontId="0" fillId="0" borderId="0" xfId="0" applyAlignment="1">
      <alignment horizontal="center"/>
    </xf>
    <xf numFmtId="0" fontId="105" fillId="0" borderId="0" xfId="0" applyFont="1" applyAlignment="1">
      <alignment horizontal="right" vertical="top" wrapText="1"/>
    </xf>
    <xf numFmtId="0" fontId="105" fillId="0" borderId="0" xfId="0" applyFont="1" applyAlignment="1">
      <alignment vertical="top" wrapText="1"/>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108" fillId="0" borderId="0" xfId="0" applyFont="1"/>
    <xf numFmtId="0" fontId="2" fillId="0" borderId="0" xfId="0" applyFont="1" applyAlignment="1">
      <alignment horizontal="center" wrapText="1"/>
    </xf>
    <xf numFmtId="0" fontId="0" fillId="6" borderId="163" xfId="0" applyFill="1" applyBorder="1" applyAlignment="1">
      <alignment wrapText="1"/>
    </xf>
    <xf numFmtId="0" fontId="0" fillId="6" borderId="164" xfId="0" applyFill="1" applyBorder="1"/>
    <xf numFmtId="0" fontId="0" fillId="6" borderId="165" xfId="0" applyFill="1" applyBorder="1" applyAlignment="1">
      <alignment wrapText="1"/>
    </xf>
    <xf numFmtId="0" fontId="0" fillId="6" borderId="166" xfId="0" applyFill="1" applyBorder="1"/>
    <xf numFmtId="0" fontId="0" fillId="0" borderId="167" xfId="0" applyBorder="1" applyAlignment="1">
      <alignment wrapText="1"/>
    </xf>
    <xf numFmtId="0" fontId="0" fillId="0" borderId="168" xfId="0" applyBorder="1"/>
    <xf numFmtId="0" fontId="0" fillId="0" borderId="0" xfId="0" applyBorder="1" applyAlignment="1">
      <alignment wrapText="1"/>
    </xf>
    <xf numFmtId="0" fontId="0" fillId="0" borderId="0" xfId="0" applyBorder="1"/>
    <xf numFmtId="0" fontId="111" fillId="0" borderId="0" xfId="0" applyFont="1" applyAlignment="1">
      <alignment horizontal="right" vertical="center"/>
    </xf>
    <xf numFmtId="0" fontId="111" fillId="0" borderId="0" xfId="0" applyFont="1" applyAlignment="1">
      <alignment wrapText="1"/>
    </xf>
    <xf numFmtId="0" fontId="110" fillId="5" borderId="0" xfId="0" applyFont="1" applyFill="1" applyAlignment="1">
      <alignment wrapText="1"/>
    </xf>
    <xf numFmtId="0" fontId="110" fillId="5" borderId="0" xfId="0" applyFont="1" applyFill="1" applyAlignment="1">
      <alignment horizontal="right" indent="1"/>
    </xf>
    <xf numFmtId="0" fontId="110" fillId="5" borderId="0" xfId="0" applyFont="1" applyFill="1"/>
    <xf numFmtId="0" fontId="110" fillId="0" borderId="0" xfId="0" applyFont="1"/>
    <xf numFmtId="0" fontId="110" fillId="0" borderId="0" xfId="0" applyFont="1" applyFill="1" applyAlignment="1">
      <alignment horizontal="right" indent="1"/>
    </xf>
    <xf numFmtId="0" fontId="110" fillId="0" borderId="0" xfId="0" applyFont="1" applyFill="1" applyAlignment="1">
      <alignment horizontal="right" indent="2"/>
    </xf>
    <xf numFmtId="0" fontId="110" fillId="0" borderId="0" xfId="0" applyFont="1" applyAlignment="1">
      <alignment wrapText="1"/>
    </xf>
    <xf numFmtId="0" fontId="112" fillId="0" borderId="0" xfId="0" applyFont="1"/>
    <xf numFmtId="0" fontId="113" fillId="0" borderId="0" xfId="0" applyFont="1" applyAlignment="1">
      <alignment horizontal="left" vertical="center" wrapText="1"/>
    </xf>
    <xf numFmtId="0" fontId="59" fillId="3" borderId="0" xfId="0" applyFont="1" applyFill="1" applyBorder="1" applyAlignment="1">
      <alignment horizontal="right" vertical="center"/>
    </xf>
    <xf numFmtId="0" fontId="95" fillId="28" borderId="47" xfId="0" applyFont="1" applyFill="1" applyBorder="1" applyAlignment="1">
      <alignment horizontal="center" vertical="center"/>
    </xf>
    <xf numFmtId="0" fontId="38" fillId="30" borderId="47" xfId="0" applyFont="1" applyFill="1" applyBorder="1" applyAlignment="1">
      <alignment horizontal="center" vertical="center"/>
    </xf>
    <xf numFmtId="0" fontId="1" fillId="0" borderId="0" xfId="0" applyFont="1" applyFill="1" applyAlignment="1">
      <alignment wrapText="1"/>
    </xf>
    <xf numFmtId="0" fontId="25" fillId="36" borderId="0" xfId="0" applyFont="1" applyFill="1" applyAlignment="1">
      <alignment horizontal="center" vertical="center"/>
    </xf>
    <xf numFmtId="0" fontId="25" fillId="0" borderId="0" xfId="0" applyFont="1" applyAlignment="1">
      <alignment horizontal="center" vertical="center"/>
    </xf>
    <xf numFmtId="0" fontId="45" fillId="0" borderId="169" xfId="0" applyFont="1" applyFill="1" applyBorder="1"/>
    <xf numFmtId="0" fontId="115" fillId="5" borderId="169" xfId="0" applyFont="1" applyFill="1" applyBorder="1"/>
    <xf numFmtId="0" fontId="95" fillId="41" borderId="0" xfId="0" applyFont="1" applyFill="1" applyAlignment="1">
      <alignment horizontal="center" vertical="center"/>
    </xf>
    <xf numFmtId="0" fontId="117" fillId="41" borderId="0" xfId="0" applyFont="1" applyFill="1" applyAlignment="1">
      <alignment horizontal="center" vertical="center"/>
    </xf>
    <xf numFmtId="0" fontId="117" fillId="41" borderId="47" xfId="0" applyFont="1" applyFill="1" applyBorder="1" applyAlignment="1">
      <alignment horizontal="center" vertical="center"/>
    </xf>
    <xf numFmtId="0" fontId="116" fillId="0" borderId="0" xfId="0" applyFont="1" applyFill="1" applyAlignment="1">
      <alignment horizontal="center" vertical="center"/>
    </xf>
    <xf numFmtId="0" fontId="116" fillId="0" borderId="47" xfId="0" applyFont="1" applyFill="1" applyBorder="1" applyAlignment="1">
      <alignment horizontal="center" vertical="center"/>
    </xf>
    <xf numFmtId="0" fontId="25" fillId="0" borderId="0" xfId="0" applyFont="1" applyBorder="1" applyAlignment="1">
      <alignment vertical="center"/>
    </xf>
    <xf numFmtId="0" fontId="25" fillId="0" borderId="47" xfId="0" applyFont="1" applyBorder="1" applyAlignment="1">
      <alignment vertical="center"/>
    </xf>
    <xf numFmtId="0" fontId="25" fillId="0" borderId="45" xfId="0" applyFont="1" applyBorder="1" applyAlignment="1">
      <alignment vertical="center"/>
    </xf>
    <xf numFmtId="0" fontId="25" fillId="0" borderId="108" xfId="0" applyFont="1" applyFill="1" applyBorder="1" applyAlignment="1">
      <alignment vertical="center"/>
    </xf>
    <xf numFmtId="0" fontId="25" fillId="0" borderId="0" xfId="0" applyFont="1" applyFill="1" applyBorder="1" applyAlignment="1">
      <alignment vertical="center"/>
    </xf>
    <xf numFmtId="0" fontId="25" fillId="0" borderId="67" xfId="0" applyFont="1" applyBorder="1" applyAlignment="1">
      <alignment vertical="center"/>
    </xf>
    <xf numFmtId="9" fontId="112" fillId="0" borderId="0" xfId="0" applyNumberFormat="1" applyFont="1"/>
    <xf numFmtId="0" fontId="21" fillId="0" borderId="0" xfId="0" applyFont="1"/>
    <xf numFmtId="0" fontId="38" fillId="0" borderId="0" xfId="0" applyFont="1" applyAlignment="1">
      <alignment horizontal="center"/>
    </xf>
    <xf numFmtId="0" fontId="21" fillId="0" borderId="0" xfId="0" applyFont="1" applyAlignment="1">
      <alignment horizontal="center"/>
    </xf>
    <xf numFmtId="0" fontId="21" fillId="0" borderId="22" xfId="0" applyFont="1" applyBorder="1" applyAlignment="1">
      <alignment horizontal="center"/>
    </xf>
    <xf numFmtId="0" fontId="21" fillId="10" borderId="186" xfId="0" applyFont="1" applyFill="1" applyBorder="1" applyAlignment="1">
      <alignment horizontal="center"/>
    </xf>
    <xf numFmtId="0" fontId="21" fillId="42" borderId="186" xfId="0" applyFont="1" applyFill="1" applyBorder="1" applyAlignment="1">
      <alignment horizontal="center"/>
    </xf>
    <xf numFmtId="0" fontId="21" fillId="42" borderId="188" xfId="0" applyFont="1" applyFill="1" applyBorder="1" applyAlignment="1">
      <alignment horizontal="center"/>
    </xf>
    <xf numFmtId="0" fontId="21" fillId="42" borderId="189" xfId="0" applyFont="1" applyFill="1" applyBorder="1" applyAlignment="1">
      <alignment horizontal="center"/>
    </xf>
    <xf numFmtId="0" fontId="21" fillId="10" borderId="187" xfId="0" applyFont="1" applyFill="1" applyBorder="1" applyAlignment="1">
      <alignment horizontal="center"/>
    </xf>
    <xf numFmtId="0" fontId="56" fillId="36" borderId="0" xfId="0" applyFont="1" applyFill="1" applyAlignment="1">
      <alignment horizontal="center" vertical="center"/>
    </xf>
    <xf numFmtId="0" fontId="38" fillId="36" borderId="0" xfId="0" applyFont="1" applyFill="1" applyAlignment="1">
      <alignment horizontal="center" vertical="center"/>
    </xf>
    <xf numFmtId="0" fontId="38" fillId="10" borderId="156" xfId="0" applyFont="1" applyFill="1" applyBorder="1" applyAlignment="1">
      <alignment vertical="center"/>
    </xf>
    <xf numFmtId="0" fontId="38" fillId="20" borderId="158" xfId="0" applyFont="1" applyFill="1" applyBorder="1" applyAlignment="1">
      <alignment vertical="center"/>
    </xf>
    <xf numFmtId="0" fontId="38" fillId="19" borderId="190" xfId="0" applyFont="1" applyFill="1" applyBorder="1" applyAlignment="1">
      <alignment horizontal="center" vertical="center"/>
    </xf>
    <xf numFmtId="0" fontId="114" fillId="24" borderId="191" xfId="0" applyFont="1" applyFill="1" applyBorder="1" applyAlignment="1">
      <alignment horizontal="left" vertical="center"/>
    </xf>
    <xf numFmtId="0" fontId="114" fillId="24" borderId="191" xfId="0" applyFont="1" applyFill="1" applyBorder="1" applyAlignment="1">
      <alignment horizontal="center" vertical="center"/>
    </xf>
    <xf numFmtId="0" fontId="114" fillId="27" borderId="191" xfId="0" applyFont="1" applyFill="1" applyBorder="1" applyAlignment="1">
      <alignment horizontal="center" vertical="center"/>
    </xf>
    <xf numFmtId="0" fontId="118" fillId="24" borderId="191" xfId="0" applyFont="1" applyFill="1" applyBorder="1" applyAlignment="1">
      <alignment horizontal="center" vertical="center"/>
    </xf>
    <xf numFmtId="0" fontId="56" fillId="36" borderId="192" xfId="0" applyFont="1" applyFill="1" applyBorder="1" applyAlignment="1">
      <alignment horizontal="center" vertical="center"/>
    </xf>
    <xf numFmtId="0" fontId="95" fillId="36" borderId="0" xfId="0" applyFont="1" applyFill="1" applyAlignment="1">
      <alignment horizontal="center" vertical="center"/>
    </xf>
    <xf numFmtId="0" fontId="38" fillId="0" borderId="0" xfId="0" applyFont="1" applyAlignment="1">
      <alignment horizontal="center" vertical="center"/>
    </xf>
    <xf numFmtId="0" fontId="59" fillId="0" borderId="0" xfId="0" applyFont="1" applyBorder="1" applyAlignment="1">
      <alignment horizontal="center" vertical="center"/>
    </xf>
    <xf numFmtId="0" fontId="39" fillId="0" borderId="60" xfId="0" applyFont="1" applyBorder="1" applyAlignment="1">
      <alignment horizontal="center" vertical="center"/>
    </xf>
    <xf numFmtId="0" fontId="39" fillId="8" borderId="60" xfId="0" applyFont="1" applyFill="1" applyBorder="1" applyAlignment="1">
      <alignment horizontal="center" vertical="center"/>
    </xf>
    <xf numFmtId="0" fontId="62" fillId="0" borderId="0" xfId="0" applyFont="1" applyBorder="1" applyAlignment="1">
      <alignment vertical="center"/>
    </xf>
    <xf numFmtId="0" fontId="66" fillId="0" borderId="0" xfId="0" applyFont="1" applyBorder="1" applyAlignment="1">
      <alignment horizontal="center" vertical="center"/>
    </xf>
    <xf numFmtId="0" fontId="29" fillId="2" borderId="12" xfId="0" applyFont="1" applyFill="1" applyBorder="1" applyAlignment="1">
      <alignment vertical="center"/>
    </xf>
    <xf numFmtId="0" fontId="95" fillId="28" borderId="0" xfId="0" applyFont="1" applyFill="1" applyBorder="1" applyAlignment="1">
      <alignment horizontal="center" vertical="center"/>
    </xf>
    <xf numFmtId="0" fontId="38" fillId="30" borderId="0" xfId="0" applyFont="1" applyFill="1" applyBorder="1" applyAlignment="1">
      <alignment horizontal="center" vertical="center"/>
    </xf>
    <xf numFmtId="0" fontId="117" fillId="41" borderId="0" xfId="0" applyFont="1" applyFill="1" applyBorder="1" applyAlignment="1">
      <alignment horizontal="center" vertical="center"/>
    </xf>
    <xf numFmtId="0" fontId="116" fillId="0" borderId="0" xfId="0" applyFont="1" applyFill="1" applyBorder="1" applyAlignment="1">
      <alignment horizontal="center" vertical="center"/>
    </xf>
    <xf numFmtId="0" fontId="39" fillId="8" borderId="67"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7" fillId="0" borderId="0" xfId="1" applyAlignment="1">
      <alignment horizontal="left" vertical="center"/>
    </xf>
    <xf numFmtId="0" fontId="95" fillId="0" borderId="0" xfId="0" applyFont="1" applyFill="1" applyBorder="1" applyAlignment="1">
      <alignment horizontal="center" vertical="center"/>
    </xf>
    <xf numFmtId="0" fontId="56" fillId="0" borderId="0" xfId="0" applyFont="1" applyFill="1" applyAlignment="1">
      <alignment horizontal="center" vertical="center"/>
    </xf>
    <xf numFmtId="0" fontId="21" fillId="0" borderId="0" xfId="0" applyFont="1" applyAlignment="1">
      <alignment horizontal="center" vertical="center"/>
    </xf>
    <xf numFmtId="0" fontId="59" fillId="0" borderId="0" xfId="0" applyFont="1" applyAlignment="1">
      <alignment horizontal="center" vertical="center"/>
    </xf>
    <xf numFmtId="0" fontId="48" fillId="17" borderId="0" xfId="0" applyFont="1" applyFill="1" applyAlignment="1">
      <alignment horizontal="center"/>
    </xf>
    <xf numFmtId="16" fontId="0" fillId="0" borderId="0" xfId="0" applyNumberFormat="1"/>
    <xf numFmtId="0" fontId="65" fillId="3" borderId="12" xfId="0" applyFont="1" applyFill="1" applyBorder="1" applyAlignment="1">
      <alignment horizontal="center" vertical="center"/>
    </xf>
    <xf numFmtId="0" fontId="39" fillId="8" borderId="0" xfId="0" applyFont="1" applyFill="1" applyBorder="1" applyAlignment="1">
      <alignment horizontal="center" vertical="center"/>
    </xf>
    <xf numFmtId="0" fontId="59" fillId="0" borderId="0" xfId="0" applyFont="1" applyBorder="1" applyAlignment="1">
      <alignment horizontal="center" vertical="center"/>
    </xf>
    <xf numFmtId="1" fontId="21" fillId="0" borderId="0" xfId="0" applyNumberFormat="1" applyFont="1" applyAlignment="1">
      <alignment horizontal="center" vertical="center"/>
    </xf>
    <xf numFmtId="1" fontId="0" fillId="0" borderId="0" xfId="0" applyNumberFormat="1" applyAlignment="1">
      <alignment horizontal="center" vertical="center"/>
    </xf>
    <xf numFmtId="0" fontId="0" fillId="0" borderId="0" xfId="0" applyFont="1" applyAlignment="1">
      <alignment horizontal="center" vertical="center"/>
    </xf>
    <xf numFmtId="0" fontId="56" fillId="0" borderId="55" xfId="0" applyFont="1" applyBorder="1" applyAlignment="1">
      <alignment horizontal="center" vertical="center"/>
    </xf>
    <xf numFmtId="0" fontId="59" fillId="0" borderId="55" xfId="0" applyFont="1" applyBorder="1" applyAlignment="1">
      <alignment horizontal="center" vertical="center"/>
    </xf>
    <xf numFmtId="0" fontId="29" fillId="2" borderId="23" xfId="0" applyFont="1" applyFill="1" applyBorder="1" applyAlignment="1">
      <alignment vertical="center"/>
    </xf>
    <xf numFmtId="0" fontId="39" fillId="0" borderId="55" xfId="0" applyFont="1" applyBorder="1" applyAlignment="1">
      <alignment horizontal="center" vertical="center"/>
    </xf>
    <xf numFmtId="0" fontId="95" fillId="28" borderId="55" xfId="0" applyFont="1" applyFill="1" applyBorder="1" applyAlignment="1">
      <alignment horizontal="center" vertical="center"/>
    </xf>
    <xf numFmtId="0" fontId="97" fillId="24" borderId="55" xfId="0" applyFont="1" applyFill="1" applyBorder="1" applyAlignment="1">
      <alignment horizontal="center" vertical="center"/>
    </xf>
    <xf numFmtId="0" fontId="38" fillId="30" borderId="55" xfId="0" applyFont="1" applyFill="1" applyBorder="1" applyAlignment="1">
      <alignment horizontal="center" vertical="center"/>
    </xf>
    <xf numFmtId="0" fontId="117" fillId="41" borderId="55" xfId="0" applyFont="1" applyFill="1" applyBorder="1" applyAlignment="1">
      <alignment horizontal="center" vertical="center"/>
    </xf>
    <xf numFmtId="0" fontId="116" fillId="0" borderId="55" xfId="0" applyFont="1" applyFill="1" applyBorder="1" applyAlignment="1">
      <alignment horizontal="center" vertical="center"/>
    </xf>
    <xf numFmtId="0" fontId="56" fillId="36" borderId="195" xfId="0" applyFont="1" applyFill="1" applyBorder="1" applyAlignment="1">
      <alignment horizontal="center" vertical="center"/>
    </xf>
    <xf numFmtId="0" fontId="39" fillId="8" borderId="55" xfId="0" applyFont="1" applyFill="1" applyBorder="1" applyAlignment="1">
      <alignment horizontal="center" vertical="center"/>
    </xf>
    <xf numFmtId="0" fontId="110" fillId="5" borderId="0" xfId="0" applyFont="1" applyFill="1" applyAlignment="1">
      <alignment horizontal="right" indent="2"/>
    </xf>
    <xf numFmtId="0" fontId="41" fillId="3" borderId="0" xfId="0" applyFont="1" applyFill="1" applyBorder="1" applyAlignment="1">
      <alignment horizontal="center" vertical="center"/>
    </xf>
    <xf numFmtId="0" fontId="59" fillId="0" borderId="0" xfId="0" applyFont="1" applyBorder="1" applyAlignment="1">
      <alignment horizontal="center" vertical="center"/>
    </xf>
    <xf numFmtId="0" fontId="65" fillId="2" borderId="3" xfId="0" applyFont="1" applyFill="1" applyBorder="1" applyAlignment="1">
      <alignment horizontal="center" vertical="center"/>
    </xf>
    <xf numFmtId="2" fontId="59" fillId="0" borderId="22" xfId="0" applyNumberFormat="1" applyFont="1" applyBorder="1" applyAlignment="1">
      <alignment horizontal="center" vertical="top"/>
    </xf>
    <xf numFmtId="0" fontId="58" fillId="3" borderId="0" xfId="0" applyFont="1" applyFill="1" applyBorder="1" applyAlignment="1">
      <alignment horizontal="right" vertical="center"/>
    </xf>
    <xf numFmtId="0" fontId="59" fillId="0" borderId="0" xfId="0" applyFont="1" applyBorder="1" applyAlignment="1">
      <alignment horizontal="right" vertical="center"/>
    </xf>
    <xf numFmtId="0" fontId="59" fillId="0" borderId="0" xfId="0" applyFont="1" applyBorder="1" applyAlignment="1">
      <alignment horizontal="center" vertical="center"/>
    </xf>
    <xf numFmtId="0" fontId="59" fillId="0" borderId="60" xfId="0" applyFont="1" applyBorder="1" applyAlignment="1">
      <alignment horizontal="center" vertical="center"/>
    </xf>
    <xf numFmtId="0" fontId="66" fillId="0" borderId="0" xfId="0" applyFont="1" applyBorder="1" applyAlignment="1">
      <alignment vertical="center"/>
    </xf>
    <xf numFmtId="0" fontId="60" fillId="0" borderId="3" xfId="0" applyFont="1" applyBorder="1" applyAlignment="1">
      <alignment vertical="center"/>
    </xf>
    <xf numFmtId="0" fontId="31" fillId="36" borderId="0" xfId="0" applyFont="1" applyFill="1" applyAlignment="1">
      <alignment horizontal="center" vertical="center"/>
    </xf>
    <xf numFmtId="0" fontId="31" fillId="36" borderId="0" xfId="0" applyFont="1" applyFill="1" applyBorder="1" applyAlignment="1">
      <alignment horizontal="center" vertical="center"/>
    </xf>
    <xf numFmtId="0" fontId="25" fillId="0" borderId="0" xfId="0" applyFont="1" applyAlignment="1">
      <alignment horizontal="center" vertical="center"/>
    </xf>
    <xf numFmtId="0" fontId="25" fillId="36" borderId="0" xfId="0" applyFont="1" applyFill="1" applyAlignment="1">
      <alignment horizontal="center" vertical="center"/>
    </xf>
    <xf numFmtId="0" fontId="31" fillId="0" borderId="0" xfId="0" applyFont="1" applyAlignment="1">
      <alignment horizontal="center" vertical="center"/>
    </xf>
    <xf numFmtId="0" fontId="75" fillId="0" borderId="0" xfId="0" applyFont="1" applyBorder="1" applyAlignment="1">
      <alignment horizontal="center" vertical="center"/>
    </xf>
    <xf numFmtId="0" fontId="75" fillId="0" borderId="8" xfId="0" applyFont="1" applyBorder="1" applyAlignment="1">
      <alignment horizontal="center" vertical="center"/>
    </xf>
    <xf numFmtId="0" fontId="31" fillId="10" borderId="111" xfId="0" applyFont="1" applyFill="1" applyBorder="1" applyAlignment="1">
      <alignment horizontal="center" vertical="center"/>
    </xf>
    <xf numFmtId="0" fontId="31" fillId="10" borderId="4" xfId="0" applyFont="1" applyFill="1" applyBorder="1" applyAlignment="1">
      <alignment horizontal="center" vertical="center"/>
    </xf>
    <xf numFmtId="0" fontId="25" fillId="10" borderId="112" xfId="0" applyFont="1" applyFill="1" applyBorder="1" applyAlignment="1">
      <alignment horizontal="center" vertical="center"/>
    </xf>
    <xf numFmtId="0" fontId="25" fillId="10" borderId="7" xfId="0" applyFont="1" applyFill="1" applyBorder="1" applyAlignment="1">
      <alignment horizontal="center" vertical="center"/>
    </xf>
    <xf numFmtId="0" fontId="126" fillId="36" borderId="224" xfId="0" applyFont="1" applyFill="1" applyBorder="1" applyAlignment="1">
      <alignment horizontal="center" vertical="center"/>
    </xf>
    <xf numFmtId="0" fontId="126" fillId="36" borderId="225" xfId="0" applyFont="1" applyFill="1" applyBorder="1" applyAlignment="1">
      <alignment horizontal="center" vertical="center"/>
    </xf>
    <xf numFmtId="0" fontId="132" fillId="0" borderId="0" xfId="0" applyFont="1" applyBorder="1" applyAlignment="1">
      <alignment vertical="center"/>
    </xf>
    <xf numFmtId="0" fontId="133" fillId="34" borderId="110" xfId="0" applyFont="1" applyFill="1" applyBorder="1" applyAlignment="1">
      <alignment vertical="center"/>
    </xf>
    <xf numFmtId="0" fontId="133" fillId="34" borderId="12" xfId="0" applyFont="1" applyFill="1" applyBorder="1" applyAlignment="1">
      <alignment vertical="center"/>
    </xf>
    <xf numFmtId="0" fontId="135" fillId="0" borderId="8" xfId="0" applyFont="1" applyBorder="1" applyAlignment="1">
      <alignment horizontal="center" vertical="center"/>
    </xf>
    <xf numFmtId="0" fontId="135" fillId="0" borderId="0" xfId="0" applyFont="1" applyBorder="1" applyAlignment="1">
      <alignment horizontal="center" vertical="center"/>
    </xf>
    <xf numFmtId="0" fontId="132" fillId="0" borderId="0" xfId="0" applyFont="1" applyBorder="1" applyAlignment="1">
      <alignment horizontal="center" vertical="center"/>
    </xf>
    <xf numFmtId="0" fontId="132" fillId="0" borderId="209" xfId="0" applyFont="1" applyBorder="1" applyAlignment="1">
      <alignment horizontal="center" vertical="center"/>
    </xf>
    <xf numFmtId="0" fontId="132" fillId="36" borderId="0" xfId="0" applyFont="1" applyFill="1" applyAlignment="1">
      <alignment horizontal="center" vertical="center"/>
    </xf>
    <xf numFmtId="0" fontId="133" fillId="36" borderId="0" xfId="0" applyFont="1" applyFill="1" applyAlignment="1">
      <alignment horizontal="center" vertical="center"/>
    </xf>
    <xf numFmtId="0" fontId="25" fillId="0" borderId="0" xfId="0" applyFont="1" applyAlignment="1">
      <alignment horizontal="center" vertical="center"/>
    </xf>
    <xf numFmtId="0" fontId="25" fillId="36" borderId="0" xfId="0" applyFont="1" applyFill="1" applyAlignment="1">
      <alignment horizontal="center" vertical="center"/>
    </xf>
    <xf numFmtId="0" fontId="31" fillId="0" borderId="0" xfId="0" applyFont="1" applyAlignment="1">
      <alignment horizontal="center" vertical="center"/>
    </xf>
    <xf numFmtId="0" fontId="132" fillId="0" borderId="0" xfId="0" applyFont="1" applyBorder="1" applyAlignment="1">
      <alignment horizontal="center" vertical="center"/>
    </xf>
    <xf numFmtId="0" fontId="25" fillId="0" borderId="0" xfId="0" applyFont="1" applyAlignment="1">
      <alignment horizontal="center" vertical="center"/>
    </xf>
    <xf numFmtId="0" fontId="59" fillId="0" borderId="0" xfId="0" applyFont="1" applyAlignment="1">
      <alignment horizontal="center" vertical="center"/>
    </xf>
    <xf numFmtId="0" fontId="59" fillId="0" borderId="0" xfId="0" applyFont="1" applyBorder="1" applyAlignment="1">
      <alignment horizontal="center" vertical="center"/>
    </xf>
    <xf numFmtId="0" fontId="59" fillId="0" borderId="0" xfId="0" applyFont="1" applyBorder="1" applyAlignment="1">
      <alignment horizontal="center" vertical="center"/>
    </xf>
    <xf numFmtId="0" fontId="29" fillId="0" borderId="0" xfId="0" applyFont="1" applyAlignment="1">
      <alignment horizontal="center" vertical="center"/>
    </xf>
    <xf numFmtId="0" fontId="25" fillId="0" borderId="0" xfId="0" applyFont="1" applyAlignment="1">
      <alignment horizontal="center" vertical="center"/>
    </xf>
    <xf numFmtId="0" fontId="138" fillId="15" borderId="8" xfId="0" applyFont="1" applyFill="1" applyBorder="1" applyAlignment="1">
      <alignment horizontal="center" vertical="center" wrapText="1"/>
    </xf>
    <xf numFmtId="0" fontId="138" fillId="15" borderId="0" xfId="0" applyFont="1" applyFill="1" applyBorder="1" applyAlignment="1">
      <alignment horizontal="center" vertical="center" wrapText="1"/>
    </xf>
    <xf numFmtId="0" fontId="132" fillId="0" borderId="0" xfId="0" applyFont="1" applyBorder="1" applyAlignment="1">
      <alignment horizontal="center" vertical="center"/>
    </xf>
    <xf numFmtId="0" fontId="25" fillId="0" borderId="113" xfId="0" applyFont="1" applyBorder="1" applyAlignment="1">
      <alignment horizontal="center" vertical="center"/>
    </xf>
    <xf numFmtId="0" fontId="25" fillId="0" borderId="114" xfId="0" applyFont="1" applyBorder="1" applyAlignment="1">
      <alignment horizontal="center" vertical="center"/>
    </xf>
    <xf numFmtId="0" fontId="25" fillId="0" borderId="0" xfId="0" applyFont="1" applyBorder="1" applyAlignment="1">
      <alignment horizontal="center" vertical="center"/>
    </xf>
    <xf numFmtId="0" fontId="25" fillId="0" borderId="108" xfId="0" applyFont="1" applyBorder="1" applyAlignment="1">
      <alignment horizontal="center" vertical="center"/>
    </xf>
    <xf numFmtId="0" fontId="25" fillId="0" borderId="0" xfId="0" applyFont="1" applyAlignment="1">
      <alignment horizontal="center" vertical="center"/>
    </xf>
    <xf numFmtId="0" fontId="140" fillId="25" borderId="8" xfId="0" applyFont="1" applyFill="1" applyBorder="1" applyAlignment="1">
      <alignment horizontal="center" vertical="center" wrapText="1"/>
    </xf>
    <xf numFmtId="0" fontId="140" fillId="25" borderId="0" xfId="0" applyFont="1" applyFill="1" applyBorder="1" applyAlignment="1">
      <alignment horizontal="center" vertical="center" wrapText="1"/>
    </xf>
    <xf numFmtId="0" fontId="146" fillId="44" borderId="0" xfId="0" applyFont="1" applyFill="1" applyBorder="1" applyAlignment="1">
      <alignment vertical="center" wrapText="1"/>
    </xf>
    <xf numFmtId="0" fontId="147" fillId="48" borderId="0" xfId="0" applyFont="1" applyFill="1" applyBorder="1" applyAlignment="1">
      <alignment vertical="center"/>
    </xf>
    <xf numFmtId="0" fontId="132" fillId="0" borderId="109" xfId="0" applyFont="1" applyBorder="1" applyAlignment="1">
      <alignment horizontal="center" vertical="center"/>
    </xf>
    <xf numFmtId="0" fontId="140" fillId="25" borderId="8" xfId="0" applyFont="1" applyFill="1" applyBorder="1" applyAlignment="1">
      <alignment horizontal="center" vertical="center" wrapText="1"/>
    </xf>
    <xf numFmtId="0" fontId="140" fillId="25" borderId="0" xfId="0" applyFont="1" applyFill="1" applyBorder="1" applyAlignment="1">
      <alignment horizontal="center" vertical="center" wrapText="1"/>
    </xf>
    <xf numFmtId="0" fontId="25" fillId="0" borderId="0" xfId="0" applyFont="1" applyAlignment="1">
      <alignment horizontal="center" vertical="center"/>
    </xf>
    <xf numFmtId="0" fontId="59" fillId="0" borderId="0" xfId="0" applyFont="1" applyAlignment="1">
      <alignment horizontal="center" vertical="center"/>
    </xf>
    <xf numFmtId="0" fontId="59" fillId="0" borderId="0" xfId="0" applyFont="1" applyBorder="1" applyAlignment="1">
      <alignment horizontal="center" vertical="center"/>
    </xf>
    <xf numFmtId="0" fontId="56" fillId="0" borderId="60" xfId="0" applyFont="1" applyBorder="1" applyAlignment="1">
      <alignment horizontal="center" vertical="center"/>
    </xf>
    <xf numFmtId="0" fontId="38" fillId="20" borderId="162" xfId="0" applyFont="1" applyFill="1" applyBorder="1" applyAlignment="1">
      <alignment vertical="center"/>
    </xf>
    <xf numFmtId="0" fontId="38" fillId="20" borderId="161" xfId="0" applyFont="1" applyFill="1" applyBorder="1" applyAlignment="1">
      <alignment vertical="center"/>
    </xf>
    <xf numFmtId="0" fontId="95" fillId="17" borderId="0" xfId="0" applyFont="1" applyFill="1" applyAlignment="1">
      <alignment horizontal="center" vertical="center"/>
    </xf>
    <xf numFmtId="0" fontId="95" fillId="17" borderId="0" xfId="0" applyFont="1" applyFill="1" applyBorder="1" applyAlignment="1">
      <alignment horizontal="center" vertical="center"/>
    </xf>
    <xf numFmtId="0" fontId="95" fillId="17" borderId="55" xfId="0" applyFont="1" applyFill="1" applyBorder="1" applyAlignment="1">
      <alignment horizontal="center" vertical="center"/>
    </xf>
    <xf numFmtId="0" fontId="65" fillId="17" borderId="0" xfId="0" applyFont="1" applyFill="1" applyAlignment="1">
      <alignment horizontal="center" vertical="center"/>
    </xf>
    <xf numFmtId="0" fontId="29" fillId="17" borderId="0" xfId="0" applyFont="1" applyFill="1" applyAlignment="1">
      <alignment horizontal="center" vertical="center"/>
    </xf>
    <xf numFmtId="0" fontId="132" fillId="0" borderId="67" xfId="0" applyFont="1" applyBorder="1" applyAlignment="1">
      <alignment horizontal="center" vertical="center"/>
    </xf>
    <xf numFmtId="0" fontId="132" fillId="0" borderId="0" xfId="0" applyFont="1" applyBorder="1" applyAlignment="1">
      <alignment horizontal="center" vertical="center"/>
    </xf>
    <xf numFmtId="0" fontId="25" fillId="0" borderId="67" xfId="0" applyFont="1" applyBorder="1" applyAlignment="1">
      <alignment horizontal="center" vertical="center"/>
    </xf>
    <xf numFmtId="0" fontId="25" fillId="0" borderId="0" xfId="0" applyFont="1" applyBorder="1" applyAlignment="1">
      <alignment horizontal="center" vertical="center"/>
    </xf>
    <xf numFmtId="0" fontId="25" fillId="0" borderId="109" xfId="0" applyFont="1" applyBorder="1" applyAlignment="1">
      <alignment horizontal="center" vertical="center"/>
    </xf>
    <xf numFmtId="0" fontId="25" fillId="0" borderId="3" xfId="0" applyFont="1" applyBorder="1" applyAlignment="1">
      <alignment horizontal="center" vertical="center"/>
    </xf>
    <xf numFmtId="0" fontId="25" fillId="0" borderId="68" xfId="0" applyFont="1" applyBorder="1" applyAlignment="1">
      <alignment horizontal="center" vertical="center"/>
    </xf>
    <xf numFmtId="0" fontId="31" fillId="0" borderId="0" xfId="0" applyFont="1" applyAlignment="1">
      <alignment horizontal="center" vertical="center"/>
    </xf>
    <xf numFmtId="0" fontId="132" fillId="0" borderId="70" xfId="0" applyFont="1" applyBorder="1" applyAlignment="1">
      <alignment horizontal="center" vertical="center"/>
    </xf>
    <xf numFmtId="0" fontId="132" fillId="0" borderId="6" xfId="0" applyFont="1" applyBorder="1" applyAlignment="1">
      <alignment horizontal="center" vertical="center"/>
    </xf>
    <xf numFmtId="0" fontId="59" fillId="0" borderId="55" xfId="0" applyFont="1" applyFill="1" applyBorder="1" applyAlignment="1">
      <alignment horizontal="center" vertical="center"/>
    </xf>
    <xf numFmtId="0" fontId="64" fillId="0" borderId="22" xfId="0" applyFont="1" applyFill="1" applyBorder="1" applyAlignment="1">
      <alignment vertical="center"/>
    </xf>
    <xf numFmtId="0" fontId="64" fillId="0" borderId="0" xfId="0" applyFont="1" applyFill="1" applyBorder="1" applyAlignment="1">
      <alignment vertical="center"/>
    </xf>
    <xf numFmtId="0" fontId="59" fillId="0" borderId="22" xfId="0" applyFont="1" applyBorder="1" applyAlignment="1">
      <alignment horizontal="center" vertical="center"/>
    </xf>
    <xf numFmtId="0" fontId="56" fillId="0" borderId="258" xfId="0" applyFont="1" applyBorder="1" applyAlignment="1">
      <alignment horizontal="center" vertical="center"/>
    </xf>
    <xf numFmtId="0" fontId="59" fillId="0" borderId="258" xfId="0" applyFont="1" applyBorder="1" applyAlignment="1">
      <alignment horizontal="center" vertical="center"/>
    </xf>
    <xf numFmtId="0" fontId="66" fillId="0" borderId="258" xfId="0" applyFont="1" applyBorder="1" applyAlignment="1">
      <alignment vertical="center"/>
    </xf>
    <xf numFmtId="0" fontId="64" fillId="0" borderId="258" xfId="0" applyFont="1" applyFill="1" applyBorder="1" applyAlignment="1">
      <alignment vertical="center"/>
    </xf>
    <xf numFmtId="0" fontId="29" fillId="0" borderId="258" xfId="0" applyFont="1" applyFill="1" applyBorder="1" applyAlignment="1">
      <alignment horizontal="center" vertical="center"/>
    </xf>
    <xf numFmtId="3" fontId="154" fillId="0" borderId="258" xfId="0" applyNumberFormat="1" applyFont="1" applyBorder="1" applyAlignment="1">
      <alignment vertical="center"/>
    </xf>
    <xf numFmtId="0" fontId="59" fillId="0" borderId="258" xfId="0" applyFont="1" applyBorder="1" applyAlignment="1">
      <alignment horizontal="center" vertical="top"/>
    </xf>
    <xf numFmtId="0" fontId="58" fillId="3" borderId="258" xfId="0" applyFont="1" applyFill="1" applyBorder="1" applyAlignment="1">
      <alignment horizontal="right" vertical="center"/>
    </xf>
    <xf numFmtId="0" fontId="39" fillId="0" borderId="258" xfId="0" applyFont="1" applyBorder="1" applyAlignment="1">
      <alignment horizontal="center" vertical="center"/>
    </xf>
    <xf numFmtId="0" fontId="95" fillId="17" borderId="258" xfId="0" applyFont="1" applyFill="1" applyBorder="1" applyAlignment="1">
      <alignment horizontal="center" vertical="center"/>
    </xf>
    <xf numFmtId="0" fontId="118" fillId="24" borderId="258" xfId="0" applyFont="1" applyFill="1" applyBorder="1" applyAlignment="1">
      <alignment horizontal="center" vertical="center"/>
    </xf>
    <xf numFmtId="0" fontId="38" fillId="20" borderId="259" xfId="0" applyFont="1" applyFill="1" applyBorder="1" applyAlignment="1">
      <alignment vertical="center"/>
    </xf>
    <xf numFmtId="0" fontId="95" fillId="28" borderId="258" xfId="0" applyFont="1" applyFill="1" applyBorder="1" applyAlignment="1">
      <alignment horizontal="center" vertical="center"/>
    </xf>
    <xf numFmtId="0" fontId="38" fillId="30" borderId="258" xfId="0" applyFont="1" applyFill="1" applyBorder="1" applyAlignment="1">
      <alignment horizontal="center" vertical="center"/>
    </xf>
    <xf numFmtId="0" fontId="117" fillId="41" borderId="258" xfId="0" applyFont="1" applyFill="1" applyBorder="1" applyAlignment="1">
      <alignment horizontal="center" vertical="center"/>
    </xf>
    <xf numFmtId="0" fontId="116" fillId="0" borderId="258" xfId="0" applyFont="1" applyFill="1" applyBorder="1" applyAlignment="1">
      <alignment horizontal="center" vertical="center"/>
    </xf>
    <xf numFmtId="0" fontId="56" fillId="36" borderId="260" xfId="0" applyFont="1" applyFill="1" applyBorder="1" applyAlignment="1">
      <alignment horizontal="center" vertical="center"/>
    </xf>
    <xf numFmtId="0" fontId="39" fillId="8" borderId="258" xfId="0" applyFont="1" applyFill="1" applyBorder="1" applyAlignment="1">
      <alignment horizontal="center" vertical="center"/>
    </xf>
    <xf numFmtId="0" fontId="144" fillId="36" borderId="61" xfId="0" applyFont="1" applyFill="1" applyBorder="1" applyAlignment="1">
      <alignment vertical="center"/>
    </xf>
    <xf numFmtId="0" fontId="144" fillId="36" borderId="12" xfId="0" applyFont="1" applyFill="1" applyBorder="1" applyAlignment="1">
      <alignment vertical="center"/>
    </xf>
    <xf numFmtId="0" fontId="133" fillId="34" borderId="204" xfId="0" applyFont="1" applyFill="1" applyBorder="1" applyAlignment="1">
      <alignment vertical="center"/>
    </xf>
    <xf numFmtId="0" fontId="133" fillId="34" borderId="1" xfId="0" applyFont="1" applyFill="1" applyBorder="1" applyAlignment="1">
      <alignment vertical="center"/>
    </xf>
    <xf numFmtId="0" fontId="129" fillId="0" borderId="0" xfId="0" applyFont="1" applyBorder="1" applyAlignment="1">
      <alignment vertical="center"/>
    </xf>
    <xf numFmtId="0" fontId="136" fillId="0" borderId="0" xfId="0" applyFont="1" applyBorder="1" applyAlignment="1">
      <alignment vertical="center" wrapText="1"/>
    </xf>
    <xf numFmtId="0" fontId="25" fillId="0" borderId="120" xfId="0" applyFont="1" applyBorder="1" applyAlignment="1">
      <alignment horizontal="center" vertical="center"/>
    </xf>
    <xf numFmtId="0" fontId="129" fillId="0" borderId="13" xfId="0" applyFont="1" applyBorder="1" applyAlignment="1">
      <alignment vertical="center"/>
    </xf>
    <xf numFmtId="0" fontId="129" fillId="0" borderId="204" xfId="0" applyFont="1" applyBorder="1" applyAlignment="1">
      <alignment vertical="center"/>
    </xf>
    <xf numFmtId="0" fontId="129" fillId="0" borderId="1" xfId="0" applyFont="1" applyBorder="1" applyAlignment="1">
      <alignment vertical="center"/>
    </xf>
    <xf numFmtId="0" fontId="129" fillId="0" borderId="153" xfId="0" applyFont="1" applyBorder="1" applyAlignment="1">
      <alignment vertical="center"/>
    </xf>
    <xf numFmtId="0" fontId="139" fillId="0" borderId="0" xfId="0" applyFont="1" applyFill="1" applyBorder="1" applyAlignment="1">
      <alignment horizontal="center" vertical="center"/>
    </xf>
    <xf numFmtId="0" fontId="139" fillId="0" borderId="47" xfId="0" applyFont="1" applyFill="1" applyBorder="1" applyAlignment="1">
      <alignment horizontal="center" vertical="center"/>
    </xf>
    <xf numFmtId="0" fontId="139" fillId="0" borderId="6" xfId="0" applyFont="1" applyFill="1" applyBorder="1" applyAlignment="1">
      <alignment horizontal="center" vertical="center"/>
    </xf>
    <xf numFmtId="0" fontId="139" fillId="0" borderId="71" xfId="0" applyFont="1" applyFill="1" applyBorder="1" applyAlignment="1">
      <alignment horizontal="center" vertical="center"/>
    </xf>
    <xf numFmtId="0" fontId="147" fillId="36" borderId="47" xfId="0" applyFont="1" applyFill="1" applyBorder="1" applyAlignment="1">
      <alignment vertical="center"/>
    </xf>
    <xf numFmtId="0" fontId="147" fillId="36" borderId="2" xfId="0" applyFont="1" applyFill="1" applyBorder="1" applyAlignment="1">
      <alignment vertical="center"/>
    </xf>
    <xf numFmtId="0" fontId="147" fillId="36" borderId="69" xfId="0" applyFont="1" applyFill="1" applyBorder="1" applyAlignment="1">
      <alignment vertical="center"/>
    </xf>
    <xf numFmtId="0" fontId="147" fillId="36" borderId="8" xfId="0" applyFont="1" applyFill="1" applyBorder="1" applyAlignment="1">
      <alignment vertical="center"/>
    </xf>
    <xf numFmtId="0" fontId="59" fillId="0" borderId="0" xfId="0" applyFont="1" applyAlignment="1">
      <alignment horizontal="center" vertical="center"/>
    </xf>
    <xf numFmtId="0" fontId="59" fillId="0" borderId="0" xfId="0" applyFont="1" applyBorder="1" applyAlignment="1">
      <alignment horizontal="center" vertical="center"/>
    </xf>
    <xf numFmtId="16" fontId="21" fillId="0" borderId="0" xfId="0" applyNumberFormat="1" applyFont="1" applyAlignment="1">
      <alignment horizontal="center" vertical="center"/>
    </xf>
    <xf numFmtId="16" fontId="21" fillId="0" borderId="0" xfId="0" applyNumberFormat="1" applyFont="1" applyAlignment="1">
      <alignment vertical="center"/>
    </xf>
    <xf numFmtId="0" fontId="0" fillId="0" borderId="0" xfId="0" applyFont="1" applyAlignment="1">
      <alignment horizontal="center" vertical="center"/>
    </xf>
    <xf numFmtId="0" fontId="41" fillId="2" borderId="282" xfId="0" applyFont="1" applyFill="1" applyBorder="1" applyAlignment="1">
      <alignment horizontal="center" vertical="center"/>
    </xf>
    <xf numFmtId="0" fontId="41" fillId="2" borderId="12" xfId="0" applyFont="1" applyFill="1" applyBorder="1" applyAlignment="1">
      <alignment horizontal="center" vertical="center"/>
    </xf>
    <xf numFmtId="0" fontId="41" fillId="2" borderId="283" xfId="0" applyFont="1" applyFill="1" applyBorder="1" applyAlignment="1">
      <alignment horizontal="center" vertical="center"/>
    </xf>
    <xf numFmtId="0" fontId="25" fillId="0" borderId="47" xfId="0" applyFont="1" applyBorder="1" applyAlignment="1">
      <alignment horizontal="center" vertical="center"/>
    </xf>
    <xf numFmtId="0" fontId="132" fillId="0" borderId="109" xfId="0" applyFont="1" applyBorder="1" applyAlignment="1">
      <alignment horizontal="center" vertical="center"/>
    </xf>
    <xf numFmtId="0" fontId="25" fillId="0" borderId="0" xfId="0" applyFont="1" applyAlignment="1">
      <alignment horizontal="center" vertical="center"/>
    </xf>
    <xf numFmtId="0" fontId="132" fillId="0" borderId="0" xfId="0" applyFont="1" applyBorder="1" applyAlignment="1">
      <alignment horizontal="center" vertical="center"/>
    </xf>
    <xf numFmtId="0" fontId="132" fillId="0" borderId="67" xfId="0" applyFont="1" applyBorder="1" applyAlignment="1">
      <alignment horizontal="center" vertical="center"/>
    </xf>
    <xf numFmtId="0" fontId="25" fillId="0" borderId="114" xfId="0" applyFont="1" applyBorder="1" applyAlignment="1">
      <alignment horizontal="center" vertical="center"/>
    </xf>
    <xf numFmtId="0" fontId="25" fillId="0" borderId="116" xfId="0" applyFont="1" applyBorder="1" applyAlignment="1">
      <alignment horizontal="center" vertical="center"/>
    </xf>
    <xf numFmtId="0" fontId="25" fillId="0" borderId="67" xfId="0" applyFont="1" applyBorder="1" applyAlignment="1">
      <alignment horizontal="center" vertical="center"/>
    </xf>
    <xf numFmtId="0" fontId="25" fillId="0" borderId="0" xfId="0" applyFont="1" applyBorder="1" applyAlignment="1">
      <alignment horizontal="center" vertical="center"/>
    </xf>
    <xf numFmtId="0" fontId="25" fillId="0" borderId="108" xfId="0" applyFont="1" applyBorder="1" applyAlignment="1">
      <alignment horizontal="center" vertical="center"/>
    </xf>
    <xf numFmtId="0" fontId="129" fillId="0" borderId="204" xfId="0" applyFont="1" applyBorder="1" applyAlignment="1">
      <alignment horizontal="center" vertical="center"/>
    </xf>
    <xf numFmtId="0" fontId="129" fillId="0" borderId="1" xfId="0" applyFont="1" applyBorder="1" applyAlignment="1">
      <alignment horizontal="center" vertical="center"/>
    </xf>
    <xf numFmtId="0" fontId="25" fillId="0" borderId="113" xfId="0" applyFont="1" applyBorder="1" applyAlignment="1">
      <alignment horizontal="center" vertical="center"/>
    </xf>
    <xf numFmtId="0" fontId="25" fillId="0" borderId="109" xfId="0" applyFont="1" applyBorder="1" applyAlignment="1">
      <alignment horizontal="center" vertical="center"/>
    </xf>
    <xf numFmtId="0" fontId="25" fillId="0" borderId="3" xfId="0" applyFont="1" applyBorder="1" applyAlignment="1">
      <alignment horizontal="center" vertical="center"/>
    </xf>
    <xf numFmtId="0" fontId="25" fillId="0" borderId="68" xfId="0" applyFont="1" applyBorder="1" applyAlignment="1">
      <alignment horizontal="center" vertical="center"/>
    </xf>
    <xf numFmtId="0" fontId="25" fillId="36" borderId="0" xfId="0" applyFont="1" applyFill="1" applyAlignment="1">
      <alignment horizontal="center" vertical="center"/>
    </xf>
    <xf numFmtId="0" fontId="31" fillId="0" borderId="0" xfId="0" applyFont="1" applyAlignment="1">
      <alignment horizontal="center" vertical="center"/>
    </xf>
    <xf numFmtId="0" fontId="132" fillId="0" borderId="70" xfId="0" applyFont="1" applyBorder="1" applyAlignment="1">
      <alignment horizontal="center" vertical="center"/>
    </xf>
    <xf numFmtId="0" fontId="132" fillId="0" borderId="6" xfId="0" applyFont="1" applyBorder="1" applyAlignment="1">
      <alignment horizontal="center" vertical="center"/>
    </xf>
    <xf numFmtId="0" fontId="25" fillId="0" borderId="0" xfId="0" applyFont="1" applyFill="1" applyBorder="1" applyAlignment="1">
      <alignment horizontal="center" vertical="center"/>
    </xf>
    <xf numFmtId="0" fontId="140" fillId="25" borderId="8" xfId="0" applyFont="1" applyFill="1" applyBorder="1" applyAlignment="1">
      <alignment horizontal="center" vertical="center" wrapText="1"/>
    </xf>
    <xf numFmtId="0" fontId="140" fillId="25" borderId="0" xfId="0" applyFont="1" applyFill="1" applyBorder="1" applyAlignment="1">
      <alignment horizontal="center" vertical="center" wrapText="1"/>
    </xf>
    <xf numFmtId="0" fontId="132" fillId="0" borderId="47" xfId="0" applyFont="1" applyBorder="1" applyAlignment="1">
      <alignment vertical="center"/>
    </xf>
    <xf numFmtId="0" fontId="132" fillId="0" borderId="8" xfId="0" applyFont="1" applyBorder="1" applyAlignment="1">
      <alignment vertical="center"/>
    </xf>
    <xf numFmtId="0" fontId="132" fillId="0" borderId="67" xfId="0" applyFont="1" applyBorder="1" applyAlignment="1">
      <alignment vertical="center"/>
    </xf>
    <xf numFmtId="0" fontId="148" fillId="20" borderId="2" xfId="0" applyFont="1" applyFill="1" applyBorder="1" applyAlignment="1">
      <alignment vertical="center"/>
    </xf>
    <xf numFmtId="0" fontId="148" fillId="20" borderId="3" xfId="0" applyFont="1" applyFill="1" applyBorder="1" applyAlignment="1">
      <alignment vertical="center"/>
    </xf>
    <xf numFmtId="0" fontId="148" fillId="20" borderId="4" xfId="0" applyFont="1" applyFill="1" applyBorder="1" applyAlignment="1">
      <alignment vertical="center"/>
    </xf>
    <xf numFmtId="0" fontId="148" fillId="20" borderId="5" xfId="0" applyFont="1" applyFill="1" applyBorder="1" applyAlignment="1">
      <alignment vertical="center"/>
    </xf>
    <xf numFmtId="0" fontId="148" fillId="20" borderId="6" xfId="0" applyFont="1" applyFill="1" applyBorder="1" applyAlignment="1">
      <alignment vertical="center"/>
    </xf>
    <xf numFmtId="0" fontId="148" fillId="20" borderId="7" xfId="0" applyFont="1" applyFill="1" applyBorder="1" applyAlignment="1">
      <alignment vertical="center"/>
    </xf>
    <xf numFmtId="0" fontId="25" fillId="0" borderId="138" xfId="0" applyFont="1" applyBorder="1" applyAlignment="1">
      <alignment vertical="center"/>
    </xf>
    <xf numFmtId="0" fontId="25" fillId="0" borderId="261" xfId="0" applyFont="1" applyBorder="1" applyAlignment="1">
      <alignment vertical="center"/>
    </xf>
    <xf numFmtId="0" fontId="25" fillId="0" borderId="140" xfId="0" applyFont="1" applyBorder="1" applyAlignment="1">
      <alignment vertical="center"/>
    </xf>
    <xf numFmtId="0" fontId="132" fillId="0" borderId="10" xfId="0" applyFont="1" applyBorder="1" applyAlignment="1">
      <alignment vertical="center"/>
    </xf>
    <xf numFmtId="0" fontId="132" fillId="0" borderId="15" xfId="0" applyFont="1" applyBorder="1" applyAlignment="1">
      <alignment vertical="center"/>
    </xf>
    <xf numFmtId="0" fontId="132" fillId="0" borderId="14" xfId="0" applyFont="1" applyBorder="1" applyAlignment="1">
      <alignment vertical="center"/>
    </xf>
    <xf numFmtId="0" fontId="25" fillId="0" borderId="4" xfId="0" applyFont="1" applyBorder="1" applyAlignment="1">
      <alignment vertical="center"/>
    </xf>
    <xf numFmtId="0" fontId="25" fillId="0" borderId="9" xfId="0" applyFont="1" applyBorder="1" applyAlignment="1">
      <alignment vertical="center"/>
    </xf>
    <xf numFmtId="0" fontId="25" fillId="0" borderId="7" xfId="0" applyFont="1" applyBorder="1" applyAlignment="1">
      <alignment vertical="center"/>
    </xf>
    <xf numFmtId="0" fontId="132" fillId="0" borderId="2" xfId="0" applyFont="1" applyBorder="1" applyAlignment="1">
      <alignment vertical="center"/>
    </xf>
    <xf numFmtId="0" fontId="132" fillId="0" borderId="5" xfId="0" applyFont="1" applyBorder="1" applyAlignment="1">
      <alignment vertical="center"/>
    </xf>
    <xf numFmtId="0" fontId="132" fillId="0" borderId="274" xfId="0" applyFont="1" applyBorder="1" applyAlignment="1">
      <alignment vertical="center"/>
    </xf>
    <xf numFmtId="0" fontId="132" fillId="0" borderId="277" xfId="0" applyFont="1" applyBorder="1" applyAlignment="1">
      <alignment vertical="center"/>
    </xf>
    <xf numFmtId="0" fontId="132" fillId="0" borderId="275" xfId="0" applyFont="1" applyBorder="1" applyAlignment="1">
      <alignment vertical="center"/>
    </xf>
    <xf numFmtId="0" fontId="25" fillId="0" borderId="2" xfId="0" applyFont="1" applyBorder="1" applyAlignment="1">
      <alignment vertical="center"/>
    </xf>
    <xf numFmtId="0" fontId="25" fillId="0" borderId="8" xfId="0" applyFont="1" applyBorder="1" applyAlignment="1">
      <alignment vertical="center"/>
    </xf>
    <xf numFmtId="0" fontId="136" fillId="0" borderId="217" xfId="0" applyFont="1" applyFill="1" applyBorder="1" applyAlignment="1">
      <alignment vertical="center"/>
    </xf>
    <xf numFmtId="0" fontId="132" fillId="0" borderId="217" xfId="0" applyFont="1" applyBorder="1" applyAlignment="1">
      <alignment vertical="center"/>
    </xf>
    <xf numFmtId="0" fontId="136" fillId="0" borderId="238" xfId="0" applyFont="1" applyFill="1" applyBorder="1" applyAlignment="1">
      <alignment vertical="center"/>
    </xf>
    <xf numFmtId="0" fontId="136" fillId="0" borderId="216" xfId="0" applyFont="1" applyFill="1" applyBorder="1" applyAlignment="1">
      <alignment vertical="center"/>
    </xf>
    <xf numFmtId="0" fontId="132" fillId="0" borderId="276" xfId="0" applyFont="1" applyBorder="1" applyAlignment="1">
      <alignment vertical="center"/>
    </xf>
    <xf numFmtId="0" fontId="25" fillId="0" borderId="3" xfId="0" applyFont="1" applyFill="1" applyBorder="1" applyAlignment="1">
      <alignment horizontal="center" vertical="center"/>
    </xf>
    <xf numFmtId="0" fontId="136" fillId="0" borderId="0" xfId="0" applyFont="1" applyFill="1" applyBorder="1" applyAlignment="1">
      <alignment vertical="center" wrapText="1"/>
    </xf>
    <xf numFmtId="0" fontId="136" fillId="0" borderId="114" xfId="0" applyFont="1" applyFill="1" applyBorder="1" applyAlignment="1">
      <alignment vertical="center" wrapText="1"/>
    </xf>
    <xf numFmtId="0" fontId="136" fillId="0" borderId="116" xfId="0" applyFont="1" applyFill="1" applyBorder="1" applyAlignment="1">
      <alignment vertical="center" wrapText="1"/>
    </xf>
    <xf numFmtId="0" fontId="25" fillId="0" borderId="1" xfId="0" applyFont="1" applyBorder="1" applyAlignment="1">
      <alignment vertical="center"/>
    </xf>
    <xf numFmtId="0" fontId="132" fillId="0" borderId="1" xfId="0" applyFont="1" applyBorder="1" applyAlignment="1">
      <alignment vertical="center"/>
    </xf>
    <xf numFmtId="0" fontId="25" fillId="0" borderId="1" xfId="0" applyFont="1" applyBorder="1" applyAlignment="1">
      <alignment horizontal="center" vertical="center"/>
    </xf>
    <xf numFmtId="0" fontId="148" fillId="20" borderId="1" xfId="0" applyFont="1" applyFill="1" applyBorder="1" applyAlignment="1">
      <alignment vertical="center"/>
    </xf>
    <xf numFmtId="0" fontId="25" fillId="0" borderId="1" xfId="0" applyFont="1" applyFill="1" applyBorder="1" applyAlignment="1">
      <alignment horizontal="center" vertical="center"/>
    </xf>
    <xf numFmtId="0" fontId="136" fillId="0" borderId="1" xfId="0" applyFont="1" applyFill="1" applyBorder="1" applyAlignment="1">
      <alignment vertical="center" wrapText="1"/>
    </xf>
    <xf numFmtId="0" fontId="129" fillId="0" borderId="173" xfId="0" applyFont="1" applyBorder="1" applyAlignment="1">
      <alignment vertical="center"/>
    </xf>
    <xf numFmtId="0" fontId="143" fillId="0" borderId="173" xfId="0" applyFont="1" applyFill="1" applyBorder="1" applyAlignment="1">
      <alignment vertical="center"/>
    </xf>
    <xf numFmtId="0" fontId="132" fillId="0" borderId="173" xfId="0" applyFont="1" applyBorder="1" applyAlignment="1">
      <alignment vertical="center"/>
    </xf>
    <xf numFmtId="0" fontId="136" fillId="0" borderId="173" xfId="0" applyFont="1" applyFill="1" applyBorder="1" applyAlignment="1">
      <alignment vertical="center" wrapText="1"/>
    </xf>
    <xf numFmtId="0" fontId="136" fillId="0" borderId="47" xfId="0" applyFont="1" applyFill="1" applyBorder="1" applyAlignment="1">
      <alignment vertical="center" wrapText="1"/>
    </xf>
    <xf numFmtId="0" fontId="129" fillId="0" borderId="173" xfId="0" applyFont="1" applyBorder="1" applyAlignment="1">
      <alignment horizontal="center" vertical="center"/>
    </xf>
    <xf numFmtId="0" fontId="132" fillId="0" borderId="3" xfId="0" applyFont="1" applyBorder="1" applyAlignment="1">
      <alignment vertical="center"/>
    </xf>
    <xf numFmtId="0" fontId="136" fillId="0" borderId="3" xfId="0" applyFont="1" applyFill="1" applyBorder="1" applyAlignment="1">
      <alignment vertical="center" wrapText="1"/>
    </xf>
    <xf numFmtId="0" fontId="136" fillId="0" borderId="69" xfId="0" applyFont="1" applyFill="1" applyBorder="1" applyAlignment="1">
      <alignment vertical="center" wrapText="1"/>
    </xf>
    <xf numFmtId="0" fontId="132" fillId="0" borderId="289" xfId="0" applyFont="1" applyBorder="1" applyAlignment="1">
      <alignment vertical="center"/>
    </xf>
    <xf numFmtId="0" fontId="132" fillId="0" borderId="114" xfId="0" applyFont="1" applyBorder="1" applyAlignment="1">
      <alignment vertical="center"/>
    </xf>
    <xf numFmtId="0" fontId="25" fillId="0" borderId="114" xfId="0" applyFont="1" applyFill="1" applyBorder="1" applyAlignment="1">
      <alignment horizontal="center" vertical="center"/>
    </xf>
    <xf numFmtId="0" fontId="25" fillId="0" borderId="3" xfId="0" applyFont="1" applyBorder="1" applyAlignment="1">
      <alignment vertical="center"/>
    </xf>
    <xf numFmtId="0" fontId="133" fillId="34" borderId="246" xfId="0" applyFont="1" applyFill="1" applyBorder="1" applyAlignment="1">
      <alignment vertical="center"/>
    </xf>
    <xf numFmtId="0" fontId="133" fillId="34" borderId="10" xfId="0" applyFont="1" applyFill="1" applyBorder="1" applyAlignment="1">
      <alignment vertical="center"/>
    </xf>
    <xf numFmtId="0" fontId="141" fillId="36" borderId="2" xfId="0" applyFont="1" applyFill="1" applyBorder="1" applyAlignment="1">
      <alignment vertical="center"/>
    </xf>
    <xf numFmtId="0" fontId="141" fillId="36" borderId="3" xfId="0" applyFont="1" applyFill="1" applyBorder="1" applyAlignment="1">
      <alignment vertical="center"/>
    </xf>
    <xf numFmtId="0" fontId="141" fillId="36" borderId="8" xfId="0" applyFont="1" applyFill="1" applyBorder="1" applyAlignment="1">
      <alignment vertical="center"/>
    </xf>
    <xf numFmtId="0" fontId="141" fillId="36" borderId="0" xfId="0" applyFont="1" applyFill="1" applyBorder="1" applyAlignment="1">
      <alignment vertical="center"/>
    </xf>
    <xf numFmtId="0" fontId="141" fillId="36" borderId="69" xfId="0" applyFont="1" applyFill="1" applyBorder="1" applyAlignment="1">
      <alignment vertical="center"/>
    </xf>
    <xf numFmtId="0" fontId="141" fillId="36" borderId="47" xfId="0" applyFont="1" applyFill="1" applyBorder="1" applyAlignment="1">
      <alignment vertical="center"/>
    </xf>
    <xf numFmtId="0" fontId="158" fillId="17" borderId="0" xfId="0" applyFont="1" applyFill="1" applyAlignment="1">
      <alignment horizontal="center" vertical="center"/>
    </xf>
    <xf numFmtId="0" fontId="158" fillId="0" borderId="0" xfId="0" applyFont="1" applyFill="1" applyAlignment="1">
      <alignment horizontal="center" vertical="center"/>
    </xf>
    <xf numFmtId="0" fontId="72" fillId="0" borderId="0" xfId="0" applyFont="1" applyFill="1" applyAlignment="1">
      <alignment horizontal="center" vertical="center"/>
    </xf>
    <xf numFmtId="1" fontId="21" fillId="0" borderId="1" xfId="0" applyNumberFormat="1" applyFont="1" applyBorder="1" applyAlignment="1">
      <alignment horizontal="center" vertical="center"/>
    </xf>
    <xf numFmtId="0" fontId="64" fillId="0" borderId="6" xfId="0" applyFont="1" applyFill="1" applyBorder="1" applyAlignment="1">
      <alignment vertical="center"/>
    </xf>
    <xf numFmtId="0" fontId="72" fillId="30" borderId="2" xfId="0" applyFont="1" applyFill="1" applyBorder="1" applyAlignment="1">
      <alignment horizontal="center" vertical="center"/>
    </xf>
    <xf numFmtId="0" fontId="72" fillId="30" borderId="8" xfId="0" applyFont="1" applyFill="1" applyBorder="1" applyAlignment="1">
      <alignment horizontal="center" vertical="center"/>
    </xf>
    <xf numFmtId="0" fontId="72" fillId="30" borderId="11" xfId="0" applyFont="1" applyFill="1" applyBorder="1" applyAlignment="1">
      <alignment horizontal="center" vertical="center"/>
    </xf>
    <xf numFmtId="0" fontId="72" fillId="30" borderId="4" xfId="0" quotePrefix="1" applyFont="1" applyFill="1" applyBorder="1" applyAlignment="1">
      <alignment horizontal="center" vertical="center"/>
    </xf>
    <xf numFmtId="0" fontId="72" fillId="30" borderId="9" xfId="0" quotePrefix="1" applyFont="1" applyFill="1" applyBorder="1" applyAlignment="1">
      <alignment horizontal="center" vertical="center"/>
    </xf>
    <xf numFmtId="0" fontId="72" fillId="30" borderId="13" xfId="0" quotePrefix="1" applyFont="1" applyFill="1" applyBorder="1" applyAlignment="1">
      <alignment horizontal="center" vertical="center"/>
    </xf>
    <xf numFmtId="0" fontId="65" fillId="17" borderId="0" xfId="0" applyFont="1" applyFill="1" applyBorder="1" applyAlignment="1">
      <alignment horizontal="center" vertical="center"/>
    </xf>
    <xf numFmtId="0" fontId="65" fillId="17" borderId="55" xfId="0" applyFont="1" applyFill="1" applyBorder="1" applyAlignment="1">
      <alignment horizontal="center" vertical="center"/>
    </xf>
    <xf numFmtId="0" fontId="160" fillId="17" borderId="0" xfId="0" applyFont="1" applyFill="1" applyAlignment="1">
      <alignment horizontal="center" vertical="center"/>
    </xf>
    <xf numFmtId="0" fontId="72" fillId="0" borderId="11" xfId="0" applyFont="1" applyBorder="1" applyAlignment="1">
      <alignment horizontal="center" vertical="center"/>
    </xf>
    <xf numFmtId="0" fontId="72" fillId="0" borderId="13" xfId="0" quotePrefix="1" applyFont="1" applyBorder="1" applyAlignment="1">
      <alignment horizontal="center" vertical="center"/>
    </xf>
    <xf numFmtId="0" fontId="72" fillId="30" borderId="5" xfId="0" applyFont="1" applyFill="1" applyBorder="1" applyAlignment="1">
      <alignment horizontal="center" vertical="center"/>
    </xf>
    <xf numFmtId="0" fontId="64" fillId="0" borderId="6" xfId="0" applyFont="1" applyFill="1" applyBorder="1" applyAlignment="1">
      <alignment horizontal="center" vertical="center"/>
    </xf>
    <xf numFmtId="0" fontId="123" fillId="0" borderId="12" xfId="0" applyFont="1" applyBorder="1" applyAlignment="1">
      <alignment horizontal="center" vertical="center"/>
    </xf>
    <xf numFmtId="0" fontId="155" fillId="0" borderId="6" xfId="0" applyFont="1" applyFill="1" applyBorder="1" applyAlignment="1">
      <alignment vertical="center"/>
    </xf>
    <xf numFmtId="0" fontId="0" fillId="31" borderId="0" xfId="0" applyFill="1"/>
    <xf numFmtId="0" fontId="132" fillId="0" borderId="0" xfId="0" applyFont="1" applyBorder="1" applyAlignment="1">
      <alignment horizontal="center" vertical="center"/>
    </xf>
    <xf numFmtId="0" fontId="132" fillId="0" borderId="109" xfId="0" applyFont="1" applyBorder="1" applyAlignment="1">
      <alignment horizontal="center" vertical="center"/>
    </xf>
    <xf numFmtId="0" fontId="132" fillId="0" borderId="67" xfId="0" applyFont="1" applyBorder="1" applyAlignment="1">
      <alignment horizontal="center" vertical="center"/>
    </xf>
    <xf numFmtId="0" fontId="25" fillId="0" borderId="0" xfId="0" applyFont="1" applyBorder="1" applyAlignment="1">
      <alignment horizontal="center" vertical="center"/>
    </xf>
    <xf numFmtId="0" fontId="129" fillId="0" borderId="1" xfId="0" applyFont="1" applyBorder="1" applyAlignment="1">
      <alignment horizontal="center" vertical="center"/>
    </xf>
    <xf numFmtId="0" fontId="25" fillId="0" borderId="0" xfId="0" applyFont="1" applyAlignment="1">
      <alignment horizontal="center" vertical="center"/>
    </xf>
    <xf numFmtId="0" fontId="25" fillId="36" borderId="0" xfId="0" applyFont="1" applyFill="1" applyAlignment="1">
      <alignment horizontal="center" vertical="center"/>
    </xf>
    <xf numFmtId="0" fontId="25" fillId="0" borderId="109" xfId="0" applyFont="1" applyBorder="1" applyAlignment="1">
      <alignment horizontal="center" vertical="center"/>
    </xf>
    <xf numFmtId="0" fontId="25" fillId="0" borderId="67" xfId="0" applyFont="1" applyBorder="1" applyAlignment="1">
      <alignment horizontal="center" vertical="center"/>
    </xf>
    <xf numFmtId="0" fontId="25" fillId="0" borderId="108" xfId="0" applyFont="1" applyBorder="1" applyAlignment="1">
      <alignment horizontal="center" vertical="center"/>
    </xf>
    <xf numFmtId="0" fontId="25" fillId="0" borderId="108"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113" xfId="0" applyFont="1" applyBorder="1" applyAlignment="1">
      <alignment horizontal="center" vertical="center"/>
    </xf>
    <xf numFmtId="0" fontId="25" fillId="0" borderId="114" xfId="0" applyFont="1" applyBorder="1" applyAlignment="1">
      <alignment horizontal="center" vertical="center"/>
    </xf>
    <xf numFmtId="0" fontId="31" fillId="0" borderId="0" xfId="0" applyFont="1" applyAlignment="1">
      <alignment horizontal="center" vertical="center"/>
    </xf>
    <xf numFmtId="0" fontId="25" fillId="0" borderId="68" xfId="0" applyFont="1" applyBorder="1" applyAlignment="1">
      <alignment horizontal="center" vertical="center"/>
    </xf>
    <xf numFmtId="0" fontId="25" fillId="0" borderId="3" xfId="0" applyFont="1" applyBorder="1" applyAlignment="1">
      <alignment horizontal="center" vertical="center"/>
    </xf>
    <xf numFmtId="0" fontId="25" fillId="0" borderId="111" xfId="0" applyFont="1" applyBorder="1" applyAlignment="1">
      <alignment horizontal="center" vertical="center"/>
    </xf>
    <xf numFmtId="0" fontId="21" fillId="0" borderId="0" xfId="0" applyFont="1" applyAlignment="1">
      <alignment horizontal="center" vertical="center"/>
    </xf>
    <xf numFmtId="0" fontId="129" fillId="0" borderId="0" xfId="0" applyFont="1" applyBorder="1" applyAlignment="1">
      <alignment horizontal="center" vertical="center"/>
    </xf>
    <xf numFmtId="0" fontId="129" fillId="0" borderId="67" xfId="0" applyFont="1" applyBorder="1" applyAlignment="1">
      <alignment horizontal="center" vertical="center"/>
    </xf>
    <xf numFmtId="0" fontId="161" fillId="0" borderId="0" xfId="0" applyFont="1" applyFill="1" applyBorder="1" applyAlignment="1">
      <alignment horizontal="center" vertical="center"/>
    </xf>
    <xf numFmtId="0" fontId="161" fillId="0" borderId="47" xfId="0" applyFont="1" applyFill="1" applyBorder="1" applyAlignment="1">
      <alignment horizontal="center" vertical="center"/>
    </xf>
    <xf numFmtId="0" fontId="32" fillId="0" borderId="0" xfId="0" applyFont="1" applyBorder="1" applyAlignment="1">
      <alignment vertical="center"/>
    </xf>
    <xf numFmtId="0" fontId="129" fillId="0" borderId="0" xfId="0" applyFont="1" applyBorder="1" applyAlignment="1">
      <alignment vertical="center" wrapText="1"/>
    </xf>
    <xf numFmtId="0" fontId="143" fillId="0" borderId="47" xfId="0" applyFont="1" applyFill="1" applyBorder="1" applyAlignment="1">
      <alignment vertical="center"/>
    </xf>
    <xf numFmtId="0" fontId="25" fillId="0" borderId="6" xfId="0" applyFont="1" applyFill="1" applyBorder="1" applyAlignment="1">
      <alignment horizontal="center" vertical="center"/>
    </xf>
    <xf numFmtId="0" fontId="132" fillId="0" borderId="6" xfId="0" applyFont="1" applyFill="1" applyBorder="1" applyAlignment="1">
      <alignment vertical="center"/>
    </xf>
    <xf numFmtId="0" fontId="132" fillId="0" borderId="3" xfId="0" applyFont="1" applyFill="1" applyBorder="1" applyAlignment="1">
      <alignment vertical="center"/>
    </xf>
    <xf numFmtId="0" fontId="132" fillId="0" borderId="0" xfId="0" applyFont="1" applyFill="1" applyBorder="1" applyAlignment="1">
      <alignment vertical="center"/>
    </xf>
    <xf numFmtId="0" fontId="132" fillId="0" borderId="10" xfId="0" applyFont="1" applyFill="1" applyBorder="1" applyAlignment="1">
      <alignment vertical="center"/>
    </xf>
    <xf numFmtId="0" fontId="25" fillId="0" borderId="138" xfId="0" applyFont="1" applyFill="1" applyBorder="1" applyAlignment="1">
      <alignment vertical="center"/>
    </xf>
    <xf numFmtId="0" fontId="25" fillId="0" borderId="4" xfId="0" applyFont="1" applyFill="1" applyBorder="1" applyAlignment="1">
      <alignment vertical="center"/>
    </xf>
    <xf numFmtId="0" fontId="132" fillId="0" borderId="2" xfId="0" applyFont="1" applyFill="1" applyBorder="1" applyAlignment="1">
      <alignment vertical="center"/>
    </xf>
    <xf numFmtId="0" fontId="132" fillId="0" borderId="15" xfId="0" applyFont="1" applyFill="1" applyBorder="1" applyAlignment="1">
      <alignment vertical="center"/>
    </xf>
    <xf numFmtId="0" fontId="25" fillId="0" borderId="261" xfId="0" applyFont="1" applyFill="1" applyBorder="1" applyAlignment="1">
      <alignment vertical="center"/>
    </xf>
    <xf numFmtId="0" fontId="25" fillId="0" borderId="9" xfId="0" applyFont="1" applyFill="1" applyBorder="1" applyAlignment="1">
      <alignment vertical="center"/>
    </xf>
    <xf numFmtId="0" fontId="132" fillId="0" borderId="8" xfId="0" applyFont="1" applyFill="1" applyBorder="1" applyAlignment="1">
      <alignment vertical="center"/>
    </xf>
    <xf numFmtId="0" fontId="132" fillId="0" borderId="14" xfId="0" applyFont="1" applyFill="1" applyBorder="1" applyAlignment="1">
      <alignment vertical="center"/>
    </xf>
    <xf numFmtId="0" fontId="25" fillId="0" borderId="140" xfId="0" applyFont="1" applyFill="1" applyBorder="1" applyAlignment="1">
      <alignment vertical="center"/>
    </xf>
    <xf numFmtId="0" fontId="25" fillId="0" borderId="7" xfId="0" applyFont="1" applyFill="1" applyBorder="1" applyAlignment="1">
      <alignment vertical="center"/>
    </xf>
    <xf numFmtId="0" fontId="132" fillId="0" borderId="5" xfId="0" applyFont="1" applyFill="1" applyBorder="1" applyAlignment="1">
      <alignment vertical="center"/>
    </xf>
    <xf numFmtId="0" fontId="25" fillId="49" borderId="1" xfId="0" applyFont="1" applyFill="1" applyBorder="1" applyAlignment="1">
      <alignment vertical="center"/>
    </xf>
    <xf numFmtId="0" fontId="140" fillId="0" borderId="8" xfId="0" applyFont="1" applyFill="1" applyBorder="1" applyAlignment="1">
      <alignment horizontal="center" vertical="center" wrapText="1"/>
    </xf>
    <xf numFmtId="0" fontId="140" fillId="0" borderId="0" xfId="0" applyFont="1" applyFill="1" applyBorder="1" applyAlignment="1">
      <alignment horizontal="center" vertical="center" wrapText="1"/>
    </xf>
    <xf numFmtId="0" fontId="143" fillId="0" borderId="8" xfId="0" applyFont="1" applyFill="1" applyBorder="1" applyAlignment="1">
      <alignment vertical="center"/>
    </xf>
    <xf numFmtId="0" fontId="143" fillId="0" borderId="0" xfId="0" applyFont="1" applyFill="1" applyBorder="1" applyAlignment="1">
      <alignment vertical="center"/>
    </xf>
    <xf numFmtId="0" fontId="143" fillId="0" borderId="5" xfId="0" applyFont="1" applyFill="1" applyBorder="1" applyAlignment="1">
      <alignment vertical="center"/>
    </xf>
    <xf numFmtId="0" fontId="143" fillId="0" borderId="6" xfId="0" applyFont="1" applyFill="1" applyBorder="1" applyAlignment="1">
      <alignment vertical="center"/>
    </xf>
    <xf numFmtId="0" fontId="140" fillId="0" borderId="8" xfId="0" applyFont="1" applyFill="1" applyBorder="1" applyAlignment="1">
      <alignment vertical="center" wrapText="1"/>
    </xf>
    <xf numFmtId="0" fontId="140" fillId="0" borderId="0" xfId="0" applyFont="1" applyFill="1" applyBorder="1" applyAlignment="1">
      <alignment vertical="center" wrapText="1"/>
    </xf>
    <xf numFmtId="0" fontId="25" fillId="49" borderId="11" xfId="0" applyFont="1" applyFill="1" applyBorder="1" applyAlignment="1">
      <alignment vertical="center"/>
    </xf>
    <xf numFmtId="0" fontId="25" fillId="49" borderId="204" xfId="0" applyFont="1" applyFill="1" applyBorder="1" applyAlignment="1">
      <alignment vertical="center"/>
    </xf>
    <xf numFmtId="0" fontId="25" fillId="0" borderId="111" xfId="0" applyFont="1" applyFill="1" applyBorder="1" applyAlignment="1">
      <alignment horizontal="center" vertical="center"/>
    </xf>
    <xf numFmtId="0" fontId="25" fillId="0" borderId="112" xfId="0" applyFont="1" applyFill="1" applyBorder="1" applyAlignment="1">
      <alignment horizontal="center" vertical="center"/>
    </xf>
    <xf numFmtId="0" fontId="132" fillId="0" borderId="108" xfId="0" applyFont="1" applyBorder="1" applyAlignment="1">
      <alignment vertical="center"/>
    </xf>
    <xf numFmtId="0" fontId="129" fillId="22" borderId="1" xfId="0" applyFont="1" applyFill="1" applyBorder="1" applyAlignment="1">
      <alignment horizontal="center" vertical="center"/>
    </xf>
    <xf numFmtId="0" fontId="163" fillId="34" borderId="246" xfId="0" applyFont="1" applyFill="1" applyBorder="1" applyAlignment="1">
      <alignment horizontal="center" vertical="center"/>
    </xf>
    <xf numFmtId="0" fontId="163" fillId="34" borderId="10" xfId="0" applyFont="1" applyFill="1" applyBorder="1" applyAlignment="1">
      <alignment horizontal="center" vertical="center"/>
    </xf>
    <xf numFmtId="0" fontId="21" fillId="0" borderId="0" xfId="0" applyFont="1" applyBorder="1" applyAlignment="1">
      <alignment horizontal="center" vertical="center"/>
    </xf>
    <xf numFmtId="0" fontId="21" fillId="0" borderId="0" xfId="0" applyFont="1" applyAlignment="1">
      <alignment horizontal="center" vertical="center"/>
    </xf>
    <xf numFmtId="0" fontId="59" fillId="0" borderId="290" xfId="0" applyFont="1" applyBorder="1" applyAlignment="1">
      <alignment horizontal="center" vertical="center"/>
    </xf>
    <xf numFmtId="0" fontId="38" fillId="20" borderId="157" xfId="0" applyFont="1" applyFill="1" applyBorder="1" applyAlignment="1">
      <alignment vertical="center"/>
    </xf>
    <xf numFmtId="0" fontId="38" fillId="10" borderId="157" xfId="0" applyFont="1" applyFill="1" applyBorder="1" applyAlignment="1">
      <alignment vertical="center"/>
    </xf>
    <xf numFmtId="0" fontId="69" fillId="19" borderId="161" xfId="0" applyFont="1" applyFill="1" applyBorder="1" applyAlignment="1">
      <alignment horizontal="center" vertical="center"/>
    </xf>
    <xf numFmtId="0" fontId="38" fillId="19" borderId="161" xfId="0" applyFont="1" applyFill="1" applyBorder="1" applyAlignment="1">
      <alignment horizontal="center" vertical="center"/>
    </xf>
    <xf numFmtId="0" fontId="21" fillId="5" borderId="11" xfId="0" applyFont="1" applyFill="1" applyBorder="1" applyAlignment="1">
      <alignment horizontal="center" vertical="center"/>
    </xf>
    <xf numFmtId="0" fontId="21" fillId="5" borderId="13" xfId="0" applyFont="1" applyFill="1" applyBorder="1" applyAlignment="1">
      <alignment horizontal="center" vertical="center"/>
    </xf>
    <xf numFmtId="0" fontId="154" fillId="0" borderId="0" xfId="0" applyFont="1" applyAlignment="1">
      <alignment horizontal="center" vertical="center"/>
    </xf>
    <xf numFmtId="0" fontId="154" fillId="0" borderId="0" xfId="0" applyFont="1" applyAlignment="1">
      <alignment horizontal="center" vertical="center" wrapText="1"/>
    </xf>
    <xf numFmtId="0" fontId="21" fillId="22" borderId="11" xfId="0" applyFont="1" applyFill="1" applyBorder="1" applyAlignment="1">
      <alignment horizontal="center" vertical="center"/>
    </xf>
    <xf numFmtId="0" fontId="21" fillId="22" borderId="13" xfId="0" applyFont="1" applyFill="1" applyBorder="1" applyAlignment="1">
      <alignment horizontal="center" vertical="center"/>
    </xf>
    <xf numFmtId="0" fontId="29" fillId="25" borderId="0" xfId="0" applyFont="1" applyFill="1" applyAlignment="1">
      <alignment horizontal="center" vertical="center"/>
    </xf>
    <xf numFmtId="0" fontId="29" fillId="25" borderId="0" xfId="0" applyFont="1" applyFill="1" applyBorder="1" applyAlignment="1">
      <alignment horizontal="center" vertical="center"/>
    </xf>
    <xf numFmtId="0" fontId="77" fillId="0" borderId="0" xfId="0" applyFont="1" applyBorder="1" applyAlignment="1">
      <alignment vertical="center"/>
    </xf>
    <xf numFmtId="3" fontId="154" fillId="0" borderId="0" xfId="0" applyNumberFormat="1" applyFont="1" applyBorder="1" applyAlignment="1">
      <alignment vertical="center"/>
    </xf>
    <xf numFmtId="0" fontId="96" fillId="28" borderId="0" xfId="0" applyFont="1" applyFill="1" applyBorder="1" applyAlignment="1">
      <alignment vertical="center"/>
    </xf>
    <xf numFmtId="0" fontId="29" fillId="52" borderId="60" xfId="0" applyFont="1" applyFill="1" applyBorder="1" applyAlignment="1">
      <alignment horizontal="center" vertical="center"/>
    </xf>
    <xf numFmtId="0" fontId="29" fillId="52" borderId="0" xfId="0" applyFont="1" applyFill="1" applyBorder="1" applyAlignment="1">
      <alignment horizontal="center" vertical="center"/>
    </xf>
    <xf numFmtId="0" fontId="21" fillId="0" borderId="0" xfId="0" applyFont="1" applyBorder="1" applyAlignment="1">
      <alignment horizontal="center" vertical="center"/>
    </xf>
    <xf numFmtId="0" fontId="59" fillId="0" borderId="0" xfId="0" applyFont="1" applyAlignment="1">
      <alignment horizontal="center" vertical="center"/>
    </xf>
    <xf numFmtId="0" fontId="21" fillId="0" borderId="0" xfId="0" applyFont="1" applyAlignment="1">
      <alignment horizontal="center" vertical="center"/>
    </xf>
    <xf numFmtId="0" fontId="37" fillId="0" borderId="0" xfId="0" applyFont="1" applyBorder="1" applyAlignment="1">
      <alignment horizontal="center" vertical="center"/>
    </xf>
    <xf numFmtId="0" fontId="61" fillId="3" borderId="0" xfId="0" applyFont="1" applyFill="1" applyBorder="1" applyAlignment="1">
      <alignment horizontal="right" vertical="center"/>
    </xf>
    <xf numFmtId="0" fontId="59" fillId="0" borderId="0" xfId="0" applyFont="1" applyBorder="1" applyAlignment="1">
      <alignment horizontal="center" vertical="center"/>
    </xf>
    <xf numFmtId="0" fontId="29" fillId="3" borderId="0" xfId="0" applyFont="1" applyFill="1" applyBorder="1" applyAlignment="1">
      <alignment horizontal="right" vertical="center"/>
    </xf>
    <xf numFmtId="0" fontId="29" fillId="3" borderId="12" xfId="0" applyFont="1" applyFill="1" applyBorder="1" applyAlignment="1">
      <alignment horizontal="center" vertical="center"/>
    </xf>
    <xf numFmtId="0" fontId="38" fillId="0" borderId="0" xfId="0" applyFont="1" applyBorder="1" applyAlignment="1">
      <alignment horizontal="center" vertical="center"/>
    </xf>
    <xf numFmtId="0" fontId="58" fillId="0" borderId="0" xfId="0" applyFont="1" applyFill="1" applyBorder="1" applyAlignment="1">
      <alignment horizontal="center" vertical="center"/>
    </xf>
    <xf numFmtId="0" fontId="95" fillId="41" borderId="0" xfId="0" applyFont="1" applyFill="1" applyBorder="1" applyAlignment="1">
      <alignment horizontal="center" vertical="center"/>
    </xf>
    <xf numFmtId="0" fontId="154" fillId="48" borderId="11" xfId="0" applyFont="1" applyFill="1" applyBorder="1" applyAlignment="1">
      <alignment horizontal="center" vertical="center"/>
    </xf>
    <xf numFmtId="0" fontId="154" fillId="48" borderId="13" xfId="0" applyFont="1" applyFill="1" applyBorder="1" applyAlignment="1">
      <alignment horizontal="center" vertical="center"/>
    </xf>
    <xf numFmtId="0" fontId="154" fillId="48" borderId="2" xfId="0" applyFont="1" applyFill="1" applyBorder="1" applyAlignment="1">
      <alignment horizontal="center" vertical="center"/>
    </xf>
    <xf numFmtId="0" fontId="154" fillId="48" borderId="4" xfId="0" applyFont="1" applyFill="1" applyBorder="1" applyAlignment="1">
      <alignment horizontal="center" vertical="center"/>
    </xf>
    <xf numFmtId="0" fontId="154" fillId="48" borderId="5" xfId="0" applyFont="1" applyFill="1" applyBorder="1" applyAlignment="1">
      <alignment horizontal="center" vertical="center"/>
    </xf>
    <xf numFmtId="0" fontId="154" fillId="48" borderId="7" xfId="0" applyFont="1" applyFill="1" applyBorder="1" applyAlignment="1">
      <alignment horizontal="center" vertical="center"/>
    </xf>
    <xf numFmtId="0" fontId="154" fillId="43" borderId="5" xfId="0" applyFont="1" applyFill="1" applyBorder="1" applyAlignment="1">
      <alignment horizontal="center" vertical="center"/>
    </xf>
    <xf numFmtId="0" fontId="154" fillId="43" borderId="7" xfId="0" applyFont="1" applyFill="1" applyBorder="1" applyAlignment="1">
      <alignment horizontal="center" vertical="center"/>
    </xf>
    <xf numFmtId="0" fontId="154" fillId="43" borderId="11" xfId="0" applyFont="1" applyFill="1" applyBorder="1" applyAlignment="1">
      <alignment horizontal="center" vertical="center"/>
    </xf>
    <xf numFmtId="0" fontId="154" fillId="43" borderId="13" xfId="0" applyFont="1" applyFill="1" applyBorder="1" applyAlignment="1">
      <alignment horizontal="center" vertical="center"/>
    </xf>
    <xf numFmtId="0" fontId="37" fillId="0" borderId="0" xfId="0" applyFont="1" applyBorder="1" applyAlignment="1">
      <alignment vertical="center"/>
    </xf>
    <xf numFmtId="0" fontId="37" fillId="0" borderId="291" xfId="0" applyFont="1" applyBorder="1" applyAlignment="1">
      <alignment vertical="center"/>
    </xf>
    <xf numFmtId="0" fontId="37" fillId="0" borderId="292" xfId="0" applyFont="1" applyBorder="1" applyAlignment="1">
      <alignment vertical="center"/>
    </xf>
    <xf numFmtId="0" fontId="37" fillId="0" borderId="293" xfId="0" applyFont="1" applyBorder="1" applyAlignment="1">
      <alignment horizontal="right" vertical="center"/>
    </xf>
    <xf numFmtId="0" fontId="38" fillId="36" borderId="0" xfId="0" applyFont="1" applyFill="1" applyBorder="1" applyAlignment="1">
      <alignment vertical="center"/>
    </xf>
    <xf numFmtId="0" fontId="95" fillId="36" borderId="0" xfId="0" applyFont="1" applyFill="1" applyBorder="1" applyAlignment="1">
      <alignment horizontal="center" vertical="center"/>
    </xf>
    <xf numFmtId="0" fontId="38" fillId="36" borderId="0" xfId="0" applyFont="1" applyFill="1" applyBorder="1" applyAlignment="1">
      <alignment horizontal="center" vertical="center"/>
    </xf>
    <xf numFmtId="0" fontId="56" fillId="36" borderId="0" xfId="0" applyFont="1" applyFill="1" applyBorder="1" applyAlignment="1">
      <alignment horizontal="center" vertical="center"/>
    </xf>
    <xf numFmtId="0" fontId="39" fillId="0" borderId="0" xfId="0" applyFont="1" applyBorder="1" applyAlignment="1">
      <alignment horizontal="center" vertical="center" wrapText="1"/>
    </xf>
    <xf numFmtId="0" fontId="56" fillId="0" borderId="294" xfId="0" applyFont="1" applyBorder="1" applyAlignment="1">
      <alignment horizontal="center" vertical="center"/>
    </xf>
    <xf numFmtId="0" fontId="59" fillId="0" borderId="294" xfId="0" applyFont="1" applyBorder="1" applyAlignment="1">
      <alignment horizontal="center" vertical="center"/>
    </xf>
    <xf numFmtId="3" fontId="154" fillId="0" borderId="294" xfId="0" applyNumberFormat="1" applyFont="1" applyBorder="1" applyAlignment="1">
      <alignment vertical="center"/>
    </xf>
    <xf numFmtId="0" fontId="59" fillId="0" borderId="294" xfId="0" applyFont="1" applyBorder="1" applyAlignment="1">
      <alignment horizontal="center" vertical="top"/>
    </xf>
    <xf numFmtId="0" fontId="95" fillId="28" borderId="294" xfId="0" applyFont="1" applyFill="1" applyBorder="1" applyAlignment="1">
      <alignment horizontal="center" vertical="center"/>
    </xf>
    <xf numFmtId="0" fontId="38" fillId="30" borderId="294" xfId="0" applyFont="1" applyFill="1" applyBorder="1" applyAlignment="1">
      <alignment horizontal="center" vertical="center"/>
    </xf>
    <xf numFmtId="0" fontId="95" fillId="0" borderId="294" xfId="0" applyFont="1" applyFill="1" applyBorder="1" applyAlignment="1">
      <alignment horizontal="center" vertical="center"/>
    </xf>
    <xf numFmtId="0" fontId="117" fillId="41" borderId="294" xfId="0" applyFont="1" applyFill="1" applyBorder="1" applyAlignment="1">
      <alignment horizontal="center" vertical="center"/>
    </xf>
    <xf numFmtId="0" fontId="116" fillId="0" borderId="294" xfId="0" applyFont="1" applyFill="1" applyBorder="1" applyAlignment="1">
      <alignment horizontal="center" vertical="center"/>
    </xf>
    <xf numFmtId="0" fontId="39" fillId="0" borderId="294" xfId="0" applyFont="1" applyBorder="1" applyAlignment="1">
      <alignment horizontal="center" vertical="center"/>
    </xf>
    <xf numFmtId="0" fontId="59" fillId="0" borderId="299" xfId="0" applyFont="1" applyBorder="1" applyAlignment="1">
      <alignment horizontal="center" vertical="center"/>
    </xf>
    <xf numFmtId="0" fontId="59" fillId="0" borderId="300" xfId="0" applyFont="1" applyBorder="1" applyAlignment="1">
      <alignment horizontal="center" vertical="center"/>
    </xf>
    <xf numFmtId="16" fontId="21" fillId="0" borderId="0" xfId="0" quotePrefix="1" applyNumberFormat="1" applyFont="1" applyAlignment="1">
      <alignment horizontal="center" vertical="center"/>
    </xf>
    <xf numFmtId="0" fontId="21" fillId="0" borderId="0" xfId="0" quotePrefix="1" applyFont="1" applyAlignment="1">
      <alignment horizontal="center" vertical="center"/>
    </xf>
    <xf numFmtId="0" fontId="21" fillId="0" borderId="0" xfId="0" applyFont="1" applyAlignment="1">
      <alignment horizontal="right" vertical="center"/>
    </xf>
    <xf numFmtId="0" fontId="21" fillId="0" borderId="303" xfId="0" applyFont="1" applyBorder="1" applyAlignment="1">
      <alignment horizontal="center" vertical="center"/>
    </xf>
    <xf numFmtId="0" fontId="21" fillId="0" borderId="194" xfId="0" applyFont="1" applyBorder="1" applyAlignment="1">
      <alignment horizontal="center" vertical="center"/>
    </xf>
    <xf numFmtId="0" fontId="21" fillId="0" borderId="0" xfId="0" quotePrefix="1" applyFont="1" applyBorder="1" applyAlignment="1">
      <alignment horizontal="center" vertical="center"/>
    </xf>
    <xf numFmtId="0" fontId="21" fillId="0" borderId="0" xfId="0" applyFont="1" applyBorder="1" applyAlignment="1">
      <alignment horizontal="right" vertical="center"/>
    </xf>
    <xf numFmtId="0" fontId="154" fillId="0" borderId="0" xfId="0" quotePrefix="1" applyFont="1" applyAlignment="1">
      <alignment horizontal="center" vertical="center"/>
    </xf>
    <xf numFmtId="0" fontId="21" fillId="0" borderId="0" xfId="0" applyFont="1" applyBorder="1" applyAlignment="1">
      <alignment horizontal="center" vertical="center"/>
    </xf>
    <xf numFmtId="0" fontId="59" fillId="0" borderId="0" xfId="0" applyFont="1" applyBorder="1" applyAlignment="1">
      <alignment horizontal="center" vertical="center"/>
    </xf>
    <xf numFmtId="0" fontId="59" fillId="0" borderId="294" xfId="0" applyFont="1" applyBorder="1" applyAlignment="1">
      <alignment horizontal="center" vertical="center"/>
    </xf>
    <xf numFmtId="0" fontId="59" fillId="0" borderId="0" xfId="0" applyFont="1" applyAlignment="1">
      <alignment horizontal="center" vertical="center"/>
    </xf>
    <xf numFmtId="0" fontId="21" fillId="0" borderId="0" xfId="0" applyFont="1" applyAlignment="1">
      <alignment horizontal="center" vertical="center"/>
    </xf>
    <xf numFmtId="0" fontId="27" fillId="0" borderId="0" xfId="0" applyFont="1" applyAlignment="1">
      <alignment horizontal="center" vertical="center"/>
    </xf>
    <xf numFmtId="0" fontId="59" fillId="0" borderId="258" xfId="0" applyFont="1" applyBorder="1" applyAlignment="1">
      <alignment horizontal="center" vertical="center"/>
    </xf>
    <xf numFmtId="0" fontId="21" fillId="0" borderId="0" xfId="0" applyFont="1" applyBorder="1" applyAlignment="1">
      <alignment horizontal="center" vertical="center"/>
    </xf>
    <xf numFmtId="0" fontId="59" fillId="0" borderId="0" xfId="0" applyFont="1" applyBorder="1" applyAlignment="1">
      <alignment horizontal="center" vertical="center"/>
    </xf>
    <xf numFmtId="0" fontId="27" fillId="0" borderId="0" xfId="0" quotePrefix="1" applyFont="1" applyAlignment="1">
      <alignment horizontal="center" vertical="center"/>
    </xf>
    <xf numFmtId="0" fontId="21" fillId="0" borderId="306" xfId="0" applyFont="1" applyBorder="1" applyAlignment="1">
      <alignment horizontal="right" vertical="center"/>
    </xf>
    <xf numFmtId="0" fontId="21" fillId="0" borderId="194" xfId="0" applyFont="1" applyBorder="1" applyAlignment="1">
      <alignment horizontal="left" vertical="center"/>
    </xf>
    <xf numFmtId="0" fontId="21" fillId="0" borderId="307" xfId="0" applyFont="1" applyBorder="1" applyAlignment="1">
      <alignment horizontal="center" vertical="center"/>
    </xf>
    <xf numFmtId="0" fontId="21" fillId="0" borderId="0" xfId="0" applyFont="1" applyBorder="1" applyAlignment="1">
      <alignment horizontal="left" vertical="center"/>
    </xf>
    <xf numFmtId="0" fontId="167" fillId="0" borderId="0" xfId="0" applyFont="1" applyBorder="1" applyAlignment="1">
      <alignment horizontal="center" vertical="center"/>
    </xf>
    <xf numFmtId="0" fontId="65" fillId="3" borderId="15" xfId="0" applyFont="1" applyFill="1" applyBorder="1" applyAlignment="1">
      <alignment horizontal="center" vertical="center"/>
    </xf>
    <xf numFmtId="0" fontId="124" fillId="0" borderId="0" xfId="0" applyFont="1" applyBorder="1" applyAlignment="1">
      <alignment vertical="center"/>
    </xf>
    <xf numFmtId="0" fontId="121" fillId="0" borderId="0" xfId="0" applyFont="1" applyBorder="1" applyAlignment="1">
      <alignment vertical="center"/>
    </xf>
    <xf numFmtId="0" fontId="122" fillId="0" borderId="0" xfId="0" applyFont="1" applyBorder="1" applyAlignment="1">
      <alignment vertical="center"/>
    </xf>
    <xf numFmtId="0" fontId="21" fillId="0" borderId="73" xfId="0" applyFont="1" applyBorder="1" applyAlignment="1">
      <alignment horizontal="center" vertical="center"/>
    </xf>
    <xf numFmtId="0" fontId="21" fillId="0" borderId="309" xfId="0" applyFont="1" applyBorder="1" applyAlignment="1">
      <alignment horizontal="right" vertical="center"/>
    </xf>
    <xf numFmtId="0" fontId="21" fillId="0" borderId="309" xfId="0" applyFont="1" applyBorder="1" applyAlignment="1">
      <alignment horizontal="center" vertical="center"/>
    </xf>
    <xf numFmtId="0" fontId="21" fillId="0" borderId="193" xfId="0" applyFont="1" applyBorder="1" applyAlignment="1">
      <alignment horizontal="center" vertical="center"/>
    </xf>
    <xf numFmtId="0" fontId="21" fillId="0" borderId="193" xfId="0" applyFont="1" applyBorder="1" applyAlignment="1">
      <alignment horizontal="left" vertical="center"/>
    </xf>
    <xf numFmtId="0" fontId="38" fillId="0" borderId="193" xfId="0" applyFont="1" applyBorder="1" applyAlignment="1">
      <alignment horizontal="right" vertical="center"/>
    </xf>
    <xf numFmtId="0" fontId="21" fillId="0" borderId="194" xfId="0" applyFont="1" applyBorder="1" applyAlignment="1">
      <alignment horizontal="right" vertical="center"/>
    </xf>
    <xf numFmtId="0" fontId="38" fillId="0" borderId="194" xfId="0" applyFont="1" applyBorder="1" applyAlignment="1">
      <alignment horizontal="right" vertical="center"/>
    </xf>
    <xf numFmtId="0" fontId="21" fillId="0" borderId="0" xfId="0" applyFont="1" applyBorder="1" applyAlignment="1">
      <alignment horizontal="center" vertical="center"/>
    </xf>
    <xf numFmtId="0" fontId="167" fillId="0" borderId="312" xfId="0" applyFont="1" applyBorder="1" applyAlignment="1">
      <alignment horizontal="center" vertical="center"/>
    </xf>
    <xf numFmtId="0" fontId="60" fillId="0" borderId="312" xfId="0" applyFont="1" applyBorder="1" applyAlignment="1">
      <alignment horizontal="center" vertical="center"/>
    </xf>
    <xf numFmtId="0" fontId="59" fillId="0" borderId="0" xfId="0" applyFont="1" applyBorder="1" applyAlignment="1">
      <alignment horizontal="center" vertical="center"/>
    </xf>
    <xf numFmtId="0" fontId="29" fillId="2" borderId="0" xfId="0" applyFont="1" applyFill="1" applyBorder="1" applyAlignment="1">
      <alignment horizontal="center" vertical="center"/>
    </xf>
    <xf numFmtId="0" fontId="65" fillId="2" borderId="12" xfId="0" applyFont="1" applyFill="1" applyBorder="1" applyAlignment="1">
      <alignment horizontal="center" vertical="center"/>
    </xf>
    <xf numFmtId="0" fontId="72" fillId="30" borderId="7" xfId="0" quotePrefix="1" applyFont="1" applyFill="1" applyBorder="1" applyAlignment="1">
      <alignment horizontal="center" vertical="center"/>
    </xf>
    <xf numFmtId="0" fontId="57" fillId="17" borderId="60" xfId="0" applyFont="1" applyFill="1" applyBorder="1" applyAlignment="1">
      <alignment horizontal="center" vertical="center"/>
    </xf>
    <xf numFmtId="0" fontId="124" fillId="0" borderId="60" xfId="0" applyFont="1" applyBorder="1" applyAlignment="1">
      <alignment vertical="center"/>
    </xf>
    <xf numFmtId="0" fontId="21" fillId="0" borderId="0" xfId="0" applyFont="1" applyBorder="1" applyAlignment="1">
      <alignment horizontal="center" vertical="center"/>
    </xf>
    <xf numFmtId="0" fontId="72"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horizontal="center" vertical="center"/>
    </xf>
    <xf numFmtId="0" fontId="159" fillId="0" borderId="0" xfId="0" applyFont="1" applyAlignment="1">
      <alignment horizontal="center" vertical="center"/>
    </xf>
    <xf numFmtId="0" fontId="21" fillId="0" borderId="0" xfId="0" quotePrefix="1" applyFont="1" applyAlignment="1">
      <alignment vertical="center"/>
    </xf>
    <xf numFmtId="0" fontId="72" fillId="0" borderId="0" xfId="0" applyFont="1" applyFill="1" applyAlignment="1">
      <alignment vertical="center"/>
    </xf>
    <xf numFmtId="0" fontId="72" fillId="0" borderId="13" xfId="0" applyFont="1" applyBorder="1" applyAlignment="1">
      <alignment horizontal="center" vertical="center"/>
    </xf>
    <xf numFmtId="0" fontId="72" fillId="0" borderId="0" xfId="0" applyFont="1" applyAlignment="1">
      <alignment vertical="center"/>
    </xf>
    <xf numFmtId="0" fontId="1" fillId="0" borderId="0" xfId="0" applyFont="1" applyAlignment="1">
      <alignment vertical="center"/>
    </xf>
    <xf numFmtId="0" fontId="0" fillId="0" borderId="0" xfId="0" applyAlignment="1">
      <alignment horizontal="left" vertical="center"/>
    </xf>
    <xf numFmtId="0" fontId="21" fillId="5" borderId="1" xfId="0" applyFont="1" applyFill="1" applyBorder="1" applyAlignment="1">
      <alignment horizontal="center" vertical="center"/>
    </xf>
    <xf numFmtId="1" fontId="21" fillId="5" borderId="1" xfId="0" applyNumberFormat="1" applyFont="1" applyFill="1" applyBorder="1" applyAlignment="1">
      <alignment horizontal="center" vertical="center"/>
    </xf>
    <xf numFmtId="0" fontId="27" fillId="0" borderId="0" xfId="1" applyFont="1" applyAlignment="1">
      <alignment vertical="center"/>
    </xf>
    <xf numFmtId="0" fontId="21" fillId="0" borderId="1" xfId="0" applyFont="1" applyBorder="1" applyAlignment="1">
      <alignment horizontal="center" vertical="center"/>
    </xf>
    <xf numFmtId="1" fontId="160" fillId="17" borderId="0" xfId="0" applyNumberFormat="1" applyFont="1" applyFill="1" applyAlignment="1">
      <alignment horizontal="center" vertical="center"/>
    </xf>
    <xf numFmtId="0" fontId="38" fillId="0" borderId="6" xfId="0" applyFont="1" applyBorder="1" applyAlignment="1">
      <alignment horizontal="center" vertical="center"/>
    </xf>
    <xf numFmtId="0" fontId="38" fillId="0" borderId="7" xfId="0" applyFont="1" applyBorder="1" applyAlignment="1">
      <alignment horizontal="center" vertical="center"/>
    </xf>
    <xf numFmtId="0" fontId="21" fillId="0" borderId="0" xfId="0" applyFont="1" applyFill="1" applyAlignment="1">
      <alignment horizontal="center" vertical="center"/>
    </xf>
    <xf numFmtId="0" fontId="21" fillId="0" borderId="0" xfId="0" applyFont="1" applyFill="1" applyAlignment="1">
      <alignment vertical="center"/>
    </xf>
    <xf numFmtId="0" fontId="159" fillId="0" borderId="0" xfId="0" applyFont="1" applyFill="1" applyAlignment="1">
      <alignment horizontal="center" vertical="center"/>
    </xf>
    <xf numFmtId="0" fontId="0" fillId="0" borderId="0" xfId="0" applyBorder="1" applyAlignment="1">
      <alignment vertical="center"/>
    </xf>
    <xf numFmtId="0" fontId="1" fillId="0" borderId="0" xfId="0" applyFont="1" applyBorder="1" applyAlignment="1">
      <alignment vertical="center"/>
    </xf>
    <xf numFmtId="0" fontId="21" fillId="0" borderId="0" xfId="0" applyFont="1" applyFill="1" applyBorder="1" applyAlignment="1">
      <alignment vertical="center"/>
    </xf>
    <xf numFmtId="0" fontId="159" fillId="0" borderId="0" xfId="0" applyFont="1" applyFill="1" applyBorder="1" applyAlignment="1">
      <alignment horizontal="center" vertical="center"/>
    </xf>
    <xf numFmtId="0" fontId="38" fillId="0" borderId="0" xfId="0" applyFont="1" applyAlignment="1">
      <alignment vertical="center"/>
    </xf>
    <xf numFmtId="0" fontId="38" fillId="6" borderId="11" xfId="0" applyFont="1" applyFill="1" applyBorder="1" applyAlignment="1">
      <alignment vertical="center"/>
    </xf>
    <xf numFmtId="0" fontId="38" fillId="6" borderId="12" xfId="0" applyFont="1" applyFill="1" applyBorder="1" applyAlignment="1">
      <alignment horizontal="center" vertical="center"/>
    </xf>
    <xf numFmtId="0" fontId="38" fillId="0" borderId="13" xfId="0" applyFont="1" applyBorder="1" applyAlignment="1">
      <alignment vertical="center"/>
    </xf>
    <xf numFmtId="0" fontId="38" fillId="0" borderId="12" xfId="0" applyFont="1" applyBorder="1" applyAlignment="1">
      <alignment vertical="center"/>
    </xf>
    <xf numFmtId="0" fontId="38" fillId="0" borderId="11" xfId="0" applyFont="1" applyBorder="1" applyAlignment="1">
      <alignment vertical="center"/>
    </xf>
    <xf numFmtId="1" fontId="38" fillId="0" borderId="0" xfId="0" applyNumberFormat="1" applyFont="1" applyBorder="1" applyAlignment="1">
      <alignment horizontal="center" vertical="center"/>
    </xf>
    <xf numFmtId="0" fontId="0" fillId="0" borderId="9" xfId="0" applyBorder="1" applyAlignment="1">
      <alignment horizontal="center" vertical="center"/>
    </xf>
    <xf numFmtId="1" fontId="38" fillId="0" borderId="6" xfId="0" applyNumberFormat="1" applyFont="1" applyBorder="1" applyAlignment="1">
      <alignment horizontal="center" vertical="center"/>
    </xf>
    <xf numFmtId="1" fontId="38" fillId="0" borderId="3" xfId="0" applyNumberFormat="1" applyFont="1" applyBorder="1" applyAlignment="1">
      <alignment horizontal="center" vertical="center"/>
    </xf>
    <xf numFmtId="0" fontId="38" fillId="6" borderId="12" xfId="0" applyFont="1" applyFill="1" applyBorder="1" applyAlignment="1">
      <alignment vertical="center"/>
    </xf>
    <xf numFmtId="0" fontId="38" fillId="0" borderId="8" xfId="0" applyFont="1" applyBorder="1" applyAlignment="1">
      <alignment horizontal="left" vertical="center"/>
    </xf>
    <xf numFmtId="0" fontId="38" fillId="0" borderId="5" xfId="0" applyFont="1" applyBorder="1" applyAlignment="1">
      <alignment horizontal="left" vertical="center"/>
    </xf>
    <xf numFmtId="0" fontId="38" fillId="0" borderId="2" xfId="0" applyFont="1" applyBorder="1" applyAlignment="1">
      <alignment horizontal="left" vertical="center"/>
    </xf>
    <xf numFmtId="0" fontId="38" fillId="0" borderId="3" xfId="0" applyFont="1" applyBorder="1" applyAlignment="1">
      <alignment horizontal="center" vertical="center"/>
    </xf>
    <xf numFmtId="0" fontId="21" fillId="0" borderId="0" xfId="0" applyFont="1" applyAlignment="1">
      <alignment horizontal="center" vertical="center"/>
    </xf>
    <xf numFmtId="0" fontId="72" fillId="20" borderId="11" xfId="0" applyFont="1" applyFill="1" applyBorder="1" applyAlignment="1">
      <alignment horizontal="center" vertical="center"/>
    </xf>
    <xf numFmtId="16" fontId="72" fillId="20" borderId="13" xfId="0" quotePrefix="1" applyNumberFormat="1" applyFont="1" applyFill="1" applyBorder="1" applyAlignment="1">
      <alignment horizontal="center" vertical="center"/>
    </xf>
    <xf numFmtId="0" fontId="38" fillId="0" borderId="3" xfId="0" applyFont="1" applyBorder="1" applyAlignment="1">
      <alignment horizontal="left" vertical="center"/>
    </xf>
    <xf numFmtId="0" fontId="159" fillId="0" borderId="0" xfId="0" applyFont="1" applyAlignment="1">
      <alignment horizontal="center" vertical="center"/>
    </xf>
    <xf numFmtId="0" fontId="38" fillId="0" borderId="12" xfId="0" applyNumberFormat="1" applyFont="1" applyBorder="1" applyAlignment="1">
      <alignment horizontal="center" vertical="center"/>
    </xf>
    <xf numFmtId="0" fontId="38" fillId="0" borderId="1" xfId="0" applyFont="1" applyBorder="1" applyAlignment="1">
      <alignment horizontal="left" vertical="center"/>
    </xf>
    <xf numFmtId="0" fontId="38" fillId="19" borderId="1" xfId="0" applyFont="1" applyFill="1" applyBorder="1" applyAlignment="1">
      <alignment horizontal="center" vertical="center"/>
    </xf>
    <xf numFmtId="1" fontId="38" fillId="0" borderId="1" xfId="0" applyNumberFormat="1" applyFont="1" applyBorder="1" applyAlignment="1">
      <alignment horizontal="center" vertical="center"/>
    </xf>
    <xf numFmtId="0" fontId="38" fillId="0" borderId="1" xfId="0" applyFont="1" applyBorder="1" applyAlignment="1">
      <alignment horizontal="center" vertical="center"/>
    </xf>
    <xf numFmtId="0" fontId="158" fillId="17" borderId="0" xfId="0" applyFont="1" applyFill="1" applyAlignment="1">
      <alignment horizontal="center" vertical="center"/>
    </xf>
    <xf numFmtId="0" fontId="38" fillId="6" borderId="13" xfId="0" applyFont="1" applyFill="1" applyBorder="1" applyAlignment="1">
      <alignment vertical="center"/>
    </xf>
    <xf numFmtId="0" fontId="38" fillId="0" borderId="12" xfId="0" applyFont="1" applyBorder="1" applyAlignment="1">
      <alignment horizontal="center" vertical="center"/>
    </xf>
    <xf numFmtId="0" fontId="59" fillId="0" borderId="0" xfId="0" applyFont="1" applyBorder="1" applyAlignment="1">
      <alignment horizontal="center" vertical="center"/>
    </xf>
    <xf numFmtId="0" fontId="29" fillId="2" borderId="0" xfId="0" applyFont="1" applyFill="1" applyBorder="1" applyAlignment="1">
      <alignment horizontal="center" vertical="center"/>
    </xf>
    <xf numFmtId="0" fontId="38" fillId="0" borderId="313" xfId="0" applyFont="1" applyBorder="1" applyAlignment="1">
      <alignment vertical="center"/>
    </xf>
    <xf numFmtId="0" fontId="38" fillId="0" borderId="313" xfId="0" applyFont="1" applyFill="1" applyBorder="1" applyAlignment="1">
      <alignment vertical="center"/>
    </xf>
    <xf numFmtId="0" fontId="38" fillId="0" borderId="0" xfId="0" applyFont="1" applyAlignment="1">
      <alignment horizontal="center" vertical="center" textRotation="180" wrapText="1"/>
    </xf>
    <xf numFmtId="0" fontId="1" fillId="0" borderId="0" xfId="0" applyFont="1" applyBorder="1" applyAlignment="1">
      <alignment horizontal="center" vertical="center"/>
    </xf>
    <xf numFmtId="0" fontId="29" fillId="12" borderId="0" xfId="0" applyFont="1" applyFill="1" applyBorder="1" applyAlignment="1">
      <alignment horizontal="center" vertical="center"/>
    </xf>
    <xf numFmtId="0" fontId="38" fillId="0" borderId="11" xfId="0" applyFont="1" applyBorder="1" applyAlignment="1">
      <alignment horizontal="left" vertical="center"/>
    </xf>
    <xf numFmtId="0" fontId="38" fillId="0" borderId="12" xfId="0" applyFont="1" applyBorder="1" applyAlignment="1">
      <alignment horizontal="left" vertical="center"/>
    </xf>
    <xf numFmtId="0" fontId="158" fillId="17" borderId="0" xfId="0" applyFont="1" applyFill="1" applyAlignment="1">
      <alignment horizontal="center" vertical="center"/>
    </xf>
    <xf numFmtId="0" fontId="97" fillId="0" borderId="313" xfId="0" applyFont="1" applyBorder="1" applyAlignment="1">
      <alignment vertical="center"/>
    </xf>
    <xf numFmtId="0" fontId="38" fillId="0" borderId="11" xfId="0" applyFont="1" applyFill="1" applyBorder="1" applyAlignment="1">
      <alignment vertical="center"/>
    </xf>
    <xf numFmtId="0" fontId="38" fillId="0" borderId="12" xfId="0" applyFont="1" applyFill="1" applyBorder="1" applyAlignment="1">
      <alignment vertical="center"/>
    </xf>
    <xf numFmtId="0" fontId="38" fillId="0" borderId="13" xfId="0" applyFont="1" applyFill="1" applyBorder="1" applyAlignment="1">
      <alignment vertical="center"/>
    </xf>
    <xf numFmtId="0" fontId="72" fillId="54" borderId="13" xfId="0" quotePrefix="1" applyFont="1" applyFill="1" applyBorder="1" applyAlignment="1">
      <alignment horizontal="center" vertical="center"/>
    </xf>
    <xf numFmtId="0" fontId="158" fillId="17" borderId="0" xfId="0" applyFont="1" applyFill="1" applyAlignment="1">
      <alignment horizontal="center" vertical="center"/>
    </xf>
    <xf numFmtId="0" fontId="21" fillId="0" borderId="0" xfId="0" applyFont="1" applyAlignment="1">
      <alignment vertical="center"/>
    </xf>
    <xf numFmtId="0" fontId="21" fillId="0" borderId="0" xfId="0" applyFont="1" applyAlignment="1">
      <alignment horizontal="center" vertical="center"/>
    </xf>
    <xf numFmtId="0" fontId="72" fillId="20" borderId="13" xfId="0" quotePrefix="1" applyFont="1" applyFill="1" applyBorder="1" applyAlignment="1">
      <alignment horizontal="center" vertical="center"/>
    </xf>
    <xf numFmtId="0" fontId="38" fillId="0" borderId="3" xfId="0" applyNumberFormat="1" applyFont="1" applyBorder="1" applyAlignment="1">
      <alignment horizontal="center" vertical="center"/>
    </xf>
    <xf numFmtId="16" fontId="38" fillId="0" borderId="5" xfId="0" applyNumberFormat="1" applyFont="1" applyFill="1" applyBorder="1" applyAlignment="1">
      <alignment horizontal="center" vertical="center"/>
    </xf>
    <xf numFmtId="0" fontId="38" fillId="0" borderId="7" xfId="0" applyFont="1" applyFill="1" applyBorder="1" applyAlignment="1">
      <alignment horizontal="center" vertical="center"/>
    </xf>
    <xf numFmtId="0" fontId="38" fillId="0" borderId="12" xfId="0" applyFont="1" applyFill="1" applyBorder="1" applyAlignment="1">
      <alignment horizontal="center" vertical="center"/>
    </xf>
    <xf numFmtId="0" fontId="169" fillId="0" borderId="163" xfId="0" applyFont="1" applyBorder="1" applyAlignment="1">
      <alignment horizontal="center" vertical="center"/>
    </xf>
    <xf numFmtId="0" fontId="169" fillId="0" borderId="316" xfId="0" applyFont="1" applyBorder="1" applyAlignment="1">
      <alignment horizontal="center" vertical="center"/>
    </xf>
    <xf numFmtId="0" fontId="169" fillId="0" borderId="317" xfId="0" applyFont="1" applyBorder="1" applyAlignment="1">
      <alignment horizontal="center" vertical="center"/>
    </xf>
    <xf numFmtId="0" fontId="169" fillId="0" borderId="318" xfId="0" applyFont="1" applyBorder="1" applyAlignment="1">
      <alignment horizontal="center" vertical="center"/>
    </xf>
    <xf numFmtId="0" fontId="169" fillId="0" borderId="318" xfId="0" applyFont="1" applyBorder="1" applyAlignment="1">
      <alignment horizontal="center" vertical="center"/>
    </xf>
    <xf numFmtId="16" fontId="170" fillId="0" borderId="163" xfId="0" applyNumberFormat="1" applyFont="1" applyBorder="1" applyAlignment="1">
      <alignment horizontal="center" vertical="center"/>
    </xf>
    <xf numFmtId="0" fontId="170" fillId="0" borderId="316" xfId="0" applyNumberFormat="1" applyFont="1" applyBorder="1" applyAlignment="1">
      <alignment horizontal="center" vertical="center"/>
    </xf>
    <xf numFmtId="0" fontId="159" fillId="0" borderId="0" xfId="0" applyFont="1" applyAlignment="1">
      <alignment horizontal="center" vertical="center"/>
    </xf>
    <xf numFmtId="0" fontId="169" fillId="0" borderId="318" xfId="0" applyFont="1" applyBorder="1" applyAlignment="1">
      <alignment horizontal="center" vertical="center"/>
    </xf>
    <xf numFmtId="0" fontId="158" fillId="17" borderId="0" xfId="0" applyFont="1" applyFill="1" applyAlignment="1">
      <alignment horizontal="center" vertical="center"/>
    </xf>
    <xf numFmtId="0" fontId="158" fillId="17" borderId="319" xfId="0" applyFont="1" applyFill="1" applyBorder="1" applyAlignment="1">
      <alignment horizontal="center" vertical="center"/>
    </xf>
    <xf numFmtId="0" fontId="158" fillId="17" borderId="321" xfId="0" applyFont="1" applyFill="1" applyBorder="1" applyAlignment="1">
      <alignment horizontal="center" vertical="center"/>
    </xf>
    <xf numFmtId="0" fontId="169" fillId="4" borderId="322" xfId="0" applyFont="1" applyFill="1" applyBorder="1" applyAlignment="1">
      <alignment horizontal="center" vertical="center"/>
    </xf>
    <xf numFmtId="0" fontId="170" fillId="4" borderId="324" xfId="0" quotePrefix="1" applyNumberFormat="1" applyFont="1" applyFill="1" applyBorder="1" applyAlignment="1">
      <alignment horizontal="center" vertical="center"/>
    </xf>
    <xf numFmtId="0" fontId="158" fillId="17" borderId="2" xfId="0" applyFont="1" applyFill="1" applyBorder="1" applyAlignment="1">
      <alignment horizontal="center" vertical="center"/>
    </xf>
    <xf numFmtId="0" fontId="59" fillId="0" borderId="0" xfId="0" applyFont="1" applyBorder="1" applyAlignment="1">
      <alignment horizontal="center" vertical="center"/>
    </xf>
    <xf numFmtId="0" fontId="56" fillId="0" borderId="47" xfId="0" applyFont="1" applyBorder="1" applyAlignment="1">
      <alignment horizontal="center" vertical="center"/>
    </xf>
    <xf numFmtId="0" fontId="38" fillId="0" borderId="13" xfId="0" applyFont="1" applyBorder="1" applyAlignment="1">
      <alignment horizontal="center" vertical="center"/>
    </xf>
    <xf numFmtId="0" fontId="38" fillId="5" borderId="6" xfId="0" applyNumberFormat="1" applyFont="1" applyFill="1" applyBorder="1" applyAlignment="1">
      <alignment horizontal="center" vertical="center"/>
    </xf>
    <xf numFmtId="0" fontId="38" fillId="5" borderId="12" xfId="0" applyNumberFormat="1" applyFont="1" applyFill="1" applyBorder="1" applyAlignment="1">
      <alignment horizontal="center" vertical="center"/>
    </xf>
    <xf numFmtId="0" fontId="158" fillId="17" borderId="8" xfId="0" applyFont="1" applyFill="1" applyBorder="1" applyAlignment="1">
      <alignment horizontal="center" vertical="center"/>
    </xf>
    <xf numFmtId="0" fontId="158" fillId="17" borderId="0" xfId="0" applyFont="1" applyFill="1" applyBorder="1" applyAlignment="1">
      <alignment horizontal="center" vertical="center"/>
    </xf>
    <xf numFmtId="0" fontId="158" fillId="17" borderId="9" xfId="0" applyFont="1" applyFill="1" applyBorder="1" applyAlignment="1">
      <alignment horizontal="center" vertical="center"/>
    </xf>
    <xf numFmtId="0" fontId="173" fillId="0" borderId="12" xfId="0" applyNumberFormat="1" applyFont="1" applyBorder="1" applyAlignment="1">
      <alignment horizontal="center" vertical="center"/>
    </xf>
    <xf numFmtId="0" fontId="158" fillId="17" borderId="0" xfId="0" applyFont="1" applyFill="1" applyAlignment="1">
      <alignment horizontal="center" vertical="center"/>
    </xf>
    <xf numFmtId="16" fontId="74" fillId="0" borderId="11" xfId="0" applyNumberFormat="1" applyFont="1" applyFill="1" applyBorder="1" applyAlignment="1">
      <alignment horizontal="left" vertical="center"/>
    </xf>
    <xf numFmtId="20" fontId="72" fillId="0" borderId="12" xfId="0" applyNumberFormat="1" applyFont="1" applyFill="1" applyBorder="1" applyAlignment="1">
      <alignment horizontal="center" vertical="center"/>
    </xf>
    <xf numFmtId="20" fontId="74" fillId="23" borderId="12" xfId="0" applyNumberFormat="1" applyFont="1" applyFill="1" applyBorder="1" applyAlignment="1">
      <alignment horizontal="center" vertical="center"/>
    </xf>
    <xf numFmtId="16" fontId="175" fillId="23" borderId="11" xfId="0" applyNumberFormat="1" applyFont="1" applyFill="1" applyBorder="1" applyAlignment="1">
      <alignment horizontal="left" vertical="center"/>
    </xf>
    <xf numFmtId="16" fontId="175" fillId="0" borderId="11" xfId="0" applyNumberFormat="1" applyFont="1" applyFill="1" applyBorder="1" applyAlignment="1">
      <alignment horizontal="left" vertical="center"/>
    </xf>
    <xf numFmtId="0" fontId="74" fillId="23" borderId="12" xfId="0" applyNumberFormat="1" applyFont="1" applyFill="1" applyBorder="1" applyAlignment="1">
      <alignment horizontal="center" vertical="center"/>
    </xf>
    <xf numFmtId="0" fontId="72" fillId="0" borderId="12" xfId="0" applyNumberFormat="1" applyFont="1" applyFill="1" applyBorder="1" applyAlignment="1">
      <alignment horizontal="center" vertical="center"/>
    </xf>
    <xf numFmtId="16" fontId="74" fillId="23" borderId="11" xfId="0" applyNumberFormat="1" applyFont="1" applyFill="1" applyBorder="1" applyAlignment="1">
      <alignment horizontal="left" vertical="center"/>
    </xf>
    <xf numFmtId="0" fontId="72" fillId="23" borderId="12" xfId="0" applyNumberFormat="1" applyFont="1" applyFill="1" applyBorder="1" applyAlignment="1">
      <alignment horizontal="center" vertical="center"/>
    </xf>
    <xf numFmtId="0" fontId="158" fillId="17" borderId="0" xfId="0" applyFont="1" applyFill="1" applyAlignment="1">
      <alignment horizontal="center" vertical="center"/>
    </xf>
    <xf numFmtId="0" fontId="32" fillId="0" borderId="11" xfId="0" applyFont="1" applyFill="1" applyBorder="1" applyAlignment="1">
      <alignment vertical="center"/>
    </xf>
    <xf numFmtId="0" fontId="158" fillId="17" borderId="0" xfId="0" applyFont="1" applyFill="1" applyAlignment="1">
      <alignment horizontal="center" vertical="center"/>
    </xf>
    <xf numFmtId="0" fontId="158" fillId="17" borderId="0" xfId="0" applyFont="1" applyFill="1" applyBorder="1" applyAlignment="1">
      <alignment horizontal="center" vertical="center"/>
    </xf>
    <xf numFmtId="0" fontId="38" fillId="0" borderId="12" xfId="0" applyFont="1" applyBorder="1" applyAlignment="1">
      <alignment horizontal="center" vertical="center"/>
    </xf>
    <xf numFmtId="0" fontId="38" fillId="5" borderId="13" xfId="0" applyFont="1" applyFill="1" applyBorder="1" applyAlignment="1">
      <alignment horizontal="center" vertical="center"/>
    </xf>
    <xf numFmtId="20" fontId="72" fillId="23" borderId="12" xfId="0" applyNumberFormat="1" applyFont="1" applyFill="1" applyBorder="1" applyAlignment="1">
      <alignment horizontal="center" vertical="center"/>
    </xf>
    <xf numFmtId="0" fontId="38" fillId="0" borderId="11" xfId="0" applyFont="1" applyFill="1" applyBorder="1" applyAlignment="1">
      <alignment vertical="center" wrapText="1"/>
    </xf>
    <xf numFmtId="0" fontId="21" fillId="0" borderId="12" xfId="0" applyFont="1" applyFill="1" applyBorder="1" applyAlignment="1">
      <alignment horizontal="center" vertical="center"/>
    </xf>
    <xf numFmtId="1" fontId="21" fillId="0" borderId="12" xfId="0" applyNumberFormat="1" applyFont="1" applyFill="1" applyBorder="1" applyAlignment="1">
      <alignment horizontal="center" vertical="center"/>
    </xf>
    <xf numFmtId="0" fontId="21" fillId="0" borderId="12" xfId="0" applyFont="1" applyFill="1" applyBorder="1" applyAlignment="1">
      <alignment horizontal="center" vertical="center" wrapText="1"/>
    </xf>
    <xf numFmtId="0" fontId="38" fillId="0" borderId="11" xfId="0" applyFont="1" applyBorder="1" applyAlignment="1">
      <alignment horizontal="left" vertical="center" wrapText="1"/>
    </xf>
    <xf numFmtId="0" fontId="38" fillId="0" borderId="12" xfId="0" applyFont="1" applyFill="1" applyBorder="1" applyAlignment="1">
      <alignment horizontal="center" vertical="center" wrapText="1"/>
    </xf>
    <xf numFmtId="1" fontId="38" fillId="0" borderId="12" xfId="0" applyNumberFormat="1" applyFont="1" applyFill="1" applyBorder="1" applyAlignment="1">
      <alignment horizontal="center" vertical="center"/>
    </xf>
    <xf numFmtId="1" fontId="38" fillId="0" borderId="12" xfId="0" applyNumberFormat="1" applyFont="1" applyFill="1" applyBorder="1" applyAlignment="1">
      <alignment horizontal="center" vertical="center" wrapText="1"/>
    </xf>
    <xf numFmtId="0" fontId="32" fillId="0" borderId="13" xfId="0" applyFont="1" applyBorder="1" applyAlignment="1">
      <alignment horizontal="center" vertical="center"/>
    </xf>
    <xf numFmtId="0" fontId="38" fillId="19" borderId="1" xfId="0" applyFont="1" applyFill="1" applyBorder="1" applyAlignment="1">
      <alignment horizontal="left" vertical="center"/>
    </xf>
    <xf numFmtId="0" fontId="32" fillId="0" borderId="13" xfId="0" quotePrefix="1" applyFont="1" applyBorder="1" applyAlignment="1">
      <alignment horizontal="center" vertical="center"/>
    </xf>
    <xf numFmtId="16" fontId="32" fillId="0" borderId="13" xfId="0" quotePrefix="1" applyNumberFormat="1" applyFont="1" applyBorder="1" applyAlignment="1">
      <alignment horizontal="center" vertical="center"/>
    </xf>
    <xf numFmtId="0" fontId="158" fillId="17" borderId="0" xfId="0" applyFont="1" applyFill="1" applyAlignment="1">
      <alignment horizontal="center" vertical="center"/>
    </xf>
    <xf numFmtId="0" fontId="21" fillId="0" borderId="0" xfId="0" applyFont="1" applyAlignment="1">
      <alignment horizontal="center" vertical="center"/>
    </xf>
    <xf numFmtId="0" fontId="158" fillId="17" borderId="0" xfId="0" applyFont="1" applyFill="1" applyBorder="1" applyAlignment="1">
      <alignment horizontal="center" vertical="center"/>
    </xf>
    <xf numFmtId="0" fontId="38" fillId="0" borderId="2" xfId="0" applyFont="1" applyBorder="1" applyAlignment="1">
      <alignment vertical="center"/>
    </xf>
    <xf numFmtId="0" fontId="0" fillId="0" borderId="5" xfId="0" applyBorder="1" applyAlignment="1">
      <alignment vertical="center"/>
    </xf>
    <xf numFmtId="0" fontId="38" fillId="0" borderId="3" xfId="0" applyFont="1" applyFill="1" applyBorder="1" applyAlignment="1">
      <alignment vertical="center"/>
    </xf>
    <xf numFmtId="0" fontId="38" fillId="0" borderId="4" xfId="0" applyFont="1" applyFill="1" applyBorder="1" applyAlignment="1">
      <alignment vertical="center"/>
    </xf>
    <xf numFmtId="0" fontId="38" fillId="0" borderId="6" xfId="0" applyFont="1" applyFill="1" applyBorder="1" applyAlignment="1">
      <alignment vertical="center"/>
    </xf>
    <xf numFmtId="0" fontId="0" fillId="0" borderId="0" xfId="0" applyFill="1" applyAlignment="1">
      <alignment vertical="center"/>
    </xf>
    <xf numFmtId="0" fontId="38" fillId="0" borderId="7" xfId="0" applyFont="1" applyFill="1" applyBorder="1" applyAlignment="1">
      <alignment vertical="center"/>
    </xf>
    <xf numFmtId="0" fontId="0" fillId="0" borderId="6" xfId="0" applyFill="1" applyBorder="1" applyAlignment="1">
      <alignment vertical="center"/>
    </xf>
    <xf numFmtId="0" fontId="38" fillId="8" borderId="7" xfId="0" applyFont="1" applyFill="1" applyBorder="1" applyAlignment="1">
      <alignment vertical="center"/>
    </xf>
    <xf numFmtId="0" fontId="21" fillId="0" borderId="0" xfId="0" applyFont="1" applyAlignment="1">
      <alignment horizontal="center" vertical="center"/>
    </xf>
    <xf numFmtId="1" fontId="176" fillId="0" borderId="1" xfId="1" applyNumberFormat="1" applyFont="1" applyFill="1" applyBorder="1" applyAlignment="1">
      <alignment vertical="center"/>
    </xf>
    <xf numFmtId="0" fontId="38" fillId="0" borderId="1" xfId="0" applyFont="1" applyFill="1" applyBorder="1" applyAlignment="1">
      <alignment horizontal="left" vertical="center"/>
    </xf>
    <xf numFmtId="0" fontId="27" fillId="10" borderId="11" xfId="0" applyFont="1" applyFill="1" applyBorder="1" applyAlignment="1">
      <alignment horizontal="center" vertical="center"/>
    </xf>
    <xf numFmtId="0" fontId="27" fillId="10" borderId="13" xfId="0" applyFont="1" applyFill="1" applyBorder="1" applyAlignment="1">
      <alignment horizontal="center" vertical="center"/>
    </xf>
    <xf numFmtId="0" fontId="21" fillId="0" borderId="0" xfId="0" applyFont="1" applyBorder="1" applyAlignment="1">
      <alignment horizontal="center" vertical="center"/>
    </xf>
    <xf numFmtId="0" fontId="38" fillId="0" borderId="0" xfId="0" applyFont="1" applyAlignment="1">
      <alignment horizontal="center" vertical="center"/>
    </xf>
    <xf numFmtId="0" fontId="21" fillId="0" borderId="0" xfId="0" applyFont="1" applyAlignment="1">
      <alignment horizontal="center" vertical="center"/>
    </xf>
    <xf numFmtId="0" fontId="59" fillId="0" borderId="0" xfId="0" applyFont="1" applyBorder="1" applyAlignment="1">
      <alignment horizontal="center" vertical="center"/>
    </xf>
    <xf numFmtId="0" fontId="55" fillId="0" borderId="0" xfId="0" applyFont="1" applyAlignment="1">
      <alignment horizontal="center" vertical="center"/>
    </xf>
    <xf numFmtId="0" fontId="58" fillId="0" borderId="0" xfId="0" applyFont="1" applyFill="1" applyBorder="1" applyAlignment="1">
      <alignment horizontal="center" vertical="center"/>
    </xf>
    <xf numFmtId="0" fontId="59" fillId="0" borderId="294" xfId="0" applyFont="1" applyBorder="1" applyAlignment="1">
      <alignment horizontal="center" vertical="center"/>
    </xf>
    <xf numFmtId="0" fontId="37" fillId="0" borderId="0" xfId="0" applyFont="1" applyBorder="1" applyAlignment="1">
      <alignment horizontal="center" vertical="center"/>
    </xf>
    <xf numFmtId="0" fontId="59" fillId="0" borderId="0" xfId="0" applyFont="1" applyAlignment="1">
      <alignment horizontal="center" vertical="center"/>
    </xf>
    <xf numFmtId="0" fontId="38" fillId="0" borderId="0" xfId="0" applyFont="1" applyBorder="1" applyAlignment="1">
      <alignment horizontal="center" vertical="center"/>
    </xf>
    <xf numFmtId="0" fontId="21" fillId="0" borderId="10" xfId="0" applyFont="1" applyBorder="1" applyAlignment="1">
      <alignment horizontal="center" vertical="center"/>
    </xf>
    <xf numFmtId="0" fontId="58" fillId="0" borderId="0" xfId="0" applyFont="1" applyFill="1" applyBorder="1" applyAlignment="1">
      <alignment vertical="center"/>
    </xf>
    <xf numFmtId="0" fontId="55" fillId="0" borderId="0" xfId="0" applyFont="1" applyFill="1" applyBorder="1" applyAlignment="1">
      <alignment vertical="center"/>
    </xf>
    <xf numFmtId="0" fontId="56" fillId="0" borderId="0" xfId="0" applyFont="1" applyFill="1" applyBorder="1" applyAlignment="1">
      <alignment horizontal="center" vertical="center"/>
    </xf>
    <xf numFmtId="0" fontId="57" fillId="0" borderId="0" xfId="0" applyFont="1" applyFill="1" applyBorder="1" applyAlignment="1">
      <alignment horizontal="center" vertical="center"/>
    </xf>
    <xf numFmtId="0" fontId="59" fillId="0" borderId="0" xfId="0" applyFont="1" applyFill="1" applyBorder="1" applyAlignment="1">
      <alignment horizontal="center" vertical="center"/>
    </xf>
    <xf numFmtId="0" fontId="59" fillId="0" borderId="0" xfId="0" applyFont="1" applyFill="1" applyBorder="1" applyAlignment="1">
      <alignment vertical="center"/>
    </xf>
    <xf numFmtId="0" fontId="61" fillId="0" borderId="0" xfId="0" applyFont="1" applyFill="1" applyBorder="1" applyAlignment="1">
      <alignment vertical="center"/>
    </xf>
    <xf numFmtId="0" fontId="66" fillId="0" borderId="0" xfId="0" applyFont="1" applyFill="1" applyBorder="1" applyAlignment="1">
      <alignment vertical="center"/>
    </xf>
    <xf numFmtId="0" fontId="37" fillId="0" borderId="0" xfId="0" applyFont="1" applyFill="1" applyBorder="1" applyAlignment="1">
      <alignment horizontal="center" vertical="center"/>
    </xf>
    <xf numFmtId="0" fontId="41" fillId="0" borderId="0" xfId="0" applyFont="1" applyFill="1" applyBorder="1" applyAlignment="1">
      <alignment horizontal="center" vertical="center"/>
    </xf>
    <xf numFmtId="0" fontId="123" fillId="0" borderId="0" xfId="0" applyFont="1" applyFill="1" applyBorder="1" applyAlignment="1">
      <alignment horizontal="center" vertical="center"/>
    </xf>
    <xf numFmtId="0" fontId="56" fillId="0" borderId="0" xfId="0" applyFont="1" applyFill="1" applyBorder="1" applyAlignment="1">
      <alignment vertical="center"/>
    </xf>
    <xf numFmtId="0" fontId="55" fillId="0" borderId="0" xfId="0" applyFont="1" applyFill="1" applyBorder="1" applyAlignment="1">
      <alignment horizontal="center" vertical="center"/>
    </xf>
    <xf numFmtId="0" fontId="66" fillId="0" borderId="0" xfId="0" applyFont="1" applyFill="1" applyBorder="1" applyAlignment="1">
      <alignment horizontal="center" vertical="center"/>
    </xf>
    <xf numFmtId="0" fontId="65" fillId="0" borderId="0" xfId="0" applyFont="1" applyFill="1" applyBorder="1" applyAlignment="1">
      <alignment horizontal="center" vertical="center"/>
    </xf>
    <xf numFmtId="0" fontId="64" fillId="0" borderId="0" xfId="0" applyFont="1" applyFill="1" applyBorder="1" applyAlignment="1">
      <alignment horizontal="center" vertical="center"/>
    </xf>
    <xf numFmtId="0" fontId="32" fillId="0" borderId="0" xfId="0" applyFont="1" applyFill="1" applyBorder="1" applyAlignment="1">
      <alignment horizontal="center" vertical="center"/>
    </xf>
    <xf numFmtId="0" fontId="38" fillId="0" borderId="0" xfId="0" applyFont="1" applyFill="1" applyBorder="1" applyAlignment="1">
      <alignment horizontal="center" vertical="center"/>
    </xf>
    <xf numFmtId="0" fontId="38" fillId="0" borderId="0" xfId="0" applyFont="1" applyFill="1" applyBorder="1" applyAlignment="1">
      <alignment vertical="center"/>
    </xf>
    <xf numFmtId="0" fontId="38" fillId="0" borderId="0" xfId="0" applyFont="1" applyBorder="1" applyAlignment="1">
      <alignment vertical="center"/>
    </xf>
    <xf numFmtId="0" fontId="38" fillId="0" borderId="12" xfId="0" applyFont="1" applyBorder="1" applyAlignment="1">
      <alignment horizontal="center" vertical="center"/>
    </xf>
    <xf numFmtId="0" fontId="38" fillId="0" borderId="5" xfId="0" applyFont="1" applyBorder="1" applyAlignment="1">
      <alignment horizontal="center" vertical="center"/>
    </xf>
    <xf numFmtId="0" fontId="38" fillId="0" borderId="6" xfId="0" applyFont="1" applyBorder="1" applyAlignment="1">
      <alignment horizontal="center" vertical="center"/>
    </xf>
    <xf numFmtId="0" fontId="158" fillId="17" borderId="0" xfId="0" applyFont="1" applyFill="1" applyAlignment="1">
      <alignment horizontal="center" vertical="center"/>
    </xf>
    <xf numFmtId="0" fontId="21" fillId="0" borderId="0" xfId="0" applyFont="1" applyBorder="1" applyAlignment="1">
      <alignment horizontal="center" vertical="center"/>
    </xf>
    <xf numFmtId="0" fontId="59" fillId="0" borderId="0" xfId="0" applyFont="1" applyBorder="1" applyAlignment="1">
      <alignment horizontal="center" vertical="center"/>
    </xf>
    <xf numFmtId="0" fontId="29" fillId="2" borderId="0" xfId="0" applyFont="1" applyFill="1" applyBorder="1" applyAlignment="1">
      <alignment horizontal="center" vertical="center"/>
    </xf>
    <xf numFmtId="0" fontId="38" fillId="0" borderId="8" xfId="0" applyFont="1" applyBorder="1" applyAlignment="1">
      <alignment horizontal="center" vertical="center"/>
    </xf>
    <xf numFmtId="0" fontId="38" fillId="0" borderId="6" xfId="0" applyFont="1" applyBorder="1" applyAlignment="1">
      <alignment vertical="center"/>
    </xf>
    <xf numFmtId="0" fontId="0" fillId="0" borderId="6" xfId="0" applyBorder="1" applyAlignment="1">
      <alignment vertical="center"/>
    </xf>
    <xf numFmtId="0" fontId="158" fillId="17" borderId="0" xfId="0" applyFont="1" applyFill="1" applyAlignment="1">
      <alignment horizontal="center" vertical="center"/>
    </xf>
    <xf numFmtId="0" fontId="159" fillId="0" borderId="0" xfId="0" applyFont="1" applyAlignment="1">
      <alignment horizontal="left" vertical="center"/>
    </xf>
    <xf numFmtId="0" fontId="49" fillId="0" borderId="3" xfId="0" applyFont="1" applyFill="1" applyBorder="1" applyAlignment="1">
      <alignment horizontal="center"/>
    </xf>
    <xf numFmtId="0" fontId="50" fillId="0" borderId="3" xfId="0" applyFont="1" applyFill="1" applyBorder="1" applyAlignment="1">
      <alignment horizontal="center"/>
    </xf>
    <xf numFmtId="0" fontId="49" fillId="0" borderId="3" xfId="0" applyFont="1" applyBorder="1" applyAlignment="1">
      <alignment horizontal="center" vertical="center"/>
    </xf>
    <xf numFmtId="0" fontId="49" fillId="0" borderId="3" xfId="0" applyFont="1" applyBorder="1"/>
    <xf numFmtId="0" fontId="51" fillId="0" borderId="4" xfId="0" applyFont="1" applyFill="1" applyBorder="1" applyAlignment="1">
      <alignment horizontal="center"/>
    </xf>
    <xf numFmtId="0" fontId="45" fillId="0" borderId="0" xfId="0" applyFont="1" applyFill="1" applyBorder="1"/>
    <xf numFmtId="0" fontId="49" fillId="0" borderId="0" xfId="0" applyFont="1" applyFill="1" applyBorder="1" applyAlignment="1">
      <alignment horizontal="center"/>
    </xf>
    <xf numFmtId="0" fontId="50" fillId="0" borderId="0" xfId="0" applyFont="1" applyFill="1" applyBorder="1" applyAlignment="1">
      <alignment horizontal="center"/>
    </xf>
    <xf numFmtId="0" fontId="49" fillId="0" borderId="0" xfId="0" applyFont="1" applyBorder="1" applyAlignment="1">
      <alignment horizontal="center"/>
    </xf>
    <xf numFmtId="0" fontId="49" fillId="0" borderId="0" xfId="0" applyFont="1" applyBorder="1"/>
    <xf numFmtId="0" fontId="51" fillId="0" borderId="9" xfId="0" applyFont="1" applyFill="1" applyBorder="1" applyAlignment="1">
      <alignment horizontal="center"/>
    </xf>
    <xf numFmtId="0" fontId="49" fillId="0" borderId="6" xfId="0" applyFont="1" applyFill="1" applyBorder="1" applyAlignment="1">
      <alignment horizontal="center"/>
    </xf>
    <xf numFmtId="0" fontId="50" fillId="0" borderId="6" xfId="0" applyFont="1" applyFill="1" applyBorder="1" applyAlignment="1">
      <alignment horizontal="center"/>
    </xf>
    <xf numFmtId="0" fontId="49" fillId="0" borderId="6" xfId="0" applyFont="1" applyBorder="1" applyAlignment="1">
      <alignment horizontal="center"/>
    </xf>
    <xf numFmtId="0" fontId="51" fillId="0" borderId="7" xfId="0" applyFont="1" applyFill="1" applyBorder="1" applyAlignment="1">
      <alignment horizontal="center"/>
    </xf>
    <xf numFmtId="0" fontId="49" fillId="0" borderId="3" xfId="0" applyFont="1" applyBorder="1" applyAlignment="1">
      <alignment horizontal="center"/>
    </xf>
    <xf numFmtId="0" fontId="45" fillId="0" borderId="6" xfId="0" applyFont="1" applyFill="1" applyBorder="1" applyAlignment="1">
      <alignment horizontal="center"/>
    </xf>
    <xf numFmtId="0" fontId="45" fillId="0" borderId="6" xfId="0" applyFont="1" applyBorder="1" applyAlignment="1">
      <alignment horizontal="center" wrapText="1"/>
    </xf>
    <xf numFmtId="0" fontId="49" fillId="0" borderId="3" xfId="0" applyFont="1" applyFill="1" applyBorder="1" applyAlignment="1">
      <alignment vertical="center"/>
    </xf>
    <xf numFmtId="0" fontId="49" fillId="0" borderId="3" xfId="0" applyFont="1" applyBorder="1" applyAlignment="1">
      <alignment vertical="center" wrapText="1"/>
    </xf>
    <xf numFmtId="0" fontId="27" fillId="0" borderId="0" xfId="0" applyFont="1" applyAlignment="1">
      <alignment wrapText="1"/>
    </xf>
    <xf numFmtId="0" fontId="45" fillId="0" borderId="11" xfId="0" applyFont="1" applyFill="1" applyBorder="1" applyAlignment="1">
      <alignment horizontal="center" vertical="center"/>
    </xf>
    <xf numFmtId="0" fontId="45" fillId="0" borderId="12" xfId="0" applyFont="1" applyFill="1" applyBorder="1" applyAlignment="1">
      <alignment horizontal="center"/>
    </xf>
    <xf numFmtId="0" fontId="50" fillId="0" borderId="12" xfId="0" applyFont="1" applyFill="1" applyBorder="1" applyAlignment="1">
      <alignment horizontal="center"/>
    </xf>
    <xf numFmtId="0" fontId="51" fillId="0" borderId="13" xfId="0" applyFont="1" applyFill="1" applyBorder="1" applyAlignment="1">
      <alignment horizontal="center"/>
    </xf>
    <xf numFmtId="0" fontId="97" fillId="0" borderId="12" xfId="0" applyFont="1" applyFill="1" applyBorder="1" applyAlignment="1">
      <alignment horizontal="center" vertical="center" wrapText="1"/>
    </xf>
    <xf numFmtId="0" fontId="49" fillId="0" borderId="12" xfId="0" applyFont="1" applyFill="1" applyBorder="1" applyAlignment="1">
      <alignment horizontal="center"/>
    </xf>
    <xf numFmtId="2" fontId="49" fillId="0" borderId="12" xfId="0" applyNumberFormat="1" applyFont="1" applyFill="1" applyBorder="1" applyAlignment="1">
      <alignment horizontal="center" vertical="center"/>
    </xf>
    <xf numFmtId="0" fontId="115" fillId="5" borderId="0" xfId="0" applyFont="1" applyFill="1" applyBorder="1"/>
    <xf numFmtId="2" fontId="45" fillId="0" borderId="3" xfId="0" applyNumberFormat="1" applyFont="1" applyFill="1" applyBorder="1" applyAlignment="1">
      <alignment vertical="center"/>
    </xf>
    <xf numFmtId="0" fontId="45" fillId="0" borderId="3" xfId="0" applyFont="1" applyBorder="1" applyAlignment="1">
      <alignment horizontal="center"/>
    </xf>
    <xf numFmtId="0" fontId="45" fillId="0" borderId="3" xfId="0" applyFont="1" applyFill="1" applyBorder="1" applyAlignment="1">
      <alignment horizontal="center"/>
    </xf>
    <xf numFmtId="0" fontId="42" fillId="0" borderId="0" xfId="0" applyFont="1" applyFill="1"/>
    <xf numFmtId="0" fontId="42" fillId="0" borderId="3" xfId="0" applyFont="1" applyBorder="1"/>
    <xf numFmtId="0" fontId="39" fillId="0" borderId="0" xfId="0" applyFont="1"/>
    <xf numFmtId="0" fontId="97" fillId="0" borderId="3" xfId="0" applyFont="1" applyFill="1" applyBorder="1" applyAlignment="1">
      <alignment horizontal="center"/>
    </xf>
    <xf numFmtId="0" fontId="97" fillId="0" borderId="0" xfId="0" applyFont="1" applyFill="1" applyBorder="1" applyAlignment="1">
      <alignment horizontal="center"/>
    </xf>
    <xf numFmtId="0" fontId="97" fillId="0" borderId="6" xfId="0" applyFont="1" applyFill="1" applyBorder="1" applyAlignment="1">
      <alignment horizontal="center"/>
    </xf>
    <xf numFmtId="0" fontId="97" fillId="0" borderId="3" xfId="0" applyFont="1" applyFill="1" applyBorder="1" applyAlignment="1">
      <alignment horizontal="center" vertical="center"/>
    </xf>
    <xf numFmtId="0" fontId="97" fillId="0" borderId="0" xfId="0" applyFont="1" applyFill="1" applyBorder="1" applyAlignment="1">
      <alignment horizontal="center" vertical="center"/>
    </xf>
    <xf numFmtId="0" fontId="97" fillId="0" borderId="6" xfId="0" applyFont="1" applyFill="1" applyBorder="1" applyAlignment="1">
      <alignment horizontal="center" vertical="center"/>
    </xf>
    <xf numFmtId="0" fontId="69" fillId="0" borderId="12" xfId="0" applyFont="1" applyFill="1" applyBorder="1" applyAlignment="1">
      <alignment horizontal="center"/>
    </xf>
    <xf numFmtId="0" fontId="39" fillId="22" borderId="1" xfId="0" applyFont="1" applyFill="1" applyBorder="1" applyAlignment="1">
      <alignment horizontal="center" vertical="center"/>
    </xf>
    <xf numFmtId="0" fontId="39" fillId="20" borderId="1" xfId="0" applyFont="1" applyFill="1" applyBorder="1" applyAlignment="1">
      <alignment horizontal="center" vertical="center"/>
    </xf>
    <xf numFmtId="0" fontId="37" fillId="0" borderId="60" xfId="0" applyFont="1" applyBorder="1" applyAlignment="1">
      <alignment horizontal="center" vertical="center"/>
    </xf>
    <xf numFmtId="3" fontId="154" fillId="0" borderId="60" xfId="0" applyNumberFormat="1" applyFont="1" applyBorder="1" applyAlignment="1">
      <alignment vertical="center"/>
    </xf>
    <xf numFmtId="0" fontId="77" fillId="0" borderId="60" xfId="0" applyFont="1" applyBorder="1" applyAlignment="1">
      <alignment vertical="center"/>
    </xf>
    <xf numFmtId="0" fontId="168" fillId="0" borderId="312" xfId="0" applyFont="1" applyBorder="1" applyAlignment="1">
      <alignment horizontal="center" vertical="center"/>
    </xf>
    <xf numFmtId="0" fontId="67" fillId="17" borderId="0" xfId="0" applyFont="1" applyFill="1" applyBorder="1" applyAlignment="1">
      <alignment horizontal="center" vertical="top"/>
    </xf>
    <xf numFmtId="0" fontId="158" fillId="17" borderId="0" xfId="0" applyFont="1" applyFill="1" applyAlignment="1">
      <alignment horizontal="center" vertical="center"/>
    </xf>
    <xf numFmtId="0" fontId="158" fillId="17" borderId="0" xfId="0" applyFont="1" applyFill="1" applyBorder="1" applyAlignment="1">
      <alignment horizontal="center" vertical="center"/>
    </xf>
    <xf numFmtId="0" fontId="159" fillId="0" borderId="0" xfId="0" applyFont="1" applyAlignment="1">
      <alignment horizontal="center" vertical="center"/>
    </xf>
    <xf numFmtId="0" fontId="21" fillId="0" borderId="0" xfId="0" applyFont="1" applyAlignment="1">
      <alignment horizontal="center" vertical="center"/>
    </xf>
    <xf numFmtId="0" fontId="159" fillId="0" borderId="11" xfId="0" applyFont="1" applyFill="1" applyBorder="1" applyAlignment="1">
      <alignment horizontal="left" vertical="center"/>
    </xf>
    <xf numFmtId="14" fontId="159" fillId="0" borderId="0" xfId="0" applyNumberFormat="1" applyFont="1" applyAlignment="1">
      <alignment horizontal="center" vertical="center"/>
    </xf>
    <xf numFmtId="14" fontId="32" fillId="0" borderId="0" xfId="0" applyNumberFormat="1" applyFont="1" applyAlignment="1">
      <alignment horizontal="center" vertical="center"/>
    </xf>
    <xf numFmtId="0" fontId="170" fillId="0" borderId="0" xfId="0" applyNumberFormat="1" applyFont="1" applyAlignment="1">
      <alignment horizontal="center" vertical="center"/>
    </xf>
    <xf numFmtId="0" fontId="30" fillId="0" borderId="325" xfId="0" applyFont="1" applyBorder="1" applyAlignment="1">
      <alignment horizontal="center" vertical="center"/>
    </xf>
    <xf numFmtId="0" fontId="30" fillId="0" borderId="326" xfId="0" applyFont="1" applyBorder="1" applyAlignment="1">
      <alignment horizontal="center" vertical="center"/>
    </xf>
    <xf numFmtId="0" fontId="170" fillId="0" borderId="327" xfId="0" quotePrefix="1" applyFont="1" applyBorder="1" applyAlignment="1">
      <alignment horizontal="center" vertical="center"/>
    </xf>
    <xf numFmtId="0" fontId="170" fillId="0" borderId="328" xfId="0" quotePrefix="1" applyFont="1" applyBorder="1" applyAlignment="1">
      <alignment horizontal="center" vertical="center"/>
    </xf>
    <xf numFmtId="0" fontId="38" fillId="0" borderId="8" xfId="0" applyFont="1" applyBorder="1" applyAlignment="1">
      <alignment vertical="center" wrapText="1"/>
    </xf>
    <xf numFmtId="0" fontId="38" fillId="0" borderId="8" xfId="0" applyFont="1" applyBorder="1" applyAlignment="1">
      <alignment vertical="center"/>
    </xf>
    <xf numFmtId="0" fontId="27" fillId="0" borderId="3" xfId="0" applyFont="1" applyFill="1" applyBorder="1"/>
    <xf numFmtId="0" fontId="27" fillId="0" borderId="0" xfId="0" applyFont="1" applyFill="1" applyBorder="1"/>
    <xf numFmtId="0" fontId="27" fillId="0" borderId="6" xfId="0" applyFont="1" applyFill="1" applyBorder="1"/>
    <xf numFmtId="0" fontId="27" fillId="0" borderId="0" xfId="0" applyFont="1" applyFill="1"/>
    <xf numFmtId="0" fontId="27" fillId="0" borderId="3" xfId="0" applyFont="1" applyBorder="1"/>
    <xf numFmtId="0" fontId="27" fillId="0" borderId="12" xfId="0" applyFont="1" applyFill="1" applyBorder="1"/>
    <xf numFmtId="0" fontId="180" fillId="0" borderId="0" xfId="1" applyFont="1" applyAlignment="1">
      <alignment horizontal="left" vertical="center" wrapText="1"/>
    </xf>
    <xf numFmtId="0" fontId="39" fillId="56" borderId="1" xfId="0" applyFont="1" applyFill="1" applyBorder="1" applyAlignment="1">
      <alignment horizontal="center" vertical="center"/>
    </xf>
    <xf numFmtId="0" fontId="21" fillId="0" borderId="0" xfId="0" applyFont="1" applyFill="1" applyBorder="1" applyAlignment="1">
      <alignment horizontal="center" vertical="center"/>
    </xf>
    <xf numFmtId="0" fontId="38" fillId="0" borderId="13" xfId="0" applyFont="1" applyFill="1" applyBorder="1" applyAlignment="1">
      <alignment horizontal="center" vertical="center"/>
    </xf>
    <xf numFmtId="0" fontId="38" fillId="0" borderId="13" xfId="0" applyFont="1" applyBorder="1" applyAlignment="1">
      <alignment horizontal="center" vertical="center"/>
    </xf>
    <xf numFmtId="0" fontId="158" fillId="17" borderId="0" xfId="0" applyFont="1" applyFill="1" applyBorder="1" applyAlignment="1">
      <alignment horizontal="center" vertical="center"/>
    </xf>
    <xf numFmtId="0" fontId="159" fillId="0" borderId="0" xfId="0" applyFont="1" applyAlignment="1">
      <alignment horizontal="center" vertical="center"/>
    </xf>
    <xf numFmtId="0" fontId="21" fillId="0" borderId="0" xfId="0" applyFont="1" applyAlignment="1">
      <alignment horizontal="center" vertical="center"/>
    </xf>
    <xf numFmtId="0" fontId="38" fillId="0" borderId="12" xfId="0" applyNumberFormat="1" applyFont="1" applyFill="1" applyBorder="1" applyAlignment="1">
      <alignment horizontal="center" vertical="center"/>
    </xf>
    <xf numFmtId="0" fontId="38" fillId="0" borderId="4" xfId="0" applyFont="1" applyBorder="1" applyAlignment="1">
      <alignment horizontal="center" vertical="center"/>
    </xf>
    <xf numFmtId="0" fontId="38" fillId="0" borderId="6" xfId="0" applyNumberFormat="1" applyFont="1" applyBorder="1" applyAlignment="1">
      <alignment horizontal="center" vertical="center"/>
    </xf>
    <xf numFmtId="0" fontId="38" fillId="0" borderId="224" xfId="0" applyNumberFormat="1" applyFont="1" applyBorder="1" applyAlignment="1">
      <alignment horizontal="center" vertical="center"/>
    </xf>
    <xf numFmtId="0" fontId="38" fillId="0" borderId="330" xfId="0" applyFont="1" applyBorder="1" applyAlignment="1">
      <alignment horizontal="center" vertical="center"/>
    </xf>
    <xf numFmtId="16" fontId="38" fillId="0" borderId="331" xfId="0" applyNumberFormat="1" applyFont="1" applyFill="1" applyBorder="1" applyAlignment="1">
      <alignment horizontal="center" vertical="center"/>
    </xf>
    <xf numFmtId="0" fontId="38" fillId="0" borderId="318" xfId="0" applyNumberFormat="1" applyFont="1" applyBorder="1" applyAlignment="1">
      <alignment horizontal="center" vertical="center"/>
    </xf>
    <xf numFmtId="0" fontId="38" fillId="0" borderId="332" xfId="0" applyFont="1" applyBorder="1" applyAlignment="1">
      <alignment horizontal="center" vertical="center"/>
    </xf>
    <xf numFmtId="0" fontId="1" fillId="0" borderId="0" xfId="0" applyFont="1" applyAlignment="1">
      <alignment vertical="center" wrapText="1"/>
    </xf>
    <xf numFmtId="0" fontId="52" fillId="0" borderId="0" xfId="0" applyFont="1" applyAlignment="1">
      <alignment vertical="center" wrapText="1"/>
    </xf>
    <xf numFmtId="0" fontId="7" fillId="0" borderId="0" xfId="1" applyAlignment="1">
      <alignment vertical="center"/>
    </xf>
    <xf numFmtId="0" fontId="83" fillId="0" borderId="0" xfId="0" applyFont="1" applyAlignment="1">
      <alignment vertical="center" wrapText="1"/>
    </xf>
    <xf numFmtId="0" fontId="159" fillId="0" borderId="0" xfId="0" applyFont="1" applyAlignment="1">
      <alignment horizontal="center" vertical="center"/>
    </xf>
    <xf numFmtId="16" fontId="170" fillId="0" borderId="0" xfId="0" applyNumberFormat="1" applyFont="1" applyAlignment="1">
      <alignment horizontal="center" vertical="center"/>
    </xf>
    <xf numFmtId="16" fontId="38" fillId="5" borderId="5" xfId="0" applyNumberFormat="1" applyFont="1" applyFill="1" applyBorder="1" applyAlignment="1">
      <alignment horizontal="center" vertical="center"/>
    </xf>
    <xf numFmtId="0" fontId="159" fillId="55" borderId="162" xfId="0" applyFont="1" applyFill="1" applyBorder="1" applyAlignment="1">
      <alignment horizontal="left" vertical="center"/>
    </xf>
    <xf numFmtId="0" fontId="72" fillId="55" borderId="160" xfId="0" quotePrefix="1" applyFont="1" applyFill="1" applyBorder="1" applyAlignment="1">
      <alignment horizontal="center" vertical="center"/>
    </xf>
    <xf numFmtId="0" fontId="159" fillId="55" borderId="227" xfId="0" applyFont="1" applyFill="1" applyBorder="1" applyAlignment="1">
      <alignment horizontal="left" vertical="center"/>
    </xf>
    <xf numFmtId="0" fontId="72" fillId="55" borderId="226" xfId="0" quotePrefix="1" applyFont="1" applyFill="1" applyBorder="1" applyAlignment="1">
      <alignment horizontal="center" vertical="center"/>
    </xf>
    <xf numFmtId="0" fontId="159" fillId="55" borderId="211" xfId="0" applyFont="1" applyFill="1" applyBorder="1" applyAlignment="1">
      <alignment horizontal="left" vertical="center"/>
    </xf>
    <xf numFmtId="0" fontId="72" fillId="55" borderId="333" xfId="0" quotePrefix="1" applyFont="1" applyFill="1" applyBorder="1" applyAlignment="1">
      <alignment horizontal="center" vertical="center"/>
    </xf>
    <xf numFmtId="0" fontId="72" fillId="0" borderId="333" xfId="0" quotePrefix="1" applyFont="1" applyBorder="1" applyAlignment="1">
      <alignment horizontal="center" vertical="center"/>
    </xf>
    <xf numFmtId="0" fontId="159" fillId="0" borderId="211" xfId="0" applyFont="1" applyBorder="1" applyAlignment="1">
      <alignment horizontal="left" vertical="center"/>
    </xf>
    <xf numFmtId="0" fontId="72" fillId="0" borderId="334" xfId="0" quotePrefix="1" applyFont="1" applyBorder="1" applyAlignment="1">
      <alignment horizontal="center" vertical="center"/>
    </xf>
    <xf numFmtId="0" fontId="159" fillId="0" borderId="317" xfId="0" applyFont="1" applyFill="1" applyBorder="1" applyAlignment="1">
      <alignment horizontal="left" vertical="center"/>
    </xf>
    <xf numFmtId="0" fontId="21" fillId="0" borderId="0" xfId="0" applyFont="1" applyAlignment="1">
      <alignment vertical="center"/>
    </xf>
    <xf numFmtId="0" fontId="38" fillId="0" borderId="0" xfId="0" applyFont="1" applyBorder="1" applyAlignment="1">
      <alignment horizontal="center" vertical="center"/>
    </xf>
    <xf numFmtId="0" fontId="21" fillId="0" borderId="0" xfId="0" applyFont="1" applyAlignment="1">
      <alignment vertical="center"/>
    </xf>
    <xf numFmtId="0" fontId="21" fillId="0" borderId="0" xfId="0" applyFont="1" applyAlignment="1">
      <alignment horizontal="center" vertical="center"/>
    </xf>
    <xf numFmtId="0" fontId="159" fillId="5" borderId="0" xfId="0" applyFont="1" applyFill="1" applyAlignment="1">
      <alignment horizontal="center" vertical="center"/>
    </xf>
    <xf numFmtId="0" fontId="39" fillId="30" borderId="1" xfId="0" applyFont="1" applyFill="1" applyBorder="1" applyAlignment="1">
      <alignment horizontal="center" vertical="center"/>
    </xf>
    <xf numFmtId="0" fontId="39" fillId="10" borderId="1" xfId="0" applyFont="1" applyFill="1" applyBorder="1" applyAlignment="1">
      <alignment horizontal="center" vertical="center"/>
    </xf>
    <xf numFmtId="0" fontId="83" fillId="10" borderId="0" xfId="0" applyFont="1" applyFill="1" applyAlignment="1">
      <alignment vertical="center" wrapText="1"/>
    </xf>
    <xf numFmtId="0" fontId="187" fillId="10" borderId="0" xfId="1" applyFont="1" applyFill="1" applyAlignment="1">
      <alignment horizontal="left" vertical="center" wrapText="1"/>
    </xf>
    <xf numFmtId="0" fontId="52" fillId="0" borderId="0" xfId="0" applyFont="1" applyAlignment="1">
      <alignment horizontal="center" vertical="center"/>
    </xf>
    <xf numFmtId="0" fontId="49" fillId="0" borderId="0" xfId="0" applyFont="1" applyAlignment="1">
      <alignment horizontal="center" vertical="center"/>
    </xf>
    <xf numFmtId="0" fontId="17" fillId="10" borderId="0" xfId="0" applyFont="1" applyFill="1" applyAlignment="1">
      <alignment horizontal="left" vertical="center" wrapText="1"/>
    </xf>
    <xf numFmtId="0" fontId="39" fillId="30" borderId="1" xfId="0" applyFont="1" applyFill="1" applyBorder="1" applyAlignment="1">
      <alignment horizontal="center" vertical="center" wrapText="1"/>
    </xf>
    <xf numFmtId="0" fontId="38" fillId="0" borderId="12" xfId="0" applyFont="1" applyBorder="1" applyAlignment="1">
      <alignment horizontal="center" vertical="center"/>
    </xf>
    <xf numFmtId="0" fontId="159" fillId="0" borderId="0" xfId="0" applyFont="1" applyAlignment="1">
      <alignment horizontal="center" vertical="center"/>
    </xf>
    <xf numFmtId="0" fontId="21" fillId="0" borderId="0" xfId="0" applyFont="1" applyAlignment="1">
      <alignment horizontal="center" vertical="center"/>
    </xf>
    <xf numFmtId="0" fontId="158" fillId="17" borderId="0" xfId="0" applyFont="1" applyFill="1" applyAlignment="1">
      <alignment horizontal="center" vertical="center"/>
    </xf>
    <xf numFmtId="0" fontId="158" fillId="17" borderId="0" xfId="0" applyFont="1" applyFill="1" applyAlignment="1">
      <alignment horizontal="center" vertical="center"/>
    </xf>
    <xf numFmtId="0" fontId="38" fillId="0" borderId="3" xfId="0" applyFont="1" applyBorder="1" applyAlignment="1">
      <alignment horizontal="center" vertical="center"/>
    </xf>
    <xf numFmtId="0" fontId="160" fillId="17" borderId="0" xfId="0" applyFont="1" applyFill="1" applyAlignment="1">
      <alignment horizontal="center" vertical="center"/>
    </xf>
    <xf numFmtId="0" fontId="38" fillId="0" borderId="0" xfId="0" applyFont="1" applyBorder="1" applyAlignment="1">
      <alignment horizontal="center" vertical="center"/>
    </xf>
    <xf numFmtId="0" fontId="159" fillId="31" borderId="11" xfId="0" applyFont="1" applyFill="1" applyBorder="1" applyAlignment="1">
      <alignment horizontal="left" vertical="center"/>
    </xf>
    <xf numFmtId="0" fontId="38" fillId="10" borderId="11" xfId="0" applyFont="1" applyFill="1" applyBorder="1" applyAlignment="1">
      <alignment vertical="center" wrapText="1"/>
    </xf>
    <xf numFmtId="0" fontId="38" fillId="10" borderId="11" xfId="0" applyFont="1" applyFill="1" applyBorder="1" applyAlignment="1">
      <alignment vertical="center"/>
    </xf>
    <xf numFmtId="0" fontId="159" fillId="0" borderId="11" xfId="0" applyFont="1" applyFill="1" applyBorder="1" applyAlignment="1">
      <alignment horizontal="center" vertical="center"/>
    </xf>
    <xf numFmtId="0" fontId="159" fillId="0" borderId="13" xfId="0" quotePrefix="1" applyFont="1" applyFill="1" applyBorder="1" applyAlignment="1">
      <alignment horizontal="center" vertical="center"/>
    </xf>
    <xf numFmtId="0" fontId="132" fillId="0" borderId="0" xfId="0" applyFont="1" applyBorder="1" applyAlignment="1">
      <alignment horizontal="center" vertical="center"/>
    </xf>
    <xf numFmtId="0" fontId="132" fillId="0" borderId="67" xfId="0" applyFont="1" applyBorder="1" applyAlignment="1">
      <alignment horizontal="center" vertical="center"/>
    </xf>
    <xf numFmtId="0" fontId="25" fillId="0" borderId="0" xfId="0" applyFont="1" applyAlignment="1">
      <alignment horizontal="center" vertical="center"/>
    </xf>
    <xf numFmtId="0" fontId="129" fillId="0" borderId="0" xfId="0" applyFont="1" applyBorder="1" applyAlignment="1">
      <alignment horizontal="center" vertical="center" wrapText="1"/>
    </xf>
    <xf numFmtId="0" fontId="25" fillId="0" borderId="67" xfId="0" applyFont="1" applyBorder="1" applyAlignment="1">
      <alignment horizontal="center" vertical="center"/>
    </xf>
    <xf numFmtId="0" fontId="25" fillId="0" borderId="0" xfId="0" applyFont="1" applyBorder="1" applyAlignment="1">
      <alignment horizontal="center" vertical="center"/>
    </xf>
    <xf numFmtId="0" fontId="25" fillId="0" borderId="109" xfId="0" applyFont="1" applyBorder="1" applyAlignment="1">
      <alignment horizontal="center" vertical="center"/>
    </xf>
    <xf numFmtId="0" fontId="25" fillId="0" borderId="0" xfId="0" applyFont="1" applyFill="1" applyBorder="1" applyAlignment="1">
      <alignment horizontal="center" vertical="center"/>
    </xf>
    <xf numFmtId="0" fontId="38" fillId="0" borderId="12" xfId="0" applyFont="1" applyBorder="1" applyAlignment="1">
      <alignment horizontal="center" vertical="center"/>
    </xf>
    <xf numFmtId="0" fontId="38" fillId="0" borderId="3" xfId="0" applyFont="1" applyBorder="1" applyAlignment="1">
      <alignment horizontal="center" vertical="center"/>
    </xf>
    <xf numFmtId="0" fontId="38" fillId="5" borderId="1" xfId="0" applyFont="1" applyFill="1" applyBorder="1" applyAlignment="1">
      <alignment horizontal="left" vertical="center"/>
    </xf>
    <xf numFmtId="0" fontId="38" fillId="5" borderId="1" xfId="0" applyFont="1" applyFill="1" applyBorder="1" applyAlignment="1">
      <alignment horizontal="center" vertical="center"/>
    </xf>
    <xf numFmtId="1" fontId="38" fillId="0" borderId="11" xfId="0" applyNumberFormat="1" applyFont="1" applyBorder="1" applyAlignment="1">
      <alignment horizontal="center" vertical="center"/>
    </xf>
    <xf numFmtId="16" fontId="74" fillId="10" borderId="11" xfId="0" applyNumberFormat="1" applyFont="1" applyFill="1" applyBorder="1" applyAlignment="1">
      <alignment horizontal="left" vertical="center"/>
    </xf>
    <xf numFmtId="0" fontId="72" fillId="10" borderId="12" xfId="0" applyNumberFormat="1" applyFont="1" applyFill="1" applyBorder="1" applyAlignment="1">
      <alignment horizontal="center" vertical="center"/>
    </xf>
    <xf numFmtId="1" fontId="38" fillId="0" borderId="12" xfId="0" applyNumberFormat="1" applyFont="1" applyBorder="1" applyAlignment="1">
      <alignment vertical="center"/>
    </xf>
    <xf numFmtId="1" fontId="38" fillId="0" borderId="13" xfId="0" applyNumberFormat="1" applyFont="1" applyBorder="1" applyAlignment="1">
      <alignment vertical="center"/>
    </xf>
    <xf numFmtId="1" fontId="38" fillId="0" borderId="11" xfId="0" applyNumberFormat="1" applyFont="1" applyBorder="1" applyAlignment="1">
      <alignment vertical="center"/>
    </xf>
    <xf numFmtId="0" fontId="1" fillId="0" borderId="0" xfId="0" applyFont="1" applyAlignment="1">
      <alignment horizontal="left" vertical="center" wrapText="1"/>
    </xf>
    <xf numFmtId="0" fontId="198" fillId="0" borderId="0" xfId="0" applyFont="1" applyAlignment="1">
      <alignment horizontal="center" vertical="center"/>
    </xf>
    <xf numFmtId="0" fontId="198" fillId="0" borderId="0" xfId="0" applyFont="1" applyAlignment="1">
      <alignment horizontal="center"/>
    </xf>
    <xf numFmtId="0" fontId="171" fillId="39" borderId="1" xfId="0" quotePrefix="1" applyFont="1" applyFill="1" applyBorder="1" applyAlignment="1">
      <alignment horizontal="center" vertical="center"/>
    </xf>
    <xf numFmtId="16" fontId="38" fillId="4" borderId="5" xfId="0" applyNumberFormat="1" applyFont="1" applyFill="1" applyBorder="1" applyAlignment="1">
      <alignment horizontal="center" vertical="center"/>
    </xf>
    <xf numFmtId="0" fontId="38" fillId="4" borderId="6" xfId="0" applyNumberFormat="1" applyFont="1" applyFill="1" applyBorder="1" applyAlignment="1">
      <alignment horizontal="center" vertical="center"/>
    </xf>
    <xf numFmtId="0" fontId="38" fillId="4" borderId="6" xfId="0" applyFont="1" applyFill="1" applyBorder="1" applyAlignment="1">
      <alignment horizontal="center" vertical="center"/>
    </xf>
    <xf numFmtId="0" fontId="38" fillId="4" borderId="7" xfId="0" applyFont="1" applyFill="1" applyBorder="1" applyAlignment="1">
      <alignment horizontal="center" vertical="center"/>
    </xf>
    <xf numFmtId="0" fontId="38" fillId="4" borderId="15" xfId="0" quotePrefix="1" applyFont="1" applyFill="1" applyBorder="1" applyAlignment="1">
      <alignment horizontal="center" vertical="center"/>
    </xf>
    <xf numFmtId="0" fontId="38" fillId="4" borderId="12" xfId="0" applyNumberFormat="1" applyFont="1" applyFill="1" applyBorder="1" applyAlignment="1">
      <alignment horizontal="center" vertical="center"/>
    </xf>
    <xf numFmtId="0" fontId="38" fillId="4" borderId="1" xfId="0" quotePrefix="1" applyFont="1" applyFill="1" applyBorder="1" applyAlignment="1">
      <alignment horizontal="center" vertical="center"/>
    </xf>
    <xf numFmtId="0" fontId="21" fillId="4" borderId="13" xfId="0" applyFont="1" applyFill="1" applyBorder="1" applyAlignment="1">
      <alignment horizontal="center" vertical="center"/>
    </xf>
    <xf numFmtId="0" fontId="21" fillId="4" borderId="15" xfId="0" applyFont="1" applyFill="1" applyBorder="1" applyAlignment="1">
      <alignment horizontal="center" vertical="center"/>
    </xf>
    <xf numFmtId="0" fontId="66" fillId="57" borderId="1" xfId="0" quotePrefix="1" applyFont="1" applyFill="1" applyBorder="1" applyAlignment="1">
      <alignment horizontal="center" vertical="center"/>
    </xf>
    <xf numFmtId="0" fontId="171" fillId="39" borderId="1" xfId="0" applyFont="1" applyFill="1" applyBorder="1" applyAlignment="1">
      <alignment horizontal="center" vertical="center"/>
    </xf>
    <xf numFmtId="0" fontId="171" fillId="39" borderId="13" xfId="0" applyFont="1" applyFill="1" applyBorder="1" applyAlignment="1">
      <alignment horizontal="center" vertical="center"/>
    </xf>
    <xf numFmtId="0" fontId="171" fillId="39" borderId="15" xfId="0" quotePrefix="1" applyFont="1" applyFill="1" applyBorder="1" applyAlignment="1">
      <alignment horizontal="center" vertical="center"/>
    </xf>
    <xf numFmtId="0" fontId="172" fillId="39" borderId="13" xfId="0" applyFont="1" applyFill="1" applyBorder="1" applyAlignment="1">
      <alignment horizontal="center" vertical="center"/>
    </xf>
    <xf numFmtId="0" fontId="172" fillId="39" borderId="15" xfId="0" applyFont="1" applyFill="1" applyBorder="1" applyAlignment="1">
      <alignment horizontal="center" vertical="center"/>
    </xf>
    <xf numFmtId="16" fontId="38" fillId="4" borderId="11" xfId="0" applyNumberFormat="1" applyFont="1" applyFill="1" applyBorder="1" applyAlignment="1">
      <alignment horizontal="center" vertical="center"/>
    </xf>
    <xf numFmtId="0" fontId="38" fillId="4" borderId="12" xfId="0" applyFont="1" applyFill="1" applyBorder="1" applyAlignment="1">
      <alignment horizontal="center" vertical="center"/>
    </xf>
    <xf numFmtId="16" fontId="38" fillId="4" borderId="2" xfId="0" applyNumberFormat="1" applyFont="1" applyFill="1" applyBorder="1" applyAlignment="1">
      <alignment horizontal="center" vertical="center"/>
    </xf>
    <xf numFmtId="0" fontId="38" fillId="4" borderId="3" xfId="0" applyNumberFormat="1" applyFont="1" applyFill="1" applyBorder="1" applyAlignment="1">
      <alignment horizontal="center" vertical="center"/>
    </xf>
    <xf numFmtId="0" fontId="38" fillId="4" borderId="3" xfId="0" applyFont="1" applyFill="1" applyBorder="1" applyAlignment="1">
      <alignment horizontal="center" vertical="center"/>
    </xf>
    <xf numFmtId="0" fontId="38" fillId="4" borderId="13" xfId="0" applyFont="1" applyFill="1" applyBorder="1" applyAlignment="1">
      <alignment horizontal="center" vertical="center"/>
    </xf>
    <xf numFmtId="0" fontId="38" fillId="4" borderId="10" xfId="0" applyFont="1" applyFill="1" applyBorder="1" applyAlignment="1">
      <alignment horizontal="center" vertical="center"/>
    </xf>
    <xf numFmtId="0" fontId="38" fillId="4" borderId="15" xfId="0" applyFont="1" applyFill="1" applyBorder="1" applyAlignment="1">
      <alignment horizontal="center" vertical="center"/>
    </xf>
    <xf numFmtId="0" fontId="172" fillId="39" borderId="1" xfId="0" applyFont="1" applyFill="1" applyBorder="1" applyAlignment="1">
      <alignment horizontal="center" vertical="center"/>
    </xf>
    <xf numFmtId="0" fontId="171" fillId="39" borderId="7" xfId="0" applyFont="1" applyFill="1" applyBorder="1" applyAlignment="1">
      <alignment horizontal="center" vertical="center"/>
    </xf>
    <xf numFmtId="0" fontId="171" fillId="39" borderId="4" xfId="0" applyFont="1" applyFill="1" applyBorder="1" applyAlignment="1">
      <alignment horizontal="center" vertical="center"/>
    </xf>
    <xf numFmtId="0" fontId="171" fillId="39" borderId="15" xfId="0" applyFont="1" applyFill="1" applyBorder="1" applyAlignment="1">
      <alignment horizontal="center" vertical="center"/>
    </xf>
    <xf numFmtId="0" fontId="21" fillId="4" borderId="1" xfId="0" applyFont="1" applyFill="1" applyBorder="1" applyAlignment="1">
      <alignment horizontal="center" vertical="center"/>
    </xf>
    <xf numFmtId="0" fontId="97" fillId="0" borderId="11" xfId="0" applyFont="1" applyBorder="1" applyAlignment="1">
      <alignment horizontal="center" vertical="center"/>
    </xf>
    <xf numFmtId="0" fontId="97" fillId="0" borderId="12" xfId="0" applyFont="1" applyBorder="1" applyAlignment="1">
      <alignment horizontal="center" vertical="center"/>
    </xf>
    <xf numFmtId="0" fontId="38" fillId="0" borderId="11" xfId="0" applyFont="1" applyBorder="1" applyAlignment="1">
      <alignment horizontal="center" vertical="center"/>
    </xf>
    <xf numFmtId="0" fontId="38" fillId="0" borderId="314" xfId="0" applyFont="1" applyBorder="1" applyAlignment="1">
      <alignment horizontal="center" vertical="center"/>
    </xf>
    <xf numFmtId="0" fontId="160" fillId="17" borderId="0" xfId="0" applyFont="1" applyFill="1" applyAlignment="1">
      <alignment horizontal="center" vertical="center"/>
    </xf>
    <xf numFmtId="0" fontId="38" fillId="0" borderId="0" xfId="0" applyFont="1" applyBorder="1" applyAlignment="1">
      <alignment horizontal="center" vertical="center"/>
    </xf>
    <xf numFmtId="0" fontId="38" fillId="46" borderId="11" xfId="0" applyFont="1" applyFill="1" applyBorder="1" applyAlignment="1">
      <alignment horizontal="left" vertical="center"/>
    </xf>
    <xf numFmtId="0" fontId="38" fillId="46" borderId="12" xfId="0" applyFont="1" applyFill="1" applyBorder="1" applyAlignment="1">
      <alignment horizontal="center" vertical="center"/>
    </xf>
    <xf numFmtId="1" fontId="38" fillId="46" borderId="12" xfId="0" applyNumberFormat="1" applyFont="1" applyFill="1" applyBorder="1" applyAlignment="1">
      <alignment horizontal="center" vertical="center"/>
    </xf>
    <xf numFmtId="1" fontId="38" fillId="46" borderId="11" xfId="0" applyNumberFormat="1" applyFont="1" applyFill="1" applyBorder="1" applyAlignment="1">
      <alignment horizontal="center" vertical="center"/>
    </xf>
    <xf numFmtId="1" fontId="38" fillId="46" borderId="13" xfId="0" applyNumberFormat="1" applyFont="1" applyFill="1" applyBorder="1" applyAlignment="1">
      <alignment horizontal="center" vertical="center"/>
    </xf>
    <xf numFmtId="0" fontId="159" fillId="0" borderId="211" xfId="0" applyFont="1" applyFill="1" applyBorder="1" applyAlignment="1">
      <alignment horizontal="left" vertical="center"/>
    </xf>
    <xf numFmtId="0" fontId="159" fillId="0" borderId="317" xfId="0" applyFont="1" applyBorder="1" applyAlignment="1">
      <alignment horizontal="left" vertical="center"/>
    </xf>
    <xf numFmtId="0" fontId="160" fillId="17" borderId="162" xfId="0" applyFont="1" applyFill="1" applyBorder="1" applyAlignment="1">
      <alignment horizontal="left" vertical="center"/>
    </xf>
    <xf numFmtId="0" fontId="158" fillId="17" borderId="160" xfId="0" applyFont="1" applyFill="1" applyBorder="1" applyAlignment="1">
      <alignment horizontal="center" vertical="center"/>
    </xf>
    <xf numFmtId="0" fontId="199" fillId="0" borderId="227" xfId="0" applyFont="1" applyBorder="1" applyAlignment="1">
      <alignment horizontal="left" vertical="center"/>
    </xf>
    <xf numFmtId="0" fontId="200" fillId="0" borderId="226" xfId="0" quotePrefix="1" applyFont="1" applyBorder="1" applyAlignment="1">
      <alignment horizontal="center" vertical="center"/>
    </xf>
    <xf numFmtId="0" fontId="199" fillId="0" borderId="211" xfId="0" applyFont="1" applyBorder="1" applyAlignment="1">
      <alignment horizontal="left" vertical="center"/>
    </xf>
    <xf numFmtId="0" fontId="200" fillId="0" borderId="333" xfId="0" quotePrefix="1" applyFont="1" applyBorder="1" applyAlignment="1">
      <alignment horizontal="center" vertical="center"/>
    </xf>
    <xf numFmtId="0" fontId="199" fillId="0" borderId="211" xfId="0" applyFont="1" applyFill="1" applyBorder="1" applyAlignment="1">
      <alignment horizontal="left" vertical="center"/>
    </xf>
    <xf numFmtId="0" fontId="199" fillId="0" borderId="317" xfId="0" applyFont="1" applyFill="1" applyBorder="1" applyAlignment="1">
      <alignment horizontal="left" vertical="center"/>
    </xf>
    <xf numFmtId="0" fontId="200" fillId="0" borderId="334" xfId="0" quotePrefix="1" applyFont="1" applyBorder="1" applyAlignment="1">
      <alignment horizontal="center" vertical="center"/>
    </xf>
    <xf numFmtId="0" fontId="38" fillId="0" borderId="12" xfId="0" applyFont="1" applyBorder="1" applyAlignment="1">
      <alignment horizontal="center" vertical="center"/>
    </xf>
    <xf numFmtId="0" fontId="158" fillId="17" borderId="0" xfId="0" applyFont="1" applyFill="1" applyAlignment="1">
      <alignment horizontal="center" vertical="center"/>
    </xf>
    <xf numFmtId="0" fontId="38" fillId="0" borderId="314" xfId="0" applyFont="1" applyBorder="1" applyAlignment="1">
      <alignment horizontal="center" vertical="center"/>
    </xf>
    <xf numFmtId="0" fontId="38" fillId="0" borderId="313" xfId="0" applyFont="1" applyBorder="1" applyAlignment="1">
      <alignment horizontal="center" vertical="center"/>
    </xf>
    <xf numFmtId="0" fontId="49" fillId="0" borderId="0" xfId="0" applyFont="1" applyAlignment="1">
      <alignment horizontal="center" vertical="center"/>
    </xf>
    <xf numFmtId="0" fontId="27" fillId="0" borderId="0" xfId="0" applyFont="1" applyBorder="1" applyAlignment="1">
      <alignment horizontal="center" vertical="center" wrapText="1"/>
    </xf>
    <xf numFmtId="2" fontId="49" fillId="0" borderId="0" xfId="0" applyNumberFormat="1" applyFont="1" applyFill="1" applyBorder="1" applyAlignment="1">
      <alignment horizontal="center" vertical="center"/>
    </xf>
    <xf numFmtId="0" fontId="38" fillId="0" borderId="0" xfId="0" applyFont="1" applyBorder="1" applyAlignment="1">
      <alignment horizontal="center" vertical="center"/>
    </xf>
    <xf numFmtId="2" fontId="1" fillId="0" borderId="0" xfId="0" applyNumberFormat="1" applyFont="1" applyFill="1" applyAlignment="1">
      <alignment horizontal="center" vertical="center"/>
    </xf>
    <xf numFmtId="0" fontId="38" fillId="0" borderId="6" xfId="0" applyFont="1" applyBorder="1" applyAlignment="1">
      <alignment horizontal="center" vertical="center" wrapText="1"/>
    </xf>
    <xf numFmtId="0" fontId="38" fillId="0" borderId="12" xfId="0" applyFont="1" applyBorder="1" applyAlignment="1">
      <alignment vertical="center" wrapText="1"/>
    </xf>
    <xf numFmtId="0" fontId="38" fillId="0" borderId="3" xfId="0" applyFont="1" applyBorder="1" applyAlignment="1">
      <alignment vertical="center" textRotation="180" wrapText="1"/>
    </xf>
    <xf numFmtId="0" fontId="38" fillId="0" borderId="0" xfId="0" applyFont="1" applyBorder="1" applyAlignment="1">
      <alignment vertical="center" textRotation="180" wrapText="1"/>
    </xf>
    <xf numFmtId="164" fontId="0" fillId="0" borderId="0" xfId="0" applyNumberFormat="1" applyAlignment="1">
      <alignment horizontal="center" vertical="center"/>
    </xf>
    <xf numFmtId="164" fontId="158" fillId="17" borderId="0" xfId="0" applyNumberFormat="1" applyFont="1" applyFill="1" applyAlignment="1">
      <alignment horizontal="center" vertical="center"/>
    </xf>
    <xf numFmtId="164" fontId="38" fillId="0" borderId="313" xfId="0" applyNumberFormat="1" applyFont="1" applyBorder="1" applyAlignment="1">
      <alignment horizontal="center" vertical="center"/>
    </xf>
    <xf numFmtId="164" fontId="38" fillId="0" borderId="12" xfId="0" applyNumberFormat="1" applyFont="1" applyBorder="1" applyAlignment="1">
      <alignment horizontal="center" vertical="center"/>
    </xf>
    <xf numFmtId="164" fontId="97" fillId="0" borderId="12" xfId="0" applyNumberFormat="1" applyFont="1" applyBorder="1" applyAlignment="1">
      <alignment horizontal="center" vertical="center"/>
    </xf>
    <xf numFmtId="164" fontId="38" fillId="0" borderId="0" xfId="0" applyNumberFormat="1" applyFont="1" applyBorder="1" applyAlignment="1">
      <alignment horizontal="center" vertical="center"/>
    </xf>
    <xf numFmtId="164" fontId="38" fillId="0" borderId="6" xfId="0" applyNumberFormat="1" applyFont="1" applyBorder="1" applyAlignment="1">
      <alignment horizontal="center" vertical="center"/>
    </xf>
    <xf numFmtId="0" fontId="49" fillId="0" borderId="0" xfId="0" applyFont="1" applyFill="1" applyBorder="1" applyAlignment="1">
      <alignment horizontal="center" vertical="center"/>
    </xf>
    <xf numFmtId="0" fontId="51" fillId="0" borderId="0" xfId="0" applyFont="1" applyFill="1" applyBorder="1" applyAlignment="1">
      <alignment horizontal="center"/>
    </xf>
    <xf numFmtId="164" fontId="38" fillId="5" borderId="313" xfId="0" applyNumberFormat="1" applyFont="1" applyFill="1" applyBorder="1" applyAlignment="1">
      <alignment horizontal="center" vertical="center"/>
    </xf>
    <xf numFmtId="164" fontId="201" fillId="0" borderId="313" xfId="0" applyNumberFormat="1" applyFont="1" applyBorder="1" applyAlignment="1">
      <alignment horizontal="center" vertical="center"/>
    </xf>
    <xf numFmtId="164" fontId="97" fillId="5" borderId="313" xfId="0" applyNumberFormat="1" applyFont="1" applyFill="1" applyBorder="1" applyAlignment="1">
      <alignment horizontal="center" vertical="center"/>
    </xf>
    <xf numFmtId="164" fontId="202" fillId="0" borderId="313" xfId="0" applyNumberFormat="1" applyFont="1" applyBorder="1" applyAlignment="1">
      <alignment horizontal="center" vertical="center"/>
    </xf>
    <xf numFmtId="0" fontId="50" fillId="5" borderId="6" xfId="0" applyFont="1" applyFill="1" applyBorder="1" applyAlignment="1">
      <alignment horizontal="center"/>
    </xf>
    <xf numFmtId="0" fontId="45" fillId="5" borderId="6" xfId="0" applyFont="1" applyFill="1" applyBorder="1" applyAlignment="1">
      <alignment horizontal="center" wrapText="1"/>
    </xf>
    <xf numFmtId="0" fontId="49" fillId="5" borderId="6" xfId="0" applyFont="1" applyFill="1" applyBorder="1" applyAlignment="1">
      <alignment horizontal="center"/>
    </xf>
    <xf numFmtId="0" fontId="39" fillId="0" borderId="12" xfId="0" applyFont="1" applyFill="1" applyBorder="1" applyAlignment="1">
      <alignment horizontal="center" vertical="center"/>
    </xf>
    <xf numFmtId="0" fontId="39" fillId="0" borderId="3" xfId="0" applyFont="1" applyFill="1" applyBorder="1" applyAlignment="1">
      <alignment horizontal="center" vertical="center"/>
    </xf>
    <xf numFmtId="0" fontId="27" fillId="0" borderId="0" xfId="0" applyFont="1" applyFill="1" applyBorder="1" applyAlignment="1">
      <alignment horizontal="center" vertical="center" wrapText="1"/>
    </xf>
    <xf numFmtId="0" fontId="181" fillId="0" borderId="0" xfId="0" applyFont="1" applyFill="1" applyBorder="1" applyAlignment="1">
      <alignment horizontal="center"/>
    </xf>
    <xf numFmtId="0" fontId="83" fillId="0" borderId="0" xfId="0" applyFont="1" applyAlignment="1">
      <alignment horizontal="center" vertical="center" wrapText="1"/>
    </xf>
    <xf numFmtId="0" fontId="74" fillId="0" borderId="0" xfId="0" applyFont="1" applyAlignment="1">
      <alignment horizontal="left" vertical="center" wrapText="1"/>
    </xf>
    <xf numFmtId="2" fontId="49" fillId="0" borderId="0" xfId="0" applyNumberFormat="1" applyFont="1" applyFill="1" applyBorder="1" applyAlignment="1">
      <alignment horizontal="center" vertical="center"/>
    </xf>
    <xf numFmtId="0" fontId="52" fillId="0" borderId="0" xfId="0" applyFont="1" applyAlignment="1">
      <alignment horizontal="center"/>
    </xf>
    <xf numFmtId="0" fontId="190" fillId="0" borderId="0" xfId="0" applyFont="1" applyAlignment="1">
      <alignment horizontal="center" vertical="center" wrapText="1"/>
    </xf>
    <xf numFmtId="0" fontId="39" fillId="5" borderId="1" xfId="0" applyFont="1" applyFill="1" applyBorder="1" applyAlignment="1">
      <alignment horizontal="center" vertical="center"/>
    </xf>
    <xf numFmtId="164" fontId="38" fillId="6" borderId="0" xfId="0" applyNumberFormat="1" applyFont="1" applyFill="1" applyAlignment="1">
      <alignment horizontal="center" vertical="center"/>
    </xf>
    <xf numFmtId="164" fontId="38" fillId="22" borderId="0" xfId="0" applyNumberFormat="1" applyFont="1" applyFill="1" applyAlignment="1">
      <alignment horizontal="center" vertical="center"/>
    </xf>
    <xf numFmtId="164" fontId="38" fillId="58" borderId="0" xfId="0" applyNumberFormat="1" applyFont="1" applyFill="1" applyAlignment="1">
      <alignment horizontal="center" vertical="center"/>
    </xf>
    <xf numFmtId="2" fontId="52" fillId="0" borderId="0" xfId="0" applyNumberFormat="1" applyFont="1" applyFill="1"/>
    <xf numFmtId="0" fontId="179" fillId="0" borderId="0" xfId="0" applyFont="1" applyFill="1"/>
    <xf numFmtId="0" fontId="83" fillId="0" borderId="0" xfId="0" applyFont="1" applyAlignment="1">
      <alignment horizontal="center" vertical="center"/>
    </xf>
    <xf numFmtId="0" fontId="83" fillId="0" borderId="0" xfId="0" applyFont="1" applyAlignment="1">
      <alignment horizontal="center"/>
    </xf>
    <xf numFmtId="0" fontId="52" fillId="0" borderId="0" xfId="0" applyFont="1" applyFill="1" applyBorder="1"/>
    <xf numFmtId="0" fontId="39" fillId="0" borderId="0" xfId="0" applyFont="1" applyFill="1" applyBorder="1" applyAlignment="1">
      <alignment horizontal="center" vertical="center" wrapText="1"/>
    </xf>
    <xf numFmtId="0" fontId="49" fillId="0" borderId="3" xfId="0" applyFont="1" applyFill="1" applyBorder="1" applyAlignment="1">
      <alignment horizontal="center" vertical="center"/>
    </xf>
    <xf numFmtId="0" fontId="45" fillId="0" borderId="6" xfId="0" applyFont="1" applyFill="1" applyBorder="1" applyAlignment="1">
      <alignment horizontal="center" wrapText="1"/>
    </xf>
    <xf numFmtId="0" fontId="42" fillId="0" borderId="3" xfId="0" applyFont="1" applyFill="1" applyBorder="1"/>
    <xf numFmtId="0" fontId="49" fillId="0" borderId="3" xfId="0" applyFont="1" applyFill="1" applyBorder="1"/>
    <xf numFmtId="0" fontId="49" fillId="0" borderId="3" xfId="0" applyFont="1" applyFill="1" applyBorder="1" applyAlignment="1">
      <alignment vertical="center" wrapText="1"/>
    </xf>
    <xf numFmtId="0" fontId="49" fillId="0" borderId="0" xfId="0" applyFont="1" applyFill="1" applyBorder="1"/>
    <xf numFmtId="0" fontId="21" fillId="0" borderId="0" xfId="0" applyFont="1" applyFill="1"/>
    <xf numFmtId="0" fontId="39" fillId="0" borderId="0" xfId="0" applyFont="1" applyFill="1" applyBorder="1"/>
    <xf numFmtId="0" fontId="52" fillId="0" borderId="0" xfId="0" applyFont="1" applyFill="1" applyBorder="1" applyAlignment="1">
      <alignment horizontal="center"/>
    </xf>
    <xf numFmtId="0" fontId="27" fillId="10" borderId="3" xfId="0" applyFont="1" applyFill="1" applyBorder="1"/>
    <xf numFmtId="0" fontId="77" fillId="5" borderId="6" xfId="0" applyFont="1" applyFill="1" applyBorder="1"/>
    <xf numFmtId="0" fontId="45" fillId="0" borderId="0" xfId="0" applyFont="1" applyBorder="1" applyAlignment="1">
      <alignment horizontal="center"/>
    </xf>
    <xf numFmtId="0" fontId="34" fillId="0" borderId="0" xfId="0" applyFont="1" applyAlignment="1">
      <alignment horizontal="center"/>
    </xf>
    <xf numFmtId="0" fontId="38" fillId="4" borderId="1" xfId="0" applyFont="1" applyFill="1" applyBorder="1" applyAlignment="1">
      <alignment horizontal="center" vertical="center"/>
    </xf>
    <xf numFmtId="0" fontId="21" fillId="0" borderId="0" xfId="0" applyFont="1" applyAlignment="1">
      <alignment horizontal="left" vertical="center" wrapText="1"/>
    </xf>
    <xf numFmtId="0" fontId="190" fillId="0" borderId="0" xfId="0" applyFont="1" applyAlignment="1">
      <alignment horizontal="left" vertical="center" wrapText="1"/>
    </xf>
    <xf numFmtId="0" fontId="52" fillId="0" borderId="0" xfId="0" applyFont="1" applyAlignment="1">
      <alignment horizontal="center" vertical="center" wrapText="1"/>
    </xf>
    <xf numFmtId="0" fontId="1" fillId="0" borderId="0" xfId="0" applyFont="1" applyAlignment="1">
      <alignment horizontal="center" vertical="center" wrapText="1"/>
    </xf>
    <xf numFmtId="0" fontId="83" fillId="10" borderId="0" xfId="0" applyFont="1" applyFill="1" applyAlignment="1">
      <alignment horizontal="center" vertical="center" wrapText="1"/>
    </xf>
    <xf numFmtId="0" fontId="21" fillId="10" borderId="0" xfId="0" applyFont="1" applyFill="1" applyAlignment="1">
      <alignment horizontal="left" vertical="center" wrapText="1"/>
    </xf>
    <xf numFmtId="0" fontId="38" fillId="0" borderId="0" xfId="0" applyFont="1" applyAlignment="1">
      <alignment horizontal="left" vertical="center" wrapText="1"/>
    </xf>
    <xf numFmtId="0" fontId="52" fillId="0" borderId="0" xfId="0" applyFont="1" applyAlignment="1">
      <alignment horizontal="center" vertical="center"/>
    </xf>
    <xf numFmtId="0" fontId="97" fillId="10" borderId="0" xfId="0" applyFont="1" applyFill="1" applyAlignment="1">
      <alignment horizontal="left" vertical="center" wrapText="1"/>
    </xf>
    <xf numFmtId="0" fontId="21" fillId="0" borderId="0" xfId="0" applyFont="1" applyAlignment="1">
      <alignment horizontal="center" vertical="center" wrapText="1"/>
    </xf>
    <xf numFmtId="16" fontId="38" fillId="5" borderId="8" xfId="0" applyNumberFormat="1" applyFont="1" applyFill="1" applyBorder="1" applyAlignment="1">
      <alignment horizontal="center" vertical="center"/>
    </xf>
    <xf numFmtId="16" fontId="38" fillId="5" borderId="329" xfId="0" applyNumberFormat="1" applyFont="1" applyFill="1" applyBorder="1" applyAlignment="1">
      <alignment horizontal="center" vertical="center"/>
    </xf>
    <xf numFmtId="0" fontId="182" fillId="0" borderId="0" xfId="0" applyFont="1" applyAlignment="1">
      <alignment horizontal="center" vertical="center" wrapText="1"/>
    </xf>
    <xf numFmtId="0" fontId="74" fillId="0" borderId="0" xfId="0" quotePrefix="1" applyFont="1" applyAlignment="1">
      <alignment horizontal="center" vertical="center" wrapText="1"/>
    </xf>
    <xf numFmtId="0" fontId="97" fillId="10" borderId="0" xfId="0" applyFont="1" applyFill="1" applyAlignment="1">
      <alignment horizontal="center" vertical="center" wrapText="1"/>
    </xf>
    <xf numFmtId="0" fontId="97" fillId="0" borderId="0" xfId="0" applyFont="1" applyAlignment="1">
      <alignment horizontal="center" vertical="center" wrapText="1"/>
    </xf>
    <xf numFmtId="0" fontId="97" fillId="0" borderId="0" xfId="0" quotePrefix="1" applyFont="1" applyAlignment="1">
      <alignment horizontal="center" vertical="center" wrapText="1"/>
    </xf>
    <xf numFmtId="0" fontId="182" fillId="0" borderId="0" xfId="0" applyFont="1" applyAlignment="1">
      <alignment vertical="center" wrapText="1"/>
    </xf>
    <xf numFmtId="0" fontId="97" fillId="10" borderId="0" xfId="0" applyFont="1" applyFill="1" applyAlignment="1">
      <alignment vertical="center" wrapText="1"/>
    </xf>
    <xf numFmtId="0" fontId="74" fillId="0" borderId="0" xfId="0" quotePrefix="1" applyFont="1" applyAlignment="1">
      <alignment vertical="center" wrapText="1"/>
    </xf>
    <xf numFmtId="0" fontId="97" fillId="0" borderId="0" xfId="0" applyFont="1" applyAlignment="1">
      <alignment vertical="center" wrapText="1"/>
    </xf>
    <xf numFmtId="0" fontId="97" fillId="0" borderId="0" xfId="0" quotePrefix="1" applyFont="1" applyAlignment="1">
      <alignment vertical="center" wrapText="1"/>
    </xf>
    <xf numFmtId="0" fontId="21" fillId="0" borderId="0" xfId="0" applyFont="1" applyAlignment="1">
      <alignment vertical="center" wrapText="1"/>
    </xf>
    <xf numFmtId="0" fontId="190" fillId="0" borderId="0" xfId="0" applyFont="1" applyAlignment="1">
      <alignment vertical="center" wrapText="1"/>
    </xf>
    <xf numFmtId="0" fontId="192" fillId="10" borderId="0" xfId="0" applyFont="1" applyFill="1" applyAlignment="1">
      <alignment vertical="center" wrapText="1"/>
    </xf>
    <xf numFmtId="0" fontId="188" fillId="0" borderId="0" xfId="0" applyFont="1" applyAlignment="1">
      <alignment vertical="center" wrapText="1"/>
    </xf>
    <xf numFmtId="0" fontId="189" fillId="10" borderId="0" xfId="0" applyFont="1" applyFill="1" applyAlignment="1">
      <alignment vertical="center" wrapText="1"/>
    </xf>
    <xf numFmtId="0" fontId="38" fillId="0" borderId="0" xfId="0" applyFont="1" applyAlignment="1">
      <alignment vertical="center" wrapText="1"/>
    </xf>
    <xf numFmtId="0" fontId="183" fillId="0" borderId="0" xfId="0" applyFont="1" applyAlignment="1">
      <alignment vertical="center" wrapText="1"/>
    </xf>
    <xf numFmtId="0" fontId="21" fillId="10" borderId="0" xfId="0" applyFont="1" applyFill="1" applyAlignment="1">
      <alignment vertical="center" wrapText="1"/>
    </xf>
    <xf numFmtId="0" fontId="185" fillId="0" borderId="0" xfId="0" applyFont="1" applyAlignment="1">
      <alignment vertical="center" wrapText="1"/>
    </xf>
    <xf numFmtId="0" fontId="181" fillId="0" borderId="0" xfId="0" applyFont="1" applyFill="1" applyBorder="1" applyAlignment="1">
      <alignment horizontal="center" wrapText="1"/>
    </xf>
    <xf numFmtId="0" fontId="7" fillId="0" borderId="0" xfId="1" applyAlignment="1">
      <alignment vertical="center" wrapText="1"/>
    </xf>
    <xf numFmtId="0" fontId="186" fillId="10" borderId="0" xfId="1" applyFont="1" applyFill="1" applyAlignment="1">
      <alignment vertical="center" wrapText="1"/>
    </xf>
    <xf numFmtId="0" fontId="7" fillId="0" borderId="0" xfId="1" applyAlignment="1">
      <alignment horizontal="left" vertical="center" wrapText="1"/>
    </xf>
    <xf numFmtId="0" fontId="7" fillId="10" borderId="0" xfId="1" applyFill="1" applyAlignment="1">
      <alignment horizontal="left" vertical="center" wrapText="1"/>
    </xf>
    <xf numFmtId="0" fontId="191" fillId="0" borderId="0" xfId="1" applyFont="1" applyAlignment="1">
      <alignment horizontal="left" vertical="center" wrapText="1"/>
    </xf>
    <xf numFmtId="0" fontId="27" fillId="10" borderId="0" xfId="0" applyFont="1" applyFill="1" applyAlignment="1">
      <alignment vertical="center" wrapText="1"/>
    </xf>
    <xf numFmtId="0" fontId="27" fillId="0" borderId="0" xfId="0" applyFont="1" applyAlignment="1">
      <alignment vertical="center" wrapText="1"/>
    </xf>
    <xf numFmtId="0" fontId="27" fillId="0" borderId="0" xfId="0" quotePrefix="1" applyFont="1" applyAlignment="1">
      <alignment vertical="center" wrapText="1"/>
    </xf>
    <xf numFmtId="0" fontId="27" fillId="10" borderId="0" xfId="0" quotePrefix="1" applyFont="1" applyFill="1" applyAlignment="1">
      <alignment vertical="center" wrapText="1"/>
    </xf>
    <xf numFmtId="0" fontId="184" fillId="0" borderId="0" xfId="0" applyFont="1" applyAlignment="1">
      <alignment vertical="center" wrapText="1"/>
    </xf>
    <xf numFmtId="0" fontId="0" fillId="0" borderId="0" xfId="0" applyFill="1" applyAlignment="1">
      <alignment horizontal="center" vertical="center"/>
    </xf>
    <xf numFmtId="164" fontId="0" fillId="0" borderId="0" xfId="0" applyNumberFormat="1" applyFill="1" applyAlignment="1">
      <alignment horizontal="center" vertical="center"/>
    </xf>
    <xf numFmtId="0" fontId="38" fillId="0" borderId="0" xfId="0" applyFont="1" applyFill="1" applyAlignment="1">
      <alignment horizontal="center" vertical="center" textRotation="180" wrapText="1"/>
    </xf>
    <xf numFmtId="0" fontId="38" fillId="0" borderId="0" xfId="0" applyFont="1" applyFill="1" applyAlignment="1">
      <alignment horizontal="center" vertical="center" textRotation="180"/>
    </xf>
    <xf numFmtId="0" fontId="52" fillId="0" borderId="0" xfId="0" applyFont="1" applyFill="1" applyAlignment="1"/>
    <xf numFmtId="0" fontId="1" fillId="0" borderId="0" xfId="0" applyFont="1" applyFill="1" applyAlignment="1">
      <alignment vertical="center"/>
    </xf>
    <xf numFmtId="0" fontId="1" fillId="0" borderId="0" xfId="0" applyFont="1" applyFill="1" applyAlignment="1">
      <alignment horizontal="center" vertical="center"/>
    </xf>
    <xf numFmtId="0" fontId="38" fillId="0" borderId="0" xfId="0" applyFont="1" applyFill="1" applyAlignment="1">
      <alignment vertical="center" wrapText="1"/>
    </xf>
    <xf numFmtId="0" fontId="38" fillId="0" borderId="0" xfId="0" applyFont="1" applyFill="1" applyAlignment="1">
      <alignment horizontal="left" vertical="center" wrapText="1"/>
    </xf>
    <xf numFmtId="0" fontId="182" fillId="0" borderId="0" xfId="0" applyFont="1" applyFill="1" applyAlignment="1">
      <alignment vertical="center" wrapText="1"/>
    </xf>
    <xf numFmtId="0" fontId="180" fillId="0" borderId="0" xfId="1" applyFont="1" applyFill="1" applyAlignment="1">
      <alignment horizontal="left" vertical="center"/>
    </xf>
    <xf numFmtId="0" fontId="74" fillId="0" borderId="0" xfId="0" applyFont="1" applyFill="1" applyAlignment="1">
      <alignment horizontal="left" vertical="center" wrapText="1"/>
    </xf>
    <xf numFmtId="0" fontId="74" fillId="0" borderId="0" xfId="0" quotePrefix="1" applyFont="1" applyFill="1" applyAlignment="1">
      <alignment vertical="center" wrapText="1"/>
    </xf>
    <xf numFmtId="0" fontId="97" fillId="0" borderId="0" xfId="0" applyFont="1" applyFill="1" applyAlignment="1">
      <alignment vertical="center" wrapText="1"/>
    </xf>
    <xf numFmtId="0" fontId="97" fillId="0" borderId="0" xfId="0" applyFont="1" applyFill="1" applyAlignment="1">
      <alignment horizontal="left" vertical="center" wrapText="1"/>
    </xf>
    <xf numFmtId="0" fontId="187" fillId="0" borderId="0" xfId="1" applyFont="1" applyFill="1" applyAlignment="1">
      <alignment horizontal="left" vertical="center"/>
    </xf>
    <xf numFmtId="0" fontId="183" fillId="0" borderId="0" xfId="0" applyFont="1" applyFill="1" applyAlignment="1">
      <alignment vertical="center" wrapText="1"/>
    </xf>
    <xf numFmtId="0" fontId="183" fillId="0" borderId="0" xfId="0" applyFont="1" applyFill="1" applyAlignment="1">
      <alignment wrapText="1"/>
    </xf>
    <xf numFmtId="0" fontId="97" fillId="0" borderId="0" xfId="0" quotePrefix="1" applyFont="1" applyFill="1" applyAlignment="1">
      <alignment vertical="center" wrapText="1"/>
    </xf>
    <xf numFmtId="0" fontId="180" fillId="0" borderId="0" xfId="1" applyFont="1" applyFill="1" applyAlignment="1"/>
    <xf numFmtId="0" fontId="38" fillId="0" borderId="0" xfId="0" applyFont="1" applyFill="1" applyAlignment="1">
      <alignment horizontal="left" wrapText="1"/>
    </xf>
    <xf numFmtId="0" fontId="180" fillId="0" borderId="0" xfId="1" applyFont="1" applyFill="1" applyAlignment="1">
      <alignment horizontal="center" vertical="center"/>
    </xf>
    <xf numFmtId="0" fontId="52" fillId="0" borderId="0" xfId="0" applyFont="1" applyFill="1" applyAlignment="1">
      <alignment vertical="center"/>
    </xf>
    <xf numFmtId="2" fontId="52" fillId="0" borderId="0" xfId="0" applyNumberFormat="1" applyFont="1" applyFill="1" applyAlignment="1"/>
    <xf numFmtId="0" fontId="182" fillId="0" borderId="0" xfId="0" applyFont="1" applyFill="1" applyAlignment="1">
      <alignment horizontal="left" vertical="center"/>
    </xf>
    <xf numFmtId="0" fontId="74" fillId="0" borderId="0" xfId="0" applyFont="1" applyFill="1" applyAlignment="1">
      <alignment horizontal="left" vertical="center"/>
    </xf>
    <xf numFmtId="0" fontId="0" fillId="0" borderId="0" xfId="0" applyFill="1" applyAlignment="1">
      <alignment vertical="center" wrapText="1"/>
    </xf>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0" fontId="52" fillId="0" borderId="0" xfId="0" applyFont="1" applyFill="1" applyAlignment="1">
      <alignment horizontal="center" vertical="center" wrapText="1"/>
    </xf>
    <xf numFmtId="0" fontId="1" fillId="0" borderId="0" xfId="0" applyFont="1" applyFill="1" applyAlignment="1">
      <alignment vertical="center" wrapText="1"/>
    </xf>
    <xf numFmtId="0" fontId="1" fillId="0" borderId="0" xfId="0" applyFont="1" applyFill="1" applyAlignment="1">
      <alignment horizontal="center" vertical="center" wrapText="1"/>
    </xf>
    <xf numFmtId="0" fontId="185" fillId="0" borderId="0" xfId="0" applyFont="1" applyFill="1" applyAlignment="1">
      <alignment vertical="center" wrapText="1"/>
    </xf>
    <xf numFmtId="0" fontId="83" fillId="0" borderId="0" xfId="0" applyFont="1" applyFill="1" applyAlignment="1">
      <alignment vertical="center" wrapText="1"/>
    </xf>
    <xf numFmtId="0" fontId="7" fillId="0" borderId="0" xfId="1" applyFill="1" applyAlignment="1">
      <alignment vertical="center"/>
    </xf>
    <xf numFmtId="0" fontId="184" fillId="0" borderId="0" xfId="0" applyFont="1" applyFill="1" applyAlignment="1">
      <alignment vertical="center" wrapText="1"/>
    </xf>
    <xf numFmtId="0" fontId="186" fillId="0" borderId="0" xfId="1" applyFont="1" applyFill="1" applyAlignment="1">
      <alignment vertical="center"/>
    </xf>
    <xf numFmtId="0" fontId="83" fillId="0" borderId="0" xfId="0" applyFont="1" applyFill="1" applyAlignment="1">
      <alignment horizontal="center" vertical="center" wrapText="1"/>
    </xf>
    <xf numFmtId="0" fontId="52" fillId="0" borderId="0" xfId="0" applyFont="1" applyFill="1" applyAlignment="1">
      <alignment vertical="center" wrapText="1"/>
    </xf>
    <xf numFmtId="0" fontId="53" fillId="0" borderId="0" xfId="0" applyFont="1" applyFill="1" applyAlignment="1">
      <alignment horizontal="center" vertical="center" wrapText="1"/>
    </xf>
    <xf numFmtId="0" fontId="184" fillId="0" borderId="0" xfId="0" applyFont="1" applyFill="1" applyAlignment="1">
      <alignment horizontal="center" vertical="center" wrapText="1"/>
    </xf>
    <xf numFmtId="0" fontId="188" fillId="0" borderId="0" xfId="0" applyFont="1" applyFill="1" applyAlignment="1">
      <alignment vertical="center" wrapText="1"/>
    </xf>
    <xf numFmtId="0" fontId="21" fillId="0" borderId="0" xfId="0" applyFont="1" applyFill="1" applyAlignment="1">
      <alignment horizontal="left" vertical="center" wrapText="1"/>
    </xf>
    <xf numFmtId="0" fontId="21" fillId="0" borderId="0" xfId="0" applyFont="1" applyFill="1" applyAlignment="1">
      <alignment vertical="center" wrapText="1"/>
    </xf>
    <xf numFmtId="0" fontId="27" fillId="0" borderId="0" xfId="0" applyFont="1" applyFill="1" applyAlignment="1">
      <alignment vertical="center" wrapText="1"/>
    </xf>
    <xf numFmtId="0" fontId="7" fillId="0" borderId="0" xfId="1" applyFill="1" applyAlignment="1">
      <alignment horizontal="left" vertical="center"/>
    </xf>
    <xf numFmtId="0" fontId="189" fillId="0" borderId="0" xfId="0" applyFont="1" applyFill="1" applyAlignment="1">
      <alignment vertical="center" wrapText="1"/>
    </xf>
    <xf numFmtId="0" fontId="27" fillId="0" borderId="0" xfId="0" quotePrefix="1" applyFont="1" applyFill="1" applyAlignment="1">
      <alignment vertical="center" wrapText="1"/>
    </xf>
    <xf numFmtId="0" fontId="190" fillId="0" borderId="0" xfId="0" applyFont="1" applyFill="1" applyAlignment="1">
      <alignment vertical="center" wrapText="1"/>
    </xf>
    <xf numFmtId="0" fontId="190" fillId="0" borderId="0" xfId="0" applyFont="1" applyFill="1" applyAlignment="1">
      <alignment horizontal="left" vertical="center" wrapText="1"/>
    </xf>
    <xf numFmtId="0" fontId="190" fillId="0" borderId="0" xfId="0" applyFont="1" applyFill="1" applyAlignment="1">
      <alignment horizontal="center" vertical="center" wrapText="1"/>
    </xf>
    <xf numFmtId="0" fontId="191" fillId="0" borderId="0" xfId="1" applyFont="1" applyFill="1" applyAlignment="1">
      <alignment horizontal="left" vertical="center"/>
    </xf>
    <xf numFmtId="0" fontId="192" fillId="0" borderId="0" xfId="0" applyFont="1" applyFill="1" applyAlignment="1">
      <alignment vertical="center" wrapText="1"/>
    </xf>
    <xf numFmtId="0" fontId="17" fillId="0" borderId="0" xfId="0" applyFont="1" applyFill="1" applyAlignment="1">
      <alignment horizontal="left" vertical="center" wrapText="1"/>
    </xf>
    <xf numFmtId="0" fontId="21" fillId="0" borderId="0" xfId="0" applyFont="1" applyFill="1" applyAlignment="1">
      <alignment horizontal="center" vertical="center" wrapText="1"/>
    </xf>
    <xf numFmtId="0" fontId="27" fillId="0" borderId="0" xfId="0" quotePrefix="1" applyFont="1" applyFill="1" applyAlignment="1">
      <alignment horizontal="left" vertical="center" wrapText="1"/>
    </xf>
    <xf numFmtId="0" fontId="27" fillId="0" borderId="0" xfId="0" applyFont="1" applyFill="1" applyAlignment="1">
      <alignment horizontal="left" vertical="center" wrapText="1"/>
    </xf>
    <xf numFmtId="0" fontId="190" fillId="0" borderId="0" xfId="0" applyFont="1" applyFill="1" applyAlignment="1">
      <alignment vertical="center"/>
    </xf>
    <xf numFmtId="0" fontId="188" fillId="0" borderId="0" xfId="0" applyFont="1" applyFill="1" applyAlignment="1">
      <alignment vertical="center"/>
    </xf>
    <xf numFmtId="0" fontId="193"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xf>
    <xf numFmtId="0" fontId="52" fillId="0" borderId="0" xfId="0" applyFont="1" applyFill="1" applyAlignment="1">
      <alignment horizontal="left"/>
    </xf>
    <xf numFmtId="0" fontId="52" fillId="0" borderId="0" xfId="0" applyFont="1" applyFill="1" applyAlignment="1">
      <alignment horizontal="left" vertical="center" wrapText="1"/>
    </xf>
    <xf numFmtId="0" fontId="52" fillId="0" borderId="0" xfId="0" applyFont="1" applyFill="1" applyAlignment="1">
      <alignment horizontal="left" vertical="center"/>
    </xf>
    <xf numFmtId="2" fontId="1" fillId="0" borderId="0" xfId="0" applyNumberFormat="1" applyFont="1" applyFill="1" applyAlignment="1">
      <alignment vertical="center" wrapText="1"/>
    </xf>
    <xf numFmtId="0" fontId="193" fillId="10" borderId="0" xfId="0" applyFont="1" applyFill="1" applyAlignment="1">
      <alignment vertical="center" wrapText="1"/>
    </xf>
    <xf numFmtId="0" fontId="21" fillId="10" borderId="0" xfId="0" applyFont="1" applyFill="1" applyAlignment="1">
      <alignment horizontal="center" vertical="center" wrapText="1"/>
    </xf>
    <xf numFmtId="0" fontId="181" fillId="0" borderId="0" xfId="0" applyFont="1" applyFill="1" applyBorder="1" applyAlignment="1">
      <alignment horizontal="center" vertical="center" wrapText="1"/>
    </xf>
    <xf numFmtId="0" fontId="180" fillId="0" borderId="0" xfId="1" applyFont="1" applyAlignment="1">
      <alignment vertical="center" wrapText="1"/>
    </xf>
    <xf numFmtId="0" fontId="1" fillId="0" borderId="0" xfId="0" applyFont="1" applyFill="1" applyAlignment="1">
      <alignment horizontal="left" vertical="center" wrapText="1"/>
    </xf>
    <xf numFmtId="0" fontId="204" fillId="0" borderId="0" xfId="1" applyFont="1" applyAlignment="1">
      <alignment vertical="center" wrapText="1"/>
    </xf>
    <xf numFmtId="0" fontId="203" fillId="0" borderId="0" xfId="0" applyFont="1" applyAlignment="1">
      <alignment vertical="center" wrapText="1"/>
    </xf>
    <xf numFmtId="0" fontId="1" fillId="10" borderId="0" xfId="0" applyFont="1" applyFill="1" applyAlignment="1">
      <alignment vertical="center" wrapText="1"/>
    </xf>
    <xf numFmtId="0" fontId="185" fillId="10" borderId="0" xfId="0" applyFont="1" applyFill="1" applyAlignment="1">
      <alignment vertical="center" wrapText="1"/>
    </xf>
    <xf numFmtId="16" fontId="83" fillId="10" borderId="0" xfId="0" applyNumberFormat="1" applyFont="1" applyFill="1" applyAlignment="1">
      <alignment horizontal="center" vertical="center" wrapText="1"/>
    </xf>
    <xf numFmtId="0" fontId="7" fillId="10" borderId="0" xfId="1" applyFill="1" applyAlignment="1">
      <alignment vertical="center" wrapText="1"/>
    </xf>
    <xf numFmtId="0" fontId="39" fillId="33" borderId="1" xfId="0" applyFont="1" applyFill="1" applyBorder="1" applyAlignment="1">
      <alignment horizontal="center" vertical="center"/>
    </xf>
    <xf numFmtId="0" fontId="170" fillId="33" borderId="1" xfId="0" applyFont="1" applyFill="1" applyBorder="1" applyAlignment="1">
      <alignment horizontal="center" vertical="center"/>
    </xf>
    <xf numFmtId="0" fontId="158" fillId="17" borderId="0" xfId="0" applyFont="1" applyFill="1" applyAlignment="1">
      <alignment horizontal="center" vertical="center"/>
    </xf>
    <xf numFmtId="0" fontId="158" fillId="17" borderId="0" xfId="0" applyFont="1" applyFill="1" applyBorder="1" applyAlignment="1">
      <alignment horizontal="center" vertical="center"/>
    </xf>
    <xf numFmtId="0" fontId="159" fillId="0" borderId="0" xfId="0" applyFont="1" applyAlignment="1">
      <alignment horizontal="center" vertical="center"/>
    </xf>
    <xf numFmtId="0" fontId="170" fillId="0" borderId="0" xfId="0" applyFont="1" applyAlignment="1">
      <alignment horizontal="right" vertical="center"/>
    </xf>
    <xf numFmtId="0" fontId="1" fillId="0" borderId="0" xfId="0" applyFont="1" applyAlignment="1">
      <alignment horizontal="left" wrapText="1"/>
    </xf>
    <xf numFmtId="0" fontId="203" fillId="0" borderId="0" xfId="0" applyFont="1" applyAlignment="1">
      <alignment horizontal="left" vertical="center" wrapText="1"/>
    </xf>
    <xf numFmtId="0" fontId="52" fillId="0" borderId="0" xfId="0" applyFont="1" applyAlignment="1">
      <alignment horizontal="left" vertical="center" wrapText="1"/>
    </xf>
    <xf numFmtId="0" fontId="1" fillId="39" borderId="0" xfId="0" applyFont="1" applyFill="1" applyAlignment="1">
      <alignment vertical="center" wrapText="1"/>
    </xf>
    <xf numFmtId="0" fontId="52" fillId="39" borderId="0" xfId="0" applyFont="1" applyFill="1" applyAlignment="1">
      <alignment vertical="center" wrapText="1"/>
    </xf>
    <xf numFmtId="0" fontId="52" fillId="39" borderId="0" xfId="0" applyFont="1" applyFill="1" applyAlignment="1">
      <alignment horizontal="center" vertical="center" wrapText="1"/>
    </xf>
    <xf numFmtId="0" fontId="7" fillId="39" borderId="0" xfId="1" applyFill="1" applyAlignment="1">
      <alignment vertical="center" wrapText="1"/>
    </xf>
    <xf numFmtId="0" fontId="206" fillId="0" borderId="0" xfId="0" applyFont="1" applyAlignment="1">
      <alignment vertical="center" wrapText="1"/>
    </xf>
    <xf numFmtId="0" fontId="206" fillId="0" borderId="0" xfId="0" applyFont="1" applyAlignment="1">
      <alignment horizontal="center" vertical="center" wrapText="1"/>
    </xf>
    <xf numFmtId="0" fontId="207" fillId="0" borderId="0" xfId="0" applyFont="1" applyFill="1" applyBorder="1" applyAlignment="1">
      <alignment vertical="center" wrapText="1"/>
    </xf>
    <xf numFmtId="0" fontId="206" fillId="0" borderId="0" xfId="0" applyFont="1" applyAlignment="1">
      <alignment wrapText="1"/>
    </xf>
    <xf numFmtId="0" fontId="203" fillId="0" borderId="0" xfId="0" applyFont="1" applyAlignment="1">
      <alignment horizontal="center" vertical="center" wrapText="1"/>
    </xf>
    <xf numFmtId="0" fontId="203" fillId="0" borderId="0" xfId="0" applyFont="1" applyAlignment="1">
      <alignment wrapText="1"/>
    </xf>
    <xf numFmtId="0" fontId="1" fillId="10" borderId="0" xfId="0" applyFont="1" applyFill="1" applyAlignment="1">
      <alignment horizontal="left" vertical="center" wrapText="1"/>
    </xf>
    <xf numFmtId="0" fontId="203" fillId="0" borderId="0" xfId="0" applyFont="1" applyFill="1" applyAlignment="1">
      <alignment horizontal="left" vertical="center" wrapText="1"/>
    </xf>
    <xf numFmtId="0" fontId="1" fillId="39" borderId="0" xfId="0" applyFont="1" applyFill="1" applyAlignment="1">
      <alignment horizontal="left" vertical="center" wrapText="1"/>
    </xf>
    <xf numFmtId="0" fontId="188" fillId="5" borderId="0" xfId="0" applyFont="1" applyFill="1" applyAlignment="1">
      <alignment vertical="center" wrapText="1"/>
    </xf>
    <xf numFmtId="0" fontId="21" fillId="5" borderId="0" xfId="0" applyFont="1" applyFill="1" applyAlignment="1">
      <alignment horizontal="left" vertical="center" wrapText="1"/>
    </xf>
    <xf numFmtId="0" fontId="21" fillId="5" borderId="0" xfId="0" applyFont="1" applyFill="1" applyAlignment="1">
      <alignment vertical="center" wrapText="1"/>
    </xf>
    <xf numFmtId="0" fontId="27" fillId="5" borderId="0" xfId="0" applyFont="1" applyFill="1" applyAlignment="1">
      <alignment vertical="center" wrapText="1"/>
    </xf>
    <xf numFmtId="0" fontId="21" fillId="5" borderId="0" xfId="0" applyFont="1" applyFill="1" applyAlignment="1">
      <alignment horizontal="center" vertical="center" wrapText="1"/>
    </xf>
    <xf numFmtId="0" fontId="7" fillId="5" borderId="0" xfId="1" applyFill="1" applyAlignment="1">
      <alignment horizontal="left" vertical="center" wrapText="1"/>
    </xf>
    <xf numFmtId="0" fontId="77" fillId="0" borderId="6" xfId="0" applyFont="1" applyFill="1" applyBorder="1"/>
    <xf numFmtId="0" fontId="208" fillId="0" borderId="3" xfId="0" applyFont="1" applyFill="1" applyBorder="1"/>
    <xf numFmtId="0" fontId="208" fillId="0" borderId="6" xfId="0" applyFont="1" applyFill="1" applyBorder="1"/>
    <xf numFmtId="16" fontId="97" fillId="0" borderId="5" xfId="0" applyNumberFormat="1" applyFont="1" applyFill="1" applyBorder="1" applyAlignment="1">
      <alignment horizontal="center" vertical="center"/>
    </xf>
    <xf numFmtId="0" fontId="97" fillId="0" borderId="0" xfId="0" applyNumberFormat="1" applyFont="1" applyFill="1" applyBorder="1" applyAlignment="1">
      <alignment horizontal="center" vertical="center"/>
    </xf>
    <xf numFmtId="0" fontId="170" fillId="4" borderId="190" xfId="0" quotePrefix="1" applyNumberFormat="1" applyFont="1" applyFill="1" applyBorder="1" applyAlignment="1">
      <alignment horizontal="center" vertical="center"/>
    </xf>
    <xf numFmtId="0" fontId="21" fillId="0" borderId="0" xfId="0" applyFont="1" applyBorder="1" applyAlignment="1">
      <alignment horizontal="center" vertical="center"/>
    </xf>
    <xf numFmtId="0" fontId="38" fillId="0" borderId="0" xfId="0" applyFont="1" applyBorder="1" applyAlignment="1">
      <alignment vertical="center"/>
    </xf>
    <xf numFmtId="0" fontId="159" fillId="0" borderId="0" xfId="0" applyFont="1" applyAlignment="1">
      <alignment horizontal="center" vertical="center"/>
    </xf>
    <xf numFmtId="0" fontId="21" fillId="0" borderId="0" xfId="0" applyFont="1" applyAlignment="1">
      <alignment horizontal="center" vertical="center"/>
    </xf>
    <xf numFmtId="0" fontId="72" fillId="0" borderId="0" xfId="0" applyFont="1" applyAlignment="1">
      <alignment horizontal="center" vertical="center"/>
    </xf>
    <xf numFmtId="1" fontId="38" fillId="46" borderId="11" xfId="0" applyNumberFormat="1" applyFont="1" applyFill="1" applyBorder="1" applyAlignment="1">
      <alignment vertical="center"/>
    </xf>
    <xf numFmtId="1" fontId="38" fillId="46" borderId="12" xfId="0" applyNumberFormat="1" applyFont="1" applyFill="1" applyBorder="1" applyAlignment="1">
      <alignment vertical="center"/>
    </xf>
    <xf numFmtId="1" fontId="38" fillId="46" borderId="13" xfId="0" applyNumberFormat="1" applyFont="1" applyFill="1" applyBorder="1" applyAlignment="1">
      <alignment vertical="center"/>
    </xf>
    <xf numFmtId="1" fontId="21" fillId="0" borderId="0" xfId="0" applyNumberFormat="1" applyFont="1" applyBorder="1" applyAlignment="1">
      <alignment horizontal="center" vertical="center"/>
    </xf>
    <xf numFmtId="0" fontId="38" fillId="0" borderId="5" xfId="0" applyFont="1" applyBorder="1" applyAlignment="1">
      <alignment vertical="center"/>
    </xf>
    <xf numFmtId="0" fontId="38" fillId="0" borderId="5" xfId="0" applyFont="1" applyBorder="1" applyAlignment="1">
      <alignment horizontal="right" vertical="center"/>
    </xf>
    <xf numFmtId="16" fontId="97" fillId="4" borderId="5" xfId="0" applyNumberFormat="1" applyFont="1" applyFill="1" applyBorder="1" applyAlignment="1">
      <alignment horizontal="center" vertical="center"/>
    </xf>
    <xf numFmtId="0" fontId="97" fillId="4" borderId="6" xfId="0" applyNumberFormat="1" applyFont="1" applyFill="1" applyBorder="1" applyAlignment="1">
      <alignment horizontal="center" vertical="center"/>
    </xf>
    <xf numFmtId="0" fontId="97" fillId="4" borderId="6" xfId="0" applyFont="1" applyFill="1" applyBorder="1" applyAlignment="1">
      <alignment horizontal="center" vertical="center"/>
    </xf>
    <xf numFmtId="0" fontId="97" fillId="4" borderId="7" xfId="0" applyFont="1" applyFill="1" applyBorder="1" applyAlignment="1">
      <alignment horizontal="center" vertical="center"/>
    </xf>
    <xf numFmtId="16" fontId="74" fillId="0" borderId="11" xfId="0" applyNumberFormat="1" applyFont="1" applyFill="1" applyBorder="1" applyAlignment="1">
      <alignment horizontal="left" vertical="center" wrapText="1"/>
    </xf>
    <xf numFmtId="0" fontId="38" fillId="0" borderId="0" xfId="0" applyFont="1" applyFill="1" applyBorder="1" applyAlignment="1">
      <alignment horizontal="center" vertical="center"/>
    </xf>
    <xf numFmtId="0" fontId="21" fillId="0" borderId="0" xfId="0" applyFont="1" applyBorder="1" applyAlignment="1">
      <alignment horizontal="center" vertical="center"/>
    </xf>
    <xf numFmtId="0" fontId="38" fillId="0" borderId="12" xfId="0" applyFont="1" applyFill="1" applyBorder="1" applyAlignment="1">
      <alignment horizontal="center" vertical="center"/>
    </xf>
    <xf numFmtId="0" fontId="38" fillId="0" borderId="1" xfId="0" applyFont="1" applyFill="1" applyBorder="1" applyAlignment="1">
      <alignment horizontal="center" vertical="center"/>
    </xf>
    <xf numFmtId="0" fontId="21" fillId="0" borderId="0" xfId="0" applyFont="1" applyFill="1" applyBorder="1" applyAlignment="1">
      <alignment horizontal="center" vertical="center"/>
    </xf>
    <xf numFmtId="0" fontId="72" fillId="0" borderId="11" xfId="0" applyFont="1" applyFill="1" applyBorder="1" applyAlignment="1">
      <alignment horizontal="center" vertical="center"/>
    </xf>
    <xf numFmtId="0" fontId="32" fillId="0" borderId="13" xfId="0" applyFont="1" applyBorder="1" applyAlignment="1">
      <alignment horizontal="center" vertical="center"/>
    </xf>
    <xf numFmtId="0" fontId="30" fillId="0" borderId="0" xfId="0" applyFont="1" applyBorder="1" applyAlignment="1">
      <alignment horizontal="center" vertical="center"/>
    </xf>
    <xf numFmtId="0" fontId="32" fillId="0" borderId="0" xfId="0" applyFont="1" applyBorder="1" applyAlignment="1">
      <alignment horizontal="center" vertical="center"/>
    </xf>
    <xf numFmtId="0" fontId="38" fillId="0" borderId="12" xfId="0" applyNumberFormat="1" applyFont="1" applyFill="1" applyBorder="1" applyAlignment="1">
      <alignment horizontal="center" vertical="center"/>
    </xf>
    <xf numFmtId="0" fontId="158" fillId="17" borderId="0" xfId="0" applyFont="1" applyFill="1" applyAlignment="1">
      <alignment horizontal="center" vertical="center"/>
    </xf>
    <xf numFmtId="0" fontId="158" fillId="17" borderId="0" xfId="0" applyFont="1" applyFill="1" applyBorder="1" applyAlignment="1">
      <alignment horizontal="center" vertical="center"/>
    </xf>
    <xf numFmtId="0" fontId="160" fillId="17" borderId="0" xfId="0" applyFont="1" applyFill="1" applyAlignment="1">
      <alignment horizontal="center" vertical="center"/>
    </xf>
    <xf numFmtId="0" fontId="38" fillId="0" borderId="2" xfId="0" applyFont="1" applyBorder="1" applyAlignment="1">
      <alignment horizontal="left" vertical="center"/>
    </xf>
    <xf numFmtId="0" fontId="159" fillId="0" borderId="0" xfId="0" applyFont="1" applyAlignment="1">
      <alignment horizontal="center" vertical="center"/>
    </xf>
    <xf numFmtId="0" fontId="21" fillId="0" borderId="0" xfId="0" applyFont="1" applyAlignment="1">
      <alignment horizontal="center" vertical="center"/>
    </xf>
    <xf numFmtId="14" fontId="32" fillId="0" borderId="0" xfId="0" applyNumberFormat="1" applyFont="1" applyAlignment="1">
      <alignment horizontal="center" vertical="center"/>
    </xf>
    <xf numFmtId="0" fontId="169" fillId="39" borderId="322" xfId="0" applyFont="1" applyFill="1" applyBorder="1" applyAlignment="1">
      <alignment horizontal="center" vertical="center"/>
    </xf>
    <xf numFmtId="0" fontId="170" fillId="39" borderId="324" xfId="0" quotePrefix="1" applyNumberFormat="1" applyFont="1" applyFill="1" applyBorder="1" applyAlignment="1">
      <alignment horizontal="center" vertical="center"/>
    </xf>
    <xf numFmtId="0" fontId="170" fillId="39" borderId="190" xfId="0" quotePrefix="1" applyNumberFormat="1" applyFont="1" applyFill="1" applyBorder="1" applyAlignment="1">
      <alignment horizontal="center" vertical="center"/>
    </xf>
    <xf numFmtId="0" fontId="159" fillId="0" borderId="0" xfId="0" applyFont="1" applyAlignment="1">
      <alignment vertical="center" wrapText="1"/>
    </xf>
    <xf numFmtId="0" fontId="97" fillId="0" borderId="0" xfId="0" quotePrefix="1" applyFont="1" applyFill="1" applyBorder="1" applyAlignment="1">
      <alignment horizontal="center" vertical="center"/>
    </xf>
    <xf numFmtId="0" fontId="170" fillId="0" borderId="0" xfId="0" quotePrefix="1" applyFont="1" applyBorder="1" applyAlignment="1">
      <alignment horizontal="center" vertical="center"/>
    </xf>
    <xf numFmtId="14" fontId="32" fillId="0" borderId="0" xfId="0" applyNumberFormat="1" applyFont="1" applyFill="1" applyAlignment="1">
      <alignment horizontal="center" vertical="center"/>
    </xf>
    <xf numFmtId="0" fontId="158" fillId="0" borderId="0" xfId="0" applyFont="1" applyFill="1" applyBorder="1" applyAlignment="1">
      <alignment horizontal="center" vertical="center"/>
    </xf>
    <xf numFmtId="0" fontId="170" fillId="0" borderId="0" xfId="0" quotePrefix="1" applyNumberFormat="1" applyFont="1" applyFill="1" applyBorder="1" applyAlignment="1">
      <alignment horizontal="center" vertical="center"/>
    </xf>
    <xf numFmtId="0" fontId="38" fillId="0" borderId="0" xfId="0" quotePrefix="1" applyFont="1" applyFill="1" applyBorder="1" applyAlignment="1">
      <alignment horizontal="center" vertical="center"/>
    </xf>
    <xf numFmtId="0" fontId="66" fillId="0" borderId="0" xfId="0" quotePrefix="1" applyFont="1" applyFill="1" applyBorder="1" applyAlignment="1">
      <alignment horizontal="center" vertical="center"/>
    </xf>
    <xf numFmtId="0" fontId="30" fillId="0" borderId="0" xfId="0" applyFont="1" applyFill="1" applyBorder="1" applyAlignment="1">
      <alignment horizontal="center" vertical="center"/>
    </xf>
    <xf numFmtId="0" fontId="170" fillId="0" borderId="0" xfId="0" quotePrefix="1" applyFont="1" applyFill="1" applyBorder="1" applyAlignment="1">
      <alignment horizontal="center" vertical="center"/>
    </xf>
    <xf numFmtId="0" fontId="171" fillId="0" borderId="0" xfId="0" quotePrefix="1" applyFont="1" applyFill="1" applyBorder="1" applyAlignment="1">
      <alignment horizontal="center" vertical="center"/>
    </xf>
    <xf numFmtId="0" fontId="171" fillId="0" borderId="0" xfId="0" applyFont="1" applyFill="1" applyBorder="1" applyAlignment="1">
      <alignment horizontal="center" vertical="center"/>
    </xf>
    <xf numFmtId="0" fontId="172" fillId="0" borderId="0" xfId="0" applyFont="1" applyFill="1" applyBorder="1" applyAlignment="1">
      <alignment horizontal="center" vertical="center"/>
    </xf>
    <xf numFmtId="0" fontId="38" fillId="0" borderId="6" xfId="0" applyNumberFormat="1" applyFont="1" applyFill="1" applyBorder="1" applyAlignment="1">
      <alignment horizontal="center" vertical="center"/>
    </xf>
    <xf numFmtId="0" fontId="38" fillId="0" borderId="6" xfId="0" applyFont="1" applyFill="1" applyBorder="1" applyAlignment="1">
      <alignment horizontal="center" vertical="center"/>
    </xf>
    <xf numFmtId="0" fontId="38" fillId="0" borderId="1" xfId="0" quotePrefix="1" applyFont="1" applyFill="1" applyBorder="1" applyAlignment="1">
      <alignment horizontal="center" vertical="center"/>
    </xf>
    <xf numFmtId="0" fontId="171" fillId="0" borderId="1" xfId="0" quotePrefix="1" applyFont="1" applyFill="1" applyBorder="1" applyAlignment="1">
      <alignment horizontal="center" vertical="center"/>
    </xf>
    <xf numFmtId="0" fontId="171" fillId="0" borderId="13" xfId="0" applyFont="1" applyFill="1" applyBorder="1" applyAlignment="1">
      <alignment horizontal="center" vertical="center"/>
    </xf>
    <xf numFmtId="0" fontId="171" fillId="0" borderId="15" xfId="0" quotePrefix="1" applyFont="1" applyFill="1" applyBorder="1" applyAlignment="1">
      <alignment horizontal="center" vertical="center"/>
    </xf>
    <xf numFmtId="0" fontId="172" fillId="0" borderId="13" xfId="0" applyFont="1" applyFill="1" applyBorder="1" applyAlignment="1">
      <alignment horizontal="center" vertical="center"/>
    </xf>
    <xf numFmtId="0" fontId="172" fillId="0" borderId="15" xfId="0" applyFont="1" applyFill="1" applyBorder="1" applyAlignment="1">
      <alignment horizontal="center" vertical="center"/>
    </xf>
    <xf numFmtId="0" fontId="171" fillId="0" borderId="1"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1" xfId="0" applyFont="1" applyFill="1" applyBorder="1" applyAlignment="1">
      <alignment horizontal="center" vertical="center"/>
    </xf>
    <xf numFmtId="0" fontId="66" fillId="0" borderId="1" xfId="0" quotePrefix="1" applyFont="1" applyFill="1" applyBorder="1" applyAlignment="1">
      <alignment horizontal="center" vertical="center"/>
    </xf>
    <xf numFmtId="0" fontId="171" fillId="0" borderId="7" xfId="0" applyFont="1" applyFill="1" applyBorder="1" applyAlignment="1">
      <alignment horizontal="center" vertical="center"/>
    </xf>
    <xf numFmtId="0" fontId="38" fillId="0" borderId="15" xfId="0" quotePrefix="1" applyFont="1" applyFill="1" applyBorder="1" applyAlignment="1">
      <alignment horizontal="center" vertical="center"/>
    </xf>
    <xf numFmtId="16" fontId="38" fillId="0" borderId="11" xfId="0" applyNumberFormat="1" applyFont="1" applyFill="1" applyBorder="1" applyAlignment="1">
      <alignment horizontal="center" vertical="center"/>
    </xf>
    <xf numFmtId="0" fontId="21" fillId="0" borderId="15" xfId="0" applyFont="1" applyFill="1" applyBorder="1" applyAlignment="1">
      <alignment horizontal="center" vertical="center"/>
    </xf>
    <xf numFmtId="0" fontId="172" fillId="0" borderId="1" xfId="0" applyFont="1" applyFill="1" applyBorder="1" applyAlignment="1">
      <alignment horizontal="center" vertical="center"/>
    </xf>
    <xf numFmtId="0" fontId="159" fillId="0" borderId="11" xfId="0" applyFont="1" applyFill="1" applyBorder="1" applyAlignment="1">
      <alignment vertical="center"/>
    </xf>
    <xf numFmtId="16" fontId="159" fillId="0" borderId="11" xfId="0" applyNumberFormat="1" applyFont="1" applyFill="1" applyBorder="1" applyAlignment="1">
      <alignment vertical="center"/>
    </xf>
    <xf numFmtId="16" fontId="159" fillId="0" borderId="0" xfId="0" applyNumberFormat="1" applyFont="1" applyFill="1" applyBorder="1" applyAlignment="1">
      <alignment vertical="center"/>
    </xf>
    <xf numFmtId="1" fontId="21" fillId="0" borderId="1" xfId="0" applyNumberFormat="1" applyFont="1" applyFill="1" applyBorder="1" applyAlignment="1">
      <alignment horizontal="center" vertical="center"/>
    </xf>
    <xf numFmtId="0" fontId="38" fillId="0" borderId="11" xfId="0" quotePrefix="1" applyFont="1" applyBorder="1" applyAlignment="1">
      <alignment horizontal="left" vertical="center"/>
    </xf>
    <xf numFmtId="16" fontId="74" fillId="0" borderId="11" xfId="0" quotePrefix="1" applyNumberFormat="1" applyFont="1" applyFill="1" applyBorder="1" applyAlignment="1">
      <alignment horizontal="left" vertical="center"/>
    </xf>
    <xf numFmtId="16" fontId="72" fillId="0" borderId="13" xfId="0" quotePrefix="1" applyNumberFormat="1" applyFont="1" applyFill="1" applyBorder="1" applyAlignment="1">
      <alignment horizontal="center" vertical="center"/>
    </xf>
    <xf numFmtId="0" fontId="72" fillId="0" borderId="13" xfId="0" quotePrefix="1" applyFont="1" applyFill="1" applyBorder="1" applyAlignment="1">
      <alignment horizontal="center" vertical="center"/>
    </xf>
    <xf numFmtId="0" fontId="159" fillId="0" borderId="12" xfId="0" applyFont="1" applyFill="1" applyBorder="1" applyAlignment="1">
      <alignment horizontal="center"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38" fillId="0" borderId="12" xfId="0" applyFont="1" applyFill="1" applyBorder="1" applyAlignment="1">
      <alignment horizontal="center" vertical="center"/>
    </xf>
    <xf numFmtId="0" fontId="38" fillId="0" borderId="12" xfId="0" applyFont="1" applyBorder="1" applyAlignment="1">
      <alignment horizontal="center" vertical="center"/>
    </xf>
    <xf numFmtId="0" fontId="160" fillId="17" borderId="0" xfId="0" applyFont="1" applyFill="1" applyAlignment="1">
      <alignment horizontal="center" vertical="center"/>
    </xf>
    <xf numFmtId="0" fontId="38" fillId="0" borderId="12" xfId="0" applyFont="1" applyFill="1" applyBorder="1" applyAlignment="1">
      <alignment horizontal="center" vertical="center"/>
    </xf>
    <xf numFmtId="0" fontId="38" fillId="0" borderId="12" xfId="0" applyFont="1" applyBorder="1" applyAlignment="1">
      <alignment horizontal="center" vertical="center"/>
    </xf>
    <xf numFmtId="0" fontId="38" fillId="0" borderId="12" xfId="0" applyFont="1" applyFill="1" applyBorder="1" applyAlignment="1">
      <alignment horizontal="center" vertical="center"/>
    </xf>
    <xf numFmtId="0" fontId="1" fillId="0" borderId="0" xfId="0" applyFont="1" applyAlignment="1">
      <alignment horizontal="center" vertical="center"/>
    </xf>
    <xf numFmtId="0" fontId="38" fillId="5" borderId="11" xfId="0" applyFont="1" applyFill="1" applyBorder="1" applyAlignment="1">
      <alignment vertical="center" wrapText="1"/>
    </xf>
    <xf numFmtId="20" fontId="72" fillId="5" borderId="12" xfId="0" applyNumberFormat="1" applyFont="1" applyFill="1" applyBorder="1" applyAlignment="1">
      <alignment horizontal="center" vertical="center"/>
    </xf>
    <xf numFmtId="0" fontId="38" fillId="23" borderId="11" xfId="0" applyFont="1" applyFill="1" applyBorder="1" applyAlignment="1">
      <alignment vertical="center" wrapText="1"/>
    </xf>
    <xf numFmtId="0" fontId="75" fillId="23" borderId="12" xfId="0" applyNumberFormat="1" applyFont="1" applyFill="1" applyBorder="1" applyAlignment="1">
      <alignment horizontal="center" vertical="center"/>
    </xf>
    <xf numFmtId="0" fontId="75" fillId="23" borderId="11" xfId="0" applyFont="1" applyFill="1" applyBorder="1" applyAlignment="1">
      <alignment vertical="center" wrapText="1"/>
    </xf>
    <xf numFmtId="0" fontId="38" fillId="23" borderId="11" xfId="0" applyFont="1" applyFill="1" applyBorder="1" applyAlignment="1">
      <alignment vertical="center"/>
    </xf>
    <xf numFmtId="0" fontId="159" fillId="0" borderId="3" xfId="0" applyFont="1" applyBorder="1" applyAlignment="1">
      <alignment horizontal="left" vertical="center"/>
    </xf>
    <xf numFmtId="0" fontId="72" fillId="0" borderId="3" xfId="0" applyFont="1" applyBorder="1" applyAlignment="1">
      <alignment horizontal="center" vertical="center"/>
    </xf>
    <xf numFmtId="0" fontId="72" fillId="0" borderId="1" xfId="0" applyFont="1" applyBorder="1" applyAlignment="1">
      <alignment horizontal="center" vertical="center"/>
    </xf>
    <xf numFmtId="0" fontId="209" fillId="0" borderId="1" xfId="0" applyFont="1" applyBorder="1" applyAlignment="1">
      <alignment horizontal="left" vertical="center" wrapText="1" indent="1"/>
    </xf>
    <xf numFmtId="0" fontId="212" fillId="17" borderId="1" xfId="0" applyFont="1" applyFill="1" applyBorder="1" applyAlignment="1">
      <alignment horizontal="center" vertical="center"/>
    </xf>
    <xf numFmtId="0" fontId="211" fillId="17" borderId="1" xfId="0" applyFont="1" applyFill="1" applyBorder="1" applyAlignment="1">
      <alignment horizontal="center" vertical="center" wrapText="1"/>
    </xf>
    <xf numFmtId="0" fontId="72" fillId="6" borderId="1" xfId="0" applyFont="1" applyFill="1" applyBorder="1" applyAlignment="1">
      <alignment horizontal="center" vertical="center"/>
    </xf>
    <xf numFmtId="0" fontId="210" fillId="46" borderId="1" xfId="0" applyFont="1" applyFill="1" applyBorder="1" applyAlignment="1">
      <alignment vertical="center" wrapText="1"/>
    </xf>
    <xf numFmtId="0" fontId="72" fillId="46" borderId="1" xfId="0" applyFont="1" applyFill="1" applyBorder="1" applyAlignment="1">
      <alignment horizontal="center" vertical="center"/>
    </xf>
    <xf numFmtId="0" fontId="209" fillId="8" borderId="1" xfId="0" applyFont="1" applyFill="1" applyBorder="1" applyAlignment="1">
      <alignment horizontal="left" vertical="center" wrapText="1" indent="1"/>
    </xf>
    <xf numFmtId="0" fontId="209" fillId="6" borderId="1" xfId="0" applyFont="1" applyFill="1" applyBorder="1" applyAlignment="1">
      <alignment horizontal="left" vertical="center" wrapText="1" indent="1"/>
    </xf>
    <xf numFmtId="0" fontId="199" fillId="0" borderId="163" xfId="0" applyFont="1" applyBorder="1" applyAlignment="1">
      <alignment horizontal="left" vertical="center"/>
    </xf>
    <xf numFmtId="0" fontId="200" fillId="0" borderId="164" xfId="0" quotePrefix="1" applyFont="1" applyBorder="1" applyAlignment="1">
      <alignment horizontal="center" vertical="center"/>
    </xf>
    <xf numFmtId="4" fontId="38" fillId="0" borderId="1" xfId="0" applyNumberFormat="1" applyFont="1" applyBorder="1" applyAlignment="1">
      <alignment horizontal="center" vertical="center"/>
    </xf>
    <xf numFmtId="1" fontId="39" fillId="0" borderId="0" xfId="0" applyNumberFormat="1" applyFont="1" applyAlignment="1">
      <alignment horizontal="center" vertical="center"/>
    </xf>
    <xf numFmtId="0" fontId="39" fillId="0" borderId="0" xfId="0" applyFont="1" applyAlignment="1">
      <alignment vertical="center"/>
    </xf>
    <xf numFmtId="2" fontId="38" fillId="5" borderId="1" xfId="0" applyNumberFormat="1" applyFont="1" applyFill="1" applyBorder="1" applyAlignment="1">
      <alignment horizontal="center" vertical="center"/>
    </xf>
    <xf numFmtId="0" fontId="38" fillId="23" borderId="12" xfId="0" applyFont="1" applyFill="1" applyBorder="1" applyAlignment="1">
      <alignment horizontal="center" vertical="center" wrapText="1"/>
    </xf>
    <xf numFmtId="0" fontId="158" fillId="17" borderId="0" xfId="0" applyFont="1" applyFill="1" applyAlignment="1">
      <alignment horizontal="center" vertical="center"/>
    </xf>
    <xf numFmtId="0" fontId="159" fillId="0" borderId="11" xfId="0" applyFont="1" applyFill="1" applyBorder="1" applyAlignment="1">
      <alignment horizontal="center" vertical="center"/>
    </xf>
    <xf numFmtId="0" fontId="159" fillId="60" borderId="227" xfId="0" applyFont="1" applyFill="1" applyBorder="1" applyAlignment="1">
      <alignment horizontal="left" vertical="center"/>
    </xf>
    <xf numFmtId="0" fontId="72" fillId="60" borderId="226" xfId="0" quotePrefix="1" applyFont="1" applyFill="1" applyBorder="1" applyAlignment="1">
      <alignment horizontal="center" vertical="center"/>
    </xf>
    <xf numFmtId="0" fontId="159" fillId="60" borderId="211" xfId="0" applyFont="1" applyFill="1" applyBorder="1" applyAlignment="1">
      <alignment horizontal="left" vertical="center"/>
    </xf>
    <xf numFmtId="0" fontId="72" fillId="60" borderId="333" xfId="0" quotePrefix="1" applyFont="1" applyFill="1" applyBorder="1" applyAlignment="1">
      <alignment horizontal="center" vertical="center"/>
    </xf>
    <xf numFmtId="0" fontId="159" fillId="60" borderId="317" xfId="0" applyFont="1" applyFill="1" applyBorder="1" applyAlignment="1">
      <alignment horizontal="left" vertical="center"/>
    </xf>
    <xf numFmtId="0" fontId="72" fillId="60" borderId="334" xfId="0" quotePrefix="1" applyFont="1" applyFill="1" applyBorder="1" applyAlignment="1">
      <alignment horizontal="center" vertical="center"/>
    </xf>
    <xf numFmtId="0" fontId="158" fillId="17" borderId="0" xfId="0" applyFont="1" applyFill="1" applyAlignment="1">
      <alignment horizontal="center" vertical="center"/>
    </xf>
    <xf numFmtId="0" fontId="21" fillId="0" borderId="0" xfId="0" applyFont="1" applyAlignment="1">
      <alignment horizontal="center" vertical="center"/>
    </xf>
    <xf numFmtId="0" fontId="158" fillId="17" borderId="6" xfId="0" applyFont="1" applyFill="1" applyBorder="1" applyAlignment="1">
      <alignment horizontal="center" vertical="center"/>
    </xf>
    <xf numFmtId="0" fontId="72" fillId="0" borderId="1" xfId="0" applyFont="1" applyFill="1" applyBorder="1" applyAlignment="1">
      <alignment horizontal="center" vertical="center"/>
    </xf>
    <xf numFmtId="0" fontId="209" fillId="0" borderId="1" xfId="0" applyFont="1" applyFill="1" applyBorder="1" applyAlignment="1">
      <alignment horizontal="left" vertical="center" wrapText="1" indent="2"/>
    </xf>
    <xf numFmtId="1" fontId="38" fillId="23" borderId="12" xfId="0" applyNumberFormat="1" applyFont="1" applyFill="1" applyBorder="1" applyAlignment="1">
      <alignment horizontal="center" vertical="center"/>
    </xf>
    <xf numFmtId="0" fontId="213" fillId="6" borderId="1" xfId="0" applyFont="1" applyFill="1" applyBorder="1" applyAlignment="1">
      <alignment horizontal="left" vertical="center" wrapText="1" indent="1"/>
    </xf>
    <xf numFmtId="0" fontId="214" fillId="6" borderId="1" xfId="0" applyFont="1" applyFill="1" applyBorder="1" applyAlignment="1">
      <alignment horizontal="center" vertical="center"/>
    </xf>
    <xf numFmtId="0" fontId="33" fillId="0" borderId="0" xfId="0" applyFont="1" applyAlignment="1">
      <alignment horizontal="left" vertical="center"/>
    </xf>
    <xf numFmtId="0" fontId="38" fillId="5" borderId="12" xfId="0" applyFont="1" applyFill="1" applyBorder="1" applyAlignment="1">
      <alignment horizontal="center" vertical="center" wrapText="1"/>
    </xf>
    <xf numFmtId="1" fontId="38" fillId="5" borderId="12" xfId="0" applyNumberFormat="1" applyFont="1" applyFill="1" applyBorder="1" applyAlignment="1">
      <alignment horizontal="center" vertical="center"/>
    </xf>
    <xf numFmtId="0" fontId="158" fillId="17" borderId="0" xfId="0" applyFont="1" applyFill="1" applyAlignment="1">
      <alignment horizontal="center" vertical="center"/>
    </xf>
    <xf numFmtId="0" fontId="158" fillId="17" borderId="0" xfId="0" applyFont="1" applyFill="1" applyBorder="1" applyAlignment="1">
      <alignment horizontal="center" vertical="center"/>
    </xf>
    <xf numFmtId="0" fontId="174" fillId="0" borderId="0" xfId="1" applyFont="1" applyAlignment="1">
      <alignment horizontal="center" vertical="center"/>
    </xf>
    <xf numFmtId="16" fontId="74" fillId="0" borderId="0" xfId="0" applyNumberFormat="1" applyFont="1" applyFill="1" applyBorder="1" applyAlignment="1">
      <alignment horizontal="left" vertical="center"/>
    </xf>
    <xf numFmtId="20" fontId="72" fillId="0" borderId="0" xfId="0" applyNumberFormat="1" applyFont="1" applyFill="1" applyBorder="1" applyAlignment="1">
      <alignment horizontal="center" vertical="center"/>
    </xf>
    <xf numFmtId="0" fontId="38" fillId="0" borderId="0" xfId="0" applyNumberFormat="1" applyFont="1" applyFill="1" applyBorder="1" applyAlignment="1">
      <alignment horizontal="center" vertical="center"/>
    </xf>
    <xf numFmtId="20" fontId="174" fillId="0" borderId="0" xfId="1" applyNumberFormat="1" applyFont="1" applyFill="1" applyBorder="1" applyAlignment="1">
      <alignment horizontal="left" vertical="center"/>
    </xf>
    <xf numFmtId="0" fontId="158" fillId="17" borderId="0" xfId="0" applyFont="1" applyFill="1" applyAlignment="1">
      <alignment horizontal="center" vertical="center"/>
    </xf>
    <xf numFmtId="0" fontId="72" fillId="0" borderId="0" xfId="0" applyFont="1" applyAlignment="1">
      <alignment horizontal="center" vertical="center"/>
    </xf>
    <xf numFmtId="0" fontId="21" fillId="0" borderId="0" xfId="0" applyFont="1" applyAlignment="1">
      <alignment horizontal="center" vertical="center"/>
    </xf>
    <xf numFmtId="0" fontId="32" fillId="0" borderId="11" xfId="0" applyFont="1" applyBorder="1" applyAlignment="1">
      <alignment horizontal="left" vertical="center"/>
    </xf>
    <xf numFmtId="0" fontId="159" fillId="23" borderId="11" xfId="0" applyFont="1" applyFill="1" applyBorder="1" applyAlignment="1">
      <alignment horizontal="left" vertical="center"/>
    </xf>
    <xf numFmtId="0" fontId="21" fillId="23" borderId="12" xfId="0" applyFont="1" applyFill="1" applyBorder="1" applyAlignment="1">
      <alignment horizontal="center" vertical="center" wrapText="1"/>
    </xf>
    <xf numFmtId="1" fontId="21" fillId="23" borderId="12" xfId="0" applyNumberFormat="1" applyFont="1" applyFill="1" applyBorder="1" applyAlignment="1">
      <alignment horizontal="center" vertical="center"/>
    </xf>
    <xf numFmtId="0" fontId="97" fillId="0" borderId="13" xfId="0" applyFont="1" applyFill="1" applyBorder="1" applyAlignment="1">
      <alignment horizontal="center" vertical="center"/>
    </xf>
    <xf numFmtId="0" fontId="38" fillId="0" borderId="12" xfId="0" applyNumberFormat="1" applyFont="1" applyFill="1" applyBorder="1" applyAlignment="1">
      <alignment horizontal="center" vertical="center"/>
    </xf>
    <xf numFmtId="0" fontId="72" fillId="0" borderId="12" xfId="0" applyNumberFormat="1" applyFont="1" applyFill="1" applyBorder="1" applyAlignment="1">
      <alignment horizontal="center" vertical="center"/>
    </xf>
    <xf numFmtId="0" fontId="97" fillId="0" borderId="1" xfId="0" quotePrefix="1" applyFont="1" applyFill="1" applyBorder="1" applyAlignment="1">
      <alignment horizontal="center" vertical="center"/>
    </xf>
    <xf numFmtId="0" fontId="171" fillId="39" borderId="10" xfId="0" quotePrefix="1" applyFont="1" applyFill="1" applyBorder="1" applyAlignment="1">
      <alignment horizontal="center" vertical="center"/>
    </xf>
    <xf numFmtId="0" fontId="159" fillId="60" borderId="207" xfId="0" applyFont="1" applyFill="1" applyBorder="1" applyAlignment="1">
      <alignment horizontal="left" vertical="center"/>
    </xf>
    <xf numFmtId="0" fontId="72" fillId="60" borderId="199" xfId="0" quotePrefix="1" applyFont="1" applyFill="1" applyBorder="1" applyAlignment="1">
      <alignment horizontal="center" vertical="center"/>
    </xf>
    <xf numFmtId="0" fontId="212" fillId="28" borderId="1" xfId="0" applyFont="1" applyFill="1" applyBorder="1" applyAlignment="1">
      <alignment horizontal="center" vertical="center"/>
    </xf>
    <xf numFmtId="0" fontId="211" fillId="28" borderId="1" xfId="0" applyFont="1" applyFill="1" applyBorder="1" applyAlignment="1">
      <alignment horizontal="left" vertical="center" wrapText="1"/>
    </xf>
    <xf numFmtId="0" fontId="38" fillId="0" borderId="12" xfId="0" applyNumberFormat="1" applyFont="1" applyFill="1" applyBorder="1" applyAlignment="1">
      <alignment horizontal="center" vertical="center"/>
    </xf>
    <xf numFmtId="0" fontId="97" fillId="0" borderId="13" xfId="0" applyFont="1" applyFill="1" applyBorder="1" applyAlignment="1">
      <alignment horizontal="center" vertical="center"/>
    </xf>
    <xf numFmtId="0" fontId="170" fillId="46" borderId="1" xfId="0" applyFont="1" applyFill="1" applyBorder="1" applyAlignment="1">
      <alignment horizontal="center" vertical="center"/>
    </xf>
    <xf numFmtId="0" fontId="205" fillId="61" borderId="11" xfId="0" applyFont="1" applyFill="1" applyBorder="1" applyAlignment="1">
      <alignment vertical="center" wrapText="1"/>
    </xf>
    <xf numFmtId="0" fontId="205" fillId="61" borderId="12" xfId="0" applyFont="1" applyFill="1" applyBorder="1" applyAlignment="1">
      <alignment horizontal="center" vertical="center" wrapText="1"/>
    </xf>
    <xf numFmtId="1" fontId="205" fillId="61" borderId="12" xfId="0" applyNumberFormat="1" applyFont="1" applyFill="1" applyBorder="1" applyAlignment="1">
      <alignment horizontal="center" vertical="center"/>
    </xf>
    <xf numFmtId="0" fontId="218" fillId="61" borderId="11" xfId="0" applyFont="1" applyFill="1" applyBorder="1" applyAlignment="1">
      <alignment horizontal="left" vertical="center"/>
    </xf>
    <xf numFmtId="0" fontId="221" fillId="61" borderId="12" xfId="0" applyFont="1" applyFill="1" applyBorder="1" applyAlignment="1">
      <alignment horizontal="center" vertical="center" wrapText="1"/>
    </xf>
    <xf numFmtId="1" fontId="221" fillId="61" borderId="12" xfId="0" applyNumberFormat="1" applyFont="1" applyFill="1" applyBorder="1" applyAlignment="1">
      <alignment horizontal="center" vertical="center"/>
    </xf>
    <xf numFmtId="0" fontId="173" fillId="61" borderId="11" xfId="0" applyFont="1" applyFill="1" applyBorder="1" applyAlignment="1">
      <alignment vertical="center"/>
    </xf>
    <xf numFmtId="0" fontId="173" fillId="61" borderId="12" xfId="0" applyFont="1" applyFill="1" applyBorder="1" applyAlignment="1">
      <alignment horizontal="center" vertical="center"/>
    </xf>
    <xf numFmtId="0" fontId="173" fillId="61" borderId="11" xfId="0" applyFont="1" applyFill="1" applyBorder="1" applyAlignment="1">
      <alignment vertical="center" wrapText="1"/>
    </xf>
    <xf numFmtId="0" fontId="154" fillId="61" borderId="12" xfId="0" applyFont="1" applyFill="1" applyBorder="1" applyAlignment="1">
      <alignment horizontal="center" vertical="center" wrapText="1"/>
    </xf>
    <xf numFmtId="1" fontId="154" fillId="61" borderId="12" xfId="0" applyNumberFormat="1" applyFont="1" applyFill="1" applyBorder="1" applyAlignment="1">
      <alignment horizontal="center" vertical="center"/>
    </xf>
    <xf numFmtId="0" fontId="38" fillId="0" borderId="12" xfId="0" applyFont="1" applyBorder="1" applyAlignment="1">
      <alignment horizontal="center" vertical="center"/>
    </xf>
    <xf numFmtId="0" fontId="160" fillId="17" borderId="0" xfId="0" applyFont="1" applyFill="1" applyAlignment="1">
      <alignment horizontal="center" vertical="center"/>
    </xf>
    <xf numFmtId="0" fontId="38" fillId="0" borderId="313" xfId="0" applyFont="1" applyBorder="1" applyAlignment="1">
      <alignment horizontal="center" vertical="center"/>
    </xf>
    <xf numFmtId="0" fontId="38" fillId="0" borderId="314" xfId="0" applyFont="1" applyBorder="1" applyAlignment="1">
      <alignment horizontal="center" vertical="center"/>
    </xf>
    <xf numFmtId="0" fontId="38" fillId="0" borderId="0" xfId="0" applyFont="1" applyBorder="1" applyAlignment="1">
      <alignment horizontal="center" vertical="center"/>
    </xf>
    <xf numFmtId="0" fontId="27" fillId="0" borderId="0" xfId="0" applyFont="1" applyFill="1" applyBorder="1" applyAlignment="1">
      <alignment vertical="center"/>
    </xf>
    <xf numFmtId="0" fontId="27" fillId="0" borderId="0" xfId="0" applyFont="1" applyFill="1" applyBorder="1" applyAlignment="1">
      <alignment horizontal="center" vertical="center"/>
    </xf>
    <xf numFmtId="0" fontId="27" fillId="0" borderId="0" xfId="0" applyFont="1" applyFill="1" applyAlignment="1">
      <alignment horizontal="center" vertical="center"/>
    </xf>
    <xf numFmtId="0" fontId="38" fillId="0" borderId="0" xfId="0" applyFont="1" applyAlignment="1">
      <alignment horizontal="center" vertical="center"/>
    </xf>
    <xf numFmtId="0" fontId="21" fillId="0" borderId="0" xfId="0" applyFont="1" applyAlignment="1">
      <alignment horizontal="center" vertical="center"/>
    </xf>
    <xf numFmtId="0" fontId="27" fillId="0" borderId="0" xfId="0" applyFont="1" applyAlignment="1">
      <alignment horizontal="center" vertical="center"/>
    </xf>
    <xf numFmtId="0" fontId="49" fillId="0" borderId="0" xfId="0" applyFont="1" applyAlignment="1">
      <alignment horizontal="center" vertical="center"/>
    </xf>
    <xf numFmtId="0" fontId="49" fillId="0" borderId="6" xfId="0" applyFont="1" applyBorder="1" applyAlignment="1">
      <alignment horizontal="center" vertical="center"/>
    </xf>
    <xf numFmtId="2" fontId="38" fillId="0" borderId="313" xfId="0" applyNumberFormat="1" applyFont="1" applyBorder="1" applyAlignment="1">
      <alignment horizontal="center" vertical="center"/>
    </xf>
    <xf numFmtId="0" fontId="38" fillId="0" borderId="12" xfId="0" applyFont="1" applyFill="1" applyBorder="1" applyAlignment="1">
      <alignment horizontal="center" vertical="center"/>
    </xf>
    <xf numFmtId="0" fontId="203" fillId="0" borderId="0" xfId="0" applyFont="1" applyFill="1" applyAlignment="1">
      <alignment horizontal="center" vertical="center" wrapText="1"/>
    </xf>
    <xf numFmtId="0" fontId="173" fillId="0" borderId="0" xfId="0" applyFont="1" applyAlignment="1">
      <alignment horizontal="center" vertical="center"/>
    </xf>
    <xf numFmtId="0" fontId="179" fillId="0" borderId="0" xfId="0" applyFont="1" applyFill="1" applyAlignment="1">
      <alignment vertical="center" wrapText="1"/>
    </xf>
    <xf numFmtId="0" fontId="45" fillId="0" borderId="169" xfId="0" applyFont="1" applyFill="1" applyBorder="1" applyAlignment="1">
      <alignment vertical="center" wrapText="1"/>
    </xf>
    <xf numFmtId="0" fontId="45" fillId="0" borderId="0" xfId="0" applyFont="1" applyFill="1" applyBorder="1" applyAlignment="1">
      <alignment vertical="center" wrapText="1"/>
    </xf>
    <xf numFmtId="0" fontId="115" fillId="5" borderId="169" xfId="0" applyFont="1" applyFill="1" applyBorder="1" applyAlignment="1">
      <alignment vertical="center" wrapText="1"/>
    </xf>
    <xf numFmtId="0" fontId="115" fillId="5" borderId="0" xfId="0" applyFont="1" applyFill="1" applyBorder="1" applyAlignment="1">
      <alignment vertical="center" wrapText="1"/>
    </xf>
    <xf numFmtId="0" fontId="53" fillId="0" borderId="0" xfId="0" applyFont="1" applyAlignment="1">
      <alignment horizontal="center" vertical="center" wrapText="1"/>
    </xf>
    <xf numFmtId="0" fontId="74" fillId="0" borderId="0" xfId="0" applyFont="1" applyAlignment="1">
      <alignment horizontal="center" vertical="center" wrapText="1"/>
    </xf>
    <xf numFmtId="0" fontId="53" fillId="0" borderId="0" xfId="0" applyFont="1" applyAlignment="1">
      <alignment vertical="center" wrapText="1"/>
    </xf>
    <xf numFmtId="0" fontId="205" fillId="0" borderId="0" xfId="0" applyFont="1" applyAlignment="1">
      <alignment vertical="center"/>
    </xf>
    <xf numFmtId="0" fontId="173" fillId="0" borderId="0" xfId="0" applyFont="1" applyAlignment="1">
      <alignment vertical="center"/>
    </xf>
    <xf numFmtId="0" fontId="77" fillId="0" borderId="3" xfId="0" applyFont="1" applyFill="1" applyBorder="1"/>
    <xf numFmtId="0" fontId="27" fillId="0" borderId="3" xfId="0" applyFont="1" applyFill="1" applyBorder="1" applyAlignment="1">
      <alignment vertical="center"/>
    </xf>
    <xf numFmtId="0" fontId="27" fillId="0" borderId="3" xfId="0" applyFont="1" applyFill="1" applyBorder="1" applyAlignment="1">
      <alignment horizontal="center" vertical="center"/>
    </xf>
    <xf numFmtId="0" fontId="176" fillId="0" borderId="3" xfId="1" applyFont="1" applyFill="1" applyBorder="1" applyAlignment="1">
      <alignment vertical="center"/>
    </xf>
    <xf numFmtId="0" fontId="208" fillId="0" borderId="6" xfId="0" applyFont="1" applyFill="1" applyBorder="1" applyAlignment="1">
      <alignment vertical="center"/>
    </xf>
    <xf numFmtId="0" fontId="27" fillId="0" borderId="0" xfId="0" applyFont="1" applyFill="1" applyAlignment="1">
      <alignment vertical="center"/>
    </xf>
    <xf numFmtId="0" fontId="208" fillId="0" borderId="3" xfId="0" applyFont="1" applyFill="1" applyBorder="1" applyAlignment="1">
      <alignment horizontal="center" vertical="center"/>
    </xf>
    <xf numFmtId="0" fontId="77" fillId="0" borderId="6" xfId="0" applyFont="1" applyFill="1" applyBorder="1" applyAlignment="1">
      <alignment vertical="center"/>
    </xf>
    <xf numFmtId="0" fontId="27" fillId="0" borderId="3" xfId="0" applyFont="1" applyBorder="1" applyAlignment="1">
      <alignment vertical="center"/>
    </xf>
    <xf numFmtId="0" fontId="27" fillId="0" borderId="12" xfId="0" applyFont="1" applyFill="1" applyBorder="1" applyAlignment="1">
      <alignment vertical="center"/>
    </xf>
    <xf numFmtId="0" fontId="77" fillId="5" borderId="6" xfId="0" applyFont="1" applyFill="1" applyBorder="1" applyAlignment="1">
      <alignment vertical="center"/>
    </xf>
    <xf numFmtId="0" fontId="208" fillId="0" borderId="6" xfId="0" applyFont="1" applyFill="1" applyBorder="1" applyAlignment="1">
      <alignment horizontal="center" vertical="center"/>
    </xf>
    <xf numFmtId="0" fontId="77" fillId="0" borderId="6" xfId="0" applyFont="1" applyFill="1" applyBorder="1" applyAlignment="1">
      <alignment horizontal="center" vertical="center"/>
    </xf>
    <xf numFmtId="0" fontId="27" fillId="0" borderId="3" xfId="0" applyFont="1" applyBorder="1" applyAlignment="1">
      <alignment horizontal="center" vertical="center"/>
    </xf>
    <xf numFmtId="0" fontId="27" fillId="0" borderId="12" xfId="0" applyFont="1" applyFill="1" applyBorder="1" applyAlignment="1">
      <alignment horizontal="center" vertical="center"/>
    </xf>
    <xf numFmtId="0" fontId="77" fillId="5" borderId="6" xfId="0" applyFont="1" applyFill="1" applyBorder="1" applyAlignment="1">
      <alignment horizontal="center" vertical="center"/>
    </xf>
    <xf numFmtId="0" fontId="7" fillId="0" borderId="3" xfId="1" applyFill="1" applyBorder="1" applyAlignment="1">
      <alignment vertical="center"/>
    </xf>
    <xf numFmtId="0" fontId="208" fillId="0" borderId="0" xfId="0" applyFont="1" applyFill="1" applyBorder="1" applyAlignment="1">
      <alignment horizontal="center" vertical="center"/>
    </xf>
    <xf numFmtId="0" fontId="176" fillId="0" borderId="0" xfId="1" applyFont="1" applyFill="1" applyBorder="1" applyAlignment="1">
      <alignment vertical="center"/>
    </xf>
    <xf numFmtId="0" fontId="176" fillId="0" borderId="6" xfId="1" applyFont="1" applyFill="1" applyBorder="1" applyAlignment="1">
      <alignment vertical="center"/>
    </xf>
    <xf numFmtId="0" fontId="18" fillId="0" borderId="3" xfId="0" applyFont="1" applyFill="1" applyBorder="1" applyAlignment="1">
      <alignment horizontal="center" vertical="center"/>
    </xf>
    <xf numFmtId="0" fontId="176" fillId="0" borderId="12" xfId="1" applyFont="1" applyFill="1" applyBorder="1" applyAlignment="1">
      <alignment vertical="center"/>
    </xf>
    <xf numFmtId="0" fontId="208" fillId="0" borderId="12" xfId="0" applyFont="1" applyFill="1" applyBorder="1" applyAlignment="1">
      <alignment horizontal="center" vertical="center"/>
    </xf>
    <xf numFmtId="0" fontId="38" fillId="0" borderId="0" xfId="0" applyFont="1" applyFill="1" applyBorder="1" applyAlignment="1">
      <alignment horizontal="center" vertical="center"/>
    </xf>
    <xf numFmtId="0" fontId="59"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0" xfId="0" applyFont="1" applyBorder="1" applyAlignment="1">
      <alignment horizontal="center" vertical="center"/>
    </xf>
    <xf numFmtId="0" fontId="21" fillId="0" borderId="1" xfId="0" applyFont="1" applyFill="1" applyBorder="1" applyAlignment="1">
      <alignment horizontal="left" vertical="center"/>
    </xf>
    <xf numFmtId="0" fontId="177" fillId="0" borderId="1" xfId="0" applyFont="1" applyFill="1" applyBorder="1" applyAlignment="1">
      <alignment horizontal="center" vertical="center"/>
    </xf>
    <xf numFmtId="0" fontId="177" fillId="0" borderId="10" xfId="0" applyFont="1" applyFill="1" applyBorder="1" applyAlignment="1">
      <alignment horizontal="center" vertical="center"/>
    </xf>
    <xf numFmtId="0" fontId="38" fillId="0" borderId="11" xfId="0" applyFont="1" applyFill="1" applyBorder="1" applyAlignment="1">
      <alignment horizontal="center" vertical="center"/>
    </xf>
    <xf numFmtId="0" fontId="38" fillId="0" borderId="12" xfId="0" applyFont="1" applyFill="1" applyBorder="1" applyAlignment="1">
      <alignment horizontal="center" vertical="center"/>
    </xf>
    <xf numFmtId="0" fontId="38" fillId="0" borderId="13" xfId="0" applyFont="1" applyFill="1" applyBorder="1" applyAlignment="1">
      <alignment horizontal="center" vertical="center"/>
    </xf>
    <xf numFmtId="0" fontId="178" fillId="0" borderId="0" xfId="0" applyFont="1" applyFill="1" applyBorder="1" applyAlignment="1">
      <alignment horizontal="center" vertical="center"/>
    </xf>
    <xf numFmtId="0" fontId="38" fillId="0" borderId="1" xfId="0" applyFont="1" applyFill="1" applyBorder="1" applyAlignment="1">
      <alignment horizontal="center" vertical="center"/>
    </xf>
    <xf numFmtId="0" fontId="56"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59" fillId="0" borderId="0" xfId="0" applyFont="1" applyFill="1" applyBorder="1" applyAlignment="1">
      <alignment horizontal="center" vertical="center"/>
    </xf>
    <xf numFmtId="0" fontId="126" fillId="0" borderId="0" xfId="0" applyFont="1" applyBorder="1" applyAlignment="1">
      <alignment horizontal="center" vertical="center"/>
    </xf>
    <xf numFmtId="0" fontId="136" fillId="10" borderId="10" xfId="0" applyFont="1" applyFill="1" applyBorder="1" applyAlignment="1">
      <alignment horizontal="center" vertical="center" wrapText="1"/>
    </xf>
    <xf numFmtId="0" fontId="136" fillId="10" borderId="139" xfId="0" applyFont="1" applyFill="1" applyBorder="1" applyAlignment="1">
      <alignment horizontal="center" vertical="center" wrapText="1"/>
    </xf>
    <xf numFmtId="0" fontId="136" fillId="10" borderId="14" xfId="0" applyFont="1" applyFill="1" applyBorder="1" applyAlignment="1">
      <alignment horizontal="center" vertical="center" wrapText="1"/>
    </xf>
    <xf numFmtId="0" fontId="136" fillId="10" borderId="137" xfId="0" applyFont="1" applyFill="1" applyBorder="1" applyAlignment="1">
      <alignment horizontal="center" vertical="center" wrapText="1"/>
    </xf>
    <xf numFmtId="0" fontId="138" fillId="22" borderId="1" xfId="0" applyFont="1" applyFill="1" applyBorder="1" applyAlignment="1">
      <alignment horizontal="center" vertical="center" wrapText="1"/>
    </xf>
    <xf numFmtId="0" fontId="138" fillId="22" borderId="11" xfId="0" applyFont="1" applyFill="1" applyBorder="1" applyAlignment="1">
      <alignment horizontal="center" vertical="center" wrapText="1"/>
    </xf>
    <xf numFmtId="0" fontId="139" fillId="22" borderId="10" xfId="0" applyFont="1" applyFill="1" applyBorder="1" applyAlignment="1">
      <alignment horizontal="center" vertical="center" wrapText="1"/>
    </xf>
    <xf numFmtId="0" fontId="139" fillId="22" borderId="15" xfId="0" applyFont="1" applyFill="1" applyBorder="1" applyAlignment="1">
      <alignment horizontal="center" vertical="center" wrapText="1"/>
    </xf>
    <xf numFmtId="0" fontId="139" fillId="22" borderId="14" xfId="0" applyFont="1" applyFill="1" applyBorder="1" applyAlignment="1">
      <alignment horizontal="center" vertical="center" wrapText="1"/>
    </xf>
    <xf numFmtId="0" fontId="139" fillId="22" borderId="2" xfId="0" applyFont="1" applyFill="1" applyBorder="1" applyAlignment="1">
      <alignment horizontal="center" vertical="center" wrapText="1"/>
    </xf>
    <xf numFmtId="0" fontId="139" fillId="22" borderId="4" xfId="0" applyFont="1" applyFill="1" applyBorder="1" applyAlignment="1">
      <alignment horizontal="center" vertical="center" wrapText="1"/>
    </xf>
    <xf numFmtId="0" fontId="139" fillId="22" borderId="8" xfId="0" applyFont="1" applyFill="1" applyBorder="1" applyAlignment="1">
      <alignment horizontal="center" vertical="center" wrapText="1"/>
    </xf>
    <xf numFmtId="0" fontId="139" fillId="22" borderId="9" xfId="0" applyFont="1" applyFill="1" applyBorder="1" applyAlignment="1">
      <alignment horizontal="center" vertical="center" wrapText="1"/>
    </xf>
    <xf numFmtId="0" fontId="139" fillId="22" borderId="5" xfId="0" applyFont="1" applyFill="1" applyBorder="1" applyAlignment="1">
      <alignment horizontal="center" vertical="center" wrapText="1"/>
    </xf>
    <xf numFmtId="0" fontId="139" fillId="22" borderId="7" xfId="0" applyFont="1" applyFill="1" applyBorder="1" applyAlignment="1">
      <alignment horizontal="center" vertical="center" wrapText="1"/>
    </xf>
    <xf numFmtId="0" fontId="129" fillId="0" borderId="11" xfId="0" applyFont="1" applyBorder="1" applyAlignment="1">
      <alignment horizontal="center" vertical="center"/>
    </xf>
    <xf numFmtId="0" fontId="129" fillId="0" borderId="12" xfId="0" applyFont="1" applyBorder="1" applyAlignment="1">
      <alignment horizontal="center" vertical="center"/>
    </xf>
    <xf numFmtId="0" fontId="129" fillId="0" borderId="13" xfId="0" applyFont="1" applyBorder="1" applyAlignment="1">
      <alignment horizontal="center" vertical="center"/>
    </xf>
    <xf numFmtId="0" fontId="161" fillId="0" borderId="0" xfId="0" applyFont="1" applyFill="1" applyBorder="1" applyAlignment="1">
      <alignment horizontal="center" vertical="center"/>
    </xf>
    <xf numFmtId="0" fontId="161" fillId="0" borderId="47" xfId="0" applyFont="1" applyFill="1" applyBorder="1" applyAlignment="1">
      <alignment horizontal="center" vertical="center"/>
    </xf>
    <xf numFmtId="0" fontId="129" fillId="0" borderId="97" xfId="0" applyFont="1" applyBorder="1" applyAlignment="1">
      <alignment horizontal="center" vertical="center"/>
    </xf>
    <xf numFmtId="0" fontId="129" fillId="0" borderId="16" xfId="0" applyFont="1" applyFill="1" applyBorder="1" applyAlignment="1">
      <alignment horizontal="center" vertical="center" wrapText="1"/>
    </xf>
    <xf numFmtId="0" fontId="129" fillId="0" borderId="17" xfId="0" applyFont="1" applyFill="1" applyBorder="1" applyAlignment="1">
      <alignment horizontal="center" vertical="center" wrapText="1"/>
    </xf>
    <xf numFmtId="0" fontId="129" fillId="0" borderId="288" xfId="0" applyFont="1" applyFill="1" applyBorder="1" applyAlignment="1">
      <alignment horizontal="center" vertical="center" wrapText="1"/>
    </xf>
    <xf numFmtId="0" fontId="126" fillId="47" borderId="263" xfId="0" applyFont="1" applyFill="1" applyBorder="1" applyAlignment="1">
      <alignment horizontal="center" vertical="center"/>
    </xf>
    <xf numFmtId="0" fontId="126" fillId="47" borderId="264" xfId="0" applyFont="1" applyFill="1" applyBorder="1" applyAlignment="1">
      <alignment horizontal="center" vertical="center"/>
    </xf>
    <xf numFmtId="0" fontId="132" fillId="0" borderId="0" xfId="0" applyFont="1" applyBorder="1" applyAlignment="1">
      <alignment horizontal="center" vertical="center"/>
    </xf>
    <xf numFmtId="0" fontId="132" fillId="0" borderId="109" xfId="0" applyFont="1" applyBorder="1" applyAlignment="1">
      <alignment horizontal="center" vertical="center"/>
    </xf>
    <xf numFmtId="0" fontId="129" fillId="0" borderId="228" xfId="0" applyFont="1" applyBorder="1" applyAlignment="1">
      <alignment horizontal="center" vertical="center"/>
    </xf>
    <xf numFmtId="0" fontId="145" fillId="10" borderId="3" xfId="0" applyFont="1" applyFill="1" applyBorder="1" applyAlignment="1">
      <alignment horizontal="center" vertical="center" wrapText="1"/>
    </xf>
    <xf numFmtId="0" fontId="145" fillId="10" borderId="4" xfId="0" applyFont="1" applyFill="1" applyBorder="1" applyAlignment="1">
      <alignment horizontal="center" vertical="center" wrapText="1"/>
    </xf>
    <xf numFmtId="0" fontId="145" fillId="10" borderId="0" xfId="0" applyFont="1" applyFill="1" applyBorder="1" applyAlignment="1">
      <alignment horizontal="center" vertical="center" wrapText="1"/>
    </xf>
    <xf numFmtId="0" fontId="145" fillId="10" borderId="9" xfId="0" applyFont="1" applyFill="1" applyBorder="1" applyAlignment="1">
      <alignment horizontal="center" vertical="center" wrapText="1"/>
    </xf>
    <xf numFmtId="0" fontId="145" fillId="10" borderId="6" xfId="0" applyFont="1" applyFill="1" applyBorder="1" applyAlignment="1">
      <alignment horizontal="center" vertical="center" wrapText="1"/>
    </xf>
    <xf numFmtId="0" fontId="145" fillId="10" borderId="7" xfId="0" applyFont="1" applyFill="1" applyBorder="1" applyAlignment="1">
      <alignment horizontal="center" vertical="center" wrapText="1"/>
    </xf>
    <xf numFmtId="0" fontId="146" fillId="44" borderId="67" xfId="0" applyFont="1" applyFill="1" applyBorder="1" applyAlignment="1">
      <alignment horizontal="center" vertical="center" wrapText="1"/>
    </xf>
    <xf numFmtId="0" fontId="146" fillId="44" borderId="0" xfId="0" applyFont="1" applyFill="1" applyBorder="1" applyAlignment="1">
      <alignment horizontal="center" vertical="center" wrapText="1"/>
    </xf>
    <xf numFmtId="0" fontId="146" fillId="44" borderId="47" xfId="0" applyFont="1" applyFill="1" applyBorder="1" applyAlignment="1">
      <alignment horizontal="center" vertical="center" wrapText="1"/>
    </xf>
    <xf numFmtId="0" fontId="132" fillId="0" borderId="274" xfId="0" applyFont="1" applyBorder="1" applyAlignment="1">
      <alignment horizontal="center" vertical="center"/>
    </xf>
    <xf numFmtId="0" fontId="31" fillId="0" borderId="11" xfId="0" applyFont="1" applyBorder="1" applyAlignment="1">
      <alignment horizontal="center" vertical="center"/>
    </xf>
    <xf numFmtId="0" fontId="31" fillId="0" borderId="13" xfId="0" applyFont="1" applyBorder="1" applyAlignment="1">
      <alignment horizontal="center" vertical="center"/>
    </xf>
    <xf numFmtId="0" fontId="129" fillId="0" borderId="0" xfId="0" applyFont="1" applyBorder="1" applyAlignment="1">
      <alignment horizontal="center" vertical="center"/>
    </xf>
    <xf numFmtId="0" fontId="129" fillId="0" borderId="0" xfId="0" applyFont="1" applyBorder="1" applyAlignment="1">
      <alignment horizontal="center" vertical="center" wrapText="1"/>
    </xf>
    <xf numFmtId="0" fontId="140" fillId="49" borderId="1" xfId="0" applyFont="1" applyFill="1" applyBorder="1" applyAlignment="1">
      <alignment horizontal="center" vertical="center" wrapText="1"/>
    </xf>
    <xf numFmtId="0" fontId="141" fillId="51" borderId="246" xfId="0" applyFont="1" applyFill="1" applyBorder="1" applyAlignment="1">
      <alignment horizontal="center" vertical="center" wrapText="1"/>
    </xf>
    <xf numFmtId="0" fontId="141" fillId="51" borderId="251" xfId="0" applyFont="1" applyFill="1" applyBorder="1" applyAlignment="1">
      <alignment horizontal="center" vertical="center" wrapText="1"/>
    </xf>
    <xf numFmtId="0" fontId="141" fillId="51" borderId="256" xfId="0" applyFont="1" applyFill="1" applyBorder="1" applyAlignment="1">
      <alignment horizontal="center" vertical="center" wrapText="1"/>
    </xf>
    <xf numFmtId="0" fontId="139" fillId="22" borderId="1" xfId="0" applyFont="1" applyFill="1" applyBorder="1" applyAlignment="1">
      <alignment horizontal="center" vertical="center"/>
    </xf>
    <xf numFmtId="0" fontId="25" fillId="0" borderId="4" xfId="0" applyFont="1" applyBorder="1" applyAlignment="1">
      <alignment horizontal="center" vertical="center"/>
    </xf>
    <xf numFmtId="0" fontId="25" fillId="0" borderId="9" xfId="0" applyFont="1" applyBorder="1" applyAlignment="1">
      <alignment horizontal="center" vertical="center"/>
    </xf>
    <xf numFmtId="0" fontId="25" fillId="0" borderId="7" xfId="0" applyFont="1" applyBorder="1" applyAlignment="1">
      <alignment horizontal="center" vertical="center"/>
    </xf>
    <xf numFmtId="0" fontId="143" fillId="0" borderId="10" xfId="0" applyFont="1" applyFill="1" applyBorder="1" applyAlignment="1">
      <alignment horizontal="center" vertical="center"/>
    </xf>
    <xf numFmtId="0" fontId="143" fillId="0" borderId="15" xfId="0" applyFont="1" applyFill="1" applyBorder="1" applyAlignment="1">
      <alignment horizontal="center" vertical="center"/>
    </xf>
    <xf numFmtId="0" fontId="143" fillId="0" borderId="14" xfId="0" applyFont="1" applyFill="1" applyBorder="1" applyAlignment="1">
      <alignment horizontal="center" vertical="center"/>
    </xf>
    <xf numFmtId="0" fontId="139" fillId="0" borderId="2" xfId="0" applyFont="1" applyFill="1" applyBorder="1" applyAlignment="1">
      <alignment horizontal="center" vertical="center"/>
    </xf>
    <xf numFmtId="0" fontId="139" fillId="0" borderId="3" xfId="0" applyFont="1" applyFill="1" applyBorder="1" applyAlignment="1">
      <alignment horizontal="center" vertical="center"/>
    </xf>
    <xf numFmtId="0" fontId="139" fillId="0" borderId="4" xfId="0" applyFont="1" applyFill="1" applyBorder="1" applyAlignment="1">
      <alignment horizontal="center" vertical="center"/>
    </xf>
    <xf numFmtId="0" fontId="139" fillId="0" borderId="5" xfId="0" applyFont="1" applyFill="1" applyBorder="1" applyAlignment="1">
      <alignment horizontal="center" vertical="center"/>
    </xf>
    <xf numFmtId="0" fontId="139" fillId="0" borderId="6" xfId="0" applyFont="1" applyFill="1" applyBorder="1" applyAlignment="1">
      <alignment horizontal="center" vertical="center"/>
    </xf>
    <xf numFmtId="0" fontId="139" fillId="0" borderId="7" xfId="0" applyFont="1" applyFill="1" applyBorder="1" applyAlignment="1">
      <alignment horizontal="center" vertical="center"/>
    </xf>
    <xf numFmtId="0" fontId="136" fillId="0" borderId="0" xfId="0" applyFont="1" applyBorder="1" applyAlignment="1">
      <alignment horizontal="center" vertical="center" wrapText="1"/>
    </xf>
    <xf numFmtId="0" fontId="136" fillId="0" borderId="47" xfId="0" applyFont="1" applyBorder="1" applyAlignment="1">
      <alignment horizontal="center" vertical="center" wrapText="1"/>
    </xf>
    <xf numFmtId="0" fontId="138" fillId="0" borderId="1" xfId="0" applyFont="1" applyFill="1" applyBorder="1" applyAlignment="1">
      <alignment horizontal="center" vertical="center" wrapText="1"/>
    </xf>
    <xf numFmtId="0" fontId="138" fillId="0" borderId="11" xfId="0" applyFont="1" applyFill="1" applyBorder="1" applyAlignment="1">
      <alignment horizontal="center" vertical="center" wrapText="1"/>
    </xf>
    <xf numFmtId="0" fontId="149" fillId="10" borderId="290" xfId="0" applyFont="1" applyFill="1" applyBorder="1" applyAlignment="1">
      <alignment horizontal="center" vertical="center" wrapText="1"/>
    </xf>
    <xf numFmtId="0" fontId="149" fillId="10" borderId="60" xfId="0" applyFont="1" applyFill="1" applyBorder="1" applyAlignment="1">
      <alignment horizontal="center" vertical="center" wrapText="1"/>
    </xf>
    <xf numFmtId="0" fontId="149" fillId="10" borderId="257" xfId="0" applyFont="1" applyFill="1" applyBorder="1" applyAlignment="1">
      <alignment horizontal="center" vertical="center" wrapText="1"/>
    </xf>
    <xf numFmtId="0" fontId="149" fillId="10" borderId="290" xfId="0" applyFont="1" applyFill="1" applyBorder="1" applyAlignment="1">
      <alignment horizontal="center" vertical="top" wrapText="1"/>
    </xf>
    <xf numFmtId="0" fontId="149" fillId="10" borderId="60" xfId="0" applyFont="1" applyFill="1" applyBorder="1" applyAlignment="1">
      <alignment horizontal="center" vertical="top" wrapText="1"/>
    </xf>
    <xf numFmtId="0" fontId="149" fillId="10" borderId="257" xfId="0" applyFont="1" applyFill="1" applyBorder="1" applyAlignment="1">
      <alignment horizontal="center" vertical="top" wrapText="1"/>
    </xf>
    <xf numFmtId="0" fontId="162" fillId="10" borderId="246" xfId="0" applyFont="1" applyFill="1" applyBorder="1" applyAlignment="1">
      <alignment horizontal="center" vertical="center" wrapText="1"/>
    </xf>
    <xf numFmtId="0" fontId="162" fillId="10" borderId="10" xfId="0" applyFont="1" applyFill="1" applyBorder="1" applyAlignment="1">
      <alignment horizontal="center" vertical="center" wrapText="1"/>
    </xf>
    <xf numFmtId="0" fontId="162" fillId="10" borderId="251" xfId="0" applyFont="1" applyFill="1" applyBorder="1" applyAlignment="1">
      <alignment horizontal="center" vertical="center" wrapText="1"/>
    </xf>
    <xf numFmtId="0" fontId="162" fillId="10" borderId="15" xfId="0" applyFont="1" applyFill="1" applyBorder="1" applyAlignment="1">
      <alignment horizontal="center" vertical="center" wrapText="1"/>
    </xf>
    <xf numFmtId="0" fontId="162" fillId="10" borderId="10" xfId="0" applyFont="1" applyFill="1" applyBorder="1" applyAlignment="1">
      <alignment horizontal="center" vertical="center"/>
    </xf>
    <xf numFmtId="0" fontId="162" fillId="10" borderId="15" xfId="0" applyFont="1" applyFill="1" applyBorder="1" applyAlignment="1">
      <alignment horizontal="center" vertical="center"/>
    </xf>
    <xf numFmtId="0" fontId="141" fillId="50" borderId="108" xfId="0" applyFont="1" applyFill="1" applyBorder="1" applyAlignment="1">
      <alignment horizontal="center" vertical="center" wrapText="1"/>
    </xf>
    <xf numFmtId="0" fontId="141" fillId="50" borderId="0" xfId="0" applyFont="1" applyFill="1" applyBorder="1" applyAlignment="1">
      <alignment horizontal="center" vertical="center" wrapText="1"/>
    </xf>
    <xf numFmtId="0" fontId="141" fillId="50" borderId="9" xfId="0" applyFont="1" applyFill="1" applyBorder="1" applyAlignment="1">
      <alignment horizontal="center" vertical="center" wrapText="1"/>
    </xf>
    <xf numFmtId="0" fontId="141" fillId="50" borderId="112" xfId="0" applyFont="1" applyFill="1" applyBorder="1" applyAlignment="1">
      <alignment horizontal="center" vertical="center" wrapText="1"/>
    </xf>
    <xf numFmtId="0" fontId="141" fillId="50" borderId="6" xfId="0" applyFont="1" applyFill="1" applyBorder="1" applyAlignment="1">
      <alignment horizontal="center" vertical="center" wrapText="1"/>
    </xf>
    <xf numFmtId="0" fontId="141" fillId="50" borderId="7" xfId="0" applyFont="1" applyFill="1" applyBorder="1" applyAlignment="1">
      <alignment horizontal="center" vertical="center" wrapText="1"/>
    </xf>
    <xf numFmtId="0" fontId="135" fillId="49" borderId="2" xfId="0" applyFont="1" applyFill="1" applyBorder="1" applyAlignment="1">
      <alignment horizontal="center" vertical="center"/>
    </xf>
    <xf numFmtId="0" fontId="135" fillId="49" borderId="3" xfId="0" applyFont="1" applyFill="1" applyBorder="1" applyAlignment="1">
      <alignment horizontal="center" vertical="center"/>
    </xf>
    <xf numFmtId="0" fontId="135" fillId="49" borderId="120" xfId="0" applyFont="1" applyFill="1" applyBorder="1" applyAlignment="1">
      <alignment horizontal="center" vertical="center"/>
    </xf>
    <xf numFmtId="0" fontId="135" fillId="49" borderId="5" xfId="0" applyFont="1" applyFill="1" applyBorder="1" applyAlignment="1">
      <alignment horizontal="center" vertical="center"/>
    </xf>
    <xf numFmtId="0" fontId="135" fillId="49" borderId="6" xfId="0" applyFont="1" applyFill="1" applyBorder="1" applyAlignment="1">
      <alignment horizontal="center" vertical="center"/>
    </xf>
    <xf numFmtId="0" fontId="135" fillId="49" borderId="119" xfId="0" applyFont="1" applyFill="1" applyBorder="1" applyAlignment="1">
      <alignment horizontal="center" vertical="center"/>
    </xf>
    <xf numFmtId="0" fontId="134" fillId="10" borderId="2" xfId="0" applyFont="1" applyFill="1" applyBorder="1" applyAlignment="1">
      <alignment horizontal="center" vertical="center"/>
    </xf>
    <xf numFmtId="0" fontId="134" fillId="10" borderId="3" xfId="0" applyFont="1" applyFill="1" applyBorder="1" applyAlignment="1">
      <alignment horizontal="center" vertical="center"/>
    </xf>
    <xf numFmtId="0" fontId="134" fillId="10" borderId="8" xfId="0" applyFont="1" applyFill="1" applyBorder="1" applyAlignment="1">
      <alignment horizontal="center" vertical="center"/>
    </xf>
    <xf numFmtId="0" fontId="134" fillId="10" borderId="0" xfId="0" applyFont="1" applyFill="1" applyBorder="1" applyAlignment="1">
      <alignment horizontal="center" vertical="center"/>
    </xf>
    <xf numFmtId="0" fontId="134" fillId="10" borderId="5" xfId="0" applyFont="1" applyFill="1" applyBorder="1" applyAlignment="1">
      <alignment horizontal="center" vertical="center"/>
    </xf>
    <xf numFmtId="0" fontId="134" fillId="10" borderId="6" xfId="0" applyFont="1" applyFill="1" applyBorder="1" applyAlignment="1">
      <alignment horizontal="center" vertical="center"/>
    </xf>
    <xf numFmtId="0" fontId="129" fillId="0" borderId="47" xfId="0" applyFont="1" applyBorder="1" applyAlignment="1">
      <alignment horizontal="center" vertical="center"/>
    </xf>
    <xf numFmtId="0" fontId="141" fillId="50" borderId="0" xfId="0" applyFont="1" applyFill="1" applyBorder="1" applyAlignment="1">
      <alignment horizontal="center" vertical="center"/>
    </xf>
    <xf numFmtId="0" fontId="163" fillId="0" borderId="68" xfId="0" applyFont="1" applyFill="1" applyBorder="1" applyAlignment="1">
      <alignment horizontal="center" vertical="center" wrapText="1"/>
    </xf>
    <xf numFmtId="0" fontId="163" fillId="0" borderId="3" xfId="0" applyFont="1" applyFill="1" applyBorder="1" applyAlignment="1">
      <alignment horizontal="center" vertical="center" wrapText="1"/>
    </xf>
    <xf numFmtId="0" fontId="163" fillId="0" borderId="69" xfId="0" applyFont="1" applyFill="1" applyBorder="1" applyAlignment="1">
      <alignment horizontal="center" vertical="center" wrapText="1"/>
    </xf>
    <xf numFmtId="0" fontId="163" fillId="0" borderId="67" xfId="0" applyFont="1" applyFill="1" applyBorder="1" applyAlignment="1">
      <alignment horizontal="center" vertical="center" wrapText="1"/>
    </xf>
    <xf numFmtId="0" fontId="163" fillId="0" borderId="0" xfId="0" applyFont="1" applyFill="1" applyBorder="1" applyAlignment="1">
      <alignment horizontal="center" vertical="center" wrapText="1"/>
    </xf>
    <xf numFmtId="0" fontId="163" fillId="0" borderId="47" xfId="0" applyFont="1" applyFill="1" applyBorder="1" applyAlignment="1">
      <alignment horizontal="center" vertical="center" wrapText="1"/>
    </xf>
    <xf numFmtId="0" fontId="163" fillId="0" borderId="70" xfId="0" applyFont="1" applyFill="1" applyBorder="1" applyAlignment="1">
      <alignment horizontal="center" vertical="center" wrapText="1"/>
    </xf>
    <xf numFmtId="0" fontId="163" fillId="0" borderId="6" xfId="0" applyFont="1" applyFill="1" applyBorder="1" applyAlignment="1">
      <alignment horizontal="center" vertical="center" wrapText="1"/>
    </xf>
    <xf numFmtId="0" fontId="163" fillId="0" borderId="71" xfId="0" applyFont="1" applyFill="1" applyBorder="1" applyAlignment="1">
      <alignment horizontal="center" vertical="center" wrapText="1"/>
    </xf>
    <xf numFmtId="0" fontId="132" fillId="0" borderId="15" xfId="0" applyFont="1" applyBorder="1" applyAlignment="1">
      <alignment horizontal="center" vertical="center"/>
    </xf>
    <xf numFmtId="0" fontId="132" fillId="0" borderId="265" xfId="0" applyFont="1" applyBorder="1" applyAlignment="1">
      <alignment horizontal="center" vertical="center"/>
    </xf>
    <xf numFmtId="0" fontId="132" fillId="0" borderId="47" xfId="0" applyFont="1" applyBorder="1" applyAlignment="1">
      <alignment horizontal="center" vertical="center"/>
    </xf>
    <xf numFmtId="0" fontId="132" fillId="0" borderId="67" xfId="0" applyFont="1" applyBorder="1" applyAlignment="1">
      <alignment horizontal="center" vertical="center"/>
    </xf>
    <xf numFmtId="0" fontId="132" fillId="0" borderId="200" xfId="0" applyFont="1" applyBorder="1" applyAlignment="1">
      <alignment horizontal="center" vertical="center"/>
    </xf>
    <xf numFmtId="0" fontId="132" fillId="0" borderId="209" xfId="0" applyFont="1" applyBorder="1" applyAlignment="1">
      <alignment horizontal="center" vertical="center"/>
    </xf>
    <xf numFmtId="0" fontId="132" fillId="0" borderId="45" xfId="0" applyFont="1" applyBorder="1" applyAlignment="1">
      <alignment horizontal="center" vertical="center"/>
    </xf>
    <xf numFmtId="0" fontId="132" fillId="0" borderId="44" xfId="0" applyFont="1" applyBorder="1" applyAlignment="1">
      <alignment horizontal="center" vertical="center"/>
    </xf>
    <xf numFmtId="0" fontId="145" fillId="10" borderId="111" xfId="0" applyFont="1" applyFill="1" applyBorder="1" applyAlignment="1">
      <alignment horizontal="center" vertical="center"/>
    </xf>
    <xf numFmtId="0" fontId="145" fillId="10" borderId="3" xfId="0" applyFont="1" applyFill="1" applyBorder="1" applyAlignment="1">
      <alignment horizontal="center" vertical="center"/>
    </xf>
    <xf numFmtId="0" fontId="145" fillId="10" borderId="69" xfId="0" applyFont="1" applyFill="1" applyBorder="1" applyAlignment="1">
      <alignment horizontal="center" vertical="center"/>
    </xf>
    <xf numFmtId="0" fontId="145" fillId="10" borderId="112" xfId="0" applyFont="1" applyFill="1" applyBorder="1" applyAlignment="1">
      <alignment horizontal="center" vertical="center"/>
    </xf>
    <xf numFmtId="0" fontId="145" fillId="10" borderId="6" xfId="0" applyFont="1" applyFill="1" applyBorder="1" applyAlignment="1">
      <alignment horizontal="center" vertical="center"/>
    </xf>
    <xf numFmtId="0" fontId="145" fillId="10" borderId="71" xfId="0" applyFont="1" applyFill="1" applyBorder="1" applyAlignment="1">
      <alignment horizontal="center" vertical="center"/>
    </xf>
    <xf numFmtId="0" fontId="145" fillId="10" borderId="290" xfId="0" applyFont="1" applyFill="1" applyBorder="1" applyAlignment="1">
      <alignment horizontal="center" vertical="center"/>
    </xf>
    <xf numFmtId="0" fontId="145" fillId="10" borderId="60" xfId="0" applyFont="1" applyFill="1" applyBorder="1" applyAlignment="1">
      <alignment horizontal="center" vertical="center"/>
    </xf>
    <xf numFmtId="0" fontId="145" fillId="10" borderId="257" xfId="0" applyFont="1" applyFill="1" applyBorder="1" applyAlignment="1">
      <alignment horizontal="center" vertical="center"/>
    </xf>
    <xf numFmtId="0" fontId="136" fillId="0" borderId="217" xfId="0" applyFont="1" applyFill="1" applyBorder="1" applyAlignment="1">
      <alignment horizontal="center" vertical="center"/>
    </xf>
    <xf numFmtId="0" fontId="126" fillId="36" borderId="0" xfId="0" applyFont="1" applyFill="1" applyBorder="1" applyAlignment="1">
      <alignment horizontal="center" vertical="center"/>
    </xf>
    <xf numFmtId="0" fontId="126" fillId="0" borderId="204" xfId="0" applyFont="1" applyBorder="1" applyAlignment="1">
      <alignment horizontal="center" vertical="center"/>
    </xf>
    <xf numFmtId="0" fontId="126" fillId="0" borderId="1" xfId="0" applyFont="1" applyBorder="1" applyAlignment="1">
      <alignment horizontal="center" vertical="center"/>
    </xf>
    <xf numFmtId="0" fontId="126" fillId="0" borderId="173" xfId="0" applyFont="1" applyBorder="1" applyAlignment="1">
      <alignment horizontal="center" vertical="center"/>
    </xf>
    <xf numFmtId="0" fontId="126" fillId="0" borderId="13" xfId="0" applyFont="1" applyBorder="1" applyAlignment="1">
      <alignment horizontal="center" vertical="center"/>
    </xf>
    <xf numFmtId="0" fontId="126" fillId="0" borderId="153" xfId="0" applyFont="1" applyBorder="1" applyAlignment="1">
      <alignment horizontal="center" vertical="center"/>
    </xf>
    <xf numFmtId="0" fontId="128" fillId="0" borderId="12" xfId="0" applyFont="1" applyBorder="1" applyAlignment="1">
      <alignment horizontal="center" vertical="center"/>
    </xf>
    <xf numFmtId="0" fontId="128" fillId="0" borderId="228" xfId="0" applyFont="1" applyBorder="1" applyAlignment="1">
      <alignment horizontal="center" vertical="center"/>
    </xf>
    <xf numFmtId="0" fontId="129" fillId="0" borderId="61" xfId="0" applyFont="1" applyBorder="1" applyAlignment="1">
      <alignment horizontal="center" vertical="center"/>
    </xf>
    <xf numFmtId="0" fontId="129" fillId="0" borderId="208" xfId="0" applyFont="1" applyBorder="1" applyAlignment="1">
      <alignment horizontal="center" vertical="center"/>
    </xf>
    <xf numFmtId="0" fontId="130" fillId="0" borderId="13" xfId="0" applyFont="1" applyBorder="1" applyAlignment="1">
      <alignment horizontal="center" vertical="center"/>
    </xf>
    <xf numFmtId="0" fontId="130" fillId="0" borderId="1" xfId="0" applyFont="1" applyBorder="1" applyAlignment="1">
      <alignment horizontal="center" vertical="center"/>
    </xf>
    <xf numFmtId="0" fontId="130" fillId="0" borderId="173" xfId="0" applyFont="1" applyBorder="1" applyAlignment="1">
      <alignment horizontal="center" vertical="center"/>
    </xf>
    <xf numFmtId="0" fontId="130" fillId="0" borderId="43" xfId="0" applyFont="1" applyBorder="1" applyAlignment="1">
      <alignment horizontal="center" vertical="center"/>
    </xf>
    <xf numFmtId="0" fontId="132" fillId="0" borderId="251" xfId="0" applyFont="1" applyBorder="1" applyAlignment="1">
      <alignment horizontal="center" vertical="center"/>
    </xf>
    <xf numFmtId="0" fontId="126" fillId="36" borderId="0" xfId="0" applyFont="1" applyFill="1" applyAlignment="1">
      <alignment horizontal="center" vertical="center"/>
    </xf>
    <xf numFmtId="0" fontId="125" fillId="36" borderId="103" xfId="0" applyFont="1" applyFill="1" applyBorder="1" applyAlignment="1">
      <alignment horizontal="center" vertical="center" wrapText="1"/>
    </xf>
    <xf numFmtId="0" fontId="125" fillId="36" borderId="104" xfId="0" applyFont="1" applyFill="1" applyBorder="1" applyAlignment="1">
      <alignment horizontal="center" vertical="center" wrapText="1"/>
    </xf>
    <xf numFmtId="0" fontId="125" fillId="36" borderId="107" xfId="0" applyFont="1" applyFill="1" applyBorder="1" applyAlignment="1">
      <alignment horizontal="center" vertical="center" wrapText="1"/>
    </xf>
    <xf numFmtId="0" fontId="125" fillId="36" borderId="285" xfId="0" applyFont="1" applyFill="1" applyBorder="1" applyAlignment="1">
      <alignment horizontal="center" vertical="center"/>
    </xf>
    <xf numFmtId="0" fontId="125" fillId="36" borderId="286" xfId="0" applyFont="1" applyFill="1" applyBorder="1" applyAlignment="1">
      <alignment horizontal="center" vertical="center"/>
    </xf>
    <xf numFmtId="0" fontId="125" fillId="36" borderId="287" xfId="0" applyFont="1" applyFill="1" applyBorder="1" applyAlignment="1">
      <alignment horizontal="center" vertical="center"/>
    </xf>
    <xf numFmtId="0" fontId="125" fillId="47" borderId="284" xfId="0" applyFont="1" applyFill="1" applyBorder="1" applyAlignment="1">
      <alignment horizontal="center" vertical="center" wrapText="1"/>
    </xf>
    <xf numFmtId="0" fontId="125" fillId="47" borderId="279" xfId="0" applyFont="1" applyFill="1" applyBorder="1" applyAlignment="1">
      <alignment horizontal="center" vertical="center" wrapText="1"/>
    </xf>
    <xf numFmtId="0" fontId="127" fillId="0" borderId="279" xfId="0" applyFont="1" applyBorder="1" applyAlignment="1">
      <alignment horizontal="center" vertical="center"/>
    </xf>
    <xf numFmtId="0" fontId="127" fillId="0" borderId="280" xfId="0" applyFont="1" applyBorder="1" applyAlignment="1">
      <alignment horizontal="center" vertical="center"/>
    </xf>
    <xf numFmtId="0" fontId="143" fillId="0" borderId="8" xfId="0" applyFont="1" applyFill="1" applyBorder="1" applyAlignment="1">
      <alignment horizontal="center" vertical="center"/>
    </xf>
    <xf numFmtId="0" fontId="143" fillId="0" borderId="0" xfId="0" applyFont="1" applyFill="1" applyBorder="1" applyAlignment="1">
      <alignment horizontal="center" vertical="center"/>
    </xf>
    <xf numFmtId="0" fontId="143" fillId="0" borderId="5" xfId="0" applyFont="1" applyFill="1" applyBorder="1" applyAlignment="1">
      <alignment horizontal="center" vertical="center"/>
    </xf>
    <xf numFmtId="0" fontId="143" fillId="0" borderId="6" xfId="0" applyFont="1" applyFill="1" applyBorder="1" applyAlignment="1">
      <alignment horizontal="center" vertical="center"/>
    </xf>
    <xf numFmtId="0" fontId="140" fillId="25" borderId="8" xfId="0" applyFont="1" applyFill="1" applyBorder="1" applyAlignment="1">
      <alignment horizontal="center" vertical="center" wrapText="1"/>
    </xf>
    <xf numFmtId="0" fontId="140" fillId="25" borderId="0" xfId="0" applyFont="1" applyFill="1" applyBorder="1" applyAlignment="1">
      <alignment horizontal="center" vertical="center" wrapText="1"/>
    </xf>
    <xf numFmtId="0" fontId="132" fillId="0" borderId="272" xfId="0" applyFont="1" applyBorder="1" applyAlignment="1">
      <alignment horizontal="center" vertical="center"/>
    </xf>
    <xf numFmtId="0" fontId="132" fillId="0" borderId="273" xfId="0" applyFont="1" applyBorder="1" applyAlignment="1">
      <alignment horizontal="center" vertical="center"/>
    </xf>
    <xf numFmtId="0" fontId="141" fillId="25" borderId="1" xfId="0" applyFont="1" applyFill="1" applyBorder="1" applyAlignment="1">
      <alignment horizontal="center" vertical="center" wrapText="1"/>
    </xf>
    <xf numFmtId="0" fontId="132" fillId="0" borderId="266" xfId="0" applyFont="1" applyBorder="1" applyAlignment="1">
      <alignment horizontal="center" vertical="center"/>
    </xf>
    <xf numFmtId="0" fontId="132" fillId="0" borderId="267" xfId="0" applyFont="1" applyBorder="1" applyAlignment="1">
      <alignment horizontal="center" vertical="center"/>
    </xf>
    <xf numFmtId="0" fontId="132" fillId="0" borderId="277" xfId="0" applyFont="1" applyBorder="1" applyAlignment="1">
      <alignment horizontal="center" vertical="center"/>
    </xf>
    <xf numFmtId="0" fontId="132" fillId="0" borderId="268" xfId="0" applyFont="1" applyBorder="1" applyAlignment="1">
      <alignment horizontal="center" vertical="center"/>
    </xf>
    <xf numFmtId="0" fontId="132" fillId="0" borderId="269" xfId="0" applyFont="1" applyBorder="1" applyAlignment="1">
      <alignment horizontal="center" vertical="center"/>
    </xf>
    <xf numFmtId="0" fontId="141" fillId="17" borderId="8" xfId="0" applyFont="1" applyFill="1" applyBorder="1" applyAlignment="1">
      <alignment horizontal="center" vertical="center"/>
    </xf>
    <xf numFmtId="0" fontId="141" fillId="17" borderId="0" xfId="0" applyFont="1" applyFill="1" applyBorder="1" applyAlignment="1">
      <alignment horizontal="center" vertical="center"/>
    </xf>
    <xf numFmtId="0" fontId="141" fillId="17" borderId="47" xfId="0" applyFont="1" applyFill="1" applyBorder="1" applyAlignment="1">
      <alignment horizontal="center" vertical="center"/>
    </xf>
    <xf numFmtId="0" fontId="132" fillId="0" borderId="271" xfId="0" applyFont="1" applyBorder="1" applyAlignment="1">
      <alignment horizontal="center" vertical="center"/>
    </xf>
    <xf numFmtId="0" fontId="139" fillId="15" borderId="204" xfId="0" applyFont="1" applyFill="1" applyBorder="1" applyAlignment="1">
      <alignment horizontal="left" vertical="center"/>
    </xf>
    <xf numFmtId="0" fontId="139" fillId="15" borderId="1" xfId="0" applyFont="1" applyFill="1" applyBorder="1" applyAlignment="1">
      <alignment horizontal="left" vertical="center"/>
    </xf>
    <xf numFmtId="0" fontId="138" fillId="15" borderId="8" xfId="0" applyFont="1" applyFill="1" applyBorder="1" applyAlignment="1">
      <alignment horizontal="center" vertical="center" wrapText="1"/>
    </xf>
    <xf numFmtId="0" fontId="138" fillId="15" borderId="0" xfId="0" applyFont="1" applyFill="1" applyBorder="1" applyAlignment="1">
      <alignment horizontal="center" vertical="center" wrapText="1"/>
    </xf>
    <xf numFmtId="0" fontId="138" fillId="15" borderId="109" xfId="0" applyFont="1" applyFill="1" applyBorder="1" applyAlignment="1">
      <alignment horizontal="center" vertical="center" wrapText="1"/>
    </xf>
    <xf numFmtId="0" fontId="139" fillId="15" borderId="10" xfId="0" applyFont="1" applyFill="1" applyBorder="1" applyAlignment="1">
      <alignment horizontal="center" vertical="center"/>
    </xf>
    <xf numFmtId="0" fontId="139" fillId="15" borderId="15" xfId="0" applyFont="1" applyFill="1" applyBorder="1" applyAlignment="1">
      <alignment horizontal="center" vertical="center"/>
    </xf>
    <xf numFmtId="0" fontId="139" fillId="15" borderId="14" xfId="0" applyFont="1" applyFill="1" applyBorder="1" applyAlignment="1">
      <alignment horizontal="center" vertical="center"/>
    </xf>
    <xf numFmtId="0" fontId="139" fillId="15" borderId="246" xfId="0" applyFont="1" applyFill="1" applyBorder="1" applyAlignment="1">
      <alignment horizontal="left" vertical="center" wrapText="1"/>
    </xf>
    <xf numFmtId="0" fontId="139" fillId="15" borderId="10" xfId="0" applyFont="1" applyFill="1" applyBorder="1" applyAlignment="1">
      <alignment horizontal="left" vertical="center" wrapText="1"/>
    </xf>
    <xf numFmtId="0" fontId="139" fillId="15" borderId="251" xfId="0" applyFont="1" applyFill="1" applyBorder="1" applyAlignment="1">
      <alignment horizontal="left" vertical="center" wrapText="1"/>
    </xf>
    <xf numFmtId="0" fontId="139" fillId="15" borderId="15" xfId="0" applyFont="1" applyFill="1" applyBorder="1" applyAlignment="1">
      <alignment horizontal="left" vertical="center" wrapText="1"/>
    </xf>
    <xf numFmtId="0" fontId="139" fillId="15" borderId="256" xfId="0" applyFont="1" applyFill="1" applyBorder="1" applyAlignment="1">
      <alignment horizontal="left" vertical="center" wrapText="1"/>
    </xf>
    <xf numFmtId="0" fontId="139" fillId="15" borderId="14" xfId="0" applyFont="1" applyFill="1" applyBorder="1" applyAlignment="1">
      <alignment horizontal="left" vertical="center" wrapText="1"/>
    </xf>
    <xf numFmtId="0" fontId="140" fillId="17" borderId="0" xfId="0" applyFont="1" applyFill="1" applyBorder="1" applyAlignment="1">
      <alignment horizontal="center" vertical="center"/>
    </xf>
    <xf numFmtId="0" fontId="140" fillId="17" borderId="47" xfId="0" applyFont="1" applyFill="1" applyBorder="1" applyAlignment="1">
      <alignment horizontal="center" vertical="center"/>
    </xf>
    <xf numFmtId="0" fontId="25" fillId="0" borderId="8" xfId="0" applyFont="1" applyBorder="1" applyAlignment="1">
      <alignment horizontal="center" vertical="center"/>
    </xf>
    <xf numFmtId="0" fontId="25" fillId="0" borderId="47" xfId="0" applyFont="1" applyBorder="1" applyAlignment="1">
      <alignment horizontal="center" vertical="center"/>
    </xf>
    <xf numFmtId="0" fontId="139" fillId="15" borderId="246" xfId="0" applyFont="1" applyFill="1" applyBorder="1" applyAlignment="1">
      <alignment horizontal="left" vertical="center"/>
    </xf>
    <xf numFmtId="0" fontId="139" fillId="15" borderId="10" xfId="0" applyFont="1" applyFill="1" applyBorder="1" applyAlignment="1">
      <alignment horizontal="left" vertical="center"/>
    </xf>
    <xf numFmtId="0" fontId="139" fillId="15" borderId="251" xfId="0" applyFont="1" applyFill="1" applyBorder="1" applyAlignment="1">
      <alignment horizontal="left" vertical="center"/>
    </xf>
    <xf numFmtId="0" fontId="139" fillId="15" borderId="15" xfId="0" applyFont="1" applyFill="1" applyBorder="1" applyAlignment="1">
      <alignment horizontal="left" vertical="center"/>
    </xf>
    <xf numFmtId="0" fontId="139" fillId="15" borderId="248" xfId="0" applyFont="1" applyFill="1" applyBorder="1" applyAlignment="1">
      <alignment horizontal="center" vertical="center"/>
    </xf>
    <xf numFmtId="0" fontId="136" fillId="10" borderId="246" xfId="0" applyFont="1" applyFill="1" applyBorder="1" applyAlignment="1">
      <alignment horizontal="center" vertical="center"/>
    </xf>
    <xf numFmtId="0" fontId="136" fillId="10" borderId="10" xfId="0" applyFont="1" applyFill="1" applyBorder="1" applyAlignment="1">
      <alignment horizontal="center" vertical="center"/>
    </xf>
    <xf numFmtId="0" fontId="136" fillId="10" borderId="256" xfId="0" applyFont="1" applyFill="1" applyBorder="1" applyAlignment="1">
      <alignment horizontal="center" vertical="center"/>
    </xf>
    <xf numFmtId="0" fontId="136" fillId="10" borderId="14" xfId="0" applyFont="1" applyFill="1" applyBorder="1" applyAlignment="1">
      <alignment horizontal="center" vertical="center"/>
    </xf>
    <xf numFmtId="0" fontId="25" fillId="0" borderId="0" xfId="0" applyFont="1" applyBorder="1" applyAlignment="1">
      <alignment horizontal="center" vertical="center"/>
    </xf>
    <xf numFmtId="0" fontId="143" fillId="22" borderId="10" xfId="0" applyFont="1" applyFill="1" applyBorder="1" applyAlignment="1">
      <alignment horizontal="center" vertical="center"/>
    </xf>
    <xf numFmtId="0" fontId="143" fillId="22" borderId="15" xfId="0" applyFont="1" applyFill="1" applyBorder="1" applyAlignment="1">
      <alignment horizontal="center" vertical="center"/>
    </xf>
    <xf numFmtId="0" fontId="143" fillId="22" borderId="14" xfId="0" applyFont="1" applyFill="1" applyBorder="1" applyAlignment="1">
      <alignment horizontal="center" vertical="center"/>
    </xf>
    <xf numFmtId="0" fontId="132" fillId="0" borderId="2" xfId="0" applyFont="1" applyBorder="1" applyAlignment="1">
      <alignment horizontal="center" vertical="center"/>
    </xf>
    <xf numFmtId="0" fontId="132" fillId="0" borderId="8" xfId="0" applyFont="1" applyBorder="1" applyAlignment="1">
      <alignment horizontal="center" vertical="center"/>
    </xf>
    <xf numFmtId="0" fontId="132" fillId="0" borderId="5" xfId="0" applyFont="1" applyBorder="1" applyAlignment="1">
      <alignment horizontal="center" vertical="center"/>
    </xf>
    <xf numFmtId="0" fontId="131" fillId="0" borderId="11" xfId="0" applyFont="1" applyFill="1" applyBorder="1" applyAlignment="1">
      <alignment horizontal="center" vertical="center" wrapText="1"/>
    </xf>
    <xf numFmtId="0" fontId="131" fillId="0" borderId="12" xfId="0" applyFont="1" applyFill="1" applyBorder="1" applyAlignment="1">
      <alignment horizontal="center" vertical="center" wrapText="1"/>
    </xf>
    <xf numFmtId="0" fontId="132" fillId="0" borderId="6" xfId="0" applyFont="1" applyBorder="1" applyAlignment="1">
      <alignment horizontal="center" vertical="center"/>
    </xf>
    <xf numFmtId="0" fontId="132" fillId="0" borderId="71" xfId="0" applyFont="1" applyBorder="1" applyAlignment="1">
      <alignment horizontal="center" vertical="center"/>
    </xf>
    <xf numFmtId="0" fontId="131" fillId="36" borderId="8" xfId="0" applyFont="1" applyFill="1" applyBorder="1" applyAlignment="1">
      <alignment horizontal="center" vertical="center"/>
    </xf>
    <xf numFmtId="0" fontId="131" fillId="36" borderId="0" xfId="0" applyFont="1" applyFill="1" applyBorder="1" applyAlignment="1">
      <alignment horizontal="center" vertical="center"/>
    </xf>
    <xf numFmtId="0" fontId="131" fillId="36" borderId="109" xfId="0" applyFont="1" applyFill="1" applyBorder="1" applyAlignment="1">
      <alignment horizontal="center" vertical="center"/>
    </xf>
    <xf numFmtId="0" fontId="125" fillId="36" borderId="278" xfId="0" applyFont="1" applyFill="1" applyBorder="1" applyAlignment="1">
      <alignment horizontal="center" vertical="center"/>
    </xf>
    <xf numFmtId="0" fontId="125" fillId="36" borderId="279" xfId="0" applyFont="1" applyFill="1" applyBorder="1" applyAlignment="1">
      <alignment horizontal="center" vertical="center"/>
    </xf>
    <xf numFmtId="0" fontId="126" fillId="0" borderId="0" xfId="0" applyFont="1" applyAlignment="1">
      <alignment horizontal="center" vertical="center"/>
    </xf>
    <xf numFmtId="0" fontId="129" fillId="0" borderId="204" xfId="0" applyFont="1" applyBorder="1" applyAlignment="1">
      <alignment horizontal="center" vertical="center"/>
    </xf>
    <xf numFmtId="0" fontId="129" fillId="0" borderId="1" xfId="0" applyFont="1" applyBorder="1" applyAlignment="1">
      <alignment horizontal="center" vertical="center"/>
    </xf>
    <xf numFmtId="0" fontId="132" fillId="0" borderId="202" xfId="0" applyFont="1" applyBorder="1" applyAlignment="1">
      <alignment horizontal="center" vertical="center"/>
    </xf>
    <xf numFmtId="0" fontId="132" fillId="0" borderId="114" xfId="0" applyFont="1" applyBorder="1" applyAlignment="1">
      <alignment horizontal="center" vertical="center"/>
    </xf>
    <xf numFmtId="0" fontId="132" fillId="36" borderId="231" xfId="0" applyFont="1" applyFill="1" applyBorder="1" applyAlignment="1">
      <alignment horizontal="center" vertical="center"/>
    </xf>
    <xf numFmtId="0" fontId="132" fillId="36" borderId="232" xfId="0" applyFont="1" applyFill="1" applyBorder="1" applyAlignment="1">
      <alignment horizontal="center" vertical="center"/>
    </xf>
    <xf numFmtId="0" fontId="144" fillId="25" borderId="67" xfId="0" applyFont="1" applyFill="1" applyBorder="1" applyAlignment="1">
      <alignment horizontal="center" vertical="center"/>
    </xf>
    <xf numFmtId="0" fontId="144" fillId="25" borderId="0" xfId="0" applyFont="1" applyFill="1" applyBorder="1" applyAlignment="1">
      <alignment horizontal="center" vertical="center"/>
    </xf>
    <xf numFmtId="0" fontId="137" fillId="44" borderId="68" xfId="0" applyFont="1" applyFill="1" applyBorder="1" applyAlignment="1">
      <alignment horizontal="center" vertical="center"/>
    </xf>
    <xf numFmtId="0" fontId="137" fillId="44" borderId="3" xfId="0" applyFont="1" applyFill="1" applyBorder="1" applyAlignment="1">
      <alignment horizontal="center" vertical="center"/>
    </xf>
    <xf numFmtId="0" fontId="137" fillId="44" borderId="69" xfId="0" applyFont="1" applyFill="1" applyBorder="1" applyAlignment="1">
      <alignment horizontal="center" vertical="center"/>
    </xf>
    <xf numFmtId="0" fontId="137" fillId="44" borderId="67" xfId="0" applyFont="1" applyFill="1" applyBorder="1" applyAlignment="1">
      <alignment horizontal="center" vertical="center"/>
    </xf>
    <xf numFmtId="0" fontId="137" fillId="44" borderId="0" xfId="0" applyFont="1" applyFill="1" applyBorder="1" applyAlignment="1">
      <alignment horizontal="center" vertical="center"/>
    </xf>
    <xf numFmtId="0" fontId="137" fillId="44" borderId="47" xfId="0" applyFont="1" applyFill="1" applyBorder="1" applyAlignment="1">
      <alignment horizontal="center" vertical="center"/>
    </xf>
    <xf numFmtId="0" fontId="137" fillId="44" borderId="115" xfId="0" applyFont="1" applyFill="1" applyBorder="1" applyAlignment="1">
      <alignment horizontal="center" vertical="center"/>
    </xf>
    <xf numFmtId="0" fontId="137" fillId="44" borderId="114" xfId="0" applyFont="1" applyFill="1" applyBorder="1" applyAlignment="1">
      <alignment horizontal="center" vertical="center"/>
    </xf>
    <xf numFmtId="0" fontId="137" fillId="44" borderId="116" xfId="0" applyFont="1" applyFill="1" applyBorder="1" applyAlignment="1">
      <alignment horizontal="center" vertical="center"/>
    </xf>
    <xf numFmtId="0" fontId="132" fillId="0" borderId="201" xfId="0" applyFont="1" applyBorder="1" applyAlignment="1">
      <alignment horizontal="center" vertical="center"/>
    </xf>
    <xf numFmtId="0" fontId="141" fillId="35" borderId="3" xfId="0" applyFont="1" applyFill="1" applyBorder="1" applyAlignment="1">
      <alignment horizontal="center" vertical="center" wrapText="1"/>
    </xf>
    <xf numFmtId="0" fontId="141" fillId="35" borderId="0" xfId="0" applyFont="1" applyFill="1" applyBorder="1" applyAlignment="1">
      <alignment horizontal="center" vertical="center" wrapText="1"/>
    </xf>
    <xf numFmtId="0" fontId="141" fillId="35" borderId="6" xfId="0" applyFont="1" applyFill="1" applyBorder="1" applyAlignment="1">
      <alignment horizontal="center" vertical="center" wrapText="1"/>
    </xf>
    <xf numFmtId="0" fontId="141" fillId="24" borderId="3" xfId="0" applyFont="1" applyFill="1" applyBorder="1" applyAlignment="1">
      <alignment horizontal="center" vertical="center" wrapText="1"/>
    </xf>
    <xf numFmtId="0" fontId="141" fillId="24" borderId="0" xfId="0" applyFont="1" applyFill="1" applyBorder="1" applyAlignment="1">
      <alignment horizontal="center" vertical="center" wrapText="1"/>
    </xf>
    <xf numFmtId="0" fontId="141" fillId="24" borderId="6" xfId="0" applyFont="1" applyFill="1" applyBorder="1" applyAlignment="1">
      <alignment horizontal="center" vertical="center" wrapText="1"/>
    </xf>
    <xf numFmtId="0" fontId="141" fillId="45" borderId="3" xfId="0" applyFont="1" applyFill="1" applyBorder="1" applyAlignment="1">
      <alignment horizontal="center" vertical="center" wrapText="1"/>
    </xf>
    <xf numFmtId="0" fontId="141" fillId="45" borderId="0" xfId="0" applyFont="1" applyFill="1" applyBorder="1" applyAlignment="1">
      <alignment horizontal="center" vertical="center" wrapText="1"/>
    </xf>
    <xf numFmtId="0" fontId="141" fillId="45" borderId="6" xfId="0" applyFont="1" applyFill="1" applyBorder="1" applyAlignment="1">
      <alignment horizontal="center" vertical="center" wrapText="1"/>
    </xf>
    <xf numFmtId="0" fontId="132" fillId="0" borderId="239" xfId="0" applyFont="1" applyBorder="1" applyAlignment="1">
      <alignment horizontal="center" vertical="center"/>
    </xf>
    <xf numFmtId="0" fontId="132" fillId="0" borderId="229" xfId="0" applyFont="1" applyBorder="1" applyAlignment="1">
      <alignment horizontal="center" vertical="center"/>
    </xf>
    <xf numFmtId="0" fontId="132" fillId="0" borderId="184" xfId="0" applyFont="1" applyBorder="1" applyAlignment="1">
      <alignment horizontal="center" vertical="center"/>
    </xf>
    <xf numFmtId="0" fontId="132" fillId="0" borderId="236" xfId="0" applyFont="1" applyBorder="1" applyAlignment="1">
      <alignment horizontal="center" vertical="center"/>
    </xf>
    <xf numFmtId="0" fontId="132" fillId="0" borderId="116" xfId="0" applyFont="1" applyBorder="1" applyAlignment="1">
      <alignment horizontal="center" vertical="center"/>
    </xf>
    <xf numFmtId="0" fontId="132" fillId="0" borderId="108" xfId="0" applyFont="1" applyBorder="1" applyAlignment="1">
      <alignment horizontal="center" vertical="center"/>
    </xf>
    <xf numFmtId="0" fontId="132" fillId="0" borderId="165" xfId="0" applyFont="1" applyBorder="1" applyAlignment="1">
      <alignment horizontal="center" vertical="center"/>
    </xf>
    <xf numFmtId="0" fontId="132" fillId="0" borderId="199" xfId="0" applyFont="1" applyBorder="1" applyAlignment="1">
      <alignment horizontal="center" vertical="center"/>
    </xf>
    <xf numFmtId="0" fontId="132" fillId="0" borderId="166" xfId="0" applyFont="1" applyBorder="1" applyAlignment="1">
      <alignment horizontal="center" vertical="center"/>
    </xf>
    <xf numFmtId="0" fontId="139" fillId="15" borderId="249" xfId="0" applyFont="1" applyFill="1" applyBorder="1" applyAlignment="1">
      <alignment horizontal="center" vertical="center"/>
    </xf>
    <xf numFmtId="0" fontId="139" fillId="15" borderId="250" xfId="0" applyFont="1" applyFill="1" applyBorder="1" applyAlignment="1">
      <alignment horizontal="center" vertical="center"/>
    </xf>
    <xf numFmtId="0" fontId="139" fillId="15" borderId="112" xfId="0" applyFont="1" applyFill="1" applyBorder="1" applyAlignment="1">
      <alignment horizontal="center" vertical="center"/>
    </xf>
    <xf numFmtId="0" fontId="139" fillId="15" borderId="7" xfId="0" applyFont="1" applyFill="1" applyBorder="1" applyAlignment="1">
      <alignment horizontal="center" vertical="center"/>
    </xf>
    <xf numFmtId="0" fontId="132" fillId="0" borderId="214" xfId="0" applyFont="1" applyBorder="1" applyAlignment="1">
      <alignment horizontal="center" vertical="center"/>
    </xf>
    <xf numFmtId="0" fontId="132" fillId="0" borderId="115" xfId="0" applyFont="1" applyBorder="1" applyAlignment="1">
      <alignment horizontal="center" vertical="center"/>
    </xf>
    <xf numFmtId="0" fontId="132" fillId="0" borderId="129" xfId="0" applyFont="1" applyBorder="1" applyAlignment="1">
      <alignment horizontal="center" vertical="center"/>
    </xf>
    <xf numFmtId="0" fontId="132" fillId="0" borderId="213" xfId="0" applyFont="1" applyBorder="1" applyAlignment="1">
      <alignment horizontal="center" vertical="center"/>
    </xf>
    <xf numFmtId="0" fontId="132" fillId="0" borderId="131" xfId="0" applyFont="1" applyBorder="1" applyAlignment="1">
      <alignment horizontal="center" vertical="center"/>
    </xf>
    <xf numFmtId="0" fontId="141" fillId="25" borderId="3" xfId="0" applyFont="1" applyFill="1" applyBorder="1" applyAlignment="1">
      <alignment horizontal="center" vertical="center" wrapText="1"/>
    </xf>
    <xf numFmtId="0" fontId="141" fillId="25" borderId="0" xfId="0" applyFont="1" applyFill="1" applyBorder="1" applyAlignment="1">
      <alignment horizontal="center" vertical="center" wrapText="1"/>
    </xf>
    <xf numFmtId="0" fontId="141" fillId="25" borderId="6" xfId="0" applyFont="1" applyFill="1" applyBorder="1" applyAlignment="1">
      <alignment horizontal="center" vertical="center" wrapText="1"/>
    </xf>
    <xf numFmtId="0" fontId="142" fillId="36" borderId="3" xfId="0" applyFont="1" applyFill="1" applyBorder="1" applyAlignment="1">
      <alignment horizontal="center" vertical="center" wrapText="1"/>
    </xf>
    <xf numFmtId="0" fontId="142" fillId="36" borderId="0" xfId="0" applyFont="1" applyFill="1" applyBorder="1" applyAlignment="1">
      <alignment horizontal="center" vertical="center" wrapText="1"/>
    </xf>
    <xf numFmtId="0" fontId="142" fillId="36" borderId="6" xfId="0" applyFont="1" applyFill="1" applyBorder="1" applyAlignment="1">
      <alignment horizontal="center" vertical="center" wrapText="1"/>
    </xf>
    <xf numFmtId="0" fontId="140" fillId="25" borderId="3" xfId="0" applyFont="1" applyFill="1" applyBorder="1" applyAlignment="1">
      <alignment horizontal="center" vertical="center"/>
    </xf>
    <xf numFmtId="0" fontId="140" fillId="25" borderId="6" xfId="0" applyFont="1" applyFill="1" applyBorder="1" applyAlignment="1">
      <alignment horizontal="center" vertical="center"/>
    </xf>
    <xf numFmtId="0" fontId="139" fillId="36" borderId="2" xfId="0" applyFont="1" applyFill="1" applyBorder="1" applyAlignment="1">
      <alignment horizontal="center" vertical="center"/>
    </xf>
    <xf numFmtId="0" fontId="139" fillId="36" borderId="69" xfId="0" applyFont="1" applyFill="1" applyBorder="1" applyAlignment="1">
      <alignment horizontal="center" vertical="center"/>
    </xf>
    <xf numFmtId="0" fontId="139" fillId="36" borderId="5" xfId="0" applyFont="1" applyFill="1" applyBorder="1" applyAlignment="1">
      <alignment horizontal="center" vertical="center"/>
    </xf>
    <xf numFmtId="0" fontId="139" fillId="36" borderId="71" xfId="0" applyFont="1" applyFill="1" applyBorder="1" applyAlignment="1">
      <alignment horizontal="center" vertical="center"/>
    </xf>
    <xf numFmtId="0" fontId="139" fillId="36" borderId="4" xfId="0" applyFont="1" applyFill="1" applyBorder="1" applyAlignment="1">
      <alignment horizontal="center" vertical="center"/>
    </xf>
    <xf numFmtId="0" fontId="139" fillId="36" borderId="7" xfId="0" applyFont="1" applyFill="1" applyBorder="1" applyAlignment="1">
      <alignment horizontal="center" vertical="center"/>
    </xf>
    <xf numFmtId="0" fontId="139" fillId="22" borderId="206" xfId="0" applyFont="1" applyFill="1" applyBorder="1" applyAlignment="1">
      <alignment horizontal="center" vertical="center"/>
    </xf>
    <xf numFmtId="0" fontId="139" fillId="22" borderId="3" xfId="0" applyFont="1" applyFill="1" applyBorder="1" applyAlignment="1">
      <alignment horizontal="center" vertical="center"/>
    </xf>
    <xf numFmtId="0" fontId="139" fillId="22" borderId="69" xfId="0" applyFont="1" applyFill="1" applyBorder="1" applyAlignment="1">
      <alignment horizontal="center" vertical="center"/>
    </xf>
    <xf numFmtId="0" fontId="139" fillId="22" borderId="207" xfId="0" applyFont="1" applyFill="1" applyBorder="1" applyAlignment="1">
      <alignment horizontal="center" vertical="center"/>
    </xf>
    <xf numFmtId="0" fontId="139" fillId="22" borderId="6" xfId="0" applyFont="1" applyFill="1" applyBorder="1" applyAlignment="1">
      <alignment horizontal="center" vertical="center"/>
    </xf>
    <xf numFmtId="0" fontId="139" fillId="22" borderId="71" xfId="0" applyFont="1" applyFill="1" applyBorder="1" applyAlignment="1">
      <alignment horizontal="center" vertical="center"/>
    </xf>
    <xf numFmtId="0" fontId="132" fillId="0" borderId="181" xfId="0" applyFont="1" applyBorder="1" applyAlignment="1">
      <alignment horizontal="center" vertical="center"/>
    </xf>
    <xf numFmtId="0" fontId="132" fillId="0" borderId="243" xfId="0" applyFont="1" applyBorder="1" applyAlignment="1">
      <alignment horizontal="center" vertical="center"/>
    </xf>
    <xf numFmtId="0" fontId="141" fillId="27" borderId="68" xfId="0" applyFont="1" applyFill="1" applyBorder="1" applyAlignment="1">
      <alignment horizontal="center" vertical="center" wrapText="1"/>
    </xf>
    <xf numFmtId="0" fontId="141" fillId="27" borderId="3" xfId="0" applyFont="1" applyFill="1" applyBorder="1" applyAlignment="1">
      <alignment horizontal="center" vertical="center" wrapText="1"/>
    </xf>
    <xf numFmtId="0" fontId="141" fillId="27" borderId="67" xfId="0" applyFont="1" applyFill="1" applyBorder="1" applyAlignment="1">
      <alignment horizontal="center" vertical="center" wrapText="1"/>
    </xf>
    <xf numFmtId="0" fontId="141" fillId="27" borderId="0" xfId="0" applyFont="1" applyFill="1" applyBorder="1" applyAlignment="1">
      <alignment horizontal="center" vertical="center" wrapText="1"/>
    </xf>
    <xf numFmtId="0" fontId="141" fillId="27" borderId="70" xfId="0" applyFont="1" applyFill="1" applyBorder="1" applyAlignment="1">
      <alignment horizontal="center" vertical="center" wrapText="1"/>
    </xf>
    <xf numFmtId="0" fontId="141" fillId="27" borderId="6" xfId="0" applyFont="1" applyFill="1" applyBorder="1" applyAlignment="1">
      <alignment horizontal="center" vertical="center" wrapText="1"/>
    </xf>
    <xf numFmtId="0" fontId="141" fillId="46" borderId="3" xfId="0" applyFont="1" applyFill="1" applyBorder="1" applyAlignment="1">
      <alignment horizontal="center" vertical="center" wrapText="1"/>
    </xf>
    <xf numFmtId="0" fontId="141" fillId="46" borderId="0" xfId="0" applyFont="1" applyFill="1" applyBorder="1" applyAlignment="1">
      <alignment horizontal="center" vertical="center" wrapText="1"/>
    </xf>
    <xf numFmtId="0" fontId="141" fillId="46" borderId="6" xfId="0" applyFont="1" applyFill="1" applyBorder="1" applyAlignment="1">
      <alignment horizontal="center" vertical="center" wrapText="1"/>
    </xf>
    <xf numFmtId="0" fontId="139" fillId="36" borderId="206" xfId="0" applyFont="1" applyFill="1" applyBorder="1" applyAlignment="1">
      <alignment horizontal="center" vertical="center"/>
    </xf>
    <xf numFmtId="0" fontId="139" fillId="36" borderId="207" xfId="0" applyFont="1" applyFill="1" applyBorder="1" applyAlignment="1">
      <alignment horizontal="center" vertical="center"/>
    </xf>
    <xf numFmtId="0" fontId="132" fillId="0" borderId="3" xfId="0" applyFont="1" applyBorder="1" applyAlignment="1">
      <alignment horizontal="center" vertical="center"/>
    </xf>
    <xf numFmtId="0" fontId="132" fillId="0" borderId="126" xfId="0" applyFont="1" applyBorder="1" applyAlignment="1">
      <alignment horizontal="center" vertical="center"/>
    </xf>
    <xf numFmtId="0" fontId="132" fillId="0" borderId="125" xfId="0" applyFont="1" applyBorder="1" applyAlignment="1">
      <alignment horizontal="center" vertical="center"/>
    </xf>
    <xf numFmtId="0" fontId="132" fillId="0" borderId="130" xfId="0" applyFont="1" applyBorder="1" applyAlignment="1">
      <alignment horizontal="center" vertical="center"/>
    </xf>
    <xf numFmtId="0" fontId="139" fillId="15" borderId="206" xfId="0" applyFont="1" applyFill="1" applyBorder="1" applyAlignment="1">
      <alignment horizontal="center" vertical="center"/>
    </xf>
    <xf numFmtId="0" fontId="139" fillId="15" borderId="3" xfId="0" applyFont="1" applyFill="1" applyBorder="1" applyAlignment="1">
      <alignment horizontal="center" vertical="center"/>
    </xf>
    <xf numFmtId="0" fontId="139" fillId="15" borderId="69" xfId="0" applyFont="1" applyFill="1" applyBorder="1" applyAlignment="1">
      <alignment horizontal="center" vertical="center"/>
    </xf>
    <xf numFmtId="0" fontId="139" fillId="15" borderId="207" xfId="0" applyFont="1" applyFill="1" applyBorder="1" applyAlignment="1">
      <alignment horizontal="center" vertical="center"/>
    </xf>
    <xf numFmtId="0" fontId="139" fillId="15" borderId="6" xfId="0" applyFont="1" applyFill="1" applyBorder="1" applyAlignment="1">
      <alignment horizontal="center" vertical="center"/>
    </xf>
    <xf numFmtId="0" fontId="139" fillId="15" borderId="71" xfId="0" applyFont="1" applyFill="1" applyBorder="1" applyAlignment="1">
      <alignment horizontal="center" vertical="center"/>
    </xf>
    <xf numFmtId="0" fontId="132" fillId="36" borderId="68" xfId="0" applyFont="1" applyFill="1" applyBorder="1" applyAlignment="1">
      <alignment horizontal="center" vertical="center"/>
    </xf>
    <xf numFmtId="0" fontId="132" fillId="36" borderId="4" xfId="0" applyFont="1" applyFill="1" applyBorder="1" applyAlignment="1">
      <alignment horizontal="center" vertical="center"/>
    </xf>
    <xf numFmtId="0" fontId="132" fillId="36" borderId="70" xfId="0" applyFont="1" applyFill="1" applyBorder="1" applyAlignment="1">
      <alignment horizontal="center" vertical="center"/>
    </xf>
    <xf numFmtId="0" fontId="132" fillId="36" borderId="7" xfId="0" applyFont="1" applyFill="1" applyBorder="1" applyAlignment="1">
      <alignment horizontal="center" vertical="center"/>
    </xf>
    <xf numFmtId="0" fontId="132" fillId="36" borderId="2" xfId="0" applyFont="1" applyFill="1" applyBorder="1" applyAlignment="1">
      <alignment horizontal="center" vertical="center"/>
    </xf>
    <xf numFmtId="0" fontId="132" fillId="36" borderId="5" xfId="0" applyFont="1" applyFill="1" applyBorder="1" applyAlignment="1">
      <alignment horizontal="center" vertical="center"/>
    </xf>
    <xf numFmtId="0" fontId="141" fillId="19" borderId="68" xfId="0" applyFont="1" applyFill="1" applyBorder="1" applyAlignment="1">
      <alignment horizontal="center" vertical="center" wrapText="1"/>
    </xf>
    <xf numFmtId="0" fontId="141" fillId="19" borderId="3" xfId="0" applyFont="1" applyFill="1" applyBorder="1" applyAlignment="1">
      <alignment horizontal="center" vertical="center" wrapText="1"/>
    </xf>
    <xf numFmtId="0" fontId="141" fillId="19" borderId="67" xfId="0" applyFont="1" applyFill="1" applyBorder="1" applyAlignment="1">
      <alignment horizontal="center" vertical="center" wrapText="1"/>
    </xf>
    <xf numFmtId="0" fontId="141" fillId="19" borderId="0" xfId="0" applyFont="1" applyFill="1" applyBorder="1" applyAlignment="1">
      <alignment horizontal="center" vertical="center" wrapText="1"/>
    </xf>
    <xf numFmtId="0" fontId="141" fillId="19" borderId="70" xfId="0" applyFont="1" applyFill="1" applyBorder="1" applyAlignment="1">
      <alignment horizontal="center" vertical="center" wrapText="1"/>
    </xf>
    <xf numFmtId="0" fontId="141" fillId="19" borderId="6" xfId="0" applyFont="1" applyFill="1" applyBorder="1" applyAlignment="1">
      <alignment horizontal="center" vertical="center" wrapText="1"/>
    </xf>
    <xf numFmtId="0" fontId="138" fillId="22" borderId="8" xfId="0" applyFont="1" applyFill="1" applyBorder="1" applyAlignment="1">
      <alignment horizontal="center" vertical="center"/>
    </xf>
    <xf numFmtId="0" fontId="138" fillId="22" borderId="0" xfId="0" applyFont="1" applyFill="1" applyBorder="1" applyAlignment="1">
      <alignment horizontal="center" vertical="center"/>
    </xf>
    <xf numFmtId="0" fontId="138" fillId="22" borderId="109" xfId="0" applyFont="1" applyFill="1" applyBorder="1" applyAlignment="1">
      <alignment horizontal="center" vertical="center"/>
    </xf>
    <xf numFmtId="0" fontId="132" fillId="0" borderId="205" xfId="0" applyFont="1" applyBorder="1" applyAlignment="1">
      <alignment horizontal="center" vertical="center"/>
    </xf>
    <xf numFmtId="0" fontId="132" fillId="0" borderId="212" xfId="0" applyFont="1" applyBorder="1" applyAlignment="1">
      <alignment horizontal="center" vertical="center"/>
    </xf>
    <xf numFmtId="0" fontId="132" fillId="0" borderId="127" xfId="0" applyFont="1" applyBorder="1" applyAlignment="1">
      <alignment horizontal="center" vertical="center"/>
    </xf>
    <xf numFmtId="0" fontId="139" fillId="22" borderId="2" xfId="0" applyFont="1" applyFill="1" applyBorder="1" applyAlignment="1">
      <alignment horizontal="center" vertical="center"/>
    </xf>
    <xf numFmtId="0" fontId="139" fillId="22" borderId="5" xfId="0" applyFont="1" applyFill="1" applyBorder="1" applyAlignment="1">
      <alignment horizontal="center" vertical="center"/>
    </xf>
    <xf numFmtId="0" fontId="139" fillId="22" borderId="68" xfId="0" applyFont="1" applyFill="1" applyBorder="1" applyAlignment="1">
      <alignment horizontal="center" vertical="center"/>
    </xf>
    <xf numFmtId="0" fontId="139" fillId="22" borderId="4" xfId="0" applyFont="1" applyFill="1" applyBorder="1" applyAlignment="1">
      <alignment horizontal="center" vertical="center"/>
    </xf>
    <xf numFmtId="0" fontId="139" fillId="22" borderId="70" xfId="0" applyFont="1" applyFill="1" applyBorder="1" applyAlignment="1">
      <alignment horizontal="center" vertical="center"/>
    </xf>
    <xf numFmtId="0" fontId="139" fillId="22" borderId="7" xfId="0" applyFont="1" applyFill="1" applyBorder="1" applyAlignment="1">
      <alignment horizontal="center" vertical="center"/>
    </xf>
    <xf numFmtId="0" fontId="132" fillId="0" borderId="237" xfId="0" applyFont="1" applyBorder="1" applyAlignment="1">
      <alignment horizontal="center" vertical="center"/>
    </xf>
    <xf numFmtId="0" fontId="132" fillId="0" borderId="12" xfId="0" applyFont="1" applyBorder="1" applyAlignment="1">
      <alignment horizontal="center" vertical="center"/>
    </xf>
    <xf numFmtId="0" fontId="132" fillId="0" borderId="97" xfId="0" applyFont="1" applyBorder="1" applyAlignment="1">
      <alignment horizontal="center" vertical="center"/>
    </xf>
    <xf numFmtId="0" fontId="132" fillId="0" borderId="70" xfId="0" applyFont="1" applyBorder="1" applyAlignment="1">
      <alignment horizontal="center" vertical="center"/>
    </xf>
    <xf numFmtId="0" fontId="139" fillId="15" borderId="246" xfId="0" applyFont="1" applyFill="1" applyBorder="1" applyAlignment="1">
      <alignment horizontal="center" vertical="center"/>
    </xf>
    <xf numFmtId="0" fontId="139" fillId="15" borderId="247" xfId="0" applyFont="1" applyFill="1" applyBorder="1" applyAlignment="1">
      <alignment horizontal="center" vertical="center"/>
    </xf>
    <xf numFmtId="0" fontId="132" fillId="0" borderId="206" xfId="0" applyFont="1" applyBorder="1" applyAlignment="1">
      <alignment horizontal="center" vertical="center"/>
    </xf>
    <xf numFmtId="0" fontId="132" fillId="0" borderId="69" xfId="0" applyFont="1" applyBorder="1" applyAlignment="1">
      <alignment horizontal="center" vertical="center"/>
    </xf>
    <xf numFmtId="0" fontId="136" fillId="0" borderId="215" xfId="0" applyFont="1" applyFill="1" applyBorder="1" applyAlignment="1">
      <alignment horizontal="center" vertical="center"/>
    </xf>
    <xf numFmtId="0" fontId="136" fillId="0" borderId="216" xfId="0" applyFont="1" applyFill="1" applyBorder="1" applyAlignment="1">
      <alignment horizontal="center" vertical="center"/>
    </xf>
    <xf numFmtId="0" fontId="25" fillId="10" borderId="108" xfId="0" applyFont="1" applyFill="1" applyBorder="1" applyAlignment="1">
      <alignment horizontal="center" vertical="center"/>
    </xf>
    <xf numFmtId="0" fontId="25" fillId="10" borderId="9" xfId="0" applyFont="1" applyFill="1" applyBorder="1" applyAlignment="1">
      <alignment horizontal="center" vertical="center"/>
    </xf>
    <xf numFmtId="0" fontId="25" fillId="0" borderId="0" xfId="0" applyFont="1" applyAlignment="1">
      <alignment horizontal="center" vertical="center"/>
    </xf>
    <xf numFmtId="0" fontId="132" fillId="0" borderId="68" xfId="0" applyFont="1" applyBorder="1" applyAlignment="1">
      <alignment horizontal="center" vertical="center"/>
    </xf>
    <xf numFmtId="0" fontId="145" fillId="10" borderId="206" xfId="0" applyFont="1" applyFill="1" applyBorder="1" applyAlignment="1">
      <alignment horizontal="center" vertical="center"/>
    </xf>
    <xf numFmtId="0" fontId="145" fillId="10" borderId="165" xfId="0" applyFont="1" applyFill="1" applyBorder="1" applyAlignment="1">
      <alignment horizontal="center" vertical="center"/>
    </xf>
    <xf numFmtId="0" fontId="145" fillId="10" borderId="0" xfId="0" applyFont="1" applyFill="1" applyBorder="1" applyAlignment="1">
      <alignment horizontal="center" vertical="center"/>
    </xf>
    <xf numFmtId="0" fontId="145" fillId="10" borderId="47" xfId="0" applyFont="1" applyFill="1" applyBorder="1" applyAlignment="1">
      <alignment horizontal="center" vertical="center"/>
    </xf>
    <xf numFmtId="0" fontId="145" fillId="10" borderId="207" xfId="0" applyFont="1" applyFill="1" applyBorder="1" applyAlignment="1">
      <alignment horizontal="center" vertical="center"/>
    </xf>
    <xf numFmtId="0" fontId="145" fillId="10" borderId="68" xfId="0" applyFont="1" applyFill="1" applyBorder="1" applyAlignment="1">
      <alignment horizontal="center" vertical="center" wrapText="1"/>
    </xf>
    <xf numFmtId="0" fontId="145" fillId="10" borderId="101" xfId="0" applyFont="1" applyFill="1" applyBorder="1" applyAlignment="1">
      <alignment horizontal="center" vertical="center" wrapText="1"/>
    </xf>
    <xf numFmtId="0" fontId="145" fillId="10" borderId="67" xfId="0" applyFont="1" applyFill="1" applyBorder="1" applyAlignment="1">
      <alignment horizontal="center" vertical="center" wrapText="1"/>
    </xf>
    <xf numFmtId="0" fontId="145" fillId="10" borderId="45" xfId="0" applyFont="1" applyFill="1" applyBorder="1" applyAlignment="1">
      <alignment horizontal="center" vertical="center" wrapText="1"/>
    </xf>
    <xf numFmtId="0" fontId="145" fillId="10" borderId="70" xfId="0" applyFont="1" applyFill="1" applyBorder="1" applyAlignment="1">
      <alignment horizontal="center" vertical="center" wrapText="1"/>
    </xf>
    <xf numFmtId="0" fontId="145" fillId="10" borderId="102" xfId="0" applyFont="1" applyFill="1" applyBorder="1" applyAlignment="1">
      <alignment horizontal="center" vertical="center" wrapText="1"/>
    </xf>
    <xf numFmtId="0" fontId="136" fillId="10" borderId="111" xfId="0" applyFont="1" applyFill="1" applyBorder="1" applyAlignment="1">
      <alignment horizontal="center" vertical="center"/>
    </xf>
    <xf numFmtId="0" fontId="136" fillId="10" borderId="3" xfId="0" applyFont="1" applyFill="1" applyBorder="1" applyAlignment="1">
      <alignment horizontal="center" vertical="center"/>
    </xf>
    <xf numFmtId="0" fontId="136" fillId="10" borderId="112" xfId="0" applyFont="1" applyFill="1" applyBorder="1" applyAlignment="1">
      <alignment horizontal="center" vertical="center"/>
    </xf>
    <xf numFmtId="0" fontId="136" fillId="10" borderId="6" xfId="0" applyFont="1" applyFill="1" applyBorder="1" applyAlignment="1">
      <alignment horizontal="center" vertical="center"/>
    </xf>
    <xf numFmtId="0" fontId="136" fillId="10" borderId="2" xfId="0" applyFont="1" applyFill="1" applyBorder="1" applyAlignment="1">
      <alignment horizontal="center" vertical="center"/>
    </xf>
    <xf numFmtId="0" fontId="136" fillId="10" borderId="235" xfId="0" applyFont="1" applyFill="1" applyBorder="1" applyAlignment="1">
      <alignment horizontal="center" vertical="center"/>
    </xf>
    <xf numFmtId="0" fontId="136" fillId="10" borderId="5" xfId="0" applyFont="1" applyFill="1" applyBorder="1" applyAlignment="1">
      <alignment horizontal="center" vertical="center"/>
    </xf>
    <xf numFmtId="0" fontId="136" fillId="10" borderId="199" xfId="0" applyFont="1" applyFill="1" applyBorder="1" applyAlignment="1">
      <alignment horizontal="center" vertical="center"/>
    </xf>
    <xf numFmtId="0" fontId="145" fillId="10" borderId="233" xfId="0" applyFont="1" applyFill="1" applyBorder="1" applyAlignment="1">
      <alignment horizontal="center" vertical="center"/>
    </xf>
    <xf numFmtId="0" fontId="145" fillId="10" borderId="120" xfId="0" applyFont="1" applyFill="1" applyBorder="1" applyAlignment="1">
      <alignment horizontal="center" vertical="center"/>
    </xf>
    <xf numFmtId="0" fontId="145" fillId="10" borderId="44" xfId="0" applyFont="1" applyFill="1" applyBorder="1" applyAlignment="1">
      <alignment horizontal="center" vertical="center"/>
    </xf>
    <xf numFmtId="0" fontId="145" fillId="10" borderId="109" xfId="0" applyFont="1" applyFill="1" applyBorder="1" applyAlignment="1">
      <alignment horizontal="center" vertical="center"/>
    </xf>
    <xf numFmtId="0" fontId="145" fillId="10" borderId="234" xfId="0" applyFont="1" applyFill="1" applyBorder="1" applyAlignment="1">
      <alignment horizontal="center" vertical="center"/>
    </xf>
    <xf numFmtId="0" fontId="145" fillId="10" borderId="119" xfId="0" applyFont="1" applyFill="1" applyBorder="1" applyAlignment="1">
      <alignment horizontal="center" vertical="center"/>
    </xf>
    <xf numFmtId="0" fontId="25" fillId="36" borderId="0" xfId="0" applyFont="1" applyFill="1" applyAlignment="1">
      <alignment horizontal="center" vertical="center"/>
    </xf>
    <xf numFmtId="0" fontId="25" fillId="0" borderId="45" xfId="0" applyFont="1" applyBorder="1" applyAlignment="1">
      <alignment horizontal="center" vertical="center"/>
    </xf>
    <xf numFmtId="0" fontId="25" fillId="0" borderId="109" xfId="0" applyFont="1" applyBorder="1" applyAlignment="1">
      <alignment horizontal="center" vertical="center"/>
    </xf>
    <xf numFmtId="0" fontId="25" fillId="0" borderId="44" xfId="0" applyFont="1" applyBorder="1" applyAlignment="1">
      <alignment horizontal="center" vertical="center"/>
    </xf>
    <xf numFmtId="0" fontId="125" fillId="47" borderId="223" xfId="0" applyFont="1" applyFill="1" applyBorder="1" applyAlignment="1">
      <alignment horizontal="center" vertical="center" wrapText="1"/>
    </xf>
    <xf numFmtId="0" fontId="125" fillId="47" borderId="224" xfId="0" applyFont="1" applyFill="1" applyBorder="1" applyAlignment="1">
      <alignment horizontal="center" vertical="center" wrapText="1"/>
    </xf>
    <xf numFmtId="0" fontId="125" fillId="47" borderId="226" xfId="0" applyFont="1" applyFill="1" applyBorder="1" applyAlignment="1">
      <alignment horizontal="center" vertical="center" wrapText="1"/>
    </xf>
    <xf numFmtId="0" fontId="127" fillId="0" borderId="227" xfId="0" applyFont="1" applyBorder="1" applyAlignment="1">
      <alignment horizontal="center" vertical="center"/>
    </xf>
    <xf numFmtId="0" fontId="127" fillId="0" borderId="224" xfId="0" applyFont="1" applyBorder="1" applyAlignment="1">
      <alignment horizontal="center" vertical="center"/>
    </xf>
    <xf numFmtId="0" fontId="127" fillId="0" borderId="226" xfId="0" applyFont="1" applyBorder="1" applyAlignment="1">
      <alignment horizontal="center" vertical="center"/>
    </xf>
    <xf numFmtId="0" fontId="25" fillId="0" borderId="125" xfId="0" applyFont="1" applyBorder="1" applyAlignment="1">
      <alignment horizontal="center" vertical="center"/>
    </xf>
    <xf numFmtId="0" fontId="25" fillId="0" borderId="127" xfId="0" applyFont="1" applyBorder="1" applyAlignment="1">
      <alignment horizontal="center" vertical="center"/>
    </xf>
    <xf numFmtId="0" fontId="25" fillId="0" borderId="67" xfId="0" applyFont="1" applyBorder="1" applyAlignment="1">
      <alignment horizontal="center" vertical="center"/>
    </xf>
    <xf numFmtId="0" fontId="25" fillId="0" borderId="124" xfId="0" applyFont="1" applyBorder="1" applyAlignment="1">
      <alignment horizontal="center" vertical="center"/>
    </xf>
    <xf numFmtId="0" fontId="89" fillId="15" borderId="138" xfId="0" applyFont="1" applyFill="1" applyBorder="1" applyAlignment="1">
      <alignment horizontal="center" vertical="center"/>
    </xf>
    <xf numFmtId="0" fontId="89" fillId="15" borderId="10" xfId="0" applyFont="1" applyFill="1" applyBorder="1" applyAlignment="1">
      <alignment horizontal="center" vertical="center"/>
    </xf>
    <xf numFmtId="0" fontId="89" fillId="15" borderId="140" xfId="0" applyFont="1" applyFill="1" applyBorder="1" applyAlignment="1">
      <alignment horizontal="center" vertical="center"/>
    </xf>
    <xf numFmtId="0" fontId="89" fillId="15" borderId="14" xfId="0" applyFont="1" applyFill="1" applyBorder="1" applyAlignment="1">
      <alignment horizontal="center" vertical="center"/>
    </xf>
    <xf numFmtId="0" fontId="89" fillId="15" borderId="111" xfId="0" applyFont="1" applyFill="1" applyBorder="1" applyAlignment="1">
      <alignment horizontal="center" vertical="center"/>
    </xf>
    <xf numFmtId="0" fontId="89" fillId="15" borderId="4" xfId="0" applyFont="1" applyFill="1" applyBorder="1" applyAlignment="1">
      <alignment horizontal="center" vertical="center"/>
    </xf>
    <xf numFmtId="0" fontId="89" fillId="15" borderId="112" xfId="0" applyFont="1" applyFill="1" applyBorder="1" applyAlignment="1">
      <alignment horizontal="center" vertical="center"/>
    </xf>
    <xf numFmtId="0" fontId="89" fillId="15" borderId="7" xfId="0" applyFont="1" applyFill="1" applyBorder="1" applyAlignment="1">
      <alignment horizontal="center" vertical="center"/>
    </xf>
    <xf numFmtId="0" fontId="25" fillId="0" borderId="6" xfId="0" applyFont="1" applyBorder="1" applyAlignment="1">
      <alignment horizontal="center" vertical="center"/>
    </xf>
    <xf numFmtId="0" fontId="25" fillId="0" borderId="71" xfId="0" applyFont="1" applyBorder="1" applyAlignment="1">
      <alignment horizontal="center" vertical="center"/>
    </xf>
    <xf numFmtId="0" fontId="25" fillId="0" borderId="108" xfId="0" applyFont="1" applyBorder="1" applyAlignment="1">
      <alignment horizontal="center" vertical="center"/>
    </xf>
    <xf numFmtId="0" fontId="25" fillId="0" borderId="128" xfId="0" applyFont="1" applyBorder="1" applyAlignment="1">
      <alignment horizontal="center" vertical="center"/>
    </xf>
    <xf numFmtId="0" fontId="25" fillId="0" borderId="129" xfId="0" applyFont="1" applyBorder="1" applyAlignment="1">
      <alignment horizontal="center" vertical="center"/>
    </xf>
    <xf numFmtId="0" fontId="89" fillId="22" borderId="8" xfId="0" applyFont="1" applyFill="1" applyBorder="1" applyAlignment="1">
      <alignment horizontal="center" vertical="center"/>
    </xf>
    <xf numFmtId="0" fontId="89" fillId="22" borderId="0" xfId="0" applyFont="1" applyFill="1" applyBorder="1" applyAlignment="1">
      <alignment horizontal="center" vertical="center"/>
    </xf>
    <xf numFmtId="0" fontId="89" fillId="22" borderId="5" xfId="0" applyFont="1" applyFill="1" applyBorder="1" applyAlignment="1">
      <alignment horizontal="center" vertical="center"/>
    </xf>
    <xf numFmtId="0" fontId="89" fillId="22" borderId="6" xfId="0" applyFont="1" applyFill="1" applyBorder="1" applyAlignment="1">
      <alignment horizontal="center" vertical="center"/>
    </xf>
    <xf numFmtId="0" fontId="89" fillId="0" borderId="138" xfId="0" applyFont="1" applyFill="1" applyBorder="1" applyAlignment="1">
      <alignment horizontal="center" vertical="center"/>
    </xf>
    <xf numFmtId="0" fontId="89" fillId="0" borderId="10" xfId="0" applyFont="1" applyFill="1" applyBorder="1" applyAlignment="1">
      <alignment horizontal="center" vertical="center"/>
    </xf>
    <xf numFmtId="0" fontId="89" fillId="0" borderId="140" xfId="0" applyFont="1" applyFill="1" applyBorder="1" applyAlignment="1">
      <alignment horizontal="center" vertical="center"/>
    </xf>
    <xf numFmtId="0" fontId="89" fillId="0" borderId="14" xfId="0" applyFont="1" applyFill="1" applyBorder="1" applyAlignment="1">
      <alignment horizontal="center" vertical="center"/>
    </xf>
    <xf numFmtId="0" fontId="25" fillId="0" borderId="24" xfId="0" applyFont="1" applyBorder="1" applyAlignment="1">
      <alignment horizontal="center" vertical="center"/>
    </xf>
    <xf numFmtId="0" fontId="25" fillId="0" borderId="56" xfId="0" applyFont="1" applyBorder="1" applyAlignment="1">
      <alignment horizontal="center" vertical="center"/>
    </xf>
    <xf numFmtId="0" fontId="39" fillId="0" borderId="2" xfId="0" applyFont="1" applyBorder="1" applyAlignment="1">
      <alignment horizontal="center" vertical="center" wrapText="1"/>
    </xf>
    <xf numFmtId="0" fontId="39" fillId="0" borderId="3" xfId="0" applyFont="1" applyBorder="1" applyAlignment="1">
      <alignment horizontal="center" vertical="center" wrapText="1"/>
    </xf>
    <xf numFmtId="0" fontId="39" fillId="0" borderId="101"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6" xfId="0" applyFont="1" applyBorder="1" applyAlignment="1">
      <alignment horizontal="center" vertical="center" wrapText="1"/>
    </xf>
    <xf numFmtId="0" fontId="39" fillId="0" borderId="102" xfId="0" applyFont="1" applyBorder="1" applyAlignment="1">
      <alignment horizontal="center" vertical="center" wrapText="1"/>
    </xf>
    <xf numFmtId="0" fontId="89" fillId="0" borderId="139" xfId="0" applyFont="1" applyFill="1" applyBorder="1" applyAlignment="1">
      <alignment horizontal="center" vertical="center"/>
    </xf>
    <xf numFmtId="0" fontId="89" fillId="0" borderId="137" xfId="0" applyFont="1" applyFill="1" applyBorder="1" applyAlignment="1">
      <alignment horizontal="center" vertical="center"/>
    </xf>
    <xf numFmtId="0" fontId="39" fillId="9" borderId="149" xfId="0" applyFont="1" applyFill="1" applyBorder="1" applyAlignment="1">
      <alignment horizontal="center" vertical="center"/>
    </xf>
    <xf numFmtId="0" fontId="39" fillId="9" borderId="141" xfId="0" applyFont="1" applyFill="1" applyBorder="1" applyAlignment="1">
      <alignment horizontal="center" vertical="center"/>
    </xf>
    <xf numFmtId="0" fontId="39" fillId="9" borderId="150" xfId="0" applyFont="1" applyFill="1" applyBorder="1" applyAlignment="1">
      <alignment horizontal="center" vertical="center"/>
    </xf>
    <xf numFmtId="0" fontId="39" fillId="9" borderId="142" xfId="0" applyFont="1" applyFill="1" applyBorder="1" applyAlignment="1">
      <alignment horizontal="center" vertical="center"/>
    </xf>
    <xf numFmtId="0" fontId="44" fillId="0" borderId="68" xfId="0" applyFont="1" applyFill="1" applyBorder="1" applyAlignment="1">
      <alignment horizontal="center" vertical="center"/>
    </xf>
    <xf numFmtId="0" fontId="44" fillId="0" borderId="3" xfId="0" applyFont="1" applyFill="1" applyBorder="1" applyAlignment="1">
      <alignment horizontal="center" vertical="center"/>
    </xf>
    <xf numFmtId="0" fontId="44" fillId="0" borderId="69" xfId="0" applyFont="1" applyFill="1" applyBorder="1" applyAlignment="1">
      <alignment horizontal="center" vertical="center"/>
    </xf>
    <xf numFmtId="0" fontId="44" fillId="0" borderId="70" xfId="0" applyFont="1" applyFill="1" applyBorder="1" applyAlignment="1">
      <alignment horizontal="center" vertical="center"/>
    </xf>
    <xf numFmtId="0" fontId="44" fillId="0" borderId="6" xfId="0" applyFont="1" applyFill="1" applyBorder="1" applyAlignment="1">
      <alignment horizontal="center" vertical="center"/>
    </xf>
    <xf numFmtId="0" fontId="44" fillId="0" borderId="71" xfId="0" applyFont="1" applyFill="1" applyBorder="1" applyAlignment="1">
      <alignment horizontal="center" vertical="center"/>
    </xf>
    <xf numFmtId="0" fontId="31" fillId="0" borderId="0" xfId="0" applyFont="1" applyFill="1" applyBorder="1" applyAlignment="1">
      <alignment horizontal="center" vertical="center"/>
    </xf>
    <xf numFmtId="0" fontId="31" fillId="36" borderId="3" xfId="0" applyFont="1" applyFill="1" applyBorder="1" applyAlignment="1">
      <alignment horizontal="center" vertical="center"/>
    </xf>
    <xf numFmtId="0" fontId="31" fillId="36" borderId="120" xfId="0" applyFont="1" applyFill="1" applyBorder="1" applyAlignment="1">
      <alignment horizontal="center" vertical="center"/>
    </xf>
    <xf numFmtId="0" fontId="31" fillId="36" borderId="0" xfId="0" applyFont="1" applyFill="1" applyBorder="1" applyAlignment="1">
      <alignment horizontal="center" vertical="center"/>
    </xf>
    <xf numFmtId="0" fontId="31" fillId="36" borderId="109" xfId="0" applyFont="1" applyFill="1" applyBorder="1" applyAlignment="1">
      <alignment horizontal="center" vertical="center"/>
    </xf>
    <xf numFmtId="0" fontId="25" fillId="31" borderId="103" xfId="0" applyFont="1" applyFill="1" applyBorder="1" applyAlignment="1">
      <alignment horizontal="center" vertical="center"/>
    </xf>
    <xf numFmtId="0" fontId="25" fillId="31" borderId="104" xfId="0" applyFont="1" applyFill="1" applyBorder="1" applyAlignment="1">
      <alignment horizontal="center" vertical="center"/>
    </xf>
    <xf numFmtId="0" fontId="25" fillId="31" borderId="106" xfId="0" applyFont="1" applyFill="1" applyBorder="1" applyAlignment="1">
      <alignment horizontal="center" vertical="center"/>
    </xf>
    <xf numFmtId="0" fontId="25" fillId="31" borderId="108" xfId="0" applyFont="1" applyFill="1" applyBorder="1" applyAlignment="1">
      <alignment horizontal="center" vertical="center"/>
    </xf>
    <xf numFmtId="0" fontId="25" fillId="31" borderId="0" xfId="0" applyFont="1" applyFill="1" applyBorder="1" applyAlignment="1">
      <alignment horizontal="center" vertical="center"/>
    </xf>
    <xf numFmtId="0" fontId="25" fillId="31" borderId="47" xfId="0" applyFont="1" applyFill="1" applyBorder="1" applyAlignment="1">
      <alignment horizontal="center" vertical="center"/>
    </xf>
    <xf numFmtId="0" fontId="25" fillId="31" borderId="113" xfId="0" applyFont="1" applyFill="1" applyBorder="1" applyAlignment="1">
      <alignment horizontal="center" vertical="center"/>
    </xf>
    <xf numFmtId="0" fontId="25" fillId="31" borderId="114" xfId="0" applyFont="1" applyFill="1" applyBorder="1" applyAlignment="1">
      <alignment horizontal="center" vertical="center"/>
    </xf>
    <xf numFmtId="0" fontId="25" fillId="31" borderId="116" xfId="0" applyFont="1" applyFill="1" applyBorder="1" applyAlignment="1">
      <alignment horizontal="center" vertical="center"/>
    </xf>
    <xf numFmtId="0" fontId="75" fillId="0" borderId="11" xfId="0" applyFont="1" applyBorder="1" applyAlignment="1">
      <alignment horizontal="center" vertical="center"/>
    </xf>
    <xf numFmtId="0" fontId="75" fillId="0" borderId="12" xfId="0" applyFont="1" applyBorder="1" applyAlignment="1">
      <alignment horizontal="center" vertical="center"/>
    </xf>
    <xf numFmtId="0" fontId="88" fillId="22" borderId="8" xfId="0" applyFont="1" applyFill="1" applyBorder="1" applyAlignment="1">
      <alignment horizontal="center" vertical="center"/>
    </xf>
    <xf numFmtId="0" fontId="88" fillId="22" borderId="0" xfId="0" applyFont="1" applyFill="1" applyBorder="1" applyAlignment="1">
      <alignment horizontal="center" vertical="center"/>
    </xf>
    <xf numFmtId="0" fontId="88" fillId="22" borderId="47" xfId="0" applyFont="1" applyFill="1" applyBorder="1" applyAlignment="1">
      <alignment horizontal="center" vertical="center"/>
    </xf>
    <xf numFmtId="0" fontId="33" fillId="30" borderId="149" xfId="0" applyFont="1" applyFill="1" applyBorder="1" applyAlignment="1">
      <alignment horizontal="center" vertical="center" wrapText="1"/>
    </xf>
    <xf numFmtId="0" fontId="33" fillId="30" borderId="143" xfId="0" applyFont="1" applyFill="1" applyBorder="1" applyAlignment="1">
      <alignment horizontal="center" vertical="center" wrapText="1"/>
    </xf>
    <xf numFmtId="0" fontId="33" fillId="30" borderId="145" xfId="0" applyFont="1" applyFill="1" applyBorder="1" applyAlignment="1">
      <alignment horizontal="center" vertical="center" wrapText="1"/>
    </xf>
    <xf numFmtId="0" fontId="33" fillId="30" borderId="150" xfId="0" applyFont="1" applyFill="1" applyBorder="1" applyAlignment="1">
      <alignment horizontal="center" vertical="center" wrapText="1"/>
    </xf>
    <xf numFmtId="0" fontId="33" fillId="30" borderId="144" xfId="0" applyFont="1" applyFill="1" applyBorder="1" applyAlignment="1">
      <alignment horizontal="center" vertical="center" wrapText="1"/>
    </xf>
    <xf numFmtId="0" fontId="33" fillId="30" borderId="146" xfId="0" applyFont="1" applyFill="1" applyBorder="1" applyAlignment="1">
      <alignment horizontal="center" vertical="center" wrapText="1"/>
    </xf>
    <xf numFmtId="0" fontId="21" fillId="31" borderId="121" xfId="0" applyFont="1" applyFill="1" applyBorder="1" applyAlignment="1">
      <alignment horizontal="center" vertical="center"/>
    </xf>
    <xf numFmtId="0" fontId="21" fillId="31" borderId="60" xfId="0" applyFont="1" applyFill="1" applyBorder="1" applyAlignment="1">
      <alignment horizontal="center" vertical="center"/>
    </xf>
    <xf numFmtId="0" fontId="21" fillId="31" borderId="122" xfId="0" applyFont="1" applyFill="1" applyBorder="1" applyAlignment="1">
      <alignment horizontal="center" vertical="center"/>
    </xf>
    <xf numFmtId="0" fontId="72" fillId="0" borderId="105" xfId="0" applyFont="1" applyBorder="1" applyAlignment="1">
      <alignment horizontal="center" vertical="center"/>
    </xf>
    <xf numFmtId="0" fontId="72" fillId="0" borderId="104" xfId="0" applyFont="1" applyBorder="1" applyAlignment="1">
      <alignment horizontal="center" vertical="center"/>
    </xf>
    <xf numFmtId="0" fontId="72" fillId="0" borderId="106" xfId="0" applyFont="1" applyBorder="1" applyAlignment="1">
      <alignment horizontal="center" vertical="center"/>
    </xf>
    <xf numFmtId="0" fontId="42" fillId="6" borderId="151" xfId="0" applyFont="1" applyFill="1" applyBorder="1" applyAlignment="1">
      <alignment horizontal="center" vertical="center"/>
    </xf>
    <xf numFmtId="0" fontId="42" fillId="6" borderId="152" xfId="0" applyFont="1" applyFill="1" applyBorder="1" applyAlignment="1">
      <alignment horizontal="center" vertical="center"/>
    </xf>
    <xf numFmtId="0" fontId="42" fillId="6" borderId="153" xfId="0" applyFont="1" applyFill="1" applyBorder="1" applyAlignment="1">
      <alignment horizontal="center" vertical="center"/>
    </xf>
    <xf numFmtId="0" fontId="42" fillId="6" borderId="1" xfId="0" applyFont="1" applyFill="1" applyBorder="1" applyAlignment="1">
      <alignment horizontal="center" vertical="center"/>
    </xf>
    <xf numFmtId="0" fontId="33" fillId="31" borderId="121" xfId="0" applyFont="1" applyFill="1" applyBorder="1" applyAlignment="1">
      <alignment horizontal="center" vertical="center"/>
    </xf>
    <xf numFmtId="0" fontId="33" fillId="31" borderId="60" xfId="0" applyFont="1" applyFill="1" applyBorder="1" applyAlignment="1">
      <alignment horizontal="center" vertical="center"/>
    </xf>
    <xf numFmtId="0" fontId="33" fillId="31" borderId="122" xfId="0" applyFont="1" applyFill="1" applyBorder="1" applyAlignment="1">
      <alignment horizontal="center" vertical="center"/>
    </xf>
    <xf numFmtId="0" fontId="32" fillId="36" borderId="0" xfId="0" applyFont="1" applyFill="1" applyAlignment="1">
      <alignment horizontal="center" vertical="center" wrapText="1"/>
    </xf>
    <xf numFmtId="0" fontId="32" fillId="36" borderId="109" xfId="0" applyFont="1" applyFill="1" applyBorder="1" applyAlignment="1">
      <alignment horizontal="center" vertical="center" wrapText="1"/>
    </xf>
    <xf numFmtId="0" fontId="32" fillId="36" borderId="6" xfId="0" applyFont="1" applyFill="1" applyBorder="1" applyAlignment="1">
      <alignment horizontal="center" vertical="center" wrapText="1"/>
    </xf>
    <xf numFmtId="0" fontId="32" fillId="36" borderId="119" xfId="0" applyFont="1" applyFill="1" applyBorder="1" applyAlignment="1">
      <alignment horizontal="center" vertical="center" wrapText="1"/>
    </xf>
    <xf numFmtId="0" fontId="31" fillId="0" borderId="1" xfId="0" applyFont="1" applyBorder="1" applyAlignment="1">
      <alignment horizontal="center" vertical="center"/>
    </xf>
    <xf numFmtId="0" fontId="25" fillId="0" borderId="66" xfId="0" applyFont="1" applyBorder="1" applyAlignment="1">
      <alignment horizontal="center" vertical="center"/>
    </xf>
    <xf numFmtId="0" fontId="72" fillId="0" borderId="103" xfId="0" applyFont="1" applyBorder="1" applyAlignment="1">
      <alignment horizontal="center" vertical="center" wrapText="1"/>
    </xf>
    <xf numFmtId="0" fontId="72" fillId="0" borderId="104" xfId="0" applyFont="1" applyBorder="1" applyAlignment="1">
      <alignment horizontal="center" vertical="center" wrapText="1"/>
    </xf>
    <xf numFmtId="0" fontId="72" fillId="0" borderId="108"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1" xfId="0" applyFont="1" applyFill="1" applyBorder="1" applyAlignment="1">
      <alignment horizontal="center" vertical="center"/>
    </xf>
    <xf numFmtId="0" fontId="72" fillId="0" borderId="12" xfId="0" applyFont="1" applyFill="1" applyBorder="1" applyAlignment="1">
      <alignment horizontal="center" vertical="center"/>
    </xf>
    <xf numFmtId="0" fontId="25" fillId="0" borderId="108" xfId="0" applyFont="1" applyFill="1" applyBorder="1" applyAlignment="1">
      <alignment horizontal="center" vertical="center"/>
    </xf>
    <xf numFmtId="0" fontId="25" fillId="0" borderId="0" xfId="0" applyFont="1" applyFill="1" applyBorder="1" applyAlignment="1">
      <alignment horizontal="center" vertical="center"/>
    </xf>
    <xf numFmtId="0" fontId="91" fillId="10" borderId="8" xfId="0" applyFont="1" applyFill="1" applyBorder="1" applyAlignment="1">
      <alignment horizontal="center" vertical="center" wrapText="1"/>
    </xf>
    <xf numFmtId="0" fontId="91" fillId="10" borderId="0" xfId="0" applyFont="1" applyFill="1" applyBorder="1" applyAlignment="1">
      <alignment horizontal="center" vertical="center" wrapText="1"/>
    </xf>
    <xf numFmtId="0" fontId="39" fillId="0" borderId="138" xfId="0" applyFont="1" applyBorder="1" applyAlignment="1">
      <alignment horizontal="center" vertical="center"/>
    </xf>
    <xf numFmtId="0" fontId="39" fillId="0" borderId="10" xfId="0" applyFont="1" applyBorder="1" applyAlignment="1">
      <alignment horizontal="center" vertical="center"/>
    </xf>
    <xf numFmtId="0" fontId="39" fillId="0" borderId="140" xfId="0" applyFont="1" applyBorder="1" applyAlignment="1">
      <alignment horizontal="center" vertical="center"/>
    </xf>
    <xf numFmtId="0" fontId="39" fillId="0" borderId="14" xfId="0" applyFont="1" applyBorder="1" applyAlignment="1">
      <alignment horizontal="center" vertical="center"/>
    </xf>
    <xf numFmtId="0" fontId="39" fillId="0" borderId="147" xfId="0" applyFont="1" applyBorder="1" applyAlignment="1">
      <alignment horizontal="center" vertical="center"/>
    </xf>
    <xf numFmtId="0" fontId="39" fillId="0" borderId="148" xfId="0" applyFont="1" applyBorder="1" applyAlignment="1">
      <alignment horizontal="center" vertical="center"/>
    </xf>
    <xf numFmtId="0" fontId="25" fillId="0" borderId="135" xfId="0" applyFont="1" applyBorder="1" applyAlignment="1">
      <alignment horizontal="center" vertical="center"/>
    </xf>
    <xf numFmtId="0" fontId="76" fillId="19" borderId="8" xfId="0" applyFont="1" applyFill="1" applyBorder="1" applyAlignment="1">
      <alignment horizontal="center" vertical="center" wrapText="1"/>
    </xf>
    <xf numFmtId="0" fontId="76" fillId="19" borderId="0" xfId="0" applyFont="1" applyFill="1" applyBorder="1" applyAlignment="1">
      <alignment horizontal="center" vertical="center" wrapText="1"/>
    </xf>
    <xf numFmtId="0" fontId="76" fillId="19" borderId="47" xfId="0" applyFont="1" applyFill="1" applyBorder="1" applyAlignment="1">
      <alignment horizontal="center" vertical="center" wrapText="1"/>
    </xf>
    <xf numFmtId="0" fontId="25" fillId="38" borderId="70" xfId="0" applyFont="1" applyFill="1" applyBorder="1" applyAlignment="1">
      <alignment horizontal="center" vertical="center"/>
    </xf>
    <xf numFmtId="0" fontId="25" fillId="38" borderId="6" xfId="0" applyFont="1" applyFill="1" applyBorder="1" applyAlignment="1">
      <alignment horizontal="center" vertical="center"/>
    </xf>
    <xf numFmtId="0" fontId="25" fillId="0" borderId="70" xfId="0" applyFont="1" applyBorder="1" applyAlignment="1">
      <alignment horizontal="center" vertical="center"/>
    </xf>
    <xf numFmtId="0" fontId="89" fillId="15" borderId="2" xfId="0" applyFont="1" applyFill="1" applyBorder="1" applyAlignment="1">
      <alignment horizontal="center" vertical="center"/>
    </xf>
    <xf numFmtId="0" fontId="89" fillId="15" borderId="69" xfId="0" applyFont="1" applyFill="1" applyBorder="1" applyAlignment="1">
      <alignment horizontal="center" vertical="center"/>
    </xf>
    <xf numFmtId="0" fontId="89" fillId="15" borderId="5" xfId="0" applyFont="1" applyFill="1" applyBorder="1" applyAlignment="1">
      <alignment horizontal="center" vertical="center"/>
    </xf>
    <xf numFmtId="0" fontId="89" fillId="15" borderId="71" xfId="0" applyFont="1" applyFill="1" applyBorder="1" applyAlignment="1">
      <alignment horizontal="center" vertical="center"/>
    </xf>
    <xf numFmtId="0" fontId="25" fillId="0" borderId="131" xfId="0" applyFont="1" applyBorder="1" applyAlignment="1">
      <alignment horizontal="center" vertical="center"/>
    </xf>
    <xf numFmtId="0" fontId="78" fillId="0" borderId="104" xfId="0" applyFont="1" applyBorder="1" applyAlignment="1">
      <alignment horizontal="center" vertical="center"/>
    </xf>
    <xf numFmtId="0" fontId="78" fillId="0" borderId="107" xfId="0" applyFont="1" applyBorder="1" applyAlignment="1">
      <alignment horizontal="center" vertical="center"/>
    </xf>
    <xf numFmtId="0" fontId="78" fillId="0" borderId="0" xfId="0" applyFont="1" applyBorder="1" applyAlignment="1">
      <alignment horizontal="center" vertical="center"/>
    </xf>
    <xf numFmtId="0" fontId="78" fillId="0" borderId="109" xfId="0" applyFont="1" applyBorder="1" applyAlignment="1">
      <alignment horizontal="center" vertical="center"/>
    </xf>
    <xf numFmtId="0" fontId="31" fillId="36" borderId="0" xfId="0" applyFont="1" applyFill="1" applyAlignment="1">
      <alignment horizontal="center" vertical="center"/>
    </xf>
    <xf numFmtId="0" fontId="72" fillId="0" borderId="98" xfId="0" applyFont="1" applyBorder="1" applyAlignment="1">
      <alignment horizontal="center" vertical="center"/>
    </xf>
    <xf numFmtId="0" fontId="72" fillId="0" borderId="99" xfId="0" applyFont="1" applyBorder="1" applyAlignment="1">
      <alignment horizontal="center" vertical="center"/>
    </xf>
    <xf numFmtId="0" fontId="72" fillId="0" borderId="100" xfId="0" applyFont="1" applyBorder="1" applyAlignment="1">
      <alignment horizontal="center" vertical="center"/>
    </xf>
    <xf numFmtId="0" fontId="25" fillId="0" borderId="119" xfId="0" applyFont="1" applyBorder="1" applyAlignment="1">
      <alignment horizontal="center" vertical="center"/>
    </xf>
    <xf numFmtId="0" fontId="25" fillId="0" borderId="113" xfId="0" applyFont="1" applyBorder="1" applyAlignment="1">
      <alignment horizontal="center" vertical="center"/>
    </xf>
    <xf numFmtId="0" fontId="25" fillId="0" borderId="114" xfId="0" applyFont="1" applyBorder="1" applyAlignment="1">
      <alignment horizontal="center" vertical="center"/>
    </xf>
    <xf numFmtId="0" fontId="25" fillId="0" borderId="115" xfId="0" applyFont="1" applyBorder="1" applyAlignment="1">
      <alignment horizontal="center" vertical="center"/>
    </xf>
    <xf numFmtId="0" fontId="25" fillId="0" borderId="116" xfId="0" applyFont="1" applyBorder="1" applyAlignment="1">
      <alignment horizontal="center" vertical="center"/>
    </xf>
    <xf numFmtId="0" fontId="25" fillId="0" borderId="117" xfId="0" applyFont="1" applyBorder="1" applyAlignment="1">
      <alignment horizontal="center" vertical="center"/>
    </xf>
    <xf numFmtId="0" fontId="25" fillId="0" borderId="118" xfId="0" applyFont="1" applyBorder="1" applyAlignment="1">
      <alignment horizontal="center" vertical="center"/>
    </xf>
    <xf numFmtId="0" fontId="21" fillId="31" borderId="104" xfId="0" applyFont="1" applyFill="1" applyBorder="1" applyAlignment="1">
      <alignment horizontal="center" vertical="center"/>
    </xf>
    <xf numFmtId="0" fontId="21" fillId="31" borderId="107" xfId="0" applyFont="1" applyFill="1" applyBorder="1" applyAlignment="1">
      <alignment horizontal="center" vertical="center"/>
    </xf>
    <xf numFmtId="0" fontId="21" fillId="31" borderId="0" xfId="0" applyFont="1" applyFill="1" applyBorder="1" applyAlignment="1">
      <alignment horizontal="center" vertical="center"/>
    </xf>
    <xf numFmtId="0" fontId="21" fillId="31" borderId="109" xfId="0" applyFont="1" applyFill="1" applyBorder="1" applyAlignment="1">
      <alignment horizontal="center" vertical="center"/>
    </xf>
    <xf numFmtId="0" fontId="21" fillId="31" borderId="114" xfId="0" applyFont="1" applyFill="1" applyBorder="1" applyAlignment="1">
      <alignment horizontal="center" vertical="center"/>
    </xf>
    <xf numFmtId="0" fontId="21" fillId="31" borderId="118" xfId="0" applyFont="1" applyFill="1" applyBorder="1" applyAlignment="1">
      <alignment horizontal="center" vertical="center"/>
    </xf>
    <xf numFmtId="0" fontId="21" fillId="31" borderId="16" xfId="0" applyFont="1" applyFill="1" applyBorder="1" applyAlignment="1">
      <alignment horizontal="center" vertical="center"/>
    </xf>
    <xf numFmtId="0" fontId="21" fillId="31" borderId="17" xfId="0" applyFont="1" applyFill="1" applyBorder="1" applyAlignment="1">
      <alignment horizontal="center" vertical="center"/>
    </xf>
    <xf numFmtId="0" fontId="21" fillId="31" borderId="18" xfId="0" applyFont="1" applyFill="1" applyBorder="1" applyAlignment="1">
      <alignment horizontal="center" vertical="center"/>
    </xf>
    <xf numFmtId="0" fontId="74" fillId="0" borderId="11" xfId="0" applyFont="1" applyFill="1" applyBorder="1" applyAlignment="1">
      <alignment horizontal="center" vertical="center" wrapText="1"/>
    </xf>
    <xf numFmtId="0" fontId="74" fillId="0" borderId="12" xfId="0" applyFont="1" applyFill="1" applyBorder="1" applyAlignment="1">
      <alignment horizontal="center" vertical="center" wrapText="1"/>
    </xf>
    <xf numFmtId="0" fontId="72" fillId="0" borderId="0" xfId="0" applyFont="1" applyFill="1" applyBorder="1" applyAlignment="1">
      <alignment horizontal="center" vertical="center"/>
    </xf>
    <xf numFmtId="0" fontId="45" fillId="34" borderId="61" xfId="0" applyFont="1" applyFill="1" applyBorder="1" applyAlignment="1">
      <alignment horizontal="center" vertical="center"/>
    </xf>
    <xf numFmtId="0" fontId="45" fillId="34" borderId="12" xfId="0" applyFont="1" applyFill="1" applyBorder="1" applyAlignment="1">
      <alignment horizontal="center" vertical="center"/>
    </xf>
    <xf numFmtId="0" fontId="45" fillId="34" borderId="96" xfId="0" applyFont="1" applyFill="1" applyBorder="1" applyAlignment="1">
      <alignment horizontal="center" vertical="center"/>
    </xf>
    <xf numFmtId="0" fontId="25" fillId="0" borderId="80" xfId="0" applyFont="1" applyBorder="1" applyAlignment="1">
      <alignment horizontal="center" vertical="center"/>
    </xf>
    <xf numFmtId="0" fontId="25" fillId="0" borderId="81" xfId="0" applyFont="1" applyBorder="1" applyAlignment="1">
      <alignment horizontal="center" vertical="center"/>
    </xf>
    <xf numFmtId="0" fontId="31" fillId="0" borderId="0" xfId="0" applyFont="1" applyBorder="1" applyAlignment="1">
      <alignment horizontal="center" vertical="center"/>
    </xf>
    <xf numFmtId="0" fontId="31" fillId="0" borderId="6" xfId="0" applyFont="1" applyBorder="1" applyAlignment="1">
      <alignment horizontal="center" vertical="center"/>
    </xf>
    <xf numFmtId="0" fontId="74" fillId="15" borderId="0" xfId="0" applyFont="1" applyFill="1" applyBorder="1" applyAlignment="1">
      <alignment horizontal="center" vertical="center" wrapText="1"/>
    </xf>
    <xf numFmtId="0" fontId="39" fillId="15" borderId="2" xfId="0" applyFont="1" applyFill="1" applyBorder="1" applyAlignment="1">
      <alignment horizontal="center" vertical="center"/>
    </xf>
    <xf numFmtId="0" fontId="39" fillId="15" borderId="3" xfId="0" applyFont="1" applyFill="1" applyBorder="1" applyAlignment="1">
      <alignment horizontal="center" vertical="center"/>
    </xf>
    <xf numFmtId="0" fontId="39" fillId="15" borderId="4" xfId="0" applyFont="1" applyFill="1" applyBorder="1" applyAlignment="1">
      <alignment horizontal="center" vertical="center"/>
    </xf>
    <xf numFmtId="0" fontId="39" fillId="15" borderId="5" xfId="0" applyFont="1" applyFill="1" applyBorder="1" applyAlignment="1">
      <alignment horizontal="center" vertical="center"/>
    </xf>
    <xf numFmtId="0" fontId="39" fillId="15" borderId="6" xfId="0" applyFont="1" applyFill="1" applyBorder="1" applyAlignment="1">
      <alignment horizontal="center" vertical="center"/>
    </xf>
    <xf numFmtId="0" fontId="39" fillId="15" borderId="7" xfId="0" applyFont="1" applyFill="1" applyBorder="1" applyAlignment="1">
      <alignment horizontal="center" vertical="center"/>
    </xf>
    <xf numFmtId="0" fontId="73" fillId="0" borderId="0" xfId="0" applyFont="1" applyBorder="1" applyAlignment="1">
      <alignment horizontal="center" vertical="center" wrapText="1"/>
    </xf>
    <xf numFmtId="0" fontId="25" fillId="0" borderId="73" xfId="0" applyFont="1" applyBorder="1" applyAlignment="1">
      <alignment horizontal="center" vertical="center"/>
    </xf>
    <xf numFmtId="0" fontId="25" fillId="0" borderId="79" xfId="0" applyFont="1" applyBorder="1" applyAlignment="1">
      <alignment horizontal="center" vertical="center"/>
    </xf>
    <xf numFmtId="0" fontId="25" fillId="0" borderId="130" xfId="0" applyFont="1" applyBorder="1" applyAlignment="1">
      <alignment horizontal="center" vertical="center"/>
    </xf>
    <xf numFmtId="0" fontId="39" fillId="27" borderId="68" xfId="0" applyFont="1" applyFill="1" applyBorder="1" applyAlignment="1">
      <alignment horizontal="center" vertical="center"/>
    </xf>
    <xf numFmtId="0" fontId="39" fillId="27" borderId="3" xfId="0" applyFont="1" applyFill="1" applyBorder="1" applyAlignment="1">
      <alignment horizontal="center" vertical="center"/>
    </xf>
    <xf numFmtId="0" fontId="39" fillId="27" borderId="70" xfId="0" applyFont="1" applyFill="1" applyBorder="1" applyAlignment="1">
      <alignment horizontal="center" vertical="center"/>
    </xf>
    <xf numFmtId="0" fontId="39" fillId="27" borderId="6" xfId="0" applyFont="1" applyFill="1" applyBorder="1" applyAlignment="1">
      <alignment horizontal="center" vertical="center"/>
    </xf>
    <xf numFmtId="0" fontId="39" fillId="35" borderId="2" xfId="0" applyFont="1" applyFill="1" applyBorder="1" applyAlignment="1">
      <alignment horizontal="center" vertical="center"/>
    </xf>
    <xf numFmtId="0" fontId="39" fillId="35" borderId="3" xfId="0" applyFont="1" applyFill="1" applyBorder="1" applyAlignment="1">
      <alignment horizontal="center" vertical="center"/>
    </xf>
    <xf numFmtId="0" fontId="39" fillId="35" borderId="5" xfId="0" applyFont="1" applyFill="1" applyBorder="1" applyAlignment="1">
      <alignment horizontal="center" vertical="center"/>
    </xf>
    <xf numFmtId="0" fontId="39" fillId="35" borderId="6" xfId="0" applyFont="1" applyFill="1" applyBorder="1" applyAlignment="1">
      <alignment horizontal="center" vertical="center"/>
    </xf>
    <xf numFmtId="0" fontId="39" fillId="3" borderId="2" xfId="0" applyFont="1" applyFill="1" applyBorder="1" applyAlignment="1">
      <alignment horizontal="center" vertical="center"/>
    </xf>
    <xf numFmtId="0" fontId="39" fillId="3" borderId="4" xfId="0" applyFont="1" applyFill="1" applyBorder="1" applyAlignment="1">
      <alignment horizontal="center" vertical="center"/>
    </xf>
    <xf numFmtId="0" fontId="39" fillId="3" borderId="5" xfId="0" applyFont="1" applyFill="1" applyBorder="1" applyAlignment="1">
      <alignment horizontal="center" vertical="center"/>
    </xf>
    <xf numFmtId="0" fontId="39" fillId="3" borderId="7" xfId="0" applyFont="1" applyFill="1" applyBorder="1" applyAlignment="1">
      <alignment horizontal="center" vertical="center"/>
    </xf>
    <xf numFmtId="0" fontId="25" fillId="0" borderId="72" xfId="0" applyFont="1" applyBorder="1" applyAlignment="1">
      <alignment horizontal="center" vertical="center"/>
    </xf>
    <xf numFmtId="0" fontId="25" fillId="0" borderId="78" xfId="0" applyFont="1" applyBorder="1" applyAlignment="1">
      <alignment horizontal="center" vertical="center"/>
    </xf>
    <xf numFmtId="0" fontId="31" fillId="0" borderId="3" xfId="0" applyFont="1" applyBorder="1" applyAlignment="1">
      <alignment horizontal="center" vertical="center"/>
    </xf>
    <xf numFmtId="0" fontId="72" fillId="19" borderId="0" xfId="0" applyFont="1" applyFill="1" applyBorder="1" applyAlignment="1">
      <alignment horizontal="center" vertical="center"/>
    </xf>
    <xf numFmtId="0" fontId="25" fillId="0" borderId="126" xfId="0" applyFont="1" applyBorder="1" applyAlignment="1">
      <alignment horizontal="center" vertical="center"/>
    </xf>
    <xf numFmtId="0" fontId="39" fillId="19" borderId="67" xfId="0" applyFont="1" applyFill="1" applyBorder="1" applyAlignment="1">
      <alignment horizontal="center" vertical="center"/>
    </xf>
    <xf numFmtId="0" fontId="39" fillId="19" borderId="0" xfId="0" applyFont="1" applyFill="1" applyBorder="1" applyAlignment="1">
      <alignment horizontal="center" vertical="center"/>
    </xf>
    <xf numFmtId="0" fontId="39" fillId="19" borderId="47" xfId="0" applyFont="1" applyFill="1" applyBorder="1" applyAlignment="1">
      <alignment horizontal="center" vertical="center"/>
    </xf>
    <xf numFmtId="0" fontId="72" fillId="0" borderId="0" xfId="0" applyFont="1" applyFill="1" applyBorder="1" applyAlignment="1">
      <alignment horizontal="center" vertical="center" wrapText="1"/>
    </xf>
    <xf numFmtId="0" fontId="41" fillId="37" borderId="68" xfId="0" applyFont="1" applyFill="1" applyBorder="1" applyAlignment="1">
      <alignment horizontal="center" vertical="center"/>
    </xf>
    <xf numFmtId="0" fontId="41" fillId="37" borderId="3" xfId="0" applyFont="1" applyFill="1" applyBorder="1" applyAlignment="1">
      <alignment horizontal="center" vertical="center"/>
    </xf>
    <xf numFmtId="0" fontId="41" fillId="37" borderId="70" xfId="0" applyFont="1" applyFill="1" applyBorder="1" applyAlignment="1">
      <alignment horizontal="center" vertical="center"/>
    </xf>
    <xf numFmtId="0" fontId="41" fillId="37" borderId="6" xfId="0" applyFont="1" applyFill="1" applyBorder="1" applyAlignment="1">
      <alignment horizontal="center" vertical="center"/>
    </xf>
    <xf numFmtId="0" fontId="41" fillId="17" borderId="2" xfId="0" applyFont="1" applyFill="1" applyBorder="1" applyAlignment="1">
      <alignment horizontal="center" vertical="center"/>
    </xf>
    <xf numFmtId="0" fontId="41" fillId="17" borderId="3" xfId="0" applyFont="1" applyFill="1" applyBorder="1" applyAlignment="1">
      <alignment horizontal="center" vertical="center"/>
    </xf>
    <xf numFmtId="0" fontId="41" fillId="17" borderId="5" xfId="0" applyFont="1" applyFill="1" applyBorder="1" applyAlignment="1">
      <alignment horizontal="center" vertical="center"/>
    </xf>
    <xf numFmtId="0" fontId="41" fillId="17" borderId="6" xfId="0" applyFont="1" applyFill="1" applyBorder="1" applyAlignment="1">
      <alignment horizontal="center" vertical="center"/>
    </xf>
    <xf numFmtId="0" fontId="42" fillId="8" borderId="2" xfId="0" applyFont="1" applyFill="1" applyBorder="1" applyAlignment="1">
      <alignment horizontal="center" vertical="center"/>
    </xf>
    <xf numFmtId="0" fontId="42" fillId="8" borderId="3" xfId="0" applyFont="1" applyFill="1" applyBorder="1" applyAlignment="1">
      <alignment horizontal="center" vertical="center"/>
    </xf>
    <xf numFmtId="0" fontId="42" fillId="8" borderId="5" xfId="0" applyFont="1" applyFill="1" applyBorder="1" applyAlignment="1">
      <alignment horizontal="center" vertical="center"/>
    </xf>
    <xf numFmtId="0" fontId="42" fillId="8" borderId="6" xfId="0" applyFont="1" applyFill="1" applyBorder="1" applyAlignment="1">
      <alignment horizontal="center" vertical="center"/>
    </xf>
    <xf numFmtId="0" fontId="25" fillId="0" borderId="75" xfId="0" applyFont="1" applyBorder="1" applyAlignment="1">
      <alignment horizontal="center" vertical="center"/>
    </xf>
    <xf numFmtId="0" fontId="39" fillId="10" borderId="68" xfId="0" applyFont="1" applyFill="1" applyBorder="1" applyAlignment="1">
      <alignment horizontal="center" vertical="center"/>
    </xf>
    <xf numFmtId="0" fontId="39" fillId="10" borderId="3" xfId="0" applyFont="1" applyFill="1" applyBorder="1" applyAlignment="1">
      <alignment horizontal="center" vertical="center"/>
    </xf>
    <xf numFmtId="0" fontId="39" fillId="10" borderId="70" xfId="0" applyFont="1" applyFill="1" applyBorder="1" applyAlignment="1">
      <alignment horizontal="center" vertical="center"/>
    </xf>
    <xf numFmtId="0" fontId="39" fillId="10" borderId="6" xfId="0" applyFont="1" applyFill="1" applyBorder="1" applyAlignment="1">
      <alignment horizontal="center" vertical="center"/>
    </xf>
    <xf numFmtId="0" fontId="33" fillId="23" borderId="8" xfId="0" applyFont="1" applyFill="1" applyBorder="1" applyAlignment="1">
      <alignment horizontal="center" vertical="center" wrapText="1"/>
    </xf>
    <xf numFmtId="0" fontId="33" fillId="23" borderId="0" xfId="0" applyFont="1" applyFill="1" applyBorder="1" applyAlignment="1">
      <alignment horizontal="center" vertical="center" wrapText="1"/>
    </xf>
    <xf numFmtId="0" fontId="33" fillId="23" borderId="47" xfId="0" applyFont="1" applyFill="1" applyBorder="1" applyAlignment="1">
      <alignment horizontal="center" vertical="center" wrapText="1"/>
    </xf>
    <xf numFmtId="0" fontId="39" fillId="10" borderId="67" xfId="0" applyFont="1" applyFill="1" applyBorder="1" applyAlignment="1">
      <alignment horizontal="center" vertical="center"/>
    </xf>
    <xf numFmtId="0" fontId="39" fillId="10" borderId="0" xfId="0" applyFont="1" applyFill="1" applyBorder="1" applyAlignment="1">
      <alignment horizontal="center" vertical="center"/>
    </xf>
    <xf numFmtId="0" fontId="39" fillId="10" borderId="47" xfId="0" applyFont="1" applyFill="1" applyBorder="1" applyAlignment="1">
      <alignment horizontal="center" vertical="center"/>
    </xf>
    <xf numFmtId="0" fontId="39" fillId="0" borderId="68" xfId="0" applyFont="1" applyBorder="1" applyAlignment="1">
      <alignment horizontal="center" vertical="center"/>
    </xf>
    <xf numFmtId="0" fontId="39" fillId="0" borderId="3" xfId="0" applyFont="1" applyBorder="1" applyAlignment="1">
      <alignment horizontal="center" vertical="center"/>
    </xf>
    <xf numFmtId="0" fontId="39" fillId="0" borderId="120" xfId="0" applyFont="1" applyBorder="1" applyAlignment="1">
      <alignment horizontal="center" vertical="center"/>
    </xf>
    <xf numFmtId="0" fontId="39" fillId="0" borderId="70" xfId="0" applyFont="1" applyBorder="1" applyAlignment="1">
      <alignment horizontal="center" vertical="center"/>
    </xf>
    <xf numFmtId="0" fontId="39" fillId="0" borderId="6" xfId="0" applyFont="1" applyBorder="1" applyAlignment="1">
      <alignment horizontal="center" vertical="center"/>
    </xf>
    <xf numFmtId="0" fontId="39" fillId="0" borderId="119" xfId="0" applyFont="1" applyBorder="1" applyAlignment="1">
      <alignment horizontal="center" vertical="center"/>
    </xf>
    <xf numFmtId="0" fontId="39" fillId="0" borderId="111" xfId="0" applyFont="1" applyFill="1" applyBorder="1" applyAlignment="1">
      <alignment horizontal="center" vertical="center"/>
    </xf>
    <xf numFmtId="0" fontId="39" fillId="0" borderId="3" xfId="0" applyFont="1" applyFill="1" applyBorder="1" applyAlignment="1">
      <alignment horizontal="center" vertical="center"/>
    </xf>
    <xf numFmtId="0" fontId="39" fillId="0" borderId="112" xfId="0" applyFont="1" applyFill="1" applyBorder="1" applyAlignment="1">
      <alignment horizontal="center" vertical="center"/>
    </xf>
    <xf numFmtId="0" fontId="39" fillId="0" borderId="6" xfId="0" applyFont="1" applyFill="1" applyBorder="1" applyAlignment="1">
      <alignment horizontal="center" vertical="center"/>
    </xf>
    <xf numFmtId="0" fontId="39" fillId="0" borderId="69" xfId="0" applyFont="1" applyBorder="1" applyAlignment="1">
      <alignment horizontal="center" vertical="center"/>
    </xf>
    <xf numFmtId="0" fontId="39" fillId="0" borderId="71" xfId="0" applyFont="1" applyBorder="1" applyAlignment="1">
      <alignment horizontal="center" vertical="center"/>
    </xf>
    <xf numFmtId="0" fontId="25" fillId="0" borderId="84" xfId="0" applyFont="1" applyBorder="1" applyAlignment="1">
      <alignment horizontal="center" vertical="center"/>
    </xf>
    <xf numFmtId="0" fontId="25" fillId="0" borderId="85" xfId="0" applyFont="1" applyBorder="1" applyAlignment="1">
      <alignment horizontal="center" vertical="center"/>
    </xf>
    <xf numFmtId="0" fontId="25" fillId="0" borderId="86" xfId="0" applyFont="1" applyBorder="1" applyAlignment="1">
      <alignment horizontal="center" vertical="center"/>
    </xf>
    <xf numFmtId="0" fontId="74" fillId="0" borderId="0" xfId="0" applyFont="1" applyFill="1" applyAlignment="1">
      <alignment horizontal="center" vertical="center" wrapText="1"/>
    </xf>
    <xf numFmtId="0" fontId="75" fillId="0" borderId="0" xfId="0" applyFont="1" applyBorder="1" applyAlignment="1">
      <alignment horizontal="center" vertical="center"/>
    </xf>
    <xf numFmtId="0" fontId="25" fillId="0" borderId="95" xfId="0" applyFont="1" applyBorder="1" applyAlignment="1">
      <alignment horizontal="center" vertical="center"/>
    </xf>
    <xf numFmtId="0" fontId="72" fillId="10" borderId="0" xfId="0" applyFont="1" applyFill="1" applyBorder="1" applyAlignment="1">
      <alignment horizontal="center" vertical="center" wrapText="1"/>
    </xf>
    <xf numFmtId="0" fontId="79" fillId="0" borderId="1" xfId="0" applyFont="1" applyBorder="1" applyAlignment="1">
      <alignment horizontal="center" vertical="center"/>
    </xf>
    <xf numFmtId="0" fontId="34" fillId="0" borderId="2" xfId="0" applyFont="1" applyBorder="1" applyAlignment="1">
      <alignment horizontal="center" vertical="center" textRotation="180" wrapText="1"/>
    </xf>
    <xf numFmtId="0" fontId="34" fillId="0" borderId="8" xfId="0" applyFont="1" applyBorder="1" applyAlignment="1">
      <alignment horizontal="center" vertical="center" textRotation="180" wrapText="1"/>
    </xf>
    <xf numFmtId="0" fontId="39" fillId="0" borderId="4" xfId="0" applyFont="1" applyFill="1" applyBorder="1" applyAlignment="1">
      <alignment horizontal="center" vertical="center"/>
    </xf>
    <xf numFmtId="0" fontId="39" fillId="0" borderId="7" xfId="0" applyFont="1" applyFill="1" applyBorder="1" applyAlignment="1">
      <alignment horizontal="center" vertical="center"/>
    </xf>
    <xf numFmtId="0" fontId="39" fillId="0" borderId="2" xfId="0" applyFont="1" applyFill="1" applyBorder="1" applyAlignment="1">
      <alignment horizontal="center" vertical="center"/>
    </xf>
    <xf numFmtId="0" fontId="39" fillId="0" borderId="5" xfId="0" applyFont="1" applyFill="1" applyBorder="1" applyAlignment="1">
      <alignment horizontal="center" vertical="center"/>
    </xf>
    <xf numFmtId="0" fontId="39" fillId="0" borderId="68" xfId="0" applyFont="1" applyFill="1" applyBorder="1" applyAlignment="1">
      <alignment horizontal="center" vertical="center"/>
    </xf>
    <xf numFmtId="0" fontId="39" fillId="0" borderId="70" xfId="0" applyFont="1" applyFill="1" applyBorder="1" applyAlignment="1">
      <alignment horizontal="center" vertical="center"/>
    </xf>
    <xf numFmtId="0" fontId="39" fillId="0" borderId="69" xfId="0" applyFont="1" applyFill="1" applyBorder="1" applyAlignment="1">
      <alignment horizontal="center" vertical="center"/>
    </xf>
    <xf numFmtId="0" fontId="39" fillId="0" borderId="71" xfId="0" applyFont="1" applyFill="1" applyBorder="1" applyAlignment="1">
      <alignment horizontal="center" vertical="center"/>
    </xf>
    <xf numFmtId="0" fontId="79" fillId="0" borderId="43" xfId="0" applyFont="1" applyBorder="1" applyAlignment="1">
      <alignment horizontal="center" vertical="center"/>
    </xf>
    <xf numFmtId="0" fontId="31" fillId="0" borderId="0" xfId="0" applyFont="1" applyAlignment="1">
      <alignment horizontal="center" vertical="center"/>
    </xf>
    <xf numFmtId="0" fontId="31" fillId="0" borderId="9" xfId="0" applyFont="1" applyBorder="1" applyAlignment="1">
      <alignment horizontal="center" vertical="center"/>
    </xf>
    <xf numFmtId="0" fontId="32" fillId="0" borderId="1" xfId="0" applyFont="1" applyBorder="1" applyAlignment="1">
      <alignment horizontal="center" vertical="center"/>
    </xf>
    <xf numFmtId="0" fontId="32" fillId="0" borderId="110" xfId="0" applyFont="1" applyBorder="1" applyAlignment="1">
      <alignment horizontal="center" vertical="center"/>
    </xf>
    <xf numFmtId="0" fontId="32" fillId="0" borderId="13" xfId="0" applyFont="1" applyBorder="1" applyAlignment="1">
      <alignment horizontal="center" vertical="center"/>
    </xf>
    <xf numFmtId="0" fontId="32" fillId="0" borderId="12" xfId="0" applyFont="1" applyBorder="1" applyAlignment="1">
      <alignment horizontal="center" vertical="center"/>
    </xf>
    <xf numFmtId="0" fontId="32" fillId="0" borderId="61" xfId="0" applyFont="1" applyBorder="1" applyAlignment="1">
      <alignment horizontal="center" vertical="center"/>
    </xf>
    <xf numFmtId="0" fontId="32" fillId="0" borderId="11" xfId="0" applyFont="1" applyBorder="1" applyAlignment="1">
      <alignment horizontal="center" vertical="center"/>
    </xf>
    <xf numFmtId="0" fontId="32" fillId="0" borderId="97" xfId="0" applyFont="1" applyBorder="1" applyAlignment="1">
      <alignment horizontal="center" vertical="center"/>
    </xf>
    <xf numFmtId="0" fontId="32" fillId="0" borderId="96" xfId="0" applyFont="1" applyBorder="1" applyAlignment="1">
      <alignment horizontal="center" vertical="center"/>
    </xf>
    <xf numFmtId="0" fontId="79" fillId="0" borderId="12" xfId="0" applyFont="1" applyBorder="1" applyAlignment="1">
      <alignment horizontal="center" vertical="center"/>
    </xf>
    <xf numFmtId="0" fontId="86" fillId="6" borderId="56" xfId="0" applyFont="1" applyFill="1" applyBorder="1" applyAlignment="1">
      <alignment horizontal="center" vertical="center"/>
    </xf>
    <xf numFmtId="0" fontId="86" fillId="6" borderId="0" xfId="0" applyFont="1" applyFill="1" applyBorder="1" applyAlignment="1">
      <alignment horizontal="center" vertical="center"/>
    </xf>
    <xf numFmtId="0" fontId="86" fillId="0" borderId="56" xfId="0" applyFont="1" applyFill="1" applyBorder="1" applyAlignment="1">
      <alignment horizontal="center" vertical="center"/>
    </xf>
    <xf numFmtId="0" fontId="86" fillId="0" borderId="0" xfId="0" applyFont="1" applyFill="1" applyBorder="1" applyAlignment="1">
      <alignment horizontal="center" vertical="center"/>
    </xf>
    <xf numFmtId="0" fontId="87" fillId="6" borderId="56" xfId="0" applyFont="1" applyFill="1" applyBorder="1" applyAlignment="1">
      <alignment horizontal="center" vertical="center"/>
    </xf>
    <xf numFmtId="0" fontId="87" fillId="6" borderId="0" xfId="0" applyFont="1" applyFill="1" applyBorder="1" applyAlignment="1">
      <alignment horizontal="center" vertical="center"/>
    </xf>
    <xf numFmtId="0" fontId="87" fillId="0" borderId="56" xfId="0" applyFont="1" applyFill="1" applyBorder="1" applyAlignment="1">
      <alignment horizontal="center" vertical="center"/>
    </xf>
    <xf numFmtId="0" fontId="87" fillId="0" borderId="0" xfId="0" applyFont="1" applyFill="1" applyBorder="1" applyAlignment="1">
      <alignment horizontal="center" vertical="center"/>
    </xf>
    <xf numFmtId="0" fontId="82" fillId="0" borderId="56" xfId="0" applyFont="1" applyFill="1" applyBorder="1" applyAlignment="1">
      <alignment horizontal="center" vertical="center"/>
    </xf>
    <xf numFmtId="0" fontId="82" fillId="0" borderId="0" xfId="0" applyFont="1" applyFill="1" applyBorder="1" applyAlignment="1">
      <alignment horizontal="center" vertical="center"/>
    </xf>
    <xf numFmtId="0" fontId="31" fillId="36" borderId="9" xfId="0" applyFont="1" applyFill="1" applyBorder="1" applyAlignment="1">
      <alignment horizontal="center" vertical="center"/>
    </xf>
    <xf numFmtId="0" fontId="31" fillId="0" borderId="12" xfId="0" applyFont="1" applyBorder="1" applyAlignment="1">
      <alignment horizontal="center" vertical="center"/>
    </xf>
    <xf numFmtId="0" fontId="77" fillId="0" borderId="1" xfId="0" applyFont="1" applyBorder="1" applyAlignment="1">
      <alignment horizontal="center" vertical="center"/>
    </xf>
    <xf numFmtId="0" fontId="77" fillId="0" borderId="43" xfId="0" applyFont="1" applyBorder="1" applyAlignment="1">
      <alignment horizontal="center" vertical="center"/>
    </xf>
    <xf numFmtId="16" fontId="81" fillId="0" borderId="0" xfId="0" applyNumberFormat="1" applyFont="1" applyFill="1" applyBorder="1" applyAlignment="1">
      <alignment horizontal="center" vertical="center"/>
    </xf>
    <xf numFmtId="16" fontId="81" fillId="0" borderId="24" xfId="0" applyNumberFormat="1" applyFont="1" applyFill="1" applyBorder="1" applyAlignment="1">
      <alignment horizontal="center" vertical="center"/>
    </xf>
    <xf numFmtId="0" fontId="85" fillId="0" borderId="56" xfId="0" applyFont="1" applyFill="1" applyBorder="1" applyAlignment="1">
      <alignment horizontal="center" vertical="center"/>
    </xf>
    <xf numFmtId="0" fontId="85" fillId="0" borderId="0" xfId="0" applyFont="1" applyFill="1" applyBorder="1" applyAlignment="1">
      <alignment horizontal="center" vertical="center"/>
    </xf>
    <xf numFmtId="0" fontId="82" fillId="6" borderId="56" xfId="0" applyFont="1" applyFill="1" applyBorder="1" applyAlignment="1">
      <alignment horizontal="center" vertical="center"/>
    </xf>
    <xf numFmtId="0" fontId="82" fillId="6" borderId="0" xfId="0" applyFont="1" applyFill="1" applyBorder="1" applyAlignment="1">
      <alignment horizontal="center" vertical="center"/>
    </xf>
    <xf numFmtId="0" fontId="27" fillId="0" borderId="35" xfId="0" applyFont="1" applyFill="1" applyBorder="1" applyAlignment="1">
      <alignment vertical="center"/>
    </xf>
    <xf numFmtId="0" fontId="27" fillId="0" borderId="0" xfId="0" applyFont="1" applyFill="1" applyBorder="1" applyAlignment="1">
      <alignment vertical="center"/>
    </xf>
    <xf numFmtId="0" fontId="27" fillId="0" borderId="35" xfId="0" applyFont="1" applyFill="1" applyBorder="1" applyAlignment="1">
      <alignment horizontal="center" vertical="center"/>
    </xf>
    <xf numFmtId="0" fontId="27" fillId="0" borderId="0" xfId="0" applyFont="1" applyFill="1" applyBorder="1" applyAlignment="1">
      <alignment horizontal="center" vertical="center"/>
    </xf>
    <xf numFmtId="0" fontId="27" fillId="0" borderId="37" xfId="0" applyFont="1" applyFill="1" applyBorder="1" applyAlignment="1">
      <alignment horizontal="center" vertical="center"/>
    </xf>
    <xf numFmtId="0" fontId="27" fillId="0" borderId="38" xfId="0" applyFont="1" applyFill="1" applyBorder="1" applyAlignment="1">
      <alignment horizontal="center" vertical="center"/>
    </xf>
    <xf numFmtId="0" fontId="25" fillId="0" borderId="68" xfId="0" applyFont="1" applyBorder="1" applyAlignment="1">
      <alignment horizontal="center" vertical="center"/>
    </xf>
    <xf numFmtId="0" fontId="25" fillId="0" borderId="82" xfId="0" applyFont="1" applyBorder="1" applyAlignment="1">
      <alignment horizontal="center" vertical="center"/>
    </xf>
    <xf numFmtId="0" fontId="25" fillId="0" borderId="83" xfId="0" applyFont="1" applyBorder="1" applyAlignment="1">
      <alignment horizontal="center" vertical="center"/>
    </xf>
    <xf numFmtId="0" fontId="25" fillId="0" borderId="12" xfId="0" applyFont="1" applyBorder="1" applyAlignment="1">
      <alignment horizontal="center" vertical="center"/>
    </xf>
    <xf numFmtId="0" fontId="25" fillId="0" borderId="63" xfId="0" applyFont="1" applyBorder="1" applyAlignment="1">
      <alignment horizontal="center" vertical="center"/>
    </xf>
    <xf numFmtId="0" fontId="25" fillId="0" borderId="76" xfId="0" applyFont="1" applyBorder="1" applyAlignment="1">
      <alignment horizontal="center" vertical="center"/>
    </xf>
    <xf numFmtId="0" fontId="25" fillId="0" borderId="87" xfId="0" applyFont="1" applyBorder="1" applyAlignment="1">
      <alignment horizontal="center" vertical="center"/>
    </xf>
    <xf numFmtId="0" fontId="25" fillId="0" borderId="88" xfId="0" applyFont="1" applyBorder="1" applyAlignment="1">
      <alignment horizontal="center" vertical="center"/>
    </xf>
    <xf numFmtId="0" fontId="25" fillId="0" borderId="90" xfId="0" applyFont="1" applyBorder="1" applyAlignment="1">
      <alignment horizontal="center" vertical="center"/>
    </xf>
    <xf numFmtId="0" fontId="25" fillId="0" borderId="91" xfId="0" applyFont="1" applyBorder="1" applyAlignment="1">
      <alignment horizontal="center" vertical="center"/>
    </xf>
    <xf numFmtId="0" fontId="25" fillId="0" borderId="92" xfId="0" applyFont="1" applyBorder="1" applyAlignment="1">
      <alignment horizontal="center" vertical="center"/>
    </xf>
    <xf numFmtId="0" fontId="25" fillId="0" borderId="93" xfId="0" applyFont="1" applyBorder="1" applyAlignment="1">
      <alignment horizontal="center" vertical="center"/>
    </xf>
    <xf numFmtId="0" fontId="25" fillId="0" borderId="64" xfId="0" applyFont="1" applyBorder="1" applyAlignment="1">
      <alignment horizontal="center" vertical="center"/>
    </xf>
    <xf numFmtId="0" fontId="25" fillId="0" borderId="77" xfId="0" applyFont="1" applyBorder="1" applyAlignment="1">
      <alignment horizontal="center" vertical="center"/>
    </xf>
    <xf numFmtId="0" fontId="25" fillId="0" borderId="89" xfId="0" applyFont="1" applyBorder="1" applyAlignment="1">
      <alignment horizontal="center" vertical="center"/>
    </xf>
    <xf numFmtId="0" fontId="39" fillId="35" borderId="4" xfId="0" applyFont="1" applyFill="1" applyBorder="1" applyAlignment="1">
      <alignment horizontal="center" vertical="center"/>
    </xf>
    <xf numFmtId="0" fontId="39" fillId="35" borderId="7" xfId="0" applyFont="1" applyFill="1" applyBorder="1" applyAlignment="1">
      <alignment horizontal="center" vertical="center"/>
    </xf>
    <xf numFmtId="0" fontId="39" fillId="27" borderId="4" xfId="0" applyFont="1" applyFill="1" applyBorder="1" applyAlignment="1">
      <alignment horizontal="center" vertical="center"/>
    </xf>
    <xf numFmtId="0" fontId="39" fillId="27" borderId="7" xfId="0" applyFont="1" applyFill="1" applyBorder="1" applyAlignment="1">
      <alignment horizontal="center" vertical="center"/>
    </xf>
    <xf numFmtId="0" fontId="25" fillId="0" borderId="94" xfId="0" applyFont="1" applyBorder="1" applyAlignment="1">
      <alignment horizontal="center" vertical="center"/>
    </xf>
    <xf numFmtId="0" fontId="25" fillId="0" borderId="74" xfId="0" applyFont="1" applyBorder="1" applyAlignment="1">
      <alignment horizontal="center" vertical="center"/>
    </xf>
    <xf numFmtId="0" fontId="39" fillId="10" borderId="4" xfId="0" applyFont="1" applyFill="1" applyBorder="1" applyAlignment="1">
      <alignment horizontal="center" vertical="center"/>
    </xf>
    <xf numFmtId="0" fontId="39" fillId="10" borderId="7" xfId="0" applyFont="1" applyFill="1" applyBorder="1" applyAlignment="1">
      <alignment horizontal="center" vertical="center"/>
    </xf>
    <xf numFmtId="0" fontId="25" fillId="0" borderId="65" xfId="0" applyFont="1" applyBorder="1" applyAlignment="1">
      <alignment horizontal="center" vertical="center"/>
    </xf>
    <xf numFmtId="0" fontId="31" fillId="0" borderId="51" xfId="0" applyFont="1" applyBorder="1" applyAlignment="1">
      <alignment vertical="center"/>
    </xf>
    <xf numFmtId="0" fontId="31" fillId="0" borderId="51" xfId="0" applyFont="1" applyBorder="1" applyAlignment="1">
      <alignment horizontal="center" vertical="center"/>
    </xf>
    <xf numFmtId="0" fontId="31" fillId="0" borderId="52" xfId="0" applyFont="1" applyBorder="1" applyAlignment="1">
      <alignment horizontal="center" vertical="center"/>
    </xf>
    <xf numFmtId="0" fontId="31" fillId="0" borderId="53" xfId="0" applyFont="1" applyBorder="1" applyAlignment="1">
      <alignment horizontal="center" vertical="center"/>
    </xf>
    <xf numFmtId="0" fontId="31" fillId="0" borderId="54" xfId="0" applyFont="1" applyBorder="1" applyAlignment="1">
      <alignment horizontal="center" vertical="center"/>
    </xf>
    <xf numFmtId="0" fontId="21" fillId="0" borderId="51" xfId="0" applyFont="1" applyBorder="1" applyAlignment="1">
      <alignment horizontal="center" vertical="center"/>
    </xf>
    <xf numFmtId="0" fontId="80" fillId="0" borderId="0" xfId="0" applyFont="1" applyFill="1" applyAlignment="1">
      <alignment horizontal="center" vertical="center"/>
    </xf>
    <xf numFmtId="0" fontId="80" fillId="0" borderId="55" xfId="0" applyFont="1" applyFill="1" applyBorder="1" applyAlignment="1">
      <alignment horizontal="center" vertical="center"/>
    </xf>
    <xf numFmtId="0" fontId="18" fillId="0" borderId="0" xfId="0" applyFont="1" applyFill="1" applyAlignment="1">
      <alignment horizontal="center" vertical="center"/>
    </xf>
    <xf numFmtId="0" fontId="18" fillId="0" borderId="55" xfId="0" applyFont="1" applyFill="1" applyBorder="1" applyAlignment="1">
      <alignment horizontal="center" vertical="center"/>
    </xf>
    <xf numFmtId="0" fontId="19" fillId="29" borderId="0" xfId="0" applyFont="1" applyFill="1" applyAlignment="1">
      <alignment horizontal="center" vertical="center"/>
    </xf>
    <xf numFmtId="0" fontId="38" fillId="0" borderId="0" xfId="0" applyFont="1" applyAlignment="1">
      <alignment horizontal="center" vertical="top"/>
    </xf>
    <xf numFmtId="0" fontId="31" fillId="0" borderId="0" xfId="0" applyFont="1" applyAlignment="1">
      <alignment horizontal="left" vertical="center"/>
    </xf>
    <xf numFmtId="0" fontId="38" fillId="0" borderId="0" xfId="0" applyFont="1" applyAlignment="1">
      <alignment horizontal="left" vertical="center"/>
    </xf>
    <xf numFmtId="0" fontId="24" fillId="0" borderId="0" xfId="0" applyFont="1" applyAlignment="1">
      <alignment horizontal="center" vertical="center"/>
    </xf>
    <xf numFmtId="0" fontId="27" fillId="0" borderId="0" xfId="0" applyFont="1" applyFill="1" applyAlignment="1">
      <alignment horizontal="center" vertical="center"/>
    </xf>
    <xf numFmtId="0" fontId="30" fillId="0" borderId="0" xfId="0" applyFont="1" applyAlignment="1">
      <alignment horizontal="left" vertical="center"/>
    </xf>
    <xf numFmtId="0" fontId="23" fillId="0" borderId="0" xfId="0" applyFont="1" applyAlignment="1">
      <alignment horizontal="center" vertical="center"/>
    </xf>
    <xf numFmtId="0" fontId="23" fillId="0" borderId="0" xfId="0" applyFont="1" applyAlignment="1">
      <alignment horizontal="center" vertical="center" wrapText="1"/>
    </xf>
    <xf numFmtId="0" fontId="29" fillId="19" borderId="0" xfId="0" applyFont="1" applyFill="1" applyAlignment="1">
      <alignment horizontal="center" vertical="center" wrapText="1"/>
    </xf>
    <xf numFmtId="0" fontId="28" fillId="0" borderId="0" xfId="0" applyFont="1" applyAlignment="1">
      <alignment horizontal="center" vertical="center"/>
    </xf>
    <xf numFmtId="0" fontId="32" fillId="0" borderId="0" xfId="0" applyFont="1" applyAlignment="1">
      <alignment horizontal="center" vertical="center"/>
    </xf>
    <xf numFmtId="0" fontId="30" fillId="0" borderId="0" xfId="0" applyFont="1" applyAlignment="1">
      <alignment horizontal="center" vertical="center"/>
    </xf>
    <xf numFmtId="0" fontId="29" fillId="19" borderId="0" xfId="0" applyFont="1" applyFill="1" applyAlignment="1">
      <alignment horizontal="center" vertical="center"/>
    </xf>
    <xf numFmtId="0" fontId="29" fillId="3" borderId="0" xfId="0" applyFont="1" applyFill="1" applyAlignment="1">
      <alignment horizontal="center" vertical="center"/>
    </xf>
    <xf numFmtId="0" fontId="29" fillId="18" borderId="0" xfId="0" applyFont="1" applyFill="1" applyAlignment="1">
      <alignment horizontal="center" vertical="center"/>
    </xf>
    <xf numFmtId="0" fontId="27" fillId="0" borderId="32" xfId="0" applyFont="1" applyFill="1" applyBorder="1" applyAlignment="1">
      <alignment horizontal="center" vertical="center"/>
    </xf>
    <xf numFmtId="0" fontId="27" fillId="0" borderId="33" xfId="0" applyFont="1" applyFill="1" applyBorder="1" applyAlignment="1">
      <alignment horizontal="center" vertical="center"/>
    </xf>
    <xf numFmtId="0" fontId="27" fillId="0" borderId="32" xfId="0" applyFont="1" applyFill="1" applyBorder="1" applyAlignment="1">
      <alignment horizontal="center" vertical="center" wrapText="1"/>
    </xf>
    <xf numFmtId="0" fontId="27" fillId="0" borderId="33" xfId="0" applyFont="1" applyFill="1" applyBorder="1" applyAlignment="1">
      <alignment horizontal="center" vertical="center" wrapText="1"/>
    </xf>
    <xf numFmtId="0" fontId="27" fillId="0" borderId="35"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30" fillId="0" borderId="0" xfId="0" applyFont="1" applyAlignment="1">
      <alignment horizontal="center" vertical="center" wrapText="1"/>
    </xf>
    <xf numFmtId="0" fontId="34" fillId="0" borderId="5" xfId="0" applyFont="1" applyBorder="1" applyAlignment="1">
      <alignment horizontal="center" vertical="center" textRotation="180" wrapText="1"/>
    </xf>
    <xf numFmtId="0" fontId="38" fillId="0" borderId="0" xfId="0" applyFont="1" applyAlignment="1">
      <alignment horizontal="center" vertical="center"/>
    </xf>
    <xf numFmtId="0" fontId="88" fillId="15" borderId="8" xfId="0" applyFont="1" applyFill="1" applyBorder="1" applyAlignment="1">
      <alignment horizontal="center" vertical="center" wrapText="1"/>
    </xf>
    <xf numFmtId="0" fontId="88" fillId="15" borderId="0" xfId="0" applyFont="1" applyFill="1" applyBorder="1" applyAlignment="1">
      <alignment horizontal="center" vertical="center" wrapText="1"/>
    </xf>
    <xf numFmtId="0" fontId="34" fillId="0" borderId="2" xfId="0" applyFont="1" applyBorder="1" applyAlignment="1">
      <alignment horizontal="center" vertical="center" textRotation="180"/>
    </xf>
    <xf numFmtId="0" fontId="34" fillId="0" borderId="8" xfId="0" applyFont="1" applyBorder="1" applyAlignment="1">
      <alignment horizontal="center" vertical="center" textRotation="180"/>
    </xf>
    <xf numFmtId="0" fontId="34" fillId="0" borderId="5" xfId="0" applyFont="1" applyBorder="1" applyAlignment="1">
      <alignment horizontal="center" vertical="center" textRotation="180"/>
    </xf>
    <xf numFmtId="0" fontId="38" fillId="0" borderId="0" xfId="0" applyFont="1" applyBorder="1" applyAlignment="1">
      <alignment horizontal="right" vertical="center"/>
    </xf>
    <xf numFmtId="0" fontId="38" fillId="0" borderId="9" xfId="0" applyFont="1" applyBorder="1" applyAlignment="1">
      <alignment horizontal="right" vertical="center"/>
    </xf>
    <xf numFmtId="0" fontId="31" fillId="0" borderId="0" xfId="0" applyFont="1" applyBorder="1" applyAlignment="1">
      <alignment horizontal="left" vertical="center"/>
    </xf>
    <xf numFmtId="0" fontId="31" fillId="0" borderId="3" xfId="0" applyFont="1" applyBorder="1" applyAlignment="1">
      <alignment horizontal="left" vertical="center"/>
    </xf>
    <xf numFmtId="0" fontId="31" fillId="0" borderId="6" xfId="0" applyFont="1" applyBorder="1" applyAlignment="1">
      <alignment horizontal="left" vertical="center"/>
    </xf>
    <xf numFmtId="0" fontId="31" fillId="0" borderId="7" xfId="0" applyFont="1" applyBorder="1" applyAlignment="1">
      <alignment horizontal="left" vertical="center"/>
    </xf>
    <xf numFmtId="0" fontId="31" fillId="0" borderId="9" xfId="0" applyFont="1" applyBorder="1" applyAlignment="1">
      <alignment horizontal="left" vertical="center"/>
    </xf>
    <xf numFmtId="0" fontId="31" fillId="0" borderId="4" xfId="0" applyFont="1" applyBorder="1" applyAlignment="1">
      <alignment horizontal="left" vertical="center"/>
    </xf>
    <xf numFmtId="0" fontId="72" fillId="24" borderId="0" xfId="0" applyFont="1" applyFill="1" applyAlignment="1">
      <alignment horizontal="center" vertical="center"/>
    </xf>
    <xf numFmtId="0" fontId="72" fillId="35" borderId="0" xfId="0" applyFont="1" applyFill="1" applyBorder="1" applyAlignment="1">
      <alignment horizontal="center" vertical="center"/>
    </xf>
    <xf numFmtId="0" fontId="72" fillId="27" borderId="0" xfId="0" applyFont="1" applyFill="1" applyBorder="1" applyAlignment="1">
      <alignment horizontal="center" vertical="center"/>
    </xf>
    <xf numFmtId="0" fontId="76" fillId="17" borderId="0" xfId="0" applyFont="1" applyFill="1" applyBorder="1" applyAlignment="1">
      <alignment horizontal="center" vertical="center"/>
    </xf>
    <xf numFmtId="0" fontId="72" fillId="8" borderId="0" xfId="0" applyFont="1" applyFill="1" applyAlignment="1">
      <alignment horizontal="center" vertical="center" wrapText="1"/>
    </xf>
    <xf numFmtId="0" fontId="42" fillId="24" borderId="153" xfId="0" applyFont="1" applyFill="1" applyBorder="1" applyAlignment="1">
      <alignment horizontal="center" vertical="center"/>
    </xf>
    <xf numFmtId="0" fontId="42" fillId="24" borderId="1" xfId="0" applyFont="1" applyFill="1" applyBorder="1" applyAlignment="1">
      <alignment horizontal="center" vertical="center"/>
    </xf>
    <xf numFmtId="0" fontId="42" fillId="24" borderId="154" xfId="0" applyFont="1" applyFill="1" applyBorder="1" applyAlignment="1">
      <alignment horizontal="center" vertical="center"/>
    </xf>
    <xf numFmtId="0" fontId="42" fillId="24" borderId="155" xfId="0" applyFont="1" applyFill="1" applyBorder="1" applyAlignment="1">
      <alignment horizontal="center" vertical="center"/>
    </xf>
    <xf numFmtId="0" fontId="33" fillId="23" borderId="2" xfId="0" applyFont="1" applyFill="1" applyBorder="1" applyAlignment="1">
      <alignment horizontal="center" vertical="center" wrapText="1"/>
    </xf>
    <xf numFmtId="0" fontId="33" fillId="23" borderId="3" xfId="0" applyFont="1" applyFill="1" applyBorder="1" applyAlignment="1">
      <alignment horizontal="center" vertical="center" wrapText="1"/>
    </xf>
    <xf numFmtId="0" fontId="33" fillId="23" borderId="4" xfId="0" applyFont="1" applyFill="1" applyBorder="1" applyAlignment="1">
      <alignment horizontal="center" vertical="center" wrapText="1"/>
    </xf>
    <xf numFmtId="0" fontId="33" fillId="23" borderId="5" xfId="0" applyFont="1" applyFill="1" applyBorder="1" applyAlignment="1">
      <alignment horizontal="center" vertical="center" wrapText="1"/>
    </xf>
    <xf numFmtId="0" fontId="33" fillId="23" borderId="6" xfId="0" applyFont="1" applyFill="1" applyBorder="1" applyAlignment="1">
      <alignment horizontal="center" vertical="center" wrapText="1"/>
    </xf>
    <xf numFmtId="0" fontId="33" fillId="23" borderId="7" xfId="0" applyFont="1" applyFill="1" applyBorder="1" applyAlignment="1">
      <alignment horizontal="center" vertical="center" wrapText="1"/>
    </xf>
    <xf numFmtId="0" fontId="72" fillId="23" borderId="0" xfId="0" applyFont="1" applyFill="1" applyBorder="1" applyAlignment="1">
      <alignment horizontal="center" vertical="center" wrapText="1"/>
    </xf>
    <xf numFmtId="0" fontId="68" fillId="0" borderId="5" xfId="0" applyFont="1" applyBorder="1" applyAlignment="1">
      <alignment horizontal="center" vertical="center"/>
    </xf>
    <xf numFmtId="0" fontId="68" fillId="0" borderId="6" xfId="0" applyFont="1" applyBorder="1" applyAlignment="1">
      <alignment horizontal="center" vertical="center"/>
    </xf>
    <xf numFmtId="0" fontId="68" fillId="0" borderId="7" xfId="0" applyFont="1" applyBorder="1" applyAlignment="1">
      <alignment horizontal="center" vertical="center"/>
    </xf>
    <xf numFmtId="0" fontId="68" fillId="0" borderId="8" xfId="0" applyFont="1" applyBorder="1" applyAlignment="1">
      <alignment horizontal="center" vertical="center"/>
    </xf>
    <xf numFmtId="0" fontId="68" fillId="0" borderId="0" xfId="0" applyFont="1" applyBorder="1" applyAlignment="1">
      <alignment horizontal="center" vertical="center"/>
    </xf>
    <xf numFmtId="0" fontId="68" fillId="0" borderId="9" xfId="0" applyFont="1" applyBorder="1" applyAlignment="1">
      <alignment horizontal="center" vertical="center"/>
    </xf>
    <xf numFmtId="0" fontId="68" fillId="0" borderId="8" xfId="0" applyFont="1" applyBorder="1" applyAlignment="1">
      <alignment horizontal="center" vertical="center" wrapText="1"/>
    </xf>
    <xf numFmtId="0" fontId="68" fillId="0" borderId="0" xfId="0" applyFont="1" applyBorder="1" applyAlignment="1">
      <alignment horizontal="center" vertical="center" wrapText="1"/>
    </xf>
    <xf numFmtId="0" fontId="68" fillId="0" borderId="9" xfId="0" applyFont="1" applyBorder="1" applyAlignment="1">
      <alignment horizontal="center" vertical="center" wrapText="1"/>
    </xf>
    <xf numFmtId="0" fontId="38" fillId="0" borderId="0" xfId="0" applyFont="1" applyBorder="1" applyAlignment="1">
      <alignment vertical="center"/>
    </xf>
    <xf numFmtId="0" fontId="38" fillId="0" borderId="9" xfId="0" applyFont="1" applyBorder="1" applyAlignment="1">
      <alignment vertical="center"/>
    </xf>
    <xf numFmtId="0" fontId="38" fillId="0" borderId="0" xfId="0" applyFont="1" applyBorder="1" applyAlignment="1">
      <alignment vertical="center" wrapText="1"/>
    </xf>
    <xf numFmtId="0" fontId="38" fillId="0" borderId="9" xfId="0" applyFont="1" applyBorder="1" applyAlignment="1">
      <alignment vertical="center" wrapText="1"/>
    </xf>
    <xf numFmtId="0" fontId="68" fillId="5" borderId="2" xfId="0" applyFont="1" applyFill="1" applyBorder="1" applyAlignment="1">
      <alignment horizontal="center" vertical="center" wrapText="1"/>
    </xf>
    <xf numFmtId="0" fontId="68" fillId="5" borderId="3" xfId="0" applyFont="1" applyFill="1" applyBorder="1" applyAlignment="1">
      <alignment horizontal="center" vertical="center" wrapText="1"/>
    </xf>
    <xf numFmtId="0" fontId="68" fillId="5" borderId="4" xfId="0" applyFont="1" applyFill="1" applyBorder="1" applyAlignment="1">
      <alignment horizontal="center" vertical="center" wrapText="1"/>
    </xf>
    <xf numFmtId="0" fontId="68" fillId="5" borderId="8" xfId="0" applyFont="1" applyFill="1" applyBorder="1" applyAlignment="1">
      <alignment horizontal="center" vertical="center" wrapText="1"/>
    </xf>
    <xf numFmtId="0" fontId="68" fillId="5" borderId="0" xfId="0" applyFont="1" applyFill="1" applyBorder="1" applyAlignment="1">
      <alignment horizontal="center" vertical="center" wrapText="1"/>
    </xf>
    <xf numFmtId="0" fontId="68" fillId="5" borderId="9" xfId="0" applyFont="1" applyFill="1" applyBorder="1" applyAlignment="1">
      <alignment horizontal="center" vertical="center" wrapText="1"/>
    </xf>
    <xf numFmtId="0" fontId="71" fillId="10" borderId="8" xfId="0" applyFont="1" applyFill="1" applyBorder="1" applyAlignment="1">
      <alignment horizontal="center" vertical="center"/>
    </xf>
    <xf numFmtId="0" fontId="71" fillId="10" borderId="0" xfId="0" applyFont="1" applyFill="1" applyBorder="1" applyAlignment="1">
      <alignment horizontal="center" vertical="center"/>
    </xf>
    <xf numFmtId="0" fontId="71" fillId="10" borderId="9" xfId="0" applyFont="1" applyFill="1" applyBorder="1" applyAlignment="1">
      <alignment horizontal="center" vertical="center"/>
    </xf>
    <xf numFmtId="0" fontId="71" fillId="30" borderId="8" xfId="0" applyFont="1" applyFill="1" applyBorder="1" applyAlignment="1">
      <alignment horizontal="center" vertical="center"/>
    </xf>
    <xf numFmtId="0" fontId="71" fillId="30" borderId="0" xfId="0" applyFont="1" applyFill="1" applyBorder="1" applyAlignment="1">
      <alignment horizontal="center" vertical="center"/>
    </xf>
    <xf numFmtId="0" fontId="71" fillId="30" borderId="9" xfId="0" applyFont="1" applyFill="1" applyBorder="1" applyAlignment="1">
      <alignment horizontal="center" vertical="center"/>
    </xf>
    <xf numFmtId="0" fontId="69" fillId="32" borderId="8" xfId="0" applyFont="1" applyFill="1" applyBorder="1" applyAlignment="1">
      <alignment horizontal="center" vertical="center"/>
    </xf>
    <xf numFmtId="0" fontId="69" fillId="32" borderId="0" xfId="0" applyFont="1" applyFill="1" applyBorder="1" applyAlignment="1">
      <alignment horizontal="center" vertical="center"/>
    </xf>
    <xf numFmtId="0" fontId="69" fillId="32" borderId="9" xfId="0" applyFont="1" applyFill="1" applyBorder="1" applyAlignment="1">
      <alignment horizontal="center" vertical="center"/>
    </xf>
    <xf numFmtId="0" fontId="30" fillId="0" borderId="8" xfId="0" applyFont="1" applyBorder="1" applyAlignment="1">
      <alignment horizontal="center" vertical="center"/>
    </xf>
    <xf numFmtId="0" fontId="30" fillId="0" borderId="0" xfId="0" applyFont="1" applyBorder="1" applyAlignment="1">
      <alignment horizontal="center" vertical="center"/>
    </xf>
    <xf numFmtId="0" fontId="30" fillId="0" borderId="9" xfId="0" applyFont="1" applyBorder="1" applyAlignment="1">
      <alignment horizontal="center" vertical="center"/>
    </xf>
    <xf numFmtId="0" fontId="70" fillId="6" borderId="8" xfId="0" applyFont="1" applyFill="1" applyBorder="1" applyAlignment="1">
      <alignment horizontal="center" vertical="center"/>
    </xf>
    <xf numFmtId="0" fontId="70" fillId="6" borderId="0" xfId="0" applyFont="1" applyFill="1" applyBorder="1" applyAlignment="1">
      <alignment horizontal="center" vertical="center"/>
    </xf>
    <xf numFmtId="0" fontId="70" fillId="6" borderId="9" xfId="0" applyFont="1" applyFill="1" applyBorder="1" applyAlignment="1">
      <alignment horizontal="center" vertical="center"/>
    </xf>
    <xf numFmtId="0" fontId="69" fillId="5" borderId="8" xfId="0" applyFont="1" applyFill="1" applyBorder="1" applyAlignment="1">
      <alignment horizontal="center" vertical="center"/>
    </xf>
    <xf numFmtId="0" fontId="69" fillId="5" borderId="0" xfId="0" applyFont="1" applyFill="1" applyBorder="1" applyAlignment="1">
      <alignment horizontal="center" vertical="center"/>
    </xf>
    <xf numFmtId="0" fontId="69" fillId="5" borderId="9" xfId="0" applyFont="1" applyFill="1" applyBorder="1" applyAlignment="1">
      <alignment horizontal="center" vertical="center"/>
    </xf>
    <xf numFmtId="0" fontId="21" fillId="0" borderId="57" xfId="0" applyFont="1" applyBorder="1" applyAlignment="1">
      <alignment horizontal="center" vertical="center"/>
    </xf>
    <xf numFmtId="0" fontId="21" fillId="0" borderId="58" xfId="0" applyFont="1" applyBorder="1" applyAlignment="1">
      <alignment horizontal="center" vertical="center"/>
    </xf>
    <xf numFmtId="0" fontId="21" fillId="0" borderId="59" xfId="0" applyFont="1" applyBorder="1" applyAlignment="1">
      <alignment horizontal="center" vertical="center"/>
    </xf>
    <xf numFmtId="0" fontId="68" fillId="0" borderId="8" xfId="0" applyFont="1" applyBorder="1" applyAlignment="1">
      <alignment horizontal="left" vertical="center"/>
    </xf>
    <xf numFmtId="0" fontId="68" fillId="0" borderId="0" xfId="0" applyFont="1" applyBorder="1" applyAlignment="1">
      <alignment horizontal="left" vertical="center"/>
    </xf>
    <xf numFmtId="0" fontId="68" fillId="0" borderId="9" xfId="0" applyFont="1" applyBorder="1" applyAlignment="1">
      <alignment horizontal="left" vertical="center"/>
    </xf>
    <xf numFmtId="0" fontId="68" fillId="0" borderId="8" xfId="0" applyFont="1" applyBorder="1" applyAlignment="1">
      <alignment horizontal="left" vertical="center" wrapText="1"/>
    </xf>
    <xf numFmtId="0" fontId="68" fillId="0" borderId="0" xfId="0" applyFont="1" applyBorder="1" applyAlignment="1">
      <alignment horizontal="left" vertical="center" wrapText="1"/>
    </xf>
    <xf numFmtId="0" fontId="68" fillId="0" borderId="9" xfId="0" applyFont="1" applyBorder="1" applyAlignment="1">
      <alignment horizontal="left" vertical="center" wrapText="1"/>
    </xf>
    <xf numFmtId="16" fontId="13" fillId="17" borderId="0" xfId="0" applyNumberFormat="1" applyFont="1" applyFill="1" applyBorder="1" applyAlignment="1">
      <alignment horizontal="center" vertical="center"/>
    </xf>
    <xf numFmtId="16" fontId="13" fillId="17" borderId="24" xfId="0" applyNumberFormat="1" applyFont="1" applyFill="1" applyBorder="1" applyAlignment="1">
      <alignment horizontal="center" vertical="center"/>
    </xf>
    <xf numFmtId="0" fontId="21" fillId="0" borderId="57" xfId="0" applyFont="1" applyFill="1" applyBorder="1" applyAlignment="1">
      <alignment horizontal="center" vertical="center"/>
    </xf>
    <xf numFmtId="0" fontId="21" fillId="0" borderId="58" xfId="0" applyFont="1" applyFill="1" applyBorder="1" applyAlignment="1">
      <alignment horizontal="center" vertical="center"/>
    </xf>
    <xf numFmtId="0" fontId="21" fillId="0" borderId="59" xfId="0" applyFont="1" applyFill="1" applyBorder="1" applyAlignment="1">
      <alignment horizontal="center" vertical="center"/>
    </xf>
    <xf numFmtId="0" fontId="25" fillId="0" borderId="136" xfId="0" applyFont="1" applyBorder="1" applyAlignment="1">
      <alignment horizontal="center" vertical="center"/>
    </xf>
    <xf numFmtId="0" fontId="89" fillId="22" borderId="67" xfId="0" applyFont="1" applyFill="1" applyBorder="1" applyAlignment="1">
      <alignment horizontal="center" vertical="center"/>
    </xf>
    <xf numFmtId="0" fontId="89" fillId="22" borderId="9" xfId="0" applyFont="1" applyFill="1" applyBorder="1" applyAlignment="1">
      <alignment horizontal="center" vertical="center"/>
    </xf>
    <xf numFmtId="0" fontId="89" fillId="22" borderId="70" xfId="0" applyFont="1" applyFill="1" applyBorder="1" applyAlignment="1">
      <alignment horizontal="center" vertical="center"/>
    </xf>
    <xf numFmtId="0" fontId="89" fillId="22" borderId="7" xfId="0" applyFont="1" applyFill="1" applyBorder="1" applyAlignment="1">
      <alignment horizontal="center" vertical="center"/>
    </xf>
    <xf numFmtId="0" fontId="89" fillId="22" borderId="108" xfId="0" applyFont="1" applyFill="1" applyBorder="1" applyAlignment="1">
      <alignment horizontal="center" vertical="center"/>
    </xf>
    <xf numFmtId="0" fontId="89" fillId="22" borderId="112" xfId="0" applyFont="1" applyFill="1" applyBorder="1" applyAlignment="1">
      <alignment horizontal="center" vertical="center"/>
    </xf>
    <xf numFmtId="0" fontId="89" fillId="22" borderId="111" xfId="0" applyFont="1" applyFill="1" applyBorder="1" applyAlignment="1">
      <alignment horizontal="center" vertical="center"/>
    </xf>
    <xf numFmtId="0" fontId="89" fillId="22" borderId="3" xfId="0" applyFont="1" applyFill="1" applyBorder="1" applyAlignment="1">
      <alignment horizontal="center" vertical="center"/>
    </xf>
    <xf numFmtId="0" fontId="89" fillId="22" borderId="4" xfId="0" applyFont="1" applyFill="1" applyBorder="1" applyAlignment="1">
      <alignment horizontal="center" vertical="center"/>
    </xf>
    <xf numFmtId="0" fontId="69" fillId="0" borderId="8" xfId="0" applyFont="1" applyFill="1" applyBorder="1" applyAlignment="1">
      <alignment horizontal="left" vertical="center"/>
    </xf>
    <xf numFmtId="0" fontId="69" fillId="0" borderId="0" xfId="0" applyFont="1" applyFill="1" applyBorder="1" applyAlignment="1">
      <alignment horizontal="left" vertical="center"/>
    </xf>
    <xf numFmtId="0" fontId="71" fillId="0" borderId="8" xfId="0" applyFont="1" applyFill="1" applyBorder="1" applyAlignment="1">
      <alignment horizontal="left" vertical="center"/>
    </xf>
    <xf numFmtId="0" fontId="71" fillId="0" borderId="0" xfId="0" applyFont="1" applyFill="1" applyBorder="1" applyAlignment="1">
      <alignment horizontal="left" vertical="center"/>
    </xf>
    <xf numFmtId="0" fontId="68" fillId="32" borderId="2" xfId="0" applyFont="1" applyFill="1" applyBorder="1" applyAlignment="1">
      <alignment horizontal="center" vertical="center" wrapText="1"/>
    </xf>
    <xf numFmtId="0" fontId="68" fillId="32" borderId="3" xfId="0" applyFont="1" applyFill="1" applyBorder="1" applyAlignment="1">
      <alignment horizontal="center" vertical="center" wrapText="1"/>
    </xf>
    <xf numFmtId="0" fontId="68" fillId="32" borderId="4" xfId="0" applyFont="1" applyFill="1" applyBorder="1" applyAlignment="1">
      <alignment horizontal="center" vertical="center" wrapText="1"/>
    </xf>
    <xf numFmtId="0" fontId="68" fillId="32" borderId="8" xfId="0" applyFont="1" applyFill="1" applyBorder="1" applyAlignment="1">
      <alignment horizontal="center" vertical="center" wrapText="1"/>
    </xf>
    <xf numFmtId="0" fontId="68" fillId="32" borderId="0" xfId="0" applyFont="1" applyFill="1" applyBorder="1" applyAlignment="1">
      <alignment horizontal="center" vertical="center" wrapText="1"/>
    </xf>
    <xf numFmtId="0" fontId="68" fillId="32" borderId="9" xfId="0" applyFont="1" applyFill="1" applyBorder="1" applyAlignment="1">
      <alignment horizontal="center" vertical="center" wrapText="1"/>
    </xf>
    <xf numFmtId="16" fontId="81" fillId="6" borderId="0" xfId="0" applyNumberFormat="1" applyFont="1" applyFill="1" applyBorder="1" applyAlignment="1">
      <alignment horizontal="center" vertical="center"/>
    </xf>
    <xf numFmtId="16" fontId="81" fillId="6" borderId="24" xfId="0" applyNumberFormat="1" applyFont="1" applyFill="1" applyBorder="1" applyAlignment="1">
      <alignment horizontal="center" vertical="center"/>
    </xf>
    <xf numFmtId="0" fontId="92" fillId="19" borderId="61" xfId="0" applyFont="1" applyFill="1" applyBorder="1" applyAlignment="1">
      <alignment horizontal="center" vertical="center"/>
    </xf>
    <xf numFmtId="0" fontId="92" fillId="19" borderId="12" xfId="0" applyFont="1" applyFill="1" applyBorder="1" applyAlignment="1">
      <alignment horizontal="center" vertical="center"/>
    </xf>
    <xf numFmtId="0" fontId="21" fillId="0" borderId="52" xfId="0" applyFont="1" applyBorder="1" applyAlignment="1">
      <alignment horizontal="center" vertical="center"/>
    </xf>
    <xf numFmtId="0" fontId="21" fillId="0" borderId="53" xfId="0" applyFont="1" applyBorder="1" applyAlignment="1">
      <alignment horizontal="center" vertical="center"/>
    </xf>
    <xf numFmtId="0" fontId="21" fillId="0" borderId="54" xfId="0" applyFont="1" applyBorder="1" applyAlignment="1">
      <alignment horizontal="center" vertical="center"/>
    </xf>
    <xf numFmtId="16" fontId="81" fillId="39" borderId="0" xfId="0" applyNumberFormat="1" applyFont="1" applyFill="1" applyBorder="1" applyAlignment="1">
      <alignment horizontal="center" vertical="center"/>
    </xf>
    <xf numFmtId="16" fontId="81" fillId="39" borderId="24" xfId="0" applyNumberFormat="1" applyFont="1" applyFill="1" applyBorder="1" applyAlignment="1">
      <alignment horizontal="center" vertical="center"/>
    </xf>
    <xf numFmtId="0" fontId="25" fillId="0" borderId="133" xfId="0" applyFont="1" applyBorder="1" applyAlignment="1">
      <alignment horizontal="center" vertical="center"/>
    </xf>
    <xf numFmtId="0" fontId="25" fillId="0" borderId="134" xfId="0" applyFont="1" applyBorder="1" applyAlignment="1">
      <alignment horizontal="center" vertical="center"/>
    </xf>
    <xf numFmtId="0" fontId="25" fillId="38" borderId="71" xfId="0" applyFont="1" applyFill="1" applyBorder="1" applyAlignment="1">
      <alignment horizontal="center" vertical="center"/>
    </xf>
    <xf numFmtId="0" fontId="25" fillId="0" borderId="3" xfId="0" applyFont="1" applyBorder="1" applyAlignment="1">
      <alignment horizontal="center" vertical="center"/>
    </xf>
    <xf numFmtId="0" fontId="25" fillId="0" borderId="69" xfId="0" applyFont="1" applyBorder="1" applyAlignment="1">
      <alignment horizontal="center" vertical="center"/>
    </xf>
    <xf numFmtId="0" fontId="90" fillId="10" borderId="68" xfId="0" applyFont="1" applyFill="1" applyBorder="1" applyAlignment="1">
      <alignment horizontal="center" vertical="center"/>
    </xf>
    <xf numFmtId="0" fontId="90" fillId="10" borderId="3" xfId="0" applyFont="1" applyFill="1" applyBorder="1" applyAlignment="1">
      <alignment horizontal="center" vertical="center"/>
    </xf>
    <xf numFmtId="0" fontId="90" fillId="10" borderId="69" xfId="0" applyFont="1" applyFill="1" applyBorder="1" applyAlignment="1">
      <alignment horizontal="center" vertical="center"/>
    </xf>
    <xf numFmtId="0" fontId="90" fillId="10" borderId="67" xfId="0" applyFont="1" applyFill="1" applyBorder="1" applyAlignment="1">
      <alignment horizontal="center" vertical="center"/>
    </xf>
    <xf numFmtId="0" fontId="90" fillId="10" borderId="0" xfId="0" applyFont="1" applyFill="1" applyBorder="1" applyAlignment="1">
      <alignment horizontal="center" vertical="center"/>
    </xf>
    <xf numFmtId="0" fontId="90" fillId="10" borderId="47" xfId="0" applyFont="1" applyFill="1" applyBorder="1" applyAlignment="1">
      <alignment horizontal="center" vertical="center"/>
    </xf>
    <xf numFmtId="0" fontId="89" fillId="15" borderId="3" xfId="0" applyFont="1" applyFill="1" applyBorder="1" applyAlignment="1">
      <alignment horizontal="center" vertical="center"/>
    </xf>
    <xf numFmtId="0" fontId="89" fillId="15" borderId="6" xfId="0" applyFont="1" applyFill="1" applyBorder="1" applyAlignment="1">
      <alignment horizontal="center" vertical="center"/>
    </xf>
    <xf numFmtId="0" fontId="13" fillId="0" borderId="5" xfId="0" applyFont="1" applyBorder="1" applyAlignment="1">
      <alignment horizontal="center" vertical="center"/>
    </xf>
    <xf numFmtId="0" fontId="13" fillId="0" borderId="71" xfId="0" applyFont="1" applyBorder="1" applyAlignment="1">
      <alignment horizontal="center" vertical="center"/>
    </xf>
    <xf numFmtId="0" fontId="13" fillId="0" borderId="11" xfId="0" applyFont="1" applyBorder="1" applyAlignment="1">
      <alignment horizontal="center" vertical="center"/>
    </xf>
    <xf numFmtId="0" fontId="13" fillId="0" borderId="97" xfId="0" applyFont="1" applyBorder="1" applyAlignment="1">
      <alignment horizontal="center" vertical="center"/>
    </xf>
    <xf numFmtId="0" fontId="41" fillId="27" borderId="67" xfId="0" applyFont="1" applyFill="1" applyBorder="1" applyAlignment="1">
      <alignment horizontal="center" vertical="center"/>
    </xf>
    <xf numFmtId="0" fontId="41" fillId="27" borderId="0" xfId="0" applyFont="1" applyFill="1" applyBorder="1" applyAlignment="1">
      <alignment horizontal="center" vertical="center"/>
    </xf>
    <xf numFmtId="0" fontId="41" fillId="27" borderId="70" xfId="0" applyFont="1" applyFill="1" applyBorder="1" applyAlignment="1">
      <alignment horizontal="center" vertical="center"/>
    </xf>
    <xf numFmtId="0" fontId="41" fillId="27" borderId="6" xfId="0" applyFont="1" applyFill="1" applyBorder="1" applyAlignment="1">
      <alignment horizontal="center" vertical="center"/>
    </xf>
    <xf numFmtId="0" fontId="41" fillId="35" borderId="8" xfId="0" applyFont="1" applyFill="1" applyBorder="1" applyAlignment="1">
      <alignment horizontal="center" vertical="center"/>
    </xf>
    <xf numFmtId="0" fontId="41" fillId="35" borderId="0" xfId="0" applyFont="1" applyFill="1" applyBorder="1" applyAlignment="1">
      <alignment horizontal="center" vertical="center"/>
    </xf>
    <xf numFmtId="0" fontId="41" fillId="35" borderId="5" xfId="0" applyFont="1" applyFill="1" applyBorder="1" applyAlignment="1">
      <alignment horizontal="center" vertical="center"/>
    </xf>
    <xf numFmtId="0" fontId="41" fillId="35" borderId="6" xfId="0" applyFont="1" applyFill="1" applyBorder="1" applyAlignment="1">
      <alignment horizontal="center" vertical="center"/>
    </xf>
    <xf numFmtId="0" fontId="41" fillId="19" borderId="68" xfId="0" applyFont="1" applyFill="1" applyBorder="1" applyAlignment="1">
      <alignment horizontal="center" vertical="center"/>
    </xf>
    <xf numFmtId="0" fontId="41" fillId="19" borderId="3" xfId="0" applyFont="1" applyFill="1" applyBorder="1" applyAlignment="1">
      <alignment horizontal="center" vertical="center"/>
    </xf>
    <xf numFmtId="0" fontId="41" fillId="19" borderId="69" xfId="0" applyFont="1" applyFill="1" applyBorder="1" applyAlignment="1">
      <alignment horizontal="center" vertical="center"/>
    </xf>
    <xf numFmtId="0" fontId="41" fillId="19" borderId="70" xfId="0" applyFont="1" applyFill="1" applyBorder="1" applyAlignment="1">
      <alignment horizontal="center" vertical="center"/>
    </xf>
    <xf numFmtId="0" fontId="41" fillId="19" borderId="6" xfId="0" applyFont="1" applyFill="1" applyBorder="1" applyAlignment="1">
      <alignment horizontal="center" vertical="center"/>
    </xf>
    <xf numFmtId="0" fontId="41" fillId="19" borderId="71" xfId="0" applyFont="1" applyFill="1" applyBorder="1" applyAlignment="1">
      <alignment horizontal="center" vertical="center"/>
    </xf>
    <xf numFmtId="0" fontId="41" fillId="24" borderId="8" xfId="0" applyFont="1" applyFill="1" applyBorder="1" applyAlignment="1">
      <alignment horizontal="center" vertical="center"/>
    </xf>
    <xf numFmtId="0" fontId="41" fillId="24" borderId="9" xfId="0" applyFont="1" applyFill="1" applyBorder="1" applyAlignment="1">
      <alignment horizontal="center" vertical="center"/>
    </xf>
    <xf numFmtId="0" fontId="41" fillId="24" borderId="5" xfId="0" applyFont="1" applyFill="1" applyBorder="1" applyAlignment="1">
      <alignment horizontal="center" vertical="center"/>
    </xf>
    <xf numFmtId="0" fontId="41" fillId="24" borderId="7" xfId="0" applyFont="1" applyFill="1" applyBorder="1" applyAlignment="1">
      <alignment horizontal="center" vertical="center"/>
    </xf>
    <xf numFmtId="0" fontId="129" fillId="0" borderId="211" xfId="0" applyFont="1" applyBorder="1" applyAlignment="1">
      <alignment horizontal="center" vertical="center"/>
    </xf>
    <xf numFmtId="0" fontId="128" fillId="0" borderId="11" xfId="0" applyFont="1" applyBorder="1" applyAlignment="1">
      <alignment horizontal="center" vertical="center"/>
    </xf>
    <xf numFmtId="0" fontId="125" fillId="36" borderId="223" xfId="0" applyFont="1" applyFill="1" applyBorder="1" applyAlignment="1">
      <alignment horizontal="center" vertical="center"/>
    </xf>
    <xf numFmtId="0" fontId="125" fillId="36" borderId="224" xfId="0" applyFont="1" applyFill="1" applyBorder="1" applyAlignment="1">
      <alignment horizontal="center" vertical="center"/>
    </xf>
    <xf numFmtId="0" fontId="125" fillId="36" borderId="225" xfId="0" applyFont="1" applyFill="1" applyBorder="1" applyAlignment="1">
      <alignment horizontal="center" vertical="center"/>
    </xf>
    <xf numFmtId="0" fontId="72" fillId="0" borderId="170" xfId="0" applyFont="1" applyBorder="1" applyAlignment="1">
      <alignment horizontal="center" vertical="center"/>
    </xf>
    <xf numFmtId="0" fontId="72" fillId="0" borderId="171" xfId="0" applyFont="1" applyBorder="1" applyAlignment="1">
      <alignment horizontal="center" vertical="center"/>
    </xf>
    <xf numFmtId="0" fontId="72" fillId="0" borderId="172" xfId="0" applyFont="1" applyBorder="1" applyAlignment="1">
      <alignment horizontal="center" vertical="center"/>
    </xf>
    <xf numFmtId="0" fontId="92" fillId="19" borderId="97" xfId="0" applyFont="1" applyFill="1" applyBorder="1" applyAlignment="1">
      <alignment horizontal="center" vertical="center"/>
    </xf>
    <xf numFmtId="0" fontId="132" fillId="0" borderId="207" xfId="0" applyFont="1" applyBorder="1" applyAlignment="1">
      <alignment horizontal="center" vertical="center"/>
    </xf>
    <xf numFmtId="0" fontId="82" fillId="39" borderId="56" xfId="0" applyFont="1" applyFill="1" applyBorder="1" applyAlignment="1">
      <alignment horizontal="center" vertical="center"/>
    </xf>
    <xf numFmtId="0" fontId="82" fillId="39" borderId="0" xfId="0" applyFont="1" applyFill="1" applyBorder="1" applyAlignment="1">
      <alignment horizontal="center" vertical="center"/>
    </xf>
    <xf numFmtId="0" fontId="126" fillId="0" borderId="110" xfId="0" applyFont="1" applyBorder="1" applyAlignment="1">
      <alignment horizontal="center" vertical="center"/>
    </xf>
    <xf numFmtId="0" fontId="126" fillId="0" borderId="12" xfId="0" applyFont="1" applyBorder="1" applyAlignment="1">
      <alignment horizontal="center" vertical="center"/>
    </xf>
    <xf numFmtId="0" fontId="132" fillId="0" borderId="238" xfId="0" applyFont="1" applyBorder="1" applyAlignment="1">
      <alignment horizontal="center" vertical="center"/>
    </xf>
    <xf numFmtId="0" fontId="132" fillId="0" borderId="217" xfId="0" applyFont="1" applyBorder="1" applyAlignment="1">
      <alignment horizontal="center" vertical="center"/>
    </xf>
    <xf numFmtId="0" fontId="72" fillId="0" borderId="8" xfId="0" applyFont="1" applyFill="1" applyBorder="1" applyAlignment="1">
      <alignment horizontal="center" vertical="center"/>
    </xf>
    <xf numFmtId="0" fontId="86" fillId="39" borderId="56" xfId="0" applyFont="1" applyFill="1" applyBorder="1" applyAlignment="1">
      <alignment horizontal="center" vertical="center"/>
    </xf>
    <xf numFmtId="0" fontId="86" fillId="39" borderId="0" xfId="0" applyFont="1" applyFill="1" applyBorder="1" applyAlignment="1">
      <alignment horizontal="center" vertical="center"/>
    </xf>
    <xf numFmtId="0" fontId="72" fillId="0" borderId="61" xfId="0" applyFont="1" applyBorder="1" applyAlignment="1">
      <alignment horizontal="center" vertical="center"/>
    </xf>
    <xf numFmtId="0" fontId="72" fillId="0" borderId="12" xfId="0" applyFont="1" applyBorder="1" applyAlignment="1">
      <alignment horizontal="center" vertical="center"/>
    </xf>
    <xf numFmtId="0" fontId="72" fillId="0" borderId="97" xfId="0" applyFont="1" applyBorder="1" applyAlignment="1">
      <alignment horizontal="center" vertical="center"/>
    </xf>
    <xf numFmtId="0" fontId="31" fillId="0" borderId="153" xfId="0" applyFont="1" applyBorder="1" applyAlignment="1">
      <alignment horizontal="center" vertical="center"/>
    </xf>
    <xf numFmtId="0" fontId="31" fillId="0" borderId="173" xfId="0" applyFont="1" applyBorder="1" applyAlignment="1">
      <alignment horizontal="center" vertical="center"/>
    </xf>
    <xf numFmtId="0" fontId="25" fillId="0" borderId="111" xfId="0" applyFont="1" applyBorder="1" applyAlignment="1">
      <alignment horizontal="center" vertical="center"/>
    </xf>
    <xf numFmtId="0" fontId="39" fillId="0" borderId="68" xfId="0" applyFont="1" applyBorder="1" applyAlignment="1">
      <alignment horizontal="center" vertical="center" wrapText="1"/>
    </xf>
    <xf numFmtId="0" fontId="39" fillId="0" borderId="69" xfId="0" applyFont="1" applyBorder="1" applyAlignment="1">
      <alignment horizontal="center" vertical="center" wrapText="1"/>
    </xf>
    <xf numFmtId="0" fontId="39" fillId="0" borderId="70" xfId="0" applyFont="1" applyBorder="1" applyAlignment="1">
      <alignment horizontal="center" vertical="center" wrapText="1"/>
    </xf>
    <xf numFmtId="0" fontId="39" fillId="0" borderId="71" xfId="0" applyFont="1" applyBorder="1" applyAlignment="1">
      <alignment horizontal="center" vertical="center" wrapText="1"/>
    </xf>
    <xf numFmtId="0" fontId="75" fillId="0" borderId="2" xfId="0" applyFont="1" applyBorder="1" applyAlignment="1">
      <alignment horizontal="center" vertical="center"/>
    </xf>
    <xf numFmtId="0" fontId="75" fillId="0" borderId="3" xfId="0" applyFont="1" applyBorder="1" applyAlignment="1">
      <alignment horizontal="center" vertical="center"/>
    </xf>
    <xf numFmtId="0" fontId="75" fillId="0" borderId="69" xfId="0" applyFont="1" applyBorder="1" applyAlignment="1">
      <alignment horizontal="center" vertical="center"/>
    </xf>
    <xf numFmtId="0" fontId="75" fillId="0" borderId="8" xfId="0" applyFont="1" applyBorder="1" applyAlignment="1">
      <alignment horizontal="center" vertical="center"/>
    </xf>
    <xf numFmtId="0" fontId="75" fillId="0" borderId="47" xfId="0" applyFont="1" applyBorder="1" applyAlignment="1">
      <alignment horizontal="center" vertical="center"/>
    </xf>
    <xf numFmtId="0" fontId="75" fillId="0" borderId="5" xfId="0" applyFont="1" applyBorder="1" applyAlignment="1">
      <alignment horizontal="center" vertical="center"/>
    </xf>
    <xf numFmtId="0" fontId="75" fillId="0" borderId="6" xfId="0" applyFont="1" applyBorder="1" applyAlignment="1">
      <alignment horizontal="center" vertical="center"/>
    </xf>
    <xf numFmtId="0" fontId="75" fillId="0" borderId="71" xfId="0" applyFont="1" applyBorder="1" applyAlignment="1">
      <alignment horizontal="center" vertical="center"/>
    </xf>
    <xf numFmtId="0" fontId="25" fillId="0" borderId="112" xfId="0" applyFont="1" applyBorder="1" applyAlignment="1">
      <alignment horizontal="center" vertical="center"/>
    </xf>
    <xf numFmtId="0" fontId="39" fillId="0" borderId="110" xfId="0" applyFont="1" applyFill="1" applyBorder="1" applyAlignment="1">
      <alignment horizontal="center" vertical="center"/>
    </xf>
    <xf numFmtId="0" fontId="39" fillId="0" borderId="12" xfId="0" applyFont="1" applyFill="1" applyBorder="1" applyAlignment="1">
      <alignment horizontal="center" vertical="center"/>
    </xf>
    <xf numFmtId="0" fontId="39" fillId="0" borderId="97" xfId="0" applyFont="1" applyFill="1" applyBorder="1" applyAlignment="1">
      <alignment horizontal="center" vertical="center"/>
    </xf>
    <xf numFmtId="0" fontId="25" fillId="0" borderId="61" xfId="0" applyFont="1" applyBorder="1" applyAlignment="1">
      <alignment horizontal="center" vertical="center"/>
    </xf>
    <xf numFmtId="0" fontId="25" fillId="0" borderId="97" xfId="0" applyFont="1" applyBorder="1" applyAlignment="1">
      <alignment horizontal="center" vertical="center"/>
    </xf>
    <xf numFmtId="0" fontId="25" fillId="0" borderId="180" xfId="0" applyFont="1" applyBorder="1" applyAlignment="1">
      <alignment horizontal="center" vertical="center"/>
    </xf>
    <xf numFmtId="0" fontId="25" fillId="0" borderId="181" xfId="0" applyFont="1" applyBorder="1" applyAlignment="1">
      <alignment horizontal="center" vertical="center"/>
    </xf>
    <xf numFmtId="0" fontId="25" fillId="0" borderId="182" xfId="0" applyFont="1" applyBorder="1" applyAlignment="1">
      <alignment horizontal="center" vertical="center"/>
    </xf>
    <xf numFmtId="0" fontId="25" fillId="0" borderId="183" xfId="0" applyFont="1" applyBorder="1" applyAlignment="1">
      <alignment horizontal="center" vertical="center"/>
    </xf>
    <xf numFmtId="0" fontId="25" fillId="0" borderId="184" xfId="0" applyFont="1" applyBorder="1" applyAlignment="1">
      <alignment horizontal="center" vertical="center"/>
    </xf>
    <xf numFmtId="0" fontId="25" fillId="0" borderId="185" xfId="0" applyFont="1" applyBorder="1" applyAlignment="1">
      <alignment horizontal="center" vertical="center"/>
    </xf>
    <xf numFmtId="0" fontId="89" fillId="22" borderId="2" xfId="0" applyFont="1" applyFill="1" applyBorder="1" applyAlignment="1">
      <alignment horizontal="center" vertical="center"/>
    </xf>
    <xf numFmtId="0" fontId="89" fillId="22" borderId="69" xfId="0" applyFont="1" applyFill="1" applyBorder="1" applyAlignment="1">
      <alignment horizontal="center" vertical="center"/>
    </xf>
    <xf numFmtId="0" fontId="89" fillId="22" borderId="71" xfId="0" applyFont="1" applyFill="1" applyBorder="1" applyAlignment="1">
      <alignment horizontal="center" vertical="center"/>
    </xf>
    <xf numFmtId="0" fontId="89" fillId="0" borderId="68" xfId="0" applyFont="1" applyFill="1" applyBorder="1" applyAlignment="1">
      <alignment horizontal="center" vertical="center"/>
    </xf>
    <xf numFmtId="0" fontId="89" fillId="0" borderId="4" xfId="0" applyFont="1" applyFill="1" applyBorder="1" applyAlignment="1">
      <alignment horizontal="center" vertical="center"/>
    </xf>
    <xf numFmtId="0" fontId="89" fillId="0" borderId="70" xfId="0" applyFont="1" applyFill="1" applyBorder="1" applyAlignment="1">
      <alignment horizontal="center" vertical="center"/>
    </xf>
    <xf numFmtId="0" fontId="89" fillId="0" borderId="7" xfId="0" applyFont="1" applyFill="1" applyBorder="1" applyAlignment="1">
      <alignment horizontal="center" vertical="center"/>
    </xf>
    <xf numFmtId="0" fontId="89" fillId="0" borderId="2" xfId="0" applyFont="1" applyFill="1" applyBorder="1" applyAlignment="1">
      <alignment horizontal="center" vertical="center"/>
    </xf>
    <xf numFmtId="0" fontId="89" fillId="0" borderId="5" xfId="0" applyFont="1" applyFill="1" applyBorder="1" applyAlignment="1">
      <alignment horizontal="center" vertical="center"/>
    </xf>
    <xf numFmtId="0" fontId="89" fillId="0" borderId="3" xfId="0" applyFont="1" applyFill="1" applyBorder="1" applyAlignment="1">
      <alignment horizontal="center" vertical="center"/>
    </xf>
    <xf numFmtId="0" fontId="89" fillId="0" borderId="69" xfId="0" applyFont="1" applyFill="1" applyBorder="1" applyAlignment="1">
      <alignment horizontal="center" vertical="center"/>
    </xf>
    <xf numFmtId="0" fontId="89" fillId="0" borderId="6" xfId="0" applyFont="1" applyFill="1" applyBorder="1" applyAlignment="1">
      <alignment horizontal="center" vertical="center"/>
    </xf>
    <xf numFmtId="0" fontId="89" fillId="0" borderId="71" xfId="0" applyFont="1" applyFill="1" applyBorder="1" applyAlignment="1">
      <alignment horizontal="center" vertical="center"/>
    </xf>
    <xf numFmtId="0" fontId="89" fillId="22" borderId="68" xfId="0" applyFont="1" applyFill="1" applyBorder="1" applyAlignment="1">
      <alignment horizontal="center" vertical="center"/>
    </xf>
    <xf numFmtId="0" fontId="25" fillId="0" borderId="174" xfId="0" applyFont="1" applyBorder="1" applyAlignment="1">
      <alignment horizontal="center" vertical="center"/>
    </xf>
    <xf numFmtId="0" fontId="25" fillId="0" borderId="175" xfId="0" applyFont="1" applyBorder="1" applyAlignment="1">
      <alignment horizontal="center" vertical="center"/>
    </xf>
    <xf numFmtId="0" fontId="25" fillId="0" borderId="176" xfId="0" applyFont="1" applyBorder="1" applyAlignment="1">
      <alignment horizontal="center" vertical="center"/>
    </xf>
    <xf numFmtId="0" fontId="25" fillId="0" borderId="177" xfId="0" applyFont="1" applyBorder="1" applyAlignment="1">
      <alignment horizontal="center" vertical="center"/>
    </xf>
    <xf numFmtId="0" fontId="25" fillId="0" borderId="178" xfId="0" applyFont="1" applyBorder="1" applyAlignment="1">
      <alignment horizontal="center" vertical="center"/>
    </xf>
    <xf numFmtId="0" fontId="25" fillId="0" borderId="179" xfId="0" applyFont="1" applyBorder="1" applyAlignment="1">
      <alignment horizontal="center" vertical="center"/>
    </xf>
    <xf numFmtId="0" fontId="89" fillId="15" borderId="68" xfId="0" applyFont="1" applyFill="1" applyBorder="1" applyAlignment="1">
      <alignment horizontal="center" vertical="center"/>
    </xf>
    <xf numFmtId="0" fontId="89" fillId="15" borderId="70" xfId="0" applyFont="1" applyFill="1" applyBorder="1" applyAlignment="1">
      <alignment horizontal="center" vertical="center"/>
    </xf>
    <xf numFmtId="0" fontId="41" fillId="27" borderId="68" xfId="0" applyFont="1" applyFill="1" applyBorder="1" applyAlignment="1">
      <alignment horizontal="center" vertical="center"/>
    </xf>
    <xf numFmtId="0" fontId="41" fillId="27" borderId="4" xfId="0" applyFont="1" applyFill="1" applyBorder="1" applyAlignment="1">
      <alignment horizontal="center" vertical="center"/>
    </xf>
    <xf numFmtId="0" fontId="41" fillId="27" borderId="7" xfId="0" applyFont="1" applyFill="1" applyBorder="1" applyAlignment="1">
      <alignment horizontal="center" vertical="center"/>
    </xf>
    <xf numFmtId="0" fontId="41" fillId="35" borderId="2" xfId="0" applyFont="1" applyFill="1" applyBorder="1" applyAlignment="1">
      <alignment horizontal="center" vertical="center"/>
    </xf>
    <xf numFmtId="0" fontId="41" fillId="35" borderId="4" xfId="0" applyFont="1" applyFill="1" applyBorder="1" applyAlignment="1">
      <alignment horizontal="center" vertical="center"/>
    </xf>
    <xf numFmtId="0" fontId="41" fillId="35" borderId="7" xfId="0" applyFont="1" applyFill="1" applyBorder="1" applyAlignment="1">
      <alignment horizontal="center" vertical="center"/>
    </xf>
    <xf numFmtId="0" fontId="25" fillId="0" borderId="2" xfId="0" applyFont="1" applyBorder="1" applyAlignment="1">
      <alignment horizontal="center" vertical="center"/>
    </xf>
    <xf numFmtId="0" fontId="25" fillId="0" borderId="5" xfId="0" applyFont="1" applyBorder="1" applyAlignment="1">
      <alignment horizontal="center" vertical="center"/>
    </xf>
    <xf numFmtId="0" fontId="41" fillId="24" borderId="2" xfId="0" applyFont="1" applyFill="1" applyBorder="1" applyAlignment="1">
      <alignment horizontal="center" vertical="center"/>
    </xf>
    <xf numFmtId="0" fontId="41" fillId="24" borderId="3" xfId="0" applyFont="1" applyFill="1" applyBorder="1" applyAlignment="1">
      <alignment horizontal="center" vertical="center"/>
    </xf>
    <xf numFmtId="0" fontId="41" fillId="24" borderId="6" xfId="0" applyFont="1" applyFill="1" applyBorder="1" applyAlignment="1">
      <alignment horizontal="center" vertical="center"/>
    </xf>
    <xf numFmtId="0" fontId="45" fillId="34" borderId="97" xfId="0" applyFont="1" applyFill="1" applyBorder="1" applyAlignment="1">
      <alignment horizontal="center" vertical="center"/>
    </xf>
    <xf numFmtId="0" fontId="72" fillId="0" borderId="47" xfId="0" applyFont="1" applyFill="1" applyBorder="1" applyAlignment="1">
      <alignment horizontal="center" vertical="center"/>
    </xf>
    <xf numFmtId="0" fontId="72" fillId="0" borderId="5" xfId="0" applyFont="1" applyFill="1" applyBorder="1" applyAlignment="1">
      <alignment horizontal="center" vertical="center"/>
    </xf>
    <xf numFmtId="0" fontId="72" fillId="0" borderId="6" xfId="0" applyFont="1" applyFill="1" applyBorder="1" applyAlignment="1">
      <alignment horizontal="center" vertical="center"/>
    </xf>
    <xf numFmtId="0" fontId="72" fillId="0" borderId="71" xfId="0" applyFont="1" applyFill="1" applyBorder="1" applyAlignment="1">
      <alignment horizontal="center" vertical="center"/>
    </xf>
    <xf numFmtId="0" fontId="32" fillId="36" borderId="11" xfId="0" applyFont="1" applyFill="1" applyBorder="1" applyAlignment="1">
      <alignment horizontal="left" vertical="center"/>
    </xf>
    <xf numFmtId="0" fontId="32" fillId="36" borderId="12" xfId="0" applyFont="1" applyFill="1" applyBorder="1" applyAlignment="1">
      <alignment horizontal="left" vertical="center"/>
    </xf>
    <xf numFmtId="0" fontId="32" fillId="36" borderId="13" xfId="0" applyFont="1" applyFill="1" applyBorder="1" applyAlignment="1">
      <alignment horizontal="left" vertical="center"/>
    </xf>
    <xf numFmtId="0" fontId="129" fillId="0" borderId="96" xfId="0" applyFont="1" applyBorder="1" applyAlignment="1">
      <alignment horizontal="center" vertical="center"/>
    </xf>
    <xf numFmtId="0" fontId="130" fillId="0" borderId="61" xfId="0" applyFont="1" applyBorder="1" applyAlignment="1">
      <alignment horizontal="center" vertical="center"/>
    </xf>
    <xf numFmtId="0" fontId="132" fillId="0" borderId="244" xfId="0" applyFont="1" applyBorder="1" applyAlignment="1">
      <alignment horizontal="center" vertical="center"/>
    </xf>
    <xf numFmtId="0" fontId="132" fillId="0" borderId="245" xfId="0" applyFont="1" applyBorder="1" applyAlignment="1">
      <alignment horizontal="center" vertical="center"/>
    </xf>
    <xf numFmtId="0" fontId="132" fillId="0" borderId="219" xfId="0" applyFont="1" applyBorder="1" applyAlignment="1">
      <alignment horizontal="center" vertical="center"/>
    </xf>
    <xf numFmtId="0" fontId="132" fillId="0" borderId="221" xfId="0" applyFont="1" applyBorder="1" applyAlignment="1">
      <alignment horizontal="center" vertical="center"/>
    </xf>
    <xf numFmtId="0" fontId="132" fillId="0" borderId="242" xfId="0" applyFont="1" applyBorder="1" applyAlignment="1">
      <alignment horizontal="center" vertical="center"/>
    </xf>
    <xf numFmtId="0" fontId="132" fillId="0" borderId="218" xfId="0" applyFont="1" applyBorder="1" applyAlignment="1">
      <alignment horizontal="center" vertical="center"/>
    </xf>
    <xf numFmtId="0" fontId="132" fillId="0" borderId="241" xfId="0" applyFont="1" applyBorder="1" applyAlignment="1">
      <alignment horizontal="center" vertical="center"/>
    </xf>
    <xf numFmtId="0" fontId="132" fillId="0" borderId="220" xfId="0" applyFont="1" applyBorder="1" applyAlignment="1">
      <alignment horizontal="center" vertical="center"/>
    </xf>
    <xf numFmtId="0" fontId="132" fillId="0" borderId="222" xfId="0" applyFont="1" applyBorder="1" applyAlignment="1">
      <alignment horizontal="center" vertical="center"/>
    </xf>
    <xf numFmtId="0" fontId="132" fillId="0" borderId="183" xfId="0" applyFont="1" applyBorder="1" applyAlignment="1">
      <alignment horizontal="center" vertical="center"/>
    </xf>
    <xf numFmtId="0" fontId="132" fillId="0" borderId="240" xfId="0" applyFont="1" applyBorder="1" applyAlignment="1">
      <alignment horizontal="center" vertical="center"/>
    </xf>
    <xf numFmtId="0" fontId="132" fillId="0" borderId="203" xfId="0" applyFont="1" applyBorder="1" applyAlignment="1">
      <alignment horizontal="center" vertical="center"/>
    </xf>
    <xf numFmtId="0" fontId="132" fillId="0" borderId="230" xfId="0" applyFont="1" applyBorder="1" applyAlignment="1">
      <alignment horizontal="center" vertical="center"/>
    </xf>
    <xf numFmtId="0" fontId="126" fillId="31" borderId="17" xfId="0" applyFont="1" applyFill="1" applyBorder="1" applyAlignment="1">
      <alignment horizontal="center" vertical="center"/>
    </xf>
    <xf numFmtId="0" fontId="143" fillId="36" borderId="11" xfId="0" applyFont="1" applyFill="1" applyBorder="1" applyAlignment="1">
      <alignment horizontal="left" vertical="center"/>
    </xf>
    <xf numFmtId="0" fontId="143" fillId="36" borderId="12" xfId="0" applyFont="1" applyFill="1" applyBorder="1" applyAlignment="1">
      <alignment horizontal="left" vertical="center"/>
    </xf>
    <xf numFmtId="0" fontId="143" fillId="36" borderId="13" xfId="0" applyFont="1" applyFill="1" applyBorder="1" applyAlignment="1">
      <alignment horizontal="left" vertical="center"/>
    </xf>
    <xf numFmtId="0" fontId="129" fillId="47" borderId="16" xfId="0" applyFont="1" applyFill="1" applyBorder="1" applyAlignment="1">
      <alignment horizontal="center" vertical="center" wrapText="1"/>
    </xf>
    <xf numFmtId="0" fontId="129" fillId="47" borderId="17" xfId="0" applyFont="1" applyFill="1" applyBorder="1" applyAlignment="1">
      <alignment horizontal="center" vertical="center" wrapText="1"/>
    </xf>
    <xf numFmtId="0" fontId="129" fillId="47" borderId="18" xfId="0" applyFont="1" applyFill="1" applyBorder="1" applyAlignment="1">
      <alignment horizontal="center" vertical="center" wrapText="1"/>
    </xf>
    <xf numFmtId="0" fontId="132" fillId="0" borderId="210" xfId="0" applyFont="1" applyBorder="1" applyAlignment="1">
      <alignment horizontal="center" vertical="center"/>
    </xf>
    <xf numFmtId="0" fontId="147" fillId="19" borderId="0" xfId="0" applyFont="1" applyFill="1" applyBorder="1" applyAlignment="1">
      <alignment horizontal="center" vertical="center" wrapText="1"/>
    </xf>
    <xf numFmtId="0" fontId="147" fillId="19" borderId="47" xfId="0" applyFont="1" applyFill="1" applyBorder="1" applyAlignment="1">
      <alignment horizontal="center" vertical="center" wrapText="1"/>
    </xf>
    <xf numFmtId="0" fontId="141" fillId="25" borderId="67" xfId="0" applyFont="1" applyFill="1" applyBorder="1" applyAlignment="1">
      <alignment horizontal="center" vertical="center" wrapText="1"/>
    </xf>
    <xf numFmtId="0" fontId="147" fillId="36" borderId="3" xfId="0" applyFont="1" applyFill="1" applyBorder="1" applyAlignment="1">
      <alignment horizontal="center" vertical="center" wrapText="1"/>
    </xf>
    <xf numFmtId="0" fontId="147" fillId="36" borderId="0" xfId="0" applyFont="1" applyFill="1" applyBorder="1" applyAlignment="1">
      <alignment horizontal="center" vertical="center" wrapText="1"/>
    </xf>
    <xf numFmtId="0" fontId="147" fillId="36" borderId="67" xfId="0" applyFont="1" applyFill="1" applyBorder="1" applyAlignment="1">
      <alignment horizontal="center" vertical="center" wrapText="1"/>
    </xf>
    <xf numFmtId="0" fontId="156" fillId="0" borderId="8" xfId="0" applyFont="1" applyBorder="1" applyAlignment="1">
      <alignment horizontal="center" vertical="center"/>
    </xf>
    <xf numFmtId="0" fontId="156" fillId="0" borderId="0" xfId="0" applyFont="1" applyBorder="1" applyAlignment="1">
      <alignment horizontal="center" vertical="center"/>
    </xf>
    <xf numFmtId="0" fontId="156" fillId="0" borderId="47" xfId="0" applyFont="1" applyBorder="1" applyAlignment="1">
      <alignment horizontal="center" vertical="center"/>
    </xf>
    <xf numFmtId="0" fontId="141" fillId="27" borderId="2" xfId="0" applyFont="1" applyFill="1" applyBorder="1" applyAlignment="1">
      <alignment horizontal="center" vertical="center" wrapText="1"/>
    </xf>
    <xf numFmtId="0" fontId="141" fillId="27" borderId="4" xfId="0" applyFont="1" applyFill="1" applyBorder="1" applyAlignment="1">
      <alignment horizontal="center" vertical="center" wrapText="1"/>
    </xf>
    <xf numFmtId="0" fontId="141" fillId="27" borderId="8" xfId="0" applyFont="1" applyFill="1" applyBorder="1" applyAlignment="1">
      <alignment horizontal="center" vertical="center" wrapText="1"/>
    </xf>
    <xf numFmtId="0" fontId="141" fillId="27" borderId="9" xfId="0" applyFont="1" applyFill="1" applyBorder="1" applyAlignment="1">
      <alignment horizontal="center" vertical="center" wrapText="1"/>
    </xf>
    <xf numFmtId="0" fontId="141" fillId="27" borderId="5" xfId="0" applyFont="1" applyFill="1" applyBorder="1" applyAlignment="1">
      <alignment horizontal="center" vertical="center" wrapText="1"/>
    </xf>
    <xf numFmtId="0" fontId="141" fillId="27" borderId="7" xfId="0" applyFont="1" applyFill="1" applyBorder="1" applyAlignment="1">
      <alignment horizontal="center" vertical="center" wrapText="1"/>
    </xf>
    <xf numFmtId="0" fontId="156" fillId="0" borderId="9" xfId="0" applyFont="1" applyBorder="1" applyAlignment="1">
      <alignment horizontal="center" vertical="center"/>
    </xf>
    <xf numFmtId="0" fontId="156" fillId="0" borderId="6" xfId="0" applyFont="1" applyBorder="1" applyAlignment="1">
      <alignment horizontal="center" vertical="center"/>
    </xf>
    <xf numFmtId="0" fontId="156" fillId="0" borderId="7" xfId="0" applyFont="1" applyBorder="1" applyAlignment="1">
      <alignment horizontal="center" vertical="center"/>
    </xf>
    <xf numFmtId="0" fontId="156" fillId="0" borderId="5" xfId="0" applyFont="1" applyBorder="1" applyAlignment="1">
      <alignment horizontal="center" vertical="center"/>
    </xf>
    <xf numFmtId="0" fontId="156" fillId="0" borderId="71" xfId="0" applyFont="1" applyBorder="1" applyAlignment="1">
      <alignment horizontal="center" vertical="center"/>
    </xf>
    <xf numFmtId="0" fontId="140" fillId="17" borderId="3" xfId="0" applyFont="1" applyFill="1" applyBorder="1" applyAlignment="1">
      <alignment horizontal="center" vertical="center"/>
    </xf>
    <xf numFmtId="0" fontId="140" fillId="17" borderId="69" xfId="0" applyFont="1" applyFill="1" applyBorder="1" applyAlignment="1">
      <alignment horizontal="center" vertical="center"/>
    </xf>
    <xf numFmtId="0" fontId="140" fillId="17" borderId="6" xfId="0" applyFont="1" applyFill="1" applyBorder="1" applyAlignment="1">
      <alignment horizontal="center" vertical="center"/>
    </xf>
    <xf numFmtId="0" fontId="140" fillId="17" borderId="71" xfId="0" applyFont="1" applyFill="1" applyBorder="1" applyAlignment="1">
      <alignment horizontal="center" vertical="center"/>
    </xf>
    <xf numFmtId="0" fontId="129" fillId="0" borderId="262" xfId="0" applyFont="1" applyFill="1" applyBorder="1" applyAlignment="1">
      <alignment horizontal="center" vertical="center" wrapText="1"/>
    </xf>
    <xf numFmtId="0" fontId="129" fillId="0" borderId="263" xfId="0" applyFont="1" applyFill="1" applyBorder="1" applyAlignment="1">
      <alignment horizontal="center" vertical="center" wrapText="1"/>
    </xf>
    <xf numFmtId="0" fontId="147" fillId="36" borderId="2" xfId="0" applyFont="1" applyFill="1" applyBorder="1" applyAlignment="1">
      <alignment horizontal="center" vertical="center" wrapText="1"/>
    </xf>
    <xf numFmtId="0" fontId="147" fillId="36" borderId="69" xfId="0" applyFont="1" applyFill="1" applyBorder="1" applyAlignment="1">
      <alignment horizontal="center" vertical="center" wrapText="1"/>
    </xf>
    <xf numFmtId="0" fontId="147" fillId="36" borderId="8" xfId="0" applyFont="1" applyFill="1" applyBorder="1" applyAlignment="1">
      <alignment horizontal="center" vertical="center" wrapText="1"/>
    </xf>
    <xf numFmtId="0" fontId="147" fillId="36" borderId="47" xfId="0" applyFont="1" applyFill="1" applyBorder="1" applyAlignment="1">
      <alignment horizontal="center" vertical="center" wrapText="1"/>
    </xf>
    <xf numFmtId="0" fontId="147" fillId="36" borderId="5" xfId="0" applyFont="1" applyFill="1" applyBorder="1" applyAlignment="1">
      <alignment horizontal="center" vertical="center" wrapText="1"/>
    </xf>
    <xf numFmtId="0" fontId="147" fillId="36" borderId="71" xfId="0" applyFont="1" applyFill="1" applyBorder="1" applyAlignment="1">
      <alignment horizontal="center" vertical="center" wrapText="1"/>
    </xf>
    <xf numFmtId="0" fontId="141" fillId="25" borderId="68" xfId="0" applyFont="1" applyFill="1" applyBorder="1" applyAlignment="1">
      <alignment horizontal="center" vertical="center" wrapText="1"/>
    </xf>
    <xf numFmtId="0" fontId="141" fillId="25" borderId="69" xfId="0" applyFont="1" applyFill="1" applyBorder="1" applyAlignment="1">
      <alignment horizontal="center" vertical="center" wrapText="1"/>
    </xf>
    <xf numFmtId="0" fontId="141" fillId="25" borderId="47" xfId="0" applyFont="1" applyFill="1" applyBorder="1" applyAlignment="1">
      <alignment horizontal="center" vertical="center" wrapText="1"/>
    </xf>
    <xf numFmtId="0" fontId="141" fillId="25" borderId="70" xfId="0" applyFont="1" applyFill="1" applyBorder="1" applyAlignment="1">
      <alignment horizontal="center" vertical="center" wrapText="1"/>
    </xf>
    <xf numFmtId="0" fontId="141" fillId="25" borderId="71" xfId="0" applyFont="1" applyFill="1" applyBorder="1" applyAlignment="1">
      <alignment horizontal="center" vertical="center" wrapText="1"/>
    </xf>
    <xf numFmtId="0" fontId="141" fillId="25" borderId="138" xfId="0" applyFont="1" applyFill="1" applyBorder="1" applyAlignment="1">
      <alignment horizontal="center" vertical="center" wrapText="1"/>
    </xf>
    <xf numFmtId="0" fontId="141" fillId="25" borderId="10" xfId="0" applyFont="1" applyFill="1" applyBorder="1" applyAlignment="1">
      <alignment horizontal="center" vertical="center" wrapText="1"/>
    </xf>
    <xf numFmtId="0" fontId="141" fillId="25" borderId="261" xfId="0" applyFont="1" applyFill="1" applyBorder="1" applyAlignment="1">
      <alignment horizontal="center" vertical="center" wrapText="1"/>
    </xf>
    <xf numFmtId="0" fontId="141" fillId="25" borderId="15" xfId="0" applyFont="1" applyFill="1" applyBorder="1" applyAlignment="1">
      <alignment horizontal="center" vertical="center" wrapText="1"/>
    </xf>
    <xf numFmtId="0" fontId="141" fillId="25" borderId="140" xfId="0" applyFont="1" applyFill="1" applyBorder="1" applyAlignment="1">
      <alignment horizontal="center" vertical="center" wrapText="1"/>
    </xf>
    <xf numFmtId="0" fontId="141" fillId="25" borderId="14" xfId="0" applyFont="1" applyFill="1" applyBorder="1" applyAlignment="1">
      <alignment horizontal="center" vertical="center" wrapText="1"/>
    </xf>
    <xf numFmtId="0" fontId="147" fillId="36" borderId="61" xfId="0" applyFont="1" applyFill="1" applyBorder="1" applyAlignment="1">
      <alignment horizontal="center" vertical="center" wrapText="1"/>
    </xf>
    <xf numFmtId="0" fontId="147" fillId="36" borderId="12" xfId="0" applyFont="1" applyFill="1" applyBorder="1" applyAlignment="1">
      <alignment horizontal="center" vertical="center" wrapText="1"/>
    </xf>
    <xf numFmtId="0" fontId="147" fillId="36" borderId="97" xfId="0" applyFont="1" applyFill="1" applyBorder="1" applyAlignment="1">
      <alignment horizontal="center" vertical="center" wrapText="1"/>
    </xf>
    <xf numFmtId="0" fontId="132" fillId="0" borderId="270" xfId="0" applyFont="1" applyBorder="1" applyAlignment="1">
      <alignment horizontal="center" vertical="center"/>
    </xf>
    <xf numFmtId="0" fontId="25" fillId="0" borderId="138" xfId="0" applyFont="1" applyBorder="1" applyAlignment="1">
      <alignment horizontal="center" vertical="center"/>
    </xf>
    <xf numFmtId="0" fontId="25" fillId="0" borderId="261" xfId="0" applyFont="1" applyBorder="1" applyAlignment="1">
      <alignment horizontal="center" vertical="center"/>
    </xf>
    <xf numFmtId="0" fontId="25" fillId="0" borderId="140" xfId="0" applyFont="1" applyBorder="1" applyAlignment="1">
      <alignment horizontal="center" vertical="center"/>
    </xf>
    <xf numFmtId="0" fontId="132" fillId="36" borderId="114" xfId="0" applyFont="1" applyFill="1" applyBorder="1" applyAlignment="1">
      <alignment horizontal="center" vertical="center"/>
    </xf>
    <xf numFmtId="0" fontId="132" fillId="36" borderId="118" xfId="0" applyFont="1" applyFill="1" applyBorder="1" applyAlignment="1">
      <alignment horizontal="center" vertical="center"/>
    </xf>
    <xf numFmtId="0" fontId="147" fillId="36" borderId="4" xfId="0" applyFont="1" applyFill="1" applyBorder="1" applyAlignment="1">
      <alignment horizontal="center" vertical="center" wrapText="1"/>
    </xf>
    <xf numFmtId="0" fontId="147" fillId="36" borderId="9" xfId="0" applyFont="1" applyFill="1" applyBorder="1" applyAlignment="1">
      <alignment horizontal="center" vertical="center" wrapText="1"/>
    </xf>
    <xf numFmtId="0" fontId="132" fillId="0" borderId="276" xfId="0" applyFont="1" applyBorder="1" applyAlignment="1">
      <alignment horizontal="center" vertical="center"/>
    </xf>
    <xf numFmtId="0" fontId="129" fillId="0" borderId="47" xfId="0" applyFont="1" applyBorder="1" applyAlignment="1">
      <alignment horizontal="center" vertical="center" wrapText="1"/>
    </xf>
    <xf numFmtId="0" fontId="132" fillId="0" borderId="275" xfId="0" applyFont="1" applyBorder="1" applyAlignment="1">
      <alignment horizontal="center" vertical="center"/>
    </xf>
    <xf numFmtId="0" fontId="132" fillId="0" borderId="10" xfId="0" applyFont="1" applyBorder="1" applyAlignment="1">
      <alignment horizontal="center" vertical="center"/>
    </xf>
    <xf numFmtId="0" fontId="132" fillId="0" borderId="14" xfId="0" applyFont="1" applyBorder="1" applyAlignment="1">
      <alignment horizontal="center" vertical="center"/>
    </xf>
    <xf numFmtId="0" fontId="143" fillId="22" borderId="139" xfId="0" applyFont="1" applyFill="1" applyBorder="1" applyAlignment="1">
      <alignment horizontal="center" vertical="center"/>
    </xf>
    <xf numFmtId="0" fontId="143" fillId="22" borderId="265" xfId="0" applyFont="1" applyFill="1" applyBorder="1" applyAlignment="1">
      <alignment horizontal="center" vertical="center"/>
    </xf>
    <xf numFmtId="0" fontId="143" fillId="22" borderId="137" xfId="0" applyFont="1" applyFill="1" applyBorder="1" applyAlignment="1">
      <alignment horizontal="center" vertical="center"/>
    </xf>
    <xf numFmtId="0" fontId="145" fillId="10" borderId="10" xfId="0" applyFont="1" applyFill="1" applyBorder="1" applyAlignment="1">
      <alignment horizontal="center" vertical="center"/>
    </xf>
    <xf numFmtId="0" fontId="145" fillId="10" borderId="15" xfId="0" applyFont="1" applyFill="1" applyBorder="1" applyAlignment="1">
      <alignment horizontal="center" vertical="center"/>
    </xf>
    <xf numFmtId="0" fontId="145" fillId="10" borderId="14" xfId="0" applyFont="1" applyFill="1" applyBorder="1" applyAlignment="1">
      <alignment horizontal="center" vertical="center"/>
    </xf>
    <xf numFmtId="0" fontId="143" fillId="22" borderId="2" xfId="0" applyFont="1" applyFill="1" applyBorder="1" applyAlignment="1">
      <alignment horizontal="center" vertical="center"/>
    </xf>
    <xf numFmtId="0" fontId="143" fillId="22" borderId="8" xfId="0" applyFont="1" applyFill="1" applyBorder="1" applyAlignment="1">
      <alignment horizontal="center" vertical="center"/>
    </xf>
    <xf numFmtId="0" fontId="143" fillId="22" borderId="5" xfId="0" applyFont="1" applyFill="1" applyBorder="1" applyAlignment="1">
      <alignment horizontal="center" vertical="center"/>
    </xf>
    <xf numFmtId="0" fontId="145" fillId="10" borderId="246" xfId="0" applyFont="1" applyFill="1" applyBorder="1" applyAlignment="1">
      <alignment horizontal="center" vertical="center"/>
    </xf>
    <xf numFmtId="0" fontId="145" fillId="10" borderId="256" xfId="0" applyFont="1" applyFill="1" applyBorder="1" applyAlignment="1">
      <alignment horizontal="center" vertical="center"/>
    </xf>
    <xf numFmtId="0" fontId="149" fillId="10" borderId="10" xfId="0" applyFont="1" applyFill="1" applyBorder="1" applyAlignment="1">
      <alignment horizontal="center" vertical="top" wrapText="1"/>
    </xf>
    <xf numFmtId="0" fontId="149" fillId="10" borderId="15" xfId="0" applyFont="1" applyFill="1" applyBorder="1" applyAlignment="1">
      <alignment horizontal="center" vertical="top" wrapText="1"/>
    </xf>
    <xf numFmtId="0" fontId="149" fillId="10" borderId="14" xfId="0" applyFont="1" applyFill="1" applyBorder="1" applyAlignment="1">
      <alignment horizontal="center" vertical="top" wrapText="1"/>
    </xf>
    <xf numFmtId="0" fontId="136" fillId="0" borderId="238" xfId="0" applyFont="1" applyFill="1" applyBorder="1" applyAlignment="1">
      <alignment horizontal="center" vertical="center"/>
    </xf>
    <xf numFmtId="0" fontId="141" fillId="49" borderId="111" xfId="0" applyFont="1" applyFill="1" applyBorder="1" applyAlignment="1">
      <alignment horizontal="center" vertical="center" wrapText="1"/>
    </xf>
    <xf numFmtId="0" fontId="141" fillId="49" borderId="4" xfId="0" applyFont="1" applyFill="1" applyBorder="1" applyAlignment="1">
      <alignment horizontal="center" vertical="center" wrapText="1"/>
    </xf>
    <xf numFmtId="0" fontId="141" fillId="49" borderId="108" xfId="0" applyFont="1" applyFill="1" applyBorder="1" applyAlignment="1">
      <alignment horizontal="center" vertical="center" wrapText="1"/>
    </xf>
    <xf numFmtId="0" fontId="141" fillId="49" borderId="9" xfId="0" applyFont="1" applyFill="1" applyBorder="1" applyAlignment="1">
      <alignment horizontal="center" vertical="center" wrapText="1"/>
    </xf>
    <xf numFmtId="0" fontId="141" fillId="49" borderId="2" xfId="0" applyFont="1" applyFill="1" applyBorder="1" applyAlignment="1">
      <alignment horizontal="center" vertical="center"/>
    </xf>
    <xf numFmtId="0" fontId="141" fillId="49" borderId="3" xfId="0" applyFont="1" applyFill="1" applyBorder="1" applyAlignment="1">
      <alignment horizontal="center" vertical="center"/>
    </xf>
    <xf numFmtId="0" fontId="141" fillId="49" borderId="69" xfId="0" applyFont="1" applyFill="1" applyBorder="1" applyAlignment="1">
      <alignment horizontal="center" vertical="center"/>
    </xf>
    <xf numFmtId="0" fontId="141" fillId="49" borderId="8" xfId="0" applyFont="1" applyFill="1" applyBorder="1" applyAlignment="1">
      <alignment horizontal="center" vertical="center"/>
    </xf>
    <xf numFmtId="0" fontId="141" fillId="49" borderId="0" xfId="0" applyFont="1" applyFill="1" applyBorder="1" applyAlignment="1">
      <alignment horizontal="center" vertical="center"/>
    </xf>
    <xf numFmtId="0" fontId="141" fillId="49" borderId="47" xfId="0" applyFont="1" applyFill="1" applyBorder="1" applyAlignment="1">
      <alignment horizontal="center" vertical="center"/>
    </xf>
    <xf numFmtId="0" fontId="139" fillId="15" borderId="10" xfId="0" applyFont="1" applyFill="1" applyBorder="1" applyAlignment="1">
      <alignment horizontal="center" vertical="center" wrapText="1"/>
    </xf>
    <xf numFmtId="0" fontId="139" fillId="15" borderId="15" xfId="0" applyFont="1" applyFill="1" applyBorder="1" applyAlignment="1">
      <alignment horizontal="center" vertical="center" wrapText="1"/>
    </xf>
    <xf numFmtId="0" fontId="139" fillId="15" borderId="14" xfId="0" applyFont="1" applyFill="1" applyBorder="1" applyAlignment="1">
      <alignment horizontal="center" vertical="center" wrapText="1"/>
    </xf>
    <xf numFmtId="0" fontId="139" fillId="15" borderId="8" xfId="0" applyFont="1" applyFill="1" applyBorder="1" applyAlignment="1">
      <alignment horizontal="center" vertical="center"/>
    </xf>
    <xf numFmtId="0" fontId="139" fillId="15" borderId="0" xfId="0" applyFont="1" applyFill="1" applyBorder="1" applyAlignment="1">
      <alignment horizontal="center" vertical="center"/>
    </xf>
    <xf numFmtId="0" fontId="139" fillId="15" borderId="5" xfId="0" applyFont="1" applyFill="1" applyBorder="1" applyAlignment="1">
      <alignment horizontal="center" vertical="center"/>
    </xf>
    <xf numFmtId="0" fontId="138" fillId="15" borderId="1" xfId="0" applyFont="1" applyFill="1" applyBorder="1" applyAlignment="1">
      <alignment horizontal="center" vertical="center" wrapText="1"/>
    </xf>
    <xf numFmtId="0" fontId="139" fillId="15" borderId="1" xfId="0" applyFont="1" applyFill="1" applyBorder="1" applyAlignment="1">
      <alignment horizontal="center" vertical="center"/>
    </xf>
    <xf numFmtId="0" fontId="25" fillId="49" borderId="1" xfId="0" applyFont="1" applyFill="1" applyBorder="1" applyAlignment="1">
      <alignment horizontal="center" vertical="center"/>
    </xf>
    <xf numFmtId="0" fontId="25" fillId="49" borderId="173" xfId="0" applyFont="1" applyFill="1" applyBorder="1" applyAlignment="1">
      <alignment horizontal="center" vertical="center"/>
    </xf>
    <xf numFmtId="0" fontId="38" fillId="0" borderId="61" xfId="0" applyFont="1" applyBorder="1" applyAlignment="1">
      <alignment horizontal="center" vertical="center"/>
    </xf>
    <xf numFmtId="0" fontId="38" fillId="0" borderId="12" xfId="0" applyFont="1" applyBorder="1" applyAlignment="1">
      <alignment horizontal="center" vertical="center"/>
    </xf>
    <xf numFmtId="0" fontId="38" fillId="0" borderId="97" xfId="0" applyFont="1" applyBorder="1" applyAlignment="1">
      <alignment horizontal="center" vertical="center"/>
    </xf>
    <xf numFmtId="0" fontId="38" fillId="0" borderId="335" xfId="0" applyFont="1" applyBorder="1" applyAlignment="1">
      <alignment horizontal="center" vertical="center"/>
    </xf>
    <xf numFmtId="0" fontId="38" fillId="0" borderId="20" xfId="0" applyFont="1" applyBorder="1" applyAlignment="1">
      <alignment horizontal="center" vertical="center"/>
    </xf>
    <xf numFmtId="0" fontId="38" fillId="0" borderId="336" xfId="0" applyFont="1" applyBorder="1" applyAlignment="1">
      <alignment horizontal="center" vertical="center"/>
    </xf>
    <xf numFmtId="0" fontId="32" fillId="0" borderId="68" xfId="0" applyFont="1" applyBorder="1" applyAlignment="1">
      <alignment horizontal="center" vertical="center"/>
    </xf>
    <xf numFmtId="0" fontId="32" fillId="0" borderId="3" xfId="0" applyFont="1" applyBorder="1" applyAlignment="1">
      <alignment horizontal="center" vertical="center"/>
    </xf>
    <xf numFmtId="0" fontId="32" fillId="0" borderId="69" xfId="0" applyFont="1" applyBorder="1" applyAlignment="1">
      <alignment horizontal="center" vertical="center"/>
    </xf>
    <xf numFmtId="0" fontId="32" fillId="0" borderId="67" xfId="0" applyFont="1" applyBorder="1" applyAlignment="1">
      <alignment horizontal="center" vertical="center"/>
    </xf>
    <xf numFmtId="0" fontId="32" fillId="0" borderId="0" xfId="0" applyFont="1" applyBorder="1" applyAlignment="1">
      <alignment horizontal="center" vertical="center"/>
    </xf>
    <xf numFmtId="0" fontId="32" fillId="0" borderId="47" xfId="0" applyFont="1" applyBorder="1" applyAlignment="1">
      <alignment horizontal="center" vertical="center"/>
    </xf>
    <xf numFmtId="0" fontId="32" fillId="0" borderId="70" xfId="0" applyFont="1" applyBorder="1" applyAlignment="1">
      <alignment horizontal="center" vertical="center"/>
    </xf>
    <xf numFmtId="0" fontId="32" fillId="0" borderId="6" xfId="0" applyFont="1" applyBorder="1" applyAlignment="1">
      <alignment horizontal="center" vertical="center"/>
    </xf>
    <xf numFmtId="0" fontId="32" fillId="0" borderId="71" xfId="0" applyFont="1" applyBorder="1" applyAlignment="1">
      <alignment horizontal="center" vertical="center"/>
    </xf>
    <xf numFmtId="0" fontId="197" fillId="10" borderId="61" xfId="0" applyFont="1" applyFill="1" applyBorder="1" applyAlignment="1">
      <alignment horizontal="center" vertical="center"/>
    </xf>
    <xf numFmtId="0" fontId="197" fillId="10" borderId="12" xfId="0" applyFont="1" applyFill="1" applyBorder="1" applyAlignment="1">
      <alignment horizontal="center" vertical="center"/>
    </xf>
    <xf numFmtId="0" fontId="197" fillId="10" borderId="97" xfId="0" applyFont="1" applyFill="1" applyBorder="1" applyAlignment="1">
      <alignment horizontal="center" vertical="center"/>
    </xf>
    <xf numFmtId="0" fontId="141" fillId="25" borderId="9" xfId="0" applyFont="1" applyFill="1" applyBorder="1" applyAlignment="1">
      <alignment horizontal="center" vertical="center" wrapText="1"/>
    </xf>
    <xf numFmtId="1" fontId="32" fillId="0" borderId="12" xfId="0" applyNumberFormat="1" applyFont="1" applyFill="1" applyBorder="1" applyAlignment="1">
      <alignment horizontal="center" vertical="center"/>
    </xf>
    <xf numFmtId="1" fontId="176" fillId="0" borderId="12" xfId="1" applyNumberFormat="1" applyFont="1" applyFill="1" applyBorder="1" applyAlignment="1">
      <alignment horizontal="left" vertical="center"/>
    </xf>
    <xf numFmtId="1" fontId="39" fillId="0" borderId="13" xfId="0" applyNumberFormat="1" applyFont="1" applyFill="1" applyBorder="1" applyAlignment="1">
      <alignment horizontal="left" vertical="center"/>
    </xf>
    <xf numFmtId="0" fontId="38" fillId="0" borderId="11" xfId="0" applyFont="1" applyBorder="1" applyAlignment="1">
      <alignment horizontal="center" vertical="center"/>
    </xf>
    <xf numFmtId="0" fontId="38" fillId="0" borderId="13" xfId="0" applyFont="1" applyBorder="1" applyAlignment="1">
      <alignment horizontal="center" vertical="center"/>
    </xf>
    <xf numFmtId="20" fontId="38" fillId="0" borderId="12" xfId="0" applyNumberFormat="1" applyFont="1" applyFill="1" applyBorder="1" applyAlignment="1">
      <alignment horizontal="center" vertical="center"/>
    </xf>
    <xf numFmtId="20" fontId="176" fillId="0" borderId="12" xfId="1" applyNumberFormat="1" applyFont="1" applyFill="1" applyBorder="1" applyAlignment="1">
      <alignment horizontal="left" vertical="center"/>
    </xf>
    <xf numFmtId="20" fontId="176" fillId="0" borderId="13" xfId="1" applyNumberFormat="1" applyFont="1" applyFill="1" applyBorder="1" applyAlignment="1">
      <alignment horizontal="left" vertical="center"/>
    </xf>
    <xf numFmtId="0" fontId="72" fillId="0" borderId="11" xfId="0" quotePrefix="1" applyNumberFormat="1" applyFont="1" applyFill="1" applyBorder="1" applyAlignment="1">
      <alignment horizontal="center" vertical="center"/>
    </xf>
    <xf numFmtId="0" fontId="72" fillId="0" borderId="12" xfId="0" quotePrefix="1" applyNumberFormat="1" applyFont="1" applyFill="1" applyBorder="1" applyAlignment="1">
      <alignment horizontal="center" vertical="center"/>
    </xf>
    <xf numFmtId="0" fontId="72" fillId="0" borderId="13" xfId="0" quotePrefix="1" applyNumberFormat="1" applyFont="1" applyFill="1" applyBorder="1" applyAlignment="1">
      <alignment horizontal="center" vertical="center"/>
    </xf>
    <xf numFmtId="0" fontId="72" fillId="5" borderId="11" xfId="0" quotePrefix="1" applyNumberFormat="1" applyFont="1" applyFill="1" applyBorder="1" applyAlignment="1">
      <alignment horizontal="center" vertical="center"/>
    </xf>
    <xf numFmtId="0" fontId="72" fillId="5" borderId="12" xfId="0" quotePrefix="1" applyNumberFormat="1" applyFont="1" applyFill="1" applyBorder="1" applyAlignment="1">
      <alignment horizontal="center" vertical="center"/>
    </xf>
    <xf numFmtId="0" fontId="72" fillId="5" borderId="13" xfId="0" quotePrefix="1" applyNumberFormat="1" applyFont="1" applyFill="1" applyBorder="1" applyAlignment="1">
      <alignment horizontal="center" vertical="center"/>
    </xf>
    <xf numFmtId="20" fontId="174" fillId="0" borderId="12" xfId="1" applyNumberFormat="1" applyFont="1" applyFill="1" applyBorder="1" applyAlignment="1">
      <alignment horizontal="left" vertical="center"/>
    </xf>
    <xf numFmtId="20" fontId="174" fillId="0" borderId="13" xfId="1" applyNumberFormat="1" applyFont="1" applyFill="1" applyBorder="1" applyAlignment="1">
      <alignment horizontal="left" vertical="center"/>
    </xf>
    <xf numFmtId="20" fontId="176" fillId="0" borderId="11" xfId="1" applyNumberFormat="1" applyFont="1" applyFill="1" applyBorder="1" applyAlignment="1">
      <alignment horizontal="left" vertical="center"/>
    </xf>
    <xf numFmtId="0" fontId="21" fillId="0" borderId="9" xfId="0" applyFont="1" applyBorder="1" applyAlignment="1">
      <alignment vertical="center"/>
    </xf>
    <xf numFmtId="0" fontId="175" fillId="5" borderId="11" xfId="0" applyFont="1" applyFill="1" applyBorder="1" applyAlignment="1">
      <alignment horizontal="center" vertical="center"/>
    </xf>
    <xf numFmtId="0" fontId="175" fillId="5" borderId="12" xfId="0" applyFont="1" applyFill="1" applyBorder="1" applyAlignment="1">
      <alignment horizontal="center" vertical="center"/>
    </xf>
    <xf numFmtId="0" fontId="175" fillId="5" borderId="13" xfId="0" applyFont="1" applyFill="1" applyBorder="1" applyAlignment="1">
      <alignment horizontal="center" vertical="center"/>
    </xf>
    <xf numFmtId="0" fontId="176" fillId="0" borderId="3" xfId="1" applyFont="1" applyBorder="1" applyAlignment="1">
      <alignment horizontal="left" vertical="center"/>
    </xf>
    <xf numFmtId="0" fontId="72" fillId="0" borderId="0" xfId="0" applyFont="1" applyAlignment="1">
      <alignment horizontal="center" vertical="center"/>
    </xf>
    <xf numFmtId="0" fontId="72" fillId="0" borderId="11" xfId="0" applyFont="1" applyBorder="1" applyAlignment="1">
      <alignment horizontal="center" vertical="center" wrapText="1"/>
    </xf>
    <xf numFmtId="0" fontId="72" fillId="0" borderId="12" xfId="0" applyFont="1" applyBorder="1" applyAlignment="1">
      <alignment horizontal="center" vertical="center" wrapText="1"/>
    </xf>
    <xf numFmtId="0" fontId="72" fillId="0" borderId="13" xfId="0" applyFont="1" applyBorder="1" applyAlignment="1">
      <alignment horizontal="center" vertical="center" wrapText="1"/>
    </xf>
    <xf numFmtId="0" fontId="174" fillId="0" borderId="11" xfId="1" applyFont="1" applyBorder="1" applyAlignment="1">
      <alignment horizontal="center" vertical="center" wrapText="1"/>
    </xf>
    <xf numFmtId="0" fontId="33" fillId="0" borderId="12" xfId="0" applyFont="1" applyBorder="1" applyAlignment="1">
      <alignment horizontal="center" vertical="center" wrapText="1"/>
    </xf>
    <xf numFmtId="0" fontId="33" fillId="0" borderId="13" xfId="0" applyFont="1" applyBorder="1" applyAlignment="1">
      <alignment horizontal="center" vertical="center" wrapText="1"/>
    </xf>
    <xf numFmtId="0" fontId="175" fillId="54" borderId="11" xfId="0" applyFont="1" applyFill="1" applyBorder="1" applyAlignment="1">
      <alignment horizontal="center" vertical="center"/>
    </xf>
    <xf numFmtId="0" fontId="175" fillId="54" borderId="12" xfId="0" applyFont="1" applyFill="1" applyBorder="1" applyAlignment="1">
      <alignment horizontal="center" vertical="center"/>
    </xf>
    <xf numFmtId="0" fontId="175" fillId="54" borderId="13" xfId="0" applyFont="1" applyFill="1" applyBorder="1" applyAlignment="1">
      <alignment horizontal="center" vertical="center"/>
    </xf>
    <xf numFmtId="14" fontId="32" fillId="0" borderId="0" xfId="0" applyNumberFormat="1" applyFont="1" applyAlignment="1">
      <alignment horizontal="center" vertical="center"/>
    </xf>
    <xf numFmtId="0" fontId="159" fillId="0" borderId="0" xfId="0" applyFont="1" applyAlignment="1">
      <alignment horizontal="center" vertical="center"/>
    </xf>
    <xf numFmtId="0" fontId="169" fillId="4" borderId="323" xfId="0" applyFont="1" applyFill="1" applyBorder="1" applyAlignment="1">
      <alignment horizontal="center" vertical="center"/>
    </xf>
    <xf numFmtId="0" fontId="158" fillId="17" borderId="320" xfId="0" applyFont="1" applyFill="1" applyBorder="1" applyAlignment="1">
      <alignment horizontal="center" vertical="center"/>
    </xf>
    <xf numFmtId="0" fontId="158" fillId="17" borderId="0" xfId="0" applyFont="1" applyFill="1" applyAlignment="1">
      <alignment horizontal="center" vertical="center"/>
    </xf>
    <xf numFmtId="0" fontId="158" fillId="17" borderId="0" xfId="0" applyFont="1" applyFill="1" applyBorder="1" applyAlignment="1">
      <alignment horizontal="center" vertical="center"/>
    </xf>
    <xf numFmtId="0" fontId="159" fillId="0" borderId="0" xfId="0" applyFont="1" applyFill="1" applyAlignment="1">
      <alignment horizontal="center" vertical="center"/>
    </xf>
    <xf numFmtId="0" fontId="175" fillId="0" borderId="11" xfId="0" applyFont="1" applyFill="1" applyBorder="1" applyAlignment="1">
      <alignment horizontal="center" vertical="center"/>
    </xf>
    <xf numFmtId="0" fontId="175" fillId="0" borderId="12" xfId="0" applyFont="1" applyFill="1" applyBorder="1" applyAlignment="1">
      <alignment horizontal="center" vertical="center"/>
    </xf>
    <xf numFmtId="0" fontId="175" fillId="0" borderId="13" xfId="0" applyFont="1" applyFill="1" applyBorder="1" applyAlignment="1">
      <alignment horizontal="center" vertical="center"/>
    </xf>
    <xf numFmtId="20" fontId="39" fillId="0" borderId="12" xfId="0" applyNumberFormat="1" applyFont="1" applyFill="1" applyBorder="1" applyAlignment="1">
      <alignment horizontal="left" vertical="center"/>
    </xf>
    <xf numFmtId="20" fontId="39" fillId="0" borderId="13" xfId="0" applyNumberFormat="1" applyFont="1" applyFill="1" applyBorder="1" applyAlignment="1">
      <alignment horizontal="left" vertical="center"/>
    </xf>
    <xf numFmtId="1" fontId="32" fillId="23" borderId="12" xfId="0" applyNumberFormat="1" applyFont="1" applyFill="1" applyBorder="1" applyAlignment="1">
      <alignment horizontal="center" vertical="center"/>
    </xf>
    <xf numFmtId="1" fontId="174" fillId="0" borderId="12" xfId="1" applyNumberFormat="1" applyFont="1" applyFill="1" applyBorder="1" applyAlignment="1">
      <alignment horizontal="left" vertical="center"/>
    </xf>
    <xf numFmtId="1" fontId="174" fillId="0" borderId="13" xfId="1" applyNumberFormat="1" applyFont="1" applyFill="1" applyBorder="1" applyAlignment="1">
      <alignment horizontal="left" vertical="center"/>
    </xf>
    <xf numFmtId="1" fontId="174" fillId="23" borderId="12" xfId="1" applyNumberFormat="1" applyFont="1" applyFill="1" applyBorder="1" applyAlignment="1">
      <alignment horizontal="left" vertical="center"/>
    </xf>
    <xf numFmtId="1" fontId="174" fillId="23" borderId="13" xfId="1" applyNumberFormat="1" applyFont="1" applyFill="1" applyBorder="1" applyAlignment="1">
      <alignment horizontal="left" vertical="center"/>
    </xf>
    <xf numFmtId="1" fontId="218" fillId="61" borderId="12" xfId="0" applyNumberFormat="1" applyFont="1" applyFill="1" applyBorder="1" applyAlignment="1">
      <alignment horizontal="center" vertical="center"/>
    </xf>
    <xf numFmtId="1" fontId="219" fillId="61" borderId="12" xfId="1" applyNumberFormat="1" applyFont="1" applyFill="1" applyBorder="1" applyAlignment="1">
      <alignment horizontal="left" vertical="center"/>
    </xf>
    <xf numFmtId="1" fontId="220" fillId="61" borderId="13" xfId="0" applyNumberFormat="1" applyFont="1" applyFill="1" applyBorder="1" applyAlignment="1">
      <alignment horizontal="left" vertical="center"/>
    </xf>
    <xf numFmtId="1" fontId="33" fillId="23" borderId="13" xfId="0" applyNumberFormat="1" applyFont="1" applyFill="1" applyBorder="1" applyAlignment="1">
      <alignment horizontal="left" vertical="center"/>
    </xf>
    <xf numFmtId="0" fontId="217" fillId="16" borderId="11" xfId="0" applyFont="1" applyFill="1" applyBorder="1" applyAlignment="1">
      <alignment horizontal="left" vertical="center" wrapText="1"/>
    </xf>
    <xf numFmtId="0" fontId="217" fillId="16" borderId="13" xfId="0" applyFont="1" applyFill="1" applyBorder="1" applyAlignment="1">
      <alignment horizontal="left" vertical="center" wrapText="1"/>
    </xf>
    <xf numFmtId="1" fontId="33" fillId="0" borderId="13" xfId="0" applyNumberFormat="1" applyFont="1" applyFill="1" applyBorder="1" applyAlignment="1">
      <alignment horizontal="left" vertical="center"/>
    </xf>
    <xf numFmtId="0" fontId="38" fillId="0" borderId="12" xfId="0" applyNumberFormat="1" applyFont="1" applyFill="1" applyBorder="1" applyAlignment="1">
      <alignment horizontal="center" vertical="center"/>
    </xf>
    <xf numFmtId="0" fontId="174" fillId="23" borderId="12" xfId="1" applyFont="1" applyFill="1" applyBorder="1" applyAlignment="1">
      <alignment horizontal="left" vertical="center"/>
    </xf>
    <xf numFmtId="0" fontId="33" fillId="23" borderId="13" xfId="0" applyFont="1" applyFill="1" applyBorder="1" applyAlignment="1">
      <alignment horizontal="left" vertical="center"/>
    </xf>
    <xf numFmtId="0" fontId="174" fillId="0" borderId="12" xfId="1" applyFont="1" applyFill="1" applyBorder="1" applyAlignment="1">
      <alignment horizontal="left" vertical="center"/>
    </xf>
    <xf numFmtId="0" fontId="33" fillId="0" borderId="13" xfId="0" applyFont="1" applyFill="1" applyBorder="1" applyAlignment="1">
      <alignment horizontal="left" vertical="center"/>
    </xf>
    <xf numFmtId="0" fontId="176" fillId="0" borderId="12" xfId="1" applyFont="1" applyFill="1" applyBorder="1" applyAlignment="1">
      <alignment horizontal="left" vertical="center"/>
    </xf>
    <xf numFmtId="0" fontId="39" fillId="0" borderId="13" xfId="0" applyFont="1" applyFill="1" applyBorder="1" applyAlignment="1">
      <alignment horizontal="left" vertical="center"/>
    </xf>
    <xf numFmtId="1" fontId="32" fillId="0" borderId="13" xfId="0" applyNumberFormat="1" applyFont="1" applyFill="1" applyBorder="1" applyAlignment="1">
      <alignment horizontal="center" vertical="center"/>
    </xf>
    <xf numFmtId="0" fontId="219" fillId="61" borderId="12" xfId="1" applyFont="1" applyFill="1" applyBorder="1" applyAlignment="1">
      <alignment horizontal="left" vertical="center"/>
    </xf>
    <xf numFmtId="0" fontId="220" fillId="61" borderId="13" xfId="0" applyFont="1" applyFill="1" applyBorder="1" applyAlignment="1">
      <alignment horizontal="left" vertical="center"/>
    </xf>
    <xf numFmtId="1" fontId="218" fillId="61" borderId="12" xfId="0" applyNumberFormat="1" applyFont="1" applyFill="1" applyBorder="1" applyAlignment="1">
      <alignment horizontal="center" vertical="center" wrapText="1"/>
    </xf>
    <xf numFmtId="0" fontId="39" fillId="0" borderId="12" xfId="0" applyFont="1" applyFill="1" applyBorder="1" applyAlignment="1">
      <alignment horizontal="left" vertical="center"/>
    </xf>
    <xf numFmtId="1" fontId="176" fillId="23" borderId="12" xfId="1" applyNumberFormat="1" applyFont="1" applyFill="1" applyBorder="1" applyAlignment="1">
      <alignment horizontal="left" vertical="center"/>
    </xf>
    <xf numFmtId="1" fontId="39" fillId="23" borderId="13" xfId="0" applyNumberFormat="1" applyFont="1" applyFill="1" applyBorder="1" applyAlignment="1">
      <alignment horizontal="left" vertical="center"/>
    </xf>
    <xf numFmtId="20" fontId="174" fillId="23" borderId="12" xfId="1" applyNumberFormat="1" applyFont="1" applyFill="1" applyBorder="1" applyAlignment="1">
      <alignment horizontal="left" vertical="center"/>
    </xf>
    <xf numFmtId="20" fontId="174" fillId="23" borderId="13" xfId="1" applyNumberFormat="1" applyFont="1" applyFill="1" applyBorder="1" applyAlignment="1">
      <alignment horizontal="left" vertical="center"/>
    </xf>
    <xf numFmtId="1" fontId="176" fillId="23" borderId="13" xfId="1" applyNumberFormat="1" applyFont="1" applyFill="1" applyBorder="1" applyAlignment="1">
      <alignment horizontal="left" vertical="center"/>
    </xf>
    <xf numFmtId="0" fontId="38" fillId="23" borderId="12" xfId="0" applyNumberFormat="1" applyFont="1" applyFill="1" applyBorder="1" applyAlignment="1">
      <alignment horizontal="center" vertical="center"/>
    </xf>
    <xf numFmtId="0" fontId="176" fillId="23" borderId="12" xfId="1" applyFont="1" applyFill="1" applyBorder="1" applyAlignment="1">
      <alignment horizontal="left" vertical="center"/>
    </xf>
    <xf numFmtId="0" fontId="39" fillId="23" borderId="13" xfId="0" applyFont="1" applyFill="1" applyBorder="1" applyAlignment="1">
      <alignment horizontal="left" vertical="center"/>
    </xf>
    <xf numFmtId="1" fontId="7" fillId="0" borderId="12" xfId="1" applyNumberFormat="1" applyFill="1" applyBorder="1" applyAlignment="1">
      <alignment horizontal="left" vertical="center"/>
    </xf>
    <xf numFmtId="0" fontId="196" fillId="61" borderId="12" xfId="0" applyFont="1" applyFill="1" applyBorder="1" applyAlignment="1">
      <alignment horizontal="left" vertical="center"/>
    </xf>
    <xf numFmtId="0" fontId="196" fillId="61" borderId="13" xfId="0" applyFont="1" applyFill="1" applyBorder="1" applyAlignment="1">
      <alignment horizontal="left" vertical="center"/>
    </xf>
    <xf numFmtId="0" fontId="72" fillId="6" borderId="11" xfId="0" applyFont="1" applyFill="1" applyBorder="1" applyAlignment="1">
      <alignment horizontal="center" vertical="center"/>
    </xf>
    <xf numFmtId="0" fontId="72" fillId="6" borderId="12" xfId="0" applyFont="1" applyFill="1" applyBorder="1" applyAlignment="1">
      <alignment horizontal="center" vertical="center"/>
    </xf>
    <xf numFmtId="0" fontId="72" fillId="6" borderId="13" xfId="0" applyFont="1" applyFill="1" applyBorder="1" applyAlignment="1">
      <alignment horizontal="center" vertical="center"/>
    </xf>
    <xf numFmtId="0" fontId="38" fillId="0" borderId="2" xfId="0" applyFont="1" applyBorder="1" applyAlignment="1">
      <alignment horizontal="center" vertical="center"/>
    </xf>
    <xf numFmtId="0" fontId="38" fillId="0" borderId="3" xfId="0" applyFont="1" applyBorder="1" applyAlignment="1">
      <alignment horizontal="center" vertical="center"/>
    </xf>
    <xf numFmtId="0" fontId="38" fillId="0" borderId="4" xfId="0" applyFont="1" applyBorder="1" applyAlignment="1">
      <alignment horizontal="center" vertical="center"/>
    </xf>
    <xf numFmtId="0" fontId="38" fillId="0" borderId="8" xfId="0" applyFont="1" applyBorder="1" applyAlignment="1">
      <alignment horizontal="left" vertical="center"/>
    </xf>
    <xf numFmtId="0" fontId="38" fillId="0" borderId="0" xfId="0" applyFont="1" applyBorder="1" applyAlignment="1">
      <alignment horizontal="left" vertical="center"/>
    </xf>
    <xf numFmtId="0" fontId="38" fillId="0" borderId="9" xfId="0" applyFont="1" applyBorder="1" applyAlignment="1">
      <alignment horizontal="left" vertical="center"/>
    </xf>
    <xf numFmtId="0" fontId="38" fillId="0" borderId="5" xfId="0" applyFont="1" applyBorder="1" applyAlignment="1">
      <alignment horizontal="left" vertical="center"/>
    </xf>
    <xf numFmtId="0" fontId="38" fillId="0" borderId="6" xfId="0" applyFont="1" applyBorder="1" applyAlignment="1">
      <alignment horizontal="left" vertical="center"/>
    </xf>
    <xf numFmtId="0" fontId="38" fillId="0" borderId="7" xfId="0" applyFont="1" applyBorder="1" applyAlignment="1">
      <alignment horizontal="left" vertical="center"/>
    </xf>
    <xf numFmtId="0" fontId="38" fillId="0" borderId="2" xfId="0" applyFont="1" applyBorder="1" applyAlignment="1">
      <alignment horizontal="left" vertical="center"/>
    </xf>
    <xf numFmtId="0" fontId="38" fillId="0" borderId="3" xfId="0" applyFont="1" applyBorder="1" applyAlignment="1">
      <alignment horizontal="left" vertical="center"/>
    </xf>
    <xf numFmtId="0" fontId="38" fillId="0" borderId="4" xfId="0" applyFont="1" applyBorder="1" applyAlignment="1">
      <alignment horizontal="left" vertical="center"/>
    </xf>
    <xf numFmtId="0" fontId="158" fillId="17" borderId="3" xfId="0" applyFont="1" applyFill="1" applyBorder="1" applyAlignment="1">
      <alignment horizontal="center" vertical="center"/>
    </xf>
    <xf numFmtId="0" fontId="158" fillId="17" borderId="4" xfId="0" applyFont="1" applyFill="1" applyBorder="1" applyAlignment="1">
      <alignment horizontal="center" vertical="center"/>
    </xf>
    <xf numFmtId="0" fontId="157" fillId="0" borderId="3" xfId="1" applyFont="1" applyBorder="1" applyAlignment="1">
      <alignment horizontal="left" vertical="center"/>
    </xf>
    <xf numFmtId="0" fontId="160" fillId="17" borderId="0" xfId="0" applyFont="1" applyFill="1" applyAlignment="1">
      <alignment horizontal="center" vertical="center"/>
    </xf>
    <xf numFmtId="0" fontId="159" fillId="10" borderId="11" xfId="0" applyFont="1" applyFill="1" applyBorder="1" applyAlignment="1">
      <alignment horizontal="left" vertical="center"/>
    </xf>
    <xf numFmtId="0" fontId="159" fillId="10" borderId="12" xfId="0" applyFont="1" applyFill="1" applyBorder="1" applyAlignment="1">
      <alignment horizontal="left" vertical="center"/>
    </xf>
    <xf numFmtId="0" fontId="169" fillId="39" borderId="323" xfId="0" applyFont="1" applyFill="1" applyBorder="1" applyAlignment="1">
      <alignment horizontal="center" vertical="center"/>
    </xf>
    <xf numFmtId="0" fontId="158" fillId="17" borderId="6" xfId="0" applyFont="1" applyFill="1" applyBorder="1" applyAlignment="1">
      <alignment horizontal="center" vertical="center"/>
    </xf>
    <xf numFmtId="0" fontId="72" fillId="0" borderId="0" xfId="0" applyFont="1" applyAlignment="1">
      <alignment horizontal="center" vertical="center" wrapText="1"/>
    </xf>
    <xf numFmtId="20" fontId="7" fillId="0" borderId="12" xfId="1" applyNumberFormat="1" applyFill="1" applyBorder="1" applyAlignment="1">
      <alignment horizontal="left" vertical="center"/>
    </xf>
    <xf numFmtId="0" fontId="72" fillId="0" borderId="12" xfId="0" applyNumberFormat="1" applyFont="1" applyFill="1" applyBorder="1" applyAlignment="1">
      <alignment horizontal="center" vertical="center"/>
    </xf>
    <xf numFmtId="16" fontId="159" fillId="0" borderId="11" xfId="0" applyNumberFormat="1" applyFont="1" applyBorder="1" applyAlignment="1">
      <alignment horizontal="left" vertical="center"/>
    </xf>
    <xf numFmtId="16" fontId="159" fillId="0" borderId="12" xfId="0" applyNumberFormat="1" applyFont="1" applyBorder="1" applyAlignment="1">
      <alignment horizontal="left" vertical="center"/>
    </xf>
    <xf numFmtId="0" fontId="159" fillId="0" borderId="11" xfId="0" applyFont="1" applyFill="1" applyBorder="1" applyAlignment="1">
      <alignment horizontal="center" vertical="center"/>
    </xf>
    <xf numFmtId="0" fontId="159" fillId="0" borderId="13" xfId="0" applyFont="1" applyFill="1" applyBorder="1" applyAlignment="1">
      <alignment horizontal="center" vertical="center"/>
    </xf>
    <xf numFmtId="0" fontId="159" fillId="0" borderId="6" xfId="0" applyFont="1" applyBorder="1" applyAlignment="1">
      <alignment horizontal="center" vertical="center"/>
    </xf>
    <xf numFmtId="0" fontId="174" fillId="23" borderId="12" xfId="1" applyNumberFormat="1" applyFont="1" applyFill="1" applyBorder="1" applyAlignment="1">
      <alignment horizontal="left" vertical="center"/>
    </xf>
    <xf numFmtId="0" fontId="174" fillId="23" borderId="13" xfId="1" applyNumberFormat="1" applyFont="1" applyFill="1" applyBorder="1" applyAlignment="1">
      <alignment horizontal="left" vertical="center"/>
    </xf>
    <xf numFmtId="0" fontId="174" fillId="0" borderId="12" xfId="1" applyNumberFormat="1" applyFont="1" applyFill="1" applyBorder="1" applyAlignment="1">
      <alignment horizontal="left" vertical="center"/>
    </xf>
    <xf numFmtId="0" fontId="174" fillId="0" borderId="13" xfId="1" applyNumberFormat="1" applyFont="1" applyFill="1" applyBorder="1" applyAlignment="1">
      <alignment horizontal="left" vertical="center"/>
    </xf>
    <xf numFmtId="1" fontId="195" fillId="61" borderId="12" xfId="1" applyNumberFormat="1" applyFont="1" applyFill="1" applyBorder="1" applyAlignment="1">
      <alignment horizontal="left" vertical="center"/>
    </xf>
    <xf numFmtId="1" fontId="196" fillId="61" borderId="13" xfId="0" applyNumberFormat="1" applyFont="1" applyFill="1" applyBorder="1" applyAlignment="1">
      <alignment horizontal="left" vertical="center"/>
    </xf>
    <xf numFmtId="1" fontId="176" fillId="5" borderId="12" xfId="1" applyNumberFormat="1" applyFont="1" applyFill="1" applyBorder="1" applyAlignment="1">
      <alignment horizontal="left" vertical="center"/>
    </xf>
    <xf numFmtId="1" fontId="39" fillId="5" borderId="13" xfId="0" applyNumberFormat="1" applyFont="1" applyFill="1" applyBorder="1" applyAlignment="1">
      <alignment horizontal="left" vertical="center"/>
    </xf>
    <xf numFmtId="1" fontId="194" fillId="61" borderId="12" xfId="0" applyNumberFormat="1" applyFont="1" applyFill="1" applyBorder="1" applyAlignment="1">
      <alignment horizontal="center" vertical="center"/>
    </xf>
    <xf numFmtId="0" fontId="32" fillId="0" borderId="12" xfId="0" applyNumberFormat="1" applyFont="1" applyFill="1" applyBorder="1" applyAlignment="1">
      <alignment horizontal="center" vertical="center"/>
    </xf>
    <xf numFmtId="1" fontId="32" fillId="0" borderId="12" xfId="0" applyNumberFormat="1" applyFont="1" applyFill="1" applyBorder="1" applyAlignment="1">
      <alignment horizontal="center" vertical="center" wrapText="1"/>
    </xf>
    <xf numFmtId="1" fontId="174" fillId="5" borderId="12" xfId="1" applyNumberFormat="1" applyFont="1" applyFill="1" applyBorder="1" applyAlignment="1">
      <alignment vertical="center"/>
    </xf>
    <xf numFmtId="1" fontId="174" fillId="5" borderId="13" xfId="1" applyNumberFormat="1" applyFont="1" applyFill="1" applyBorder="1" applyAlignment="1">
      <alignment vertical="center"/>
    </xf>
    <xf numFmtId="1" fontId="174" fillId="5" borderId="12" xfId="1" applyNumberFormat="1" applyFont="1" applyFill="1" applyBorder="1" applyAlignment="1">
      <alignment horizontal="left" vertical="center"/>
    </xf>
    <xf numFmtId="1" fontId="174" fillId="5" borderId="13" xfId="1" applyNumberFormat="1" applyFont="1" applyFill="1" applyBorder="1" applyAlignment="1">
      <alignment horizontal="left" vertical="center"/>
    </xf>
    <xf numFmtId="1" fontId="174" fillId="0" borderId="12" xfId="1" applyNumberFormat="1" applyFont="1" applyFill="1" applyBorder="1" applyAlignment="1">
      <alignment horizontal="center" vertical="center"/>
    </xf>
    <xf numFmtId="1" fontId="174" fillId="0" borderId="13" xfId="1" applyNumberFormat="1" applyFont="1" applyFill="1" applyBorder="1" applyAlignment="1">
      <alignment horizontal="center" vertical="center"/>
    </xf>
    <xf numFmtId="1" fontId="176" fillId="0" borderId="12" xfId="1" applyNumberFormat="1" applyFont="1" applyFill="1" applyBorder="1" applyAlignment="1">
      <alignment horizontal="center" vertical="center"/>
    </xf>
    <xf numFmtId="1" fontId="176" fillId="0" borderId="13" xfId="1" applyNumberFormat="1" applyFont="1" applyFill="1" applyBorder="1" applyAlignment="1">
      <alignment horizontal="center" vertical="center"/>
    </xf>
    <xf numFmtId="1" fontId="32" fillId="5" borderId="12" xfId="0" applyNumberFormat="1" applyFont="1" applyFill="1" applyBorder="1" applyAlignment="1">
      <alignment horizontal="center" vertical="center"/>
    </xf>
    <xf numFmtId="0" fontId="174" fillId="0" borderId="0" xfId="1" applyFont="1" applyAlignment="1">
      <alignment horizontal="center" vertical="center" wrapText="1"/>
    </xf>
    <xf numFmtId="0" fontId="21" fillId="0" borderId="0" xfId="0" applyFont="1" applyAlignment="1">
      <alignment horizontal="center" vertical="center"/>
    </xf>
    <xf numFmtId="0" fontId="17" fillId="19" borderId="11" xfId="0" applyFont="1" applyFill="1" applyBorder="1" applyAlignment="1">
      <alignment horizontal="center" vertical="center"/>
    </xf>
    <xf numFmtId="0" fontId="17" fillId="19" borderId="12" xfId="0" applyFont="1" applyFill="1" applyBorder="1" applyAlignment="1">
      <alignment horizontal="center" vertical="center"/>
    </xf>
    <xf numFmtId="0" fontId="17" fillId="19" borderId="13" xfId="0" applyFont="1" applyFill="1" applyBorder="1" applyAlignment="1">
      <alignment horizontal="center" vertical="center"/>
    </xf>
    <xf numFmtId="1" fontId="219" fillId="61" borderId="13" xfId="1" applyNumberFormat="1" applyFont="1" applyFill="1" applyBorder="1" applyAlignment="1">
      <alignment horizontal="left" vertical="center"/>
    </xf>
    <xf numFmtId="20" fontId="38" fillId="23" borderId="12" xfId="0" applyNumberFormat="1" applyFont="1" applyFill="1" applyBorder="1" applyAlignment="1">
      <alignment horizontal="center" vertical="center"/>
    </xf>
    <xf numFmtId="20" fontId="32" fillId="23" borderId="12" xfId="0" applyNumberFormat="1" applyFont="1" applyFill="1" applyBorder="1" applyAlignment="1">
      <alignment horizontal="center" vertical="center"/>
    </xf>
    <xf numFmtId="0" fontId="180" fillId="0" borderId="0" xfId="1" applyFont="1" applyAlignment="1">
      <alignment horizontal="center" vertical="center"/>
    </xf>
    <xf numFmtId="0" fontId="96" fillId="28" borderId="0" xfId="0" applyFont="1" applyFill="1" applyBorder="1" applyAlignment="1">
      <alignment horizontal="center" vertical="center"/>
    </xf>
    <xf numFmtId="0" fontId="1" fillId="30" borderId="0" xfId="0" applyFont="1" applyFill="1" applyBorder="1" applyAlignment="1">
      <alignment horizontal="center" vertical="center"/>
    </xf>
    <xf numFmtId="0" fontId="56" fillId="30" borderId="0" xfId="0" applyFont="1" applyFill="1" applyBorder="1" applyAlignment="1">
      <alignment horizontal="center" vertical="center"/>
    </xf>
    <xf numFmtId="0" fontId="38" fillId="20" borderId="161" xfId="0" applyFont="1" applyFill="1" applyBorder="1" applyAlignment="1">
      <alignment horizontal="center" vertical="center"/>
    </xf>
    <xf numFmtId="0" fontId="38" fillId="20" borderId="160" xfId="0" applyFont="1" applyFill="1" applyBorder="1" applyAlignment="1">
      <alignment horizontal="center" vertical="center"/>
    </xf>
    <xf numFmtId="0" fontId="38" fillId="0" borderId="161" xfId="0" applyFont="1" applyBorder="1" applyAlignment="1">
      <alignment horizontal="center" vertical="center"/>
    </xf>
    <xf numFmtId="0" fontId="96" fillId="41" borderId="0" xfId="0" applyFont="1" applyFill="1" applyBorder="1" applyAlignment="1">
      <alignment horizontal="center" vertical="center"/>
    </xf>
    <xf numFmtId="0" fontId="38" fillId="10" borderId="156" xfId="0" applyFont="1" applyFill="1" applyBorder="1" applyAlignment="1">
      <alignment horizontal="center" vertical="center"/>
    </xf>
    <xf numFmtId="0" fontId="38" fillId="10" borderId="157" xfId="0" applyFont="1" applyFill="1" applyBorder="1" applyAlignment="1">
      <alignment horizontal="center" vertical="center"/>
    </xf>
    <xf numFmtId="0" fontId="38" fillId="10" borderId="158" xfId="0" applyFont="1" applyFill="1" applyBorder="1" applyAlignment="1">
      <alignment horizontal="center" vertical="center"/>
    </xf>
    <xf numFmtId="0" fontId="38" fillId="0" borderId="156" xfId="0" applyFont="1" applyBorder="1" applyAlignment="1">
      <alignment horizontal="center" vertical="center"/>
    </xf>
    <xf numFmtId="0" fontId="38" fillId="0" borderId="157" xfId="0" applyFont="1" applyBorder="1" applyAlignment="1">
      <alignment horizontal="center" vertical="center"/>
    </xf>
    <xf numFmtId="0" fontId="38" fillId="0" borderId="158" xfId="0" applyFont="1" applyBorder="1" applyAlignment="1">
      <alignment horizontal="center" vertical="center"/>
    </xf>
    <xf numFmtId="0" fontId="97" fillId="10" borderId="0" xfId="0" applyFont="1" applyFill="1" applyBorder="1" applyAlignment="1">
      <alignment horizontal="center" vertical="center"/>
    </xf>
    <xf numFmtId="0" fontId="97" fillId="10" borderId="159" xfId="0" applyFont="1" applyFill="1" applyBorder="1" applyAlignment="1">
      <alignment horizontal="center" vertical="center"/>
    </xf>
    <xf numFmtId="0" fontId="151" fillId="15" borderId="253" xfId="0" applyFont="1" applyFill="1" applyBorder="1" applyAlignment="1">
      <alignment horizontal="center" vertical="center"/>
    </xf>
    <xf numFmtId="0" fontId="151" fillId="15" borderId="254" xfId="0" applyFont="1" applyFill="1" applyBorder="1" applyAlignment="1">
      <alignment horizontal="center" vertical="center"/>
    </xf>
    <xf numFmtId="0" fontId="151" fillId="15" borderId="255" xfId="0" applyFont="1" applyFill="1" applyBorder="1" applyAlignment="1">
      <alignment horizontal="center" vertical="center"/>
    </xf>
    <xf numFmtId="0" fontId="37" fillId="0" borderId="291" xfId="0" applyFont="1" applyBorder="1" applyAlignment="1">
      <alignment horizontal="center" vertical="center"/>
    </xf>
    <xf numFmtId="0" fontId="37" fillId="0" borderId="0" xfId="0" applyFont="1" applyBorder="1" applyAlignment="1">
      <alignment horizontal="center" vertical="center"/>
    </xf>
    <xf numFmtId="0" fontId="37" fillId="0" borderId="292" xfId="0" applyFont="1" applyBorder="1" applyAlignment="1">
      <alignment horizontal="center" vertical="center"/>
    </xf>
    <xf numFmtId="0" fontId="37" fillId="0" borderId="293" xfId="0" applyFont="1" applyBorder="1" applyAlignment="1">
      <alignment horizontal="center" vertical="center"/>
    </xf>
    <xf numFmtId="0" fontId="153" fillId="15" borderId="301" xfId="0" applyFont="1" applyFill="1" applyBorder="1" applyAlignment="1">
      <alignment horizontal="center" vertical="center"/>
    </xf>
    <xf numFmtId="0" fontId="153" fillId="15" borderId="1" xfId="0" applyFont="1" applyFill="1" applyBorder="1" applyAlignment="1">
      <alignment horizontal="center" vertical="center"/>
    </xf>
    <xf numFmtId="0" fontId="89" fillId="15" borderId="299" xfId="0" applyFont="1" applyFill="1" applyBorder="1" applyAlignment="1">
      <alignment horizontal="center" vertical="center" wrapText="1"/>
    </xf>
    <xf numFmtId="0" fontId="89" fillId="15" borderId="3" xfId="0" applyFont="1" applyFill="1" applyBorder="1" applyAlignment="1">
      <alignment horizontal="center" vertical="center" wrapText="1"/>
    </xf>
    <xf numFmtId="0" fontId="89" fillId="15" borderId="300" xfId="0" applyFont="1" applyFill="1" applyBorder="1" applyAlignment="1">
      <alignment horizontal="center" vertical="center" wrapText="1"/>
    </xf>
    <xf numFmtId="0" fontId="89" fillId="15" borderId="0" xfId="0" applyFont="1" applyFill="1" applyBorder="1" applyAlignment="1">
      <alignment horizontal="center" vertical="center" wrapText="1"/>
    </xf>
    <xf numFmtId="0" fontId="152" fillId="15" borderId="3" xfId="0" applyFont="1" applyFill="1" applyBorder="1" applyAlignment="1">
      <alignment horizontal="center" vertical="center" wrapText="1"/>
    </xf>
    <xf numFmtId="0" fontId="152" fillId="15" borderId="0" xfId="0" applyFont="1" applyFill="1" applyBorder="1" applyAlignment="1">
      <alignment horizontal="center" vertical="center" wrapText="1"/>
    </xf>
    <xf numFmtId="0" fontId="93" fillId="15" borderId="3" xfId="0" applyFont="1" applyFill="1" applyBorder="1" applyAlignment="1">
      <alignment horizontal="center" vertical="center" wrapText="1"/>
    </xf>
    <xf numFmtId="0" fontId="37" fillId="0" borderId="1" xfId="0" applyFont="1" applyBorder="1" applyAlignment="1">
      <alignment horizontal="center" vertical="center"/>
    </xf>
    <xf numFmtId="0" fontId="37" fillId="0" borderId="281" xfId="0" applyFont="1" applyBorder="1" applyAlignment="1">
      <alignment horizontal="center" vertical="center"/>
    </xf>
    <xf numFmtId="0" fontId="29" fillId="3" borderId="1" xfId="0" applyFont="1" applyFill="1" applyBorder="1" applyAlignment="1">
      <alignment horizontal="center" vertical="center"/>
    </xf>
    <xf numFmtId="0" fontId="29" fillId="3" borderId="12" xfId="0" applyFont="1" applyFill="1" applyBorder="1" applyAlignment="1">
      <alignment horizontal="center" vertical="center"/>
    </xf>
    <xf numFmtId="0" fontId="150" fillId="15" borderId="298" xfId="0" applyFont="1" applyFill="1" applyBorder="1" applyAlignment="1">
      <alignment horizontal="center" vertical="center"/>
    </xf>
    <xf numFmtId="0" fontId="150" fillId="15" borderId="252" xfId="0" applyFont="1" applyFill="1" applyBorder="1" applyAlignment="1">
      <alignment horizontal="center" vertical="center"/>
    </xf>
    <xf numFmtId="0" fontId="150" fillId="15" borderId="254" xfId="0" applyFont="1" applyFill="1" applyBorder="1" applyAlignment="1">
      <alignment horizontal="center" vertical="center"/>
    </xf>
    <xf numFmtId="0" fontId="55" fillId="0" borderId="258" xfId="0" applyFont="1" applyBorder="1" applyAlignment="1">
      <alignment horizontal="center" vertical="center"/>
    </xf>
    <xf numFmtId="0" fontId="55" fillId="0" borderId="0" xfId="0" applyFont="1" applyBorder="1" applyAlignment="1">
      <alignment horizontal="center" vertical="center"/>
    </xf>
    <xf numFmtId="0" fontId="55" fillId="0" borderId="294" xfId="0" applyFont="1" applyBorder="1" applyAlignment="1">
      <alignment horizontal="center" vertical="center"/>
    </xf>
    <xf numFmtId="0" fontId="58" fillId="0" borderId="0" xfId="0" applyFont="1" applyFill="1" applyBorder="1" applyAlignment="1">
      <alignment horizontal="center" vertical="center"/>
    </xf>
    <xf numFmtId="0" fontId="61" fillId="4" borderId="0" xfId="0" applyFont="1" applyFill="1" applyBorder="1" applyAlignment="1">
      <alignment horizontal="center" vertical="center"/>
    </xf>
    <xf numFmtId="0" fontId="59" fillId="0" borderId="0" xfId="0" applyFont="1" applyBorder="1" applyAlignment="1">
      <alignment horizontal="center" vertical="center"/>
    </xf>
    <xf numFmtId="0" fontId="59" fillId="0" borderId="294" xfId="0" applyFont="1" applyBorder="1" applyAlignment="1">
      <alignment horizontal="center" vertical="center"/>
    </xf>
    <xf numFmtId="0" fontId="38" fillId="0" borderId="190" xfId="0" applyFont="1" applyBorder="1" applyAlignment="1">
      <alignment horizontal="center" vertical="center"/>
    </xf>
    <xf numFmtId="0" fontId="38" fillId="0" borderId="162" xfId="0" applyFont="1" applyBorder="1" applyAlignment="1">
      <alignment horizontal="center" vertical="center"/>
    </xf>
    <xf numFmtId="0" fontId="38" fillId="0" borderId="160" xfId="0" applyFont="1" applyBorder="1" applyAlignment="1">
      <alignment horizontal="center" vertical="center"/>
    </xf>
    <xf numFmtId="0" fontId="96" fillId="28" borderId="62" xfId="0" applyFont="1" applyFill="1" applyBorder="1" applyAlignment="1">
      <alignment horizontal="center" vertical="center"/>
    </xf>
    <xf numFmtId="0" fontId="38" fillId="20" borderId="156" xfId="0" applyFont="1" applyFill="1" applyBorder="1" applyAlignment="1">
      <alignment horizontal="center" vertical="center"/>
    </xf>
    <xf numFmtId="0" fontId="38" fillId="20" borderId="157" xfId="0" applyFont="1" applyFill="1" applyBorder="1" applyAlignment="1">
      <alignment horizontal="center" vertical="center"/>
    </xf>
    <xf numFmtId="0" fontId="38" fillId="20" borderId="162" xfId="0" applyFont="1" applyFill="1" applyBorder="1" applyAlignment="1">
      <alignment horizontal="center" vertical="center"/>
    </xf>
    <xf numFmtId="0" fontId="55" fillId="0" borderId="0" xfId="0" applyFont="1" applyAlignment="1">
      <alignment horizontal="center" vertical="center"/>
    </xf>
    <xf numFmtId="0" fontId="61" fillId="2" borderId="0" xfId="0" applyFont="1" applyFill="1" applyAlignment="1">
      <alignment horizontal="center" vertical="center"/>
    </xf>
    <xf numFmtId="0" fontId="61" fillId="4" borderId="0" xfId="0" applyFont="1" applyFill="1" applyAlignment="1">
      <alignment horizontal="center" vertical="center"/>
    </xf>
    <xf numFmtId="0" fontId="61" fillId="3" borderId="0" xfId="0" applyFont="1" applyFill="1" applyAlignment="1">
      <alignment horizontal="center" vertical="center"/>
    </xf>
    <xf numFmtId="0" fontId="58" fillId="20" borderId="0" xfId="0" applyFont="1" applyFill="1" applyAlignment="1">
      <alignment horizontal="center" vertical="center"/>
    </xf>
    <xf numFmtId="0" fontId="60" fillId="0" borderId="0" xfId="0" applyFont="1" applyAlignment="1">
      <alignment horizontal="center" vertical="center"/>
    </xf>
    <xf numFmtId="0" fontId="61" fillId="4" borderId="1" xfId="0" applyFont="1" applyFill="1" applyBorder="1" applyAlignment="1">
      <alignment horizontal="center" vertical="center"/>
    </xf>
    <xf numFmtId="0" fontId="61" fillId="2" borderId="1"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12" xfId="0" applyFont="1" applyFill="1" applyBorder="1" applyAlignment="1">
      <alignment horizontal="center" vertical="center"/>
    </xf>
    <xf numFmtId="0" fontId="61" fillId="2" borderId="13" xfId="0" applyFont="1" applyFill="1" applyBorder="1" applyAlignment="1">
      <alignment horizontal="center" vertical="center"/>
    </xf>
    <xf numFmtId="0" fontId="61" fillId="3" borderId="0" xfId="0" applyFont="1" applyFill="1" applyAlignment="1">
      <alignment horizontal="right" vertical="center"/>
    </xf>
    <xf numFmtId="0" fontId="58" fillId="0" borderId="0" xfId="0" applyFont="1" applyFill="1" applyAlignment="1">
      <alignment horizontal="center" vertical="center"/>
    </xf>
    <xf numFmtId="0" fontId="65" fillId="2" borderId="61" xfId="0" applyFont="1" applyFill="1" applyBorder="1" applyAlignment="1">
      <alignment horizontal="center" vertical="center"/>
    </xf>
    <xf numFmtId="0" fontId="65" fillId="2" borderId="12" xfId="0" applyFont="1" applyFill="1" applyBorder="1" applyAlignment="1">
      <alignment horizontal="center" vertical="center"/>
    </xf>
    <xf numFmtId="0" fontId="65" fillId="2" borderId="13" xfId="0" applyFont="1" applyFill="1" applyBorder="1" applyAlignment="1">
      <alignment horizontal="center" vertical="center"/>
    </xf>
    <xf numFmtId="0" fontId="29" fillId="2" borderId="1" xfId="0" applyFont="1" applyFill="1" applyBorder="1" applyAlignment="1">
      <alignment horizontal="center" vertical="center"/>
    </xf>
    <xf numFmtId="0" fontId="29" fillId="4" borderId="11" xfId="0" applyFont="1" applyFill="1" applyBorder="1" applyAlignment="1">
      <alignment horizontal="center" vertical="center"/>
    </xf>
    <xf numFmtId="0" fontId="29" fillId="4" borderId="12" xfId="0" applyFont="1" applyFill="1" applyBorder="1" applyAlignment="1">
      <alignment horizontal="center" vertical="center"/>
    </xf>
    <xf numFmtId="0" fontId="29" fillId="4" borderId="13" xfId="0" applyFont="1" applyFill="1" applyBorder="1" applyAlignment="1">
      <alignment horizontal="center" vertical="center"/>
    </xf>
    <xf numFmtId="0" fontId="37" fillId="0" borderId="11" xfId="0" applyFont="1" applyBorder="1" applyAlignment="1">
      <alignment horizontal="center" vertical="center"/>
    </xf>
    <xf numFmtId="0" fontId="37" fillId="0" borderId="12" xfId="0" applyFont="1" applyBorder="1" applyAlignment="1">
      <alignment horizontal="center" vertical="center"/>
    </xf>
    <xf numFmtId="0" fontId="37" fillId="0" borderId="13" xfId="0" applyFont="1" applyBorder="1" applyAlignment="1">
      <alignment horizontal="center" vertical="center"/>
    </xf>
    <xf numFmtId="0" fontId="29" fillId="3" borderId="308" xfId="0" applyFont="1" applyFill="1" applyBorder="1" applyAlignment="1">
      <alignment horizontal="center" vertical="center"/>
    </xf>
    <xf numFmtId="0" fontId="29" fillId="3" borderId="14" xfId="0" applyFont="1" applyFill="1" applyBorder="1" applyAlignment="1">
      <alignment horizontal="center" vertical="center"/>
    </xf>
    <xf numFmtId="0" fontId="29" fillId="3" borderId="15" xfId="0" applyFont="1" applyFill="1" applyBorder="1" applyAlignment="1">
      <alignment horizontal="center" vertical="center"/>
    </xf>
    <xf numFmtId="0" fontId="61" fillId="3" borderId="258" xfId="0" applyFont="1" applyFill="1" applyBorder="1" applyAlignment="1">
      <alignment horizontal="right" vertical="center"/>
    </xf>
    <xf numFmtId="0" fontId="61" fillId="3" borderId="0" xfId="0" applyFont="1" applyFill="1" applyBorder="1" applyAlignment="1">
      <alignment horizontal="right" vertical="center"/>
    </xf>
    <xf numFmtId="0" fontId="29" fillId="3" borderId="258" xfId="0" applyFont="1" applyFill="1" applyBorder="1" applyAlignment="1">
      <alignment horizontal="right" vertical="center"/>
    </xf>
    <xf numFmtId="0" fontId="29" fillId="3" borderId="0" xfId="0" applyFont="1" applyFill="1" applyBorder="1" applyAlignment="1">
      <alignment horizontal="right" vertical="center"/>
    </xf>
    <xf numFmtId="0" fontId="59" fillId="0" borderId="258" xfId="0" applyFont="1" applyBorder="1" applyAlignment="1">
      <alignment horizontal="center" vertical="center"/>
    </xf>
    <xf numFmtId="0" fontId="96" fillId="28" borderId="0" xfId="0" applyFont="1" applyFill="1" applyAlignment="1">
      <alignment horizontal="center" vertical="center"/>
    </xf>
    <xf numFmtId="0" fontId="29" fillId="17" borderId="0" xfId="0" applyFont="1" applyFill="1" applyAlignment="1">
      <alignment horizontal="center" vertical="center"/>
    </xf>
    <xf numFmtId="0" fontId="96" fillId="17" borderId="0" xfId="0" applyFont="1" applyFill="1" applyAlignment="1">
      <alignment horizontal="center" vertical="center"/>
    </xf>
    <xf numFmtId="0" fontId="29" fillId="3" borderId="0" xfId="0" applyFont="1" applyFill="1" applyAlignment="1">
      <alignment horizontal="right" vertical="center"/>
    </xf>
    <xf numFmtId="0" fontId="61" fillId="2" borderId="10" xfId="0" applyFont="1" applyFill="1" applyBorder="1" applyAlignment="1">
      <alignment horizontal="center" vertical="center"/>
    </xf>
    <xf numFmtId="0" fontId="61" fillId="2" borderId="15" xfId="0" applyFont="1" applyFill="1" applyBorder="1" applyAlignment="1">
      <alignment horizontal="center" vertical="center"/>
    </xf>
    <xf numFmtId="0" fontId="61" fillId="2" borderId="14" xfId="0" applyFont="1" applyFill="1" applyBorder="1" applyAlignment="1">
      <alignment horizontal="center" vertical="center"/>
    </xf>
    <xf numFmtId="0" fontId="29" fillId="2" borderId="1" xfId="0" applyFont="1" applyFill="1" applyBorder="1" applyAlignment="1">
      <alignment horizontal="left" vertical="center"/>
    </xf>
    <xf numFmtId="0" fontId="61" fillId="2" borderId="1" xfId="0" applyFont="1" applyFill="1" applyBorder="1" applyAlignment="1">
      <alignment horizontal="left" vertical="center"/>
    </xf>
    <xf numFmtId="0" fontId="61" fillId="2" borderId="25" xfId="0" applyFont="1" applyFill="1" applyBorder="1" applyAlignment="1">
      <alignment horizontal="center" vertical="center"/>
    </xf>
    <xf numFmtId="0" fontId="61" fillId="2" borderId="26" xfId="0" applyFont="1" applyFill="1" applyBorder="1" applyAlignment="1">
      <alignment horizontal="center" vertical="center"/>
    </xf>
    <xf numFmtId="0" fontId="61" fillId="2" borderId="27" xfId="0" applyFont="1" applyFill="1" applyBorder="1" applyAlignment="1">
      <alignment horizontal="center" vertical="center"/>
    </xf>
    <xf numFmtId="0" fontId="58" fillId="20" borderId="5" xfId="0" applyFont="1" applyFill="1" applyBorder="1" applyAlignment="1">
      <alignment horizontal="center" vertical="center"/>
    </xf>
    <xf numFmtId="0" fontId="58" fillId="20" borderId="6" xfId="0" applyFont="1" applyFill="1" applyBorder="1" applyAlignment="1">
      <alignment horizontal="center" vertical="center"/>
    </xf>
    <xf numFmtId="0" fontId="58" fillId="20" borderId="0" xfId="0" applyFont="1" applyFill="1" applyBorder="1" applyAlignment="1">
      <alignment horizontal="center" vertical="center"/>
    </xf>
    <xf numFmtId="0" fontId="58" fillId="20" borderId="9" xfId="0" applyFont="1" applyFill="1" applyBorder="1" applyAlignment="1">
      <alignment horizontal="center" vertical="center"/>
    </xf>
    <xf numFmtId="0" fontId="61" fillId="3" borderId="1" xfId="0" applyFont="1" applyFill="1" applyBorder="1" applyAlignment="1">
      <alignment horizontal="center" vertical="center"/>
    </xf>
    <xf numFmtId="0" fontId="59" fillId="20" borderId="11" xfId="0" applyFont="1" applyFill="1" applyBorder="1" applyAlignment="1">
      <alignment horizontal="center" vertical="center"/>
    </xf>
    <xf numFmtId="0" fontId="59" fillId="20" borderId="13" xfId="0" applyFont="1" applyFill="1" applyBorder="1" applyAlignment="1">
      <alignment horizontal="center" vertical="center"/>
    </xf>
    <xf numFmtId="0" fontId="65" fillId="3" borderId="1" xfId="0" applyFont="1" applyFill="1" applyBorder="1" applyAlignment="1">
      <alignment horizontal="center" vertical="center"/>
    </xf>
    <xf numFmtId="0" fontId="29" fillId="3" borderId="11" xfId="0" applyFont="1" applyFill="1" applyBorder="1" applyAlignment="1">
      <alignment horizontal="center" vertical="center"/>
    </xf>
    <xf numFmtId="0" fontId="29" fillId="3" borderId="13" xfId="0" applyFont="1" applyFill="1" applyBorder="1" applyAlignment="1">
      <alignment horizontal="center" vertical="center"/>
    </xf>
    <xf numFmtId="0" fontId="61" fillId="2" borderId="0" xfId="0" applyFont="1" applyFill="1" applyAlignment="1">
      <alignment horizontal="right" vertical="center"/>
    </xf>
    <xf numFmtId="0" fontId="61" fillId="3" borderId="47" xfId="0" applyFont="1" applyFill="1" applyBorder="1" applyAlignment="1">
      <alignment horizontal="right" vertical="center"/>
    </xf>
    <xf numFmtId="0" fontId="61" fillId="3" borderId="67" xfId="0" applyFont="1" applyFill="1" applyBorder="1" applyAlignment="1">
      <alignment horizontal="right" vertical="center"/>
    </xf>
    <xf numFmtId="0" fontId="59" fillId="0" borderId="24" xfId="0" applyFont="1" applyBorder="1" applyAlignment="1">
      <alignment horizontal="center" vertical="center"/>
    </xf>
    <xf numFmtId="0" fontId="29" fillId="2" borderId="61" xfId="0" applyFont="1" applyFill="1" applyBorder="1" applyAlignment="1">
      <alignment horizontal="center" vertical="center"/>
    </xf>
    <xf numFmtId="0" fontId="29" fillId="2" borderId="23" xfId="0" applyFont="1" applyFill="1" applyBorder="1" applyAlignment="1">
      <alignment horizontal="center" vertical="center"/>
    </xf>
    <xf numFmtId="0" fontId="29" fillId="3" borderId="55" xfId="0" applyFont="1" applyFill="1" applyBorder="1" applyAlignment="1">
      <alignment horizontal="right" vertical="center"/>
    </xf>
    <xf numFmtId="0" fontId="29" fillId="3" borderId="24" xfId="0" applyFont="1" applyFill="1" applyBorder="1" applyAlignment="1">
      <alignment horizontal="right" vertical="center"/>
    </xf>
    <xf numFmtId="0" fontId="59" fillId="0" borderId="0" xfId="0" applyFont="1" applyAlignment="1">
      <alignment horizontal="center" vertical="center"/>
    </xf>
    <xf numFmtId="0" fontId="27" fillId="0" borderId="0" xfId="0" applyFont="1" applyAlignment="1">
      <alignment horizontal="center" vertical="center"/>
    </xf>
    <xf numFmtId="0" fontId="61" fillId="3" borderId="1" xfId="0" applyFont="1" applyFill="1" applyBorder="1" applyAlignment="1">
      <alignment horizontal="left" vertical="center"/>
    </xf>
    <xf numFmtId="0" fontId="29" fillId="43" borderId="11" xfId="0" applyFont="1" applyFill="1" applyBorder="1" applyAlignment="1">
      <alignment horizontal="center" vertical="center"/>
    </xf>
    <xf numFmtId="0" fontId="29" fillId="43" borderId="12" xfId="0" applyFont="1" applyFill="1" applyBorder="1" applyAlignment="1">
      <alignment horizontal="center" vertical="center"/>
    </xf>
    <xf numFmtId="0" fontId="29" fillId="43" borderId="13" xfId="0" applyFont="1" applyFill="1" applyBorder="1" applyAlignment="1">
      <alignment horizontal="center" vertical="center"/>
    </xf>
    <xf numFmtId="0" fontId="27" fillId="20" borderId="11" xfId="0" applyFont="1" applyFill="1" applyBorder="1" applyAlignment="1">
      <alignment horizontal="center" vertical="center"/>
    </xf>
    <xf numFmtId="0" fontId="27" fillId="20" borderId="12" xfId="0" applyFont="1" applyFill="1" applyBorder="1" applyAlignment="1">
      <alignment horizontal="center" vertical="center"/>
    </xf>
    <xf numFmtId="0" fontId="27" fillId="20" borderId="97" xfId="0" applyFont="1" applyFill="1" applyBorder="1" applyAlignment="1">
      <alignment horizontal="center" vertical="center"/>
    </xf>
    <xf numFmtId="0" fontId="27" fillId="20" borderId="3" xfId="0" applyFont="1" applyFill="1" applyBorder="1" applyAlignment="1">
      <alignment horizontal="center" vertical="center"/>
    </xf>
    <xf numFmtId="0" fontId="27" fillId="20" borderId="69" xfId="0" applyFont="1" applyFill="1" applyBorder="1" applyAlignment="1">
      <alignment horizontal="center" vertical="center"/>
    </xf>
    <xf numFmtId="0" fontId="65" fillId="2" borderId="8" xfId="0" applyFont="1" applyFill="1" applyBorder="1" applyAlignment="1">
      <alignment horizontal="center" vertical="center"/>
    </xf>
    <xf numFmtId="0" fontId="65" fillId="2" borderId="0" xfId="0" applyFont="1" applyFill="1" applyBorder="1" applyAlignment="1">
      <alignment horizontal="center" vertical="center"/>
    </xf>
    <xf numFmtId="0" fontId="65" fillId="2" borderId="24" xfId="0" applyFont="1" applyFill="1" applyBorder="1" applyAlignment="1">
      <alignment horizontal="center" vertical="center"/>
    </xf>
    <xf numFmtId="0" fontId="27" fillId="20" borderId="13" xfId="0" applyFont="1" applyFill="1" applyBorder="1" applyAlignment="1">
      <alignment horizontal="center" vertical="center"/>
    </xf>
    <xf numFmtId="0" fontId="65" fillId="2" borderId="9" xfId="0" applyFont="1" applyFill="1" applyBorder="1" applyAlignment="1">
      <alignment horizontal="center" vertical="center"/>
    </xf>
    <xf numFmtId="0" fontId="29" fillId="2" borderId="295" xfId="0" applyFont="1" applyFill="1" applyBorder="1" applyAlignment="1">
      <alignment horizontal="center" vertical="center"/>
    </xf>
    <xf numFmtId="0" fontId="29" fillId="2" borderId="10" xfId="0" applyFont="1" applyFill="1" applyBorder="1" applyAlignment="1">
      <alignment horizontal="center" vertical="center"/>
    </xf>
    <xf numFmtId="0" fontId="65" fillId="4" borderId="11" xfId="0" applyFont="1" applyFill="1" applyBorder="1" applyAlignment="1">
      <alignment horizontal="center" vertical="center"/>
    </xf>
    <xf numFmtId="0" fontId="65" fillId="4" borderId="12" xfId="0" applyFont="1" applyFill="1" applyBorder="1" applyAlignment="1">
      <alignment horizontal="center" vertical="center"/>
    </xf>
    <xf numFmtId="0" fontId="97" fillId="10" borderId="0" xfId="0" applyFont="1" applyFill="1" applyAlignment="1">
      <alignment horizontal="center" vertical="center"/>
    </xf>
    <xf numFmtId="0" fontId="96" fillId="41" borderId="0" xfId="0" applyFont="1" applyFill="1" applyAlignment="1">
      <alignment horizontal="center" vertical="center"/>
    </xf>
    <xf numFmtId="0" fontId="38" fillId="0" borderId="162" xfId="0" applyFont="1" applyBorder="1" applyAlignment="1">
      <alignment horizontal="left" vertical="center"/>
    </xf>
    <xf numFmtId="0" fontId="38" fillId="0" borderId="161" xfId="0" applyFont="1" applyBorder="1" applyAlignment="1">
      <alignment horizontal="left" vertical="center"/>
    </xf>
    <xf numFmtId="0" fontId="29" fillId="2" borderId="0" xfId="0" applyFont="1" applyFill="1" applyBorder="1" applyAlignment="1">
      <alignment horizontal="center" vertical="center"/>
    </xf>
    <xf numFmtId="0" fontId="29" fillId="3" borderId="47" xfId="0" applyFont="1" applyFill="1" applyBorder="1" applyAlignment="1">
      <alignment horizontal="right" vertical="center"/>
    </xf>
    <xf numFmtId="0" fontId="29" fillId="3" borderId="67" xfId="0" applyFont="1" applyFill="1" applyBorder="1" applyAlignment="1">
      <alignment horizontal="right" vertical="center"/>
    </xf>
    <xf numFmtId="0" fontId="29" fillId="3" borderId="0" xfId="0" applyFont="1" applyFill="1" applyBorder="1" applyAlignment="1">
      <alignment horizontal="center" vertical="center"/>
    </xf>
    <xf numFmtId="0" fontId="38" fillId="10" borderId="297" xfId="0" applyFont="1" applyFill="1" applyBorder="1" applyAlignment="1">
      <alignment horizontal="center" vertical="center"/>
    </xf>
    <xf numFmtId="0" fontId="29" fillId="2" borderId="11" xfId="0" applyFont="1" applyFill="1" applyBorder="1" applyAlignment="1">
      <alignment horizontal="center" vertical="center"/>
    </xf>
    <xf numFmtId="0" fontId="29" fillId="2" borderId="12" xfId="0" applyFont="1" applyFill="1" applyBorder="1" applyAlignment="1">
      <alignment horizontal="center" vertical="center"/>
    </xf>
    <xf numFmtId="0" fontId="60" fillId="0" borderId="11" xfId="0" applyFont="1" applyBorder="1" applyAlignment="1">
      <alignment horizontal="center" vertical="center"/>
    </xf>
    <xf numFmtId="0" fontId="60" fillId="0" borderId="13" xfId="0" applyFont="1" applyBorder="1" applyAlignment="1">
      <alignment horizontal="center" vertical="center"/>
    </xf>
    <xf numFmtId="0" fontId="164" fillId="53" borderId="11" xfId="0" applyFont="1" applyFill="1" applyBorder="1" applyAlignment="1">
      <alignment horizontal="center" vertical="center"/>
    </xf>
    <xf numFmtId="0" fontId="164" fillId="53" borderId="12" xfId="0" applyFont="1" applyFill="1" applyBorder="1" applyAlignment="1">
      <alignment horizontal="center" vertical="center"/>
    </xf>
    <xf numFmtId="0" fontId="164" fillId="53" borderId="13" xfId="0" applyFont="1" applyFill="1" applyBorder="1" applyAlignment="1">
      <alignment horizontal="center" vertical="center"/>
    </xf>
    <xf numFmtId="0" fontId="96" fillId="0" borderId="0" xfId="0" applyFont="1" applyFill="1" applyBorder="1" applyAlignment="1">
      <alignment horizontal="center" vertical="center"/>
    </xf>
    <xf numFmtId="0" fontId="29" fillId="41" borderId="0" xfId="0" applyFont="1" applyFill="1" applyBorder="1" applyAlignment="1">
      <alignment horizontal="center" vertical="center"/>
    </xf>
    <xf numFmtId="0" fontId="65" fillId="4" borderId="13" xfId="0" applyFont="1" applyFill="1" applyBorder="1" applyAlignment="1">
      <alignment horizontal="center" vertical="center"/>
    </xf>
    <xf numFmtId="0" fontId="29" fillId="2" borderId="13" xfId="0" applyFont="1" applyFill="1" applyBorder="1" applyAlignment="1">
      <alignment horizontal="center" vertical="center"/>
    </xf>
    <xf numFmtId="0" fontId="65" fillId="4" borderId="97" xfId="0" applyFont="1" applyFill="1" applyBorder="1" applyAlignment="1">
      <alignment horizontal="center" vertical="center"/>
    </xf>
    <xf numFmtId="0" fontId="29" fillId="3" borderId="296" xfId="0" applyFont="1" applyFill="1" applyBorder="1" applyAlignment="1">
      <alignment horizontal="center" vertical="center"/>
    </xf>
    <xf numFmtId="0" fontId="29" fillId="52" borderId="70" xfId="0" applyFont="1" applyFill="1" applyBorder="1" applyAlignment="1">
      <alignment horizontal="center" vertical="center"/>
    </xf>
    <xf numFmtId="0" fontId="29" fillId="52" borderId="6" xfId="0" applyFont="1" applyFill="1" applyBorder="1" applyAlignment="1">
      <alignment horizontal="center" vertical="center"/>
    </xf>
    <xf numFmtId="0" fontId="65" fillId="3" borderId="283" xfId="0" applyFont="1" applyFill="1" applyBorder="1" applyAlignment="1">
      <alignment horizontal="center" vertical="center"/>
    </xf>
    <xf numFmtId="0" fontId="65" fillId="3" borderId="13" xfId="0" applyFont="1" applyFill="1" applyBorder="1" applyAlignment="1">
      <alignment horizontal="center" vertical="center"/>
    </xf>
    <xf numFmtId="0" fontId="29" fillId="4" borderId="1" xfId="0" applyFont="1" applyFill="1" applyBorder="1" applyAlignment="1">
      <alignment horizontal="center" vertical="center"/>
    </xf>
    <xf numFmtId="0" fontId="150" fillId="22" borderId="298" xfId="0" applyFont="1" applyFill="1" applyBorder="1" applyAlignment="1">
      <alignment horizontal="center" vertical="center"/>
    </xf>
    <xf numFmtId="0" fontId="150" fillId="22" borderId="252" xfId="0" applyFont="1" applyFill="1" applyBorder="1" applyAlignment="1">
      <alignment horizontal="center" vertical="center"/>
    </xf>
    <xf numFmtId="0" fontId="166" fillId="36" borderId="11" xfId="0" applyFont="1" applyFill="1" applyBorder="1" applyAlignment="1">
      <alignment horizontal="center" vertical="center"/>
    </xf>
    <xf numFmtId="0" fontId="166" fillId="36" borderId="12" xfId="0" applyFont="1" applyFill="1" applyBorder="1" applyAlignment="1">
      <alignment horizontal="center" vertical="center"/>
    </xf>
    <xf numFmtId="0" fontId="166" fillId="36" borderId="13" xfId="0" applyFont="1" applyFill="1" applyBorder="1" applyAlignment="1">
      <alignment horizontal="center" vertical="center"/>
    </xf>
    <xf numFmtId="0" fontId="165" fillId="9" borderId="11" xfId="0" applyFont="1" applyFill="1" applyBorder="1" applyAlignment="1">
      <alignment horizontal="center" vertical="center"/>
    </xf>
    <xf numFmtId="0" fontId="165" fillId="9" borderId="12" xfId="0" applyFont="1" applyFill="1" applyBorder="1" applyAlignment="1">
      <alignment horizontal="center" vertical="center"/>
    </xf>
    <xf numFmtId="0" fontId="165" fillId="9" borderId="13" xfId="0" applyFont="1" applyFill="1" applyBorder="1" applyAlignment="1">
      <alignment horizontal="center" vertical="center"/>
    </xf>
    <xf numFmtId="0" fontId="29" fillId="21" borderId="11" xfId="0" applyFont="1" applyFill="1" applyBorder="1" applyAlignment="1">
      <alignment horizontal="center" vertical="center"/>
    </xf>
    <xf numFmtId="0" fontId="29" fillId="21" borderId="12" xfId="0" applyFont="1" applyFill="1" applyBorder="1" applyAlignment="1">
      <alignment horizontal="center" vertical="center"/>
    </xf>
    <xf numFmtId="0" fontId="29" fillId="21" borderId="13" xfId="0" applyFont="1" applyFill="1" applyBorder="1" applyAlignment="1">
      <alignment horizontal="center" vertical="center"/>
    </xf>
    <xf numFmtId="0" fontId="21" fillId="19" borderId="304" xfId="0" applyFont="1" applyFill="1" applyBorder="1" applyAlignment="1">
      <alignment horizontal="center" vertical="center"/>
    </xf>
    <xf numFmtId="0" fontId="21" fillId="19" borderId="302" xfId="0" applyFont="1" applyFill="1" applyBorder="1" applyAlignment="1">
      <alignment horizontal="center" vertical="center"/>
    </xf>
    <xf numFmtId="0" fontId="21" fillId="19" borderId="305" xfId="0" applyFont="1" applyFill="1" applyBorder="1" applyAlignment="1">
      <alignment horizontal="center" vertical="center"/>
    </xf>
    <xf numFmtId="0" fontId="21" fillId="0" borderId="304" xfId="0" applyFont="1" applyBorder="1" applyAlignment="1">
      <alignment horizontal="center" vertical="center"/>
    </xf>
    <xf numFmtId="0" fontId="21" fillId="0" borderId="302" xfId="0" applyFont="1" applyBorder="1" applyAlignment="1">
      <alignment horizontal="center" vertical="center"/>
    </xf>
    <xf numFmtId="0" fontId="21" fillId="0" borderId="305" xfId="0" applyFont="1" applyBorder="1" applyAlignment="1">
      <alignment horizontal="center" vertical="center"/>
    </xf>
    <xf numFmtId="0" fontId="21" fillId="0" borderId="310" xfId="0" applyFont="1" applyBorder="1" applyAlignment="1">
      <alignment horizontal="center" vertical="center"/>
    </xf>
    <xf numFmtId="0" fontId="21" fillId="0" borderId="311" xfId="0" applyFont="1" applyBorder="1" applyAlignment="1">
      <alignment horizontal="center" vertical="center"/>
    </xf>
    <xf numFmtId="0" fontId="179" fillId="2" borderId="16" xfId="0" applyFont="1" applyFill="1" applyBorder="1" applyAlignment="1">
      <alignment horizontal="center" vertical="center" wrapText="1"/>
    </xf>
    <xf numFmtId="0" fontId="179" fillId="2" borderId="17" xfId="0" applyFont="1" applyFill="1" applyBorder="1" applyAlignment="1">
      <alignment horizontal="center" vertical="center" wrapText="1"/>
    </xf>
    <xf numFmtId="0" fontId="179" fillId="2" borderId="18" xfId="0" applyFont="1" applyFill="1" applyBorder="1" applyAlignment="1">
      <alignment horizontal="center" vertical="center" wrapText="1"/>
    </xf>
    <xf numFmtId="0" fontId="181" fillId="3" borderId="0" xfId="0" applyFont="1" applyFill="1" applyBorder="1" applyAlignment="1">
      <alignment horizontal="center" vertical="center" wrapText="1"/>
    </xf>
    <xf numFmtId="0" fontId="179" fillId="59" borderId="16" xfId="0" applyFont="1" applyFill="1" applyBorder="1" applyAlignment="1">
      <alignment horizontal="center" vertical="center" wrapText="1"/>
    </xf>
    <xf numFmtId="0" fontId="179" fillId="59" borderId="17" xfId="0" applyFont="1" applyFill="1" applyBorder="1" applyAlignment="1">
      <alignment horizontal="center" vertical="center" wrapText="1"/>
    </xf>
    <xf numFmtId="0" fontId="179" fillId="59" borderId="18" xfId="0" applyFont="1" applyFill="1" applyBorder="1" applyAlignment="1">
      <alignment horizontal="center" vertical="center" wrapText="1"/>
    </xf>
    <xf numFmtId="164" fontId="65" fillId="51" borderId="0" xfId="0" applyNumberFormat="1" applyFont="1" applyFill="1" applyAlignment="1">
      <alignment horizontal="center" vertical="center" wrapText="1"/>
    </xf>
    <xf numFmtId="0" fontId="38" fillId="3" borderId="313" xfId="0" applyFont="1" applyFill="1" applyBorder="1" applyAlignment="1">
      <alignment horizontal="center" vertical="center"/>
    </xf>
    <xf numFmtId="0" fontId="38" fillId="0" borderId="313" xfId="0" applyFont="1" applyFill="1" applyBorder="1" applyAlignment="1">
      <alignment horizontal="center" vertical="center"/>
    </xf>
    <xf numFmtId="0" fontId="38" fillId="0" borderId="315" xfId="0" applyFont="1" applyFill="1" applyBorder="1" applyAlignment="1">
      <alignment horizontal="center" vertical="center"/>
    </xf>
    <xf numFmtId="0" fontId="38" fillId="0" borderId="313" xfId="0" applyFont="1" applyBorder="1" applyAlignment="1">
      <alignment horizontal="center" vertical="center"/>
    </xf>
    <xf numFmtId="0" fontId="38" fillId="0" borderId="315" xfId="0" applyFont="1" applyBorder="1" applyAlignment="1">
      <alignment horizontal="center" vertical="center"/>
    </xf>
    <xf numFmtId="0" fontId="97" fillId="7" borderId="313" xfId="0" applyFont="1" applyFill="1" applyBorder="1" applyAlignment="1">
      <alignment horizontal="center" vertical="center"/>
    </xf>
    <xf numFmtId="0" fontId="38" fillId="0" borderId="10" xfId="0" applyFont="1" applyBorder="1" applyAlignment="1">
      <alignment horizontal="center" vertical="center" textRotation="180" wrapText="1"/>
    </xf>
    <xf numFmtId="0" fontId="38" fillId="0" borderId="15" xfId="0" applyFont="1" applyBorder="1" applyAlignment="1">
      <alignment horizontal="center" vertical="center" textRotation="180" wrapText="1"/>
    </xf>
    <xf numFmtId="0" fontId="38" fillId="0" borderId="14" xfId="0" applyFont="1" applyBorder="1" applyAlignment="1">
      <alignment horizontal="center" vertical="center" textRotation="180" wrapText="1"/>
    </xf>
    <xf numFmtId="0" fontId="97" fillId="0" borderId="313" xfId="0" applyFont="1" applyFill="1" applyBorder="1" applyAlignment="1">
      <alignment horizontal="center" vertical="center"/>
    </xf>
    <xf numFmtId="0" fontId="97" fillId="0" borderId="315" xfId="0" applyFont="1" applyFill="1" applyBorder="1" applyAlignment="1">
      <alignment horizontal="center" vertical="center"/>
    </xf>
    <xf numFmtId="0" fontId="38" fillId="0" borderId="314" xfId="0" applyFont="1" applyBorder="1" applyAlignment="1">
      <alignment horizontal="center" vertical="center"/>
    </xf>
    <xf numFmtId="0" fontId="38" fillId="6" borderId="341" xfId="0" applyFont="1" applyFill="1" applyBorder="1" applyAlignment="1">
      <alignment horizontal="center" vertical="center"/>
    </xf>
    <xf numFmtId="0" fontId="38" fillId="6" borderId="342" xfId="0" applyFont="1" applyFill="1" applyBorder="1" applyAlignment="1">
      <alignment horizontal="center" vertical="center"/>
    </xf>
    <xf numFmtId="0" fontId="97" fillId="7" borderId="315" xfId="0" applyFont="1" applyFill="1" applyBorder="1" applyAlignment="1">
      <alignment horizontal="center" vertical="center"/>
    </xf>
    <xf numFmtId="0" fontId="65" fillId="51" borderId="337" xfId="0" applyFont="1" applyFill="1" applyBorder="1" applyAlignment="1">
      <alignment horizontal="center" vertical="center"/>
    </xf>
    <xf numFmtId="0" fontId="38" fillId="0" borderId="338" xfId="0" applyFont="1" applyBorder="1" applyAlignment="1">
      <alignment horizontal="center" vertical="center"/>
    </xf>
    <xf numFmtId="0" fontId="38" fillId="3" borderId="338" xfId="0" applyFont="1" applyFill="1" applyBorder="1" applyAlignment="1">
      <alignment horizontal="center" vertical="center"/>
    </xf>
    <xf numFmtId="0" fontId="38" fillId="31" borderId="313" xfId="0" applyFont="1" applyFill="1" applyBorder="1" applyAlignment="1">
      <alignment horizontal="center" vertical="center"/>
    </xf>
    <xf numFmtId="0" fontId="38" fillId="31" borderId="338" xfId="0" applyFont="1" applyFill="1" applyBorder="1" applyAlignment="1">
      <alignment horizontal="center" vertical="center"/>
    </xf>
    <xf numFmtId="0" fontId="38" fillId="6" borderId="340" xfId="0" applyFont="1" applyFill="1" applyBorder="1" applyAlignment="1">
      <alignment horizontal="center" vertical="center"/>
    </xf>
    <xf numFmtId="0" fontId="51" fillId="0" borderId="0" xfId="0" applyFont="1" applyAlignment="1">
      <alignment horizontal="center" vertical="center" textRotation="90" wrapText="1"/>
    </xf>
    <xf numFmtId="0" fontId="49" fillId="0" borderId="0" xfId="0" applyFont="1" applyAlignment="1">
      <alignment horizontal="center" vertical="center"/>
    </xf>
    <xf numFmtId="0" fontId="50" fillId="0" borderId="0" xfId="0" applyFont="1" applyAlignment="1">
      <alignment horizontal="center" vertical="center" textRotation="90"/>
    </xf>
    <xf numFmtId="0" fontId="27" fillId="5" borderId="3" xfId="0" applyFont="1" applyFill="1" applyBorder="1" applyAlignment="1">
      <alignment horizontal="center" vertical="center" wrapText="1"/>
    </xf>
    <xf numFmtId="0" fontId="27" fillId="5" borderId="6" xfId="0" applyFont="1" applyFill="1" applyBorder="1" applyAlignment="1">
      <alignment horizontal="center" vertical="center" wrapText="1"/>
    </xf>
    <xf numFmtId="0" fontId="1" fillId="5" borderId="2" xfId="0" applyFont="1" applyFill="1" applyBorder="1" applyAlignment="1">
      <alignment horizontal="center" vertical="center"/>
    </xf>
    <xf numFmtId="0" fontId="52" fillId="5" borderId="5" xfId="0" applyFont="1" applyFill="1" applyBorder="1" applyAlignment="1">
      <alignment horizontal="center" vertical="center"/>
    </xf>
    <xf numFmtId="2" fontId="49" fillId="5" borderId="3" xfId="0" applyNumberFormat="1" applyFont="1" applyFill="1" applyBorder="1" applyAlignment="1">
      <alignment horizontal="center" vertical="center"/>
    </xf>
    <xf numFmtId="2" fontId="49" fillId="5" borderId="6" xfId="0" applyNumberFormat="1" applyFont="1" applyFill="1" applyBorder="1" applyAlignment="1">
      <alignment horizontal="center" vertical="center"/>
    </xf>
    <xf numFmtId="0" fontId="43" fillId="0" borderId="0" xfId="0" applyFont="1" applyAlignment="1">
      <alignment horizontal="center" vertical="center" textRotation="90"/>
    </xf>
    <xf numFmtId="0" fontId="43" fillId="0" borderId="6" xfId="0" applyFont="1" applyBorder="1" applyAlignment="1">
      <alignment horizontal="center" vertical="center" textRotation="90"/>
    </xf>
    <xf numFmtId="0" fontId="27" fillId="0" borderId="3" xfId="0" applyFont="1" applyBorder="1" applyAlignment="1">
      <alignment horizontal="center" vertical="center" wrapText="1"/>
    </xf>
    <xf numFmtId="0" fontId="27" fillId="0" borderId="0"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0" xfId="0" applyFont="1" applyAlignment="1">
      <alignment horizontal="center" vertical="center" wrapText="1"/>
    </xf>
    <xf numFmtId="2" fontId="49" fillId="0" borderId="0" xfId="0" applyNumberFormat="1" applyFont="1" applyAlignment="1">
      <alignment horizontal="center" vertical="center" wrapText="1"/>
    </xf>
    <xf numFmtId="0" fontId="49" fillId="0" borderId="2" xfId="0" applyFont="1" applyFill="1" applyBorder="1" applyAlignment="1">
      <alignment horizontal="center" vertical="center"/>
    </xf>
    <xf numFmtId="0" fontId="49" fillId="0" borderId="8" xfId="0" applyFont="1" applyFill="1" applyBorder="1" applyAlignment="1">
      <alignment horizontal="center" vertical="center"/>
    </xf>
    <xf numFmtId="0" fontId="49" fillId="0" borderId="5" xfId="0" applyFont="1" applyFill="1" applyBorder="1" applyAlignment="1">
      <alignment horizontal="center" vertical="center"/>
    </xf>
    <xf numFmtId="2" fontId="49" fillId="0" borderId="3" xfId="0" applyNumberFormat="1" applyFont="1" applyFill="1" applyBorder="1" applyAlignment="1">
      <alignment horizontal="center" vertical="center"/>
    </xf>
    <xf numFmtId="2" fontId="49" fillId="0" borderId="0" xfId="0" applyNumberFormat="1" applyFont="1" applyFill="1" applyBorder="1" applyAlignment="1">
      <alignment horizontal="center" vertical="center"/>
    </xf>
    <xf numFmtId="2" fontId="49" fillId="0" borderId="6" xfId="0" applyNumberFormat="1" applyFont="1" applyFill="1" applyBorder="1" applyAlignment="1">
      <alignment horizontal="center" vertical="center"/>
    </xf>
    <xf numFmtId="0" fontId="45" fillId="0" borderId="2" xfId="0" applyFont="1" applyFill="1" applyBorder="1" applyAlignment="1">
      <alignment horizontal="center" vertical="center"/>
    </xf>
    <xf numFmtId="0" fontId="45" fillId="0" borderId="5" xfId="0" applyFont="1" applyFill="1" applyBorder="1" applyAlignment="1">
      <alignment horizontal="center" vertical="center"/>
    </xf>
    <xf numFmtId="0" fontId="27" fillId="0" borderId="3" xfId="0" applyFont="1" applyFill="1" applyBorder="1" applyAlignment="1">
      <alignment horizontal="center" vertical="center" wrapText="1"/>
    </xf>
    <xf numFmtId="0" fontId="27" fillId="0" borderId="6" xfId="0" applyFont="1" applyFill="1" applyBorder="1" applyAlignment="1">
      <alignment horizontal="center" vertical="center" wrapText="1"/>
    </xf>
    <xf numFmtId="0" fontId="175" fillId="0" borderId="0" xfId="0" applyFont="1" applyAlignment="1">
      <alignment horizontal="center" vertical="center" textRotation="90"/>
    </xf>
    <xf numFmtId="0" fontId="175" fillId="0" borderId="6" xfId="0" applyFont="1" applyBorder="1" applyAlignment="1">
      <alignment horizontal="center" vertical="center" textRotation="90"/>
    </xf>
    <xf numFmtId="0" fontId="181" fillId="0" borderId="0" xfId="0" applyFont="1" applyAlignment="1">
      <alignment horizontal="center" vertical="center" textRotation="90" wrapText="1"/>
    </xf>
    <xf numFmtId="0" fontId="181" fillId="0" borderId="6" xfId="0" applyFont="1" applyBorder="1" applyAlignment="1">
      <alignment horizontal="center" vertical="center" textRotation="90" wrapText="1"/>
    </xf>
    <xf numFmtId="0" fontId="18" fillId="0" borderId="0" xfId="0" applyFont="1" applyAlignment="1">
      <alignment horizontal="center" vertical="center" textRotation="90"/>
    </xf>
    <xf numFmtId="0" fontId="18" fillId="0" borderId="6" xfId="0" applyFont="1" applyBorder="1" applyAlignment="1">
      <alignment horizontal="center" vertical="center" textRotation="90"/>
    </xf>
    <xf numFmtId="0" fontId="83" fillId="0" borderId="0" xfId="0" applyFont="1" applyAlignment="1">
      <alignment horizontal="center" vertical="center" textRotation="90"/>
    </xf>
    <xf numFmtId="0" fontId="83" fillId="0" borderId="6" xfId="0" applyFont="1" applyBorder="1" applyAlignment="1">
      <alignment horizontal="center" vertical="center" textRotation="90"/>
    </xf>
    <xf numFmtId="0" fontId="83" fillId="0" borderId="0" xfId="0" applyFont="1" applyAlignment="1">
      <alignment horizontal="center" vertical="center"/>
    </xf>
    <xf numFmtId="0" fontId="83" fillId="0" borderId="6" xfId="0" applyFont="1" applyBorder="1" applyAlignment="1">
      <alignment horizontal="center" vertical="center"/>
    </xf>
    <xf numFmtId="0" fontId="18" fillId="0" borderId="0" xfId="0" applyFont="1" applyAlignment="1">
      <alignment horizontal="center" vertical="center" wrapText="1"/>
    </xf>
    <xf numFmtId="0" fontId="18" fillId="0" borderId="6" xfId="0" applyFont="1" applyBorder="1" applyAlignment="1">
      <alignment horizontal="center" vertical="center" wrapText="1"/>
    </xf>
    <xf numFmtId="0" fontId="49" fillId="0" borderId="6" xfId="0" applyFont="1" applyBorder="1" applyAlignment="1">
      <alignment horizontal="center" vertical="center"/>
    </xf>
    <xf numFmtId="2" fontId="49" fillId="0" borderId="6" xfId="0" applyNumberFormat="1" applyFont="1" applyBorder="1" applyAlignment="1">
      <alignment horizontal="center" vertical="center" wrapText="1"/>
    </xf>
    <xf numFmtId="0" fontId="38" fillId="6" borderId="337" xfId="0" applyFont="1" applyFill="1" applyBorder="1" applyAlignment="1">
      <alignment horizontal="center" vertical="center"/>
    </xf>
    <xf numFmtId="0" fontId="38" fillId="0" borderId="338" xfId="0" applyFont="1" applyFill="1" applyBorder="1" applyAlignment="1">
      <alignment horizontal="center" vertical="center"/>
    </xf>
    <xf numFmtId="0" fontId="38" fillId="0" borderId="339" xfId="0" applyFont="1" applyFill="1" applyBorder="1" applyAlignment="1">
      <alignment horizontal="center" vertical="center"/>
    </xf>
    <xf numFmtId="0" fontId="38" fillId="0" borderId="341" xfId="0" applyFont="1" applyFill="1" applyBorder="1" applyAlignment="1">
      <alignment horizontal="center" vertical="center"/>
    </xf>
    <xf numFmtId="0" fontId="38" fillId="0" borderId="342" xfId="0" applyFont="1" applyFill="1" applyBorder="1" applyAlignment="1">
      <alignment horizontal="center" vertical="center"/>
    </xf>
    <xf numFmtId="0" fontId="120" fillId="6" borderId="0" xfId="0" applyFont="1" applyFill="1" applyAlignment="1">
      <alignment horizontal="center" vertical="center"/>
    </xf>
    <xf numFmtId="0" fontId="119" fillId="10" borderId="0" xfId="0" applyFont="1" applyFill="1" applyAlignment="1">
      <alignment horizontal="center" vertical="center"/>
    </xf>
    <xf numFmtId="0" fontId="0" fillId="0" borderId="0" xfId="0" quotePrefix="1" applyFont="1" applyAlignment="1">
      <alignment horizontal="center" vertical="center"/>
    </xf>
    <xf numFmtId="0" fontId="0" fillId="0" borderId="0" xfId="0" applyFont="1" applyAlignment="1">
      <alignment horizontal="center" vertical="center"/>
    </xf>
    <xf numFmtId="0" fontId="0" fillId="0" borderId="0" xfId="0" quotePrefix="1" applyFont="1" applyFill="1" applyBorder="1" applyAlignment="1">
      <alignment horizontal="center" vertical="center"/>
    </xf>
    <xf numFmtId="0" fontId="0" fillId="0" borderId="0" xfId="0" applyFont="1" applyFill="1" applyBorder="1" applyAlignment="1">
      <alignment horizontal="center" vertical="center"/>
    </xf>
    <xf numFmtId="0" fontId="0" fillId="6" borderId="0" xfId="0" quotePrefix="1" applyFont="1" applyFill="1" applyBorder="1" applyAlignment="1">
      <alignment horizontal="center" vertical="center"/>
    </xf>
    <xf numFmtId="0" fontId="0" fillId="6" borderId="0" xfId="0" applyFont="1" applyFill="1" applyBorder="1" applyAlignment="1">
      <alignment horizontal="center" vertical="center"/>
    </xf>
    <xf numFmtId="0" fontId="38" fillId="0" borderId="0" xfId="0" applyFont="1" applyBorder="1" applyAlignment="1">
      <alignment horizontal="center" vertical="center"/>
    </xf>
    <xf numFmtId="0" fontId="0" fillId="8" borderId="0" xfId="0" quotePrefix="1" applyFont="1" applyFill="1" applyBorder="1" applyAlignment="1">
      <alignment horizontal="center" vertical="center"/>
    </xf>
    <xf numFmtId="0" fontId="0" fillId="8" borderId="0" xfId="0" applyFont="1" applyFill="1" applyBorder="1" applyAlignment="1">
      <alignment horizontal="center" vertical="center"/>
    </xf>
    <xf numFmtId="0" fontId="0" fillId="5" borderId="0" xfId="0" quotePrefix="1" applyFont="1" applyFill="1" applyBorder="1" applyAlignment="1">
      <alignment horizontal="center" vertical="center"/>
    </xf>
    <xf numFmtId="0" fontId="0" fillId="5" borderId="0" xfId="0" applyFont="1" applyFill="1" applyBorder="1" applyAlignment="1">
      <alignment horizontal="center" vertical="center"/>
    </xf>
    <xf numFmtId="0" fontId="0" fillId="6" borderId="194" xfId="0" quotePrefix="1" applyFont="1" applyFill="1" applyBorder="1" applyAlignment="1">
      <alignment horizontal="center" vertical="center"/>
    </xf>
    <xf numFmtId="0" fontId="0" fillId="6" borderId="194" xfId="0" applyFont="1" applyFill="1" applyBorder="1" applyAlignment="1">
      <alignment horizontal="center" vertical="center"/>
    </xf>
    <xf numFmtId="0" fontId="38" fillId="0" borderId="194" xfId="0" applyFont="1" applyBorder="1" applyAlignment="1">
      <alignment horizontal="center" vertical="center"/>
    </xf>
    <xf numFmtId="0" fontId="0" fillId="0" borderId="0" xfId="0" quotePrefix="1" applyFont="1" applyBorder="1" applyAlignment="1">
      <alignment horizontal="center" vertical="center"/>
    </xf>
    <xf numFmtId="0" fontId="0" fillId="0" borderId="0" xfId="0" applyFont="1" applyBorder="1" applyAlignment="1">
      <alignment horizontal="center" vertical="center"/>
    </xf>
    <xf numFmtId="0" fontId="0" fillId="10" borderId="193" xfId="0" quotePrefix="1" applyFont="1" applyFill="1" applyBorder="1" applyAlignment="1">
      <alignment horizontal="center" vertical="center"/>
    </xf>
    <xf numFmtId="0" fontId="0" fillId="10" borderId="193" xfId="0" applyFont="1" applyFill="1" applyBorder="1" applyAlignment="1">
      <alignment horizontal="center" vertical="center"/>
    </xf>
    <xf numFmtId="0" fontId="38" fillId="0" borderId="193" xfId="0" applyFont="1" applyBorder="1" applyAlignment="1">
      <alignment horizontal="center" vertical="center"/>
    </xf>
    <xf numFmtId="0" fontId="0" fillId="10" borderId="0" xfId="0" quotePrefix="1" applyFont="1" applyFill="1" applyBorder="1" applyAlignment="1">
      <alignment horizontal="center" vertical="center"/>
    </xf>
    <xf numFmtId="0" fontId="0" fillId="10" borderId="0" xfId="0" applyFont="1" applyFill="1" applyBorder="1" applyAlignment="1">
      <alignment horizontal="center" vertical="center"/>
    </xf>
    <xf numFmtId="0" fontId="0" fillId="5" borderId="194" xfId="0" quotePrefix="1" applyFont="1" applyFill="1" applyBorder="1" applyAlignment="1">
      <alignment horizontal="center" vertical="center"/>
    </xf>
    <xf numFmtId="0" fontId="0" fillId="5" borderId="194" xfId="0" applyFont="1" applyFill="1" applyBorder="1" applyAlignment="1">
      <alignment horizontal="center" vertical="center"/>
    </xf>
    <xf numFmtId="0" fontId="0" fillId="6" borderId="193" xfId="0" quotePrefix="1" applyFont="1" applyFill="1" applyBorder="1" applyAlignment="1">
      <alignment horizontal="center" vertical="center"/>
    </xf>
    <xf numFmtId="0" fontId="0" fillId="6" borderId="193" xfId="0" applyFont="1" applyFill="1" applyBorder="1" applyAlignment="1">
      <alignment horizontal="center" vertical="center"/>
    </xf>
    <xf numFmtId="0" fontId="0" fillId="10" borderId="194" xfId="0" quotePrefix="1" applyFont="1" applyFill="1" applyBorder="1" applyAlignment="1">
      <alignment horizontal="center" vertical="center"/>
    </xf>
    <xf numFmtId="0" fontId="0" fillId="10" borderId="194" xfId="0" applyFont="1" applyFill="1" applyBorder="1" applyAlignment="1">
      <alignment horizontal="center" vertical="center"/>
    </xf>
    <xf numFmtId="0" fontId="0" fillId="5" borderId="197" xfId="0" quotePrefix="1" applyFont="1" applyFill="1" applyBorder="1" applyAlignment="1">
      <alignment horizontal="center" vertical="center"/>
    </xf>
    <xf numFmtId="0" fontId="0" fillId="5" borderId="197" xfId="0" applyFont="1" applyFill="1" applyBorder="1" applyAlignment="1">
      <alignment horizontal="center" vertical="center"/>
    </xf>
    <xf numFmtId="0" fontId="38" fillId="0" borderId="196" xfId="0" applyFont="1" applyBorder="1" applyAlignment="1">
      <alignment horizontal="center" vertical="center"/>
    </xf>
    <xf numFmtId="0" fontId="0" fillId="30" borderId="196" xfId="0" quotePrefix="1" applyFont="1" applyFill="1" applyBorder="1" applyAlignment="1">
      <alignment horizontal="center" vertical="center"/>
    </xf>
    <xf numFmtId="0" fontId="0" fillId="30" borderId="196" xfId="0" applyFont="1" applyFill="1" applyBorder="1" applyAlignment="1">
      <alignment horizontal="center" vertical="center"/>
    </xf>
    <xf numFmtId="0" fontId="0" fillId="30" borderId="0" xfId="0" quotePrefix="1" applyFont="1" applyFill="1" applyBorder="1" applyAlignment="1">
      <alignment horizontal="center" vertical="center"/>
    </xf>
    <xf numFmtId="0" fontId="0" fillId="30" borderId="0" xfId="0" applyFont="1" applyFill="1" applyBorder="1" applyAlignment="1">
      <alignment horizontal="center" vertical="center"/>
    </xf>
    <xf numFmtId="0" fontId="0" fillId="5" borderId="196" xfId="0" quotePrefix="1" applyFont="1" applyFill="1" applyBorder="1" applyAlignment="1">
      <alignment horizontal="center" vertical="center"/>
    </xf>
    <xf numFmtId="0" fontId="0" fillId="5" borderId="196" xfId="0" applyFont="1" applyFill="1" applyBorder="1" applyAlignment="1">
      <alignment horizontal="center" vertical="center"/>
    </xf>
    <xf numFmtId="0" fontId="0" fillId="5" borderId="193" xfId="0" quotePrefix="1" applyFont="1" applyFill="1" applyBorder="1" applyAlignment="1">
      <alignment horizontal="center" vertical="center"/>
    </xf>
    <xf numFmtId="0" fontId="0" fillId="5" borderId="193" xfId="0" applyFont="1" applyFill="1" applyBorder="1" applyAlignment="1">
      <alignment horizontal="center" vertical="center"/>
    </xf>
    <xf numFmtId="0" fontId="38" fillId="0" borderId="197" xfId="0" applyFont="1" applyBorder="1" applyAlignment="1">
      <alignment horizontal="center" vertical="center"/>
    </xf>
    <xf numFmtId="0" fontId="0" fillId="10" borderId="198" xfId="0" quotePrefix="1" applyFont="1" applyFill="1" applyBorder="1" applyAlignment="1">
      <alignment horizontal="center" vertical="center"/>
    </xf>
    <xf numFmtId="0" fontId="0" fillId="10" borderId="198" xfId="0" applyFont="1" applyFill="1" applyBorder="1" applyAlignment="1">
      <alignment horizontal="center" vertical="center"/>
    </xf>
    <xf numFmtId="0" fontId="109" fillId="0" borderId="0"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10" xfId="0" applyFont="1" applyBorder="1" applyAlignment="1">
      <alignment horizontal="center" vertical="center"/>
    </xf>
    <xf numFmtId="0" fontId="21" fillId="0" borderId="15" xfId="0" applyFont="1" applyBorder="1" applyAlignment="1">
      <alignment horizontal="center" vertical="center"/>
    </xf>
    <xf numFmtId="0" fontId="21" fillId="0" borderId="14"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1" fillId="0" borderId="0" xfId="0" quotePrefix="1" applyFont="1" applyAlignment="1">
      <alignment horizontal="center" vertical="center"/>
    </xf>
    <xf numFmtId="0" fontId="48" fillId="17" borderId="0" xfId="0" applyFont="1" applyFill="1" applyAlignment="1">
      <alignment horizontal="center"/>
    </xf>
    <xf numFmtId="16" fontId="74" fillId="61" borderId="11" xfId="0" applyNumberFormat="1" applyFont="1" applyFill="1" applyBorder="1" applyAlignment="1">
      <alignment horizontal="left" vertical="center"/>
    </xf>
    <xf numFmtId="0" fontId="72" fillId="61" borderId="12" xfId="0" applyNumberFormat="1" applyFont="1" applyFill="1" applyBorder="1" applyAlignment="1">
      <alignment horizontal="center" vertical="center"/>
    </xf>
    <xf numFmtId="20" fontId="38" fillId="61" borderId="12" xfId="0" applyNumberFormat="1" applyFont="1" applyFill="1" applyBorder="1" applyAlignment="1">
      <alignment horizontal="center" vertical="center"/>
    </xf>
    <xf numFmtId="20" fontId="176" fillId="61" borderId="12" xfId="1" applyNumberFormat="1" applyFont="1" applyFill="1" applyBorder="1" applyAlignment="1">
      <alignment horizontal="left" vertical="center"/>
    </xf>
    <xf numFmtId="20" fontId="176" fillId="61" borderId="13" xfId="1" applyNumberFormat="1" applyFont="1" applyFill="1" applyBorder="1" applyAlignment="1">
      <alignment horizontal="left" vertical="center"/>
    </xf>
    <xf numFmtId="16" fontId="74" fillId="61" borderId="11" xfId="0" applyNumberFormat="1" applyFont="1" applyFill="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colors>
    <mruColors>
      <color rgb="FFF2EDF9"/>
      <color rgb="FFC4AFE3"/>
      <color rgb="FF512274"/>
      <color rgb="FFEDDBEB"/>
      <color rgb="FFC9A6E4"/>
      <color rgb="FFB381D9"/>
      <color rgb="FFEDE2F6"/>
      <color rgb="FFFBE4D5"/>
      <color rgb="FFCB95C5"/>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be.unsw.edu.au/research/research-activities" TargetMode="External"/><Relationship Id="rId2" Type="http://schemas.openxmlformats.org/officeDocument/2006/relationships/hyperlink" Target="https://www.uts.edu.au/research-and-teaching/our-research/institute-public-policy-and-governance" TargetMode="External"/><Relationship Id="rId1" Type="http://schemas.openxmlformats.org/officeDocument/2006/relationships/hyperlink" Target="https://sydney.edu.au/architecture/our-research/urbanism-research/smart-urbanism-lab.html" TargetMode="External"/><Relationship Id="rId6" Type="http://schemas.openxmlformats.org/officeDocument/2006/relationships/printerSettings" Target="../printerSettings/printerSettings10.bin"/><Relationship Id="rId5" Type="http://schemas.openxmlformats.org/officeDocument/2006/relationships/hyperlink" Target="https://architecture.adelaide.edu.au/research/groups/" TargetMode="External"/><Relationship Id="rId4" Type="http://schemas.openxmlformats.org/officeDocument/2006/relationships/hyperlink" Target="https://www.audrc.or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border.gov.au/Lega/Lega/Form/Immi-FAQs/how-can-i-prove-i-have-superior-english" TargetMode="External"/><Relationship Id="rId2" Type="http://schemas.openxmlformats.org/officeDocument/2006/relationships/hyperlink" Target="https://www.border.gov.au/Lega/Lega/Form/Immi-FAQs/how-can-i-prove-i-have-proficient-english" TargetMode="External"/><Relationship Id="rId1" Type="http://schemas.openxmlformats.org/officeDocument/2006/relationships/hyperlink" Target="https://www.border.gov.au/Lega/Lega/Form/Immi-FAQs/how-can-i-prove-i-have-competent-english" TargetMode="External"/><Relationship Id="rId6" Type="http://schemas.openxmlformats.org/officeDocument/2006/relationships/hyperlink" Target="https://www.border.gov.au/Trav/Work/Work/Allocation-dates-for-General-Skilled-Migration-applications/2-year-study" TargetMode="External"/><Relationship Id="rId5" Type="http://schemas.openxmlformats.org/officeDocument/2006/relationships/hyperlink" Target="https://www.aqf.edu.au/aqf-qualifications" TargetMode="External"/><Relationship Id="rId4" Type="http://schemas.openxmlformats.org/officeDocument/2006/relationships/hyperlink" Target="https://www.aqf.edu.au/aqf-qualification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tmarytx.edu/admission/credit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epartments.moe.gov.sa/Scholarship/RelatedDepartments/KingSalmanScholarship/Documents/Issueadecisionform.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aio6wCCwHSc" TargetMode="External"/><Relationship Id="rId3" Type="http://schemas.openxmlformats.org/officeDocument/2006/relationships/hyperlink" Target="http://www.souravsengupta.com/cds2015/python/LPTHW.pdf" TargetMode="External"/><Relationship Id="rId7" Type="http://schemas.openxmlformats.org/officeDocument/2006/relationships/hyperlink" Target="https://www.youtube.com/watch?v=Q0LEIo3rHfY" TargetMode="External"/><Relationship Id="rId2" Type="http://schemas.openxmlformats.org/officeDocument/2006/relationships/hyperlink" Target="https://coggle.it/diagram/WMMEvSoNyAABBX2w/t/web-development-in-2018/b97ca171d59ba2ab3b7ea8da244a8ed3a154ffa067568635fe2676068a1d44d0" TargetMode="External"/><Relationship Id="rId1" Type="http://schemas.openxmlformats.org/officeDocument/2006/relationships/hyperlink" Target="https://lagunita.stanford.edu/courses/DB/2014/SelfPaced/about" TargetMode="External"/><Relationship Id="rId6" Type="http://schemas.openxmlformats.org/officeDocument/2006/relationships/hyperlink" Target="https://www.youtube.com/watch?v=rtXpYpZdOzM&amp;list=PLjy9YTUKuDi6UVeIJYprcRNj0F9aWINce" TargetMode="External"/><Relationship Id="rId5" Type="http://schemas.openxmlformats.org/officeDocument/2006/relationships/hyperlink" Target="https://www.youtube.com/watch?v=Zftx68K-1D4" TargetMode="External"/><Relationship Id="rId4" Type="http://schemas.openxmlformats.org/officeDocument/2006/relationships/hyperlink" Target="https://www.youtube.com/watch?v=gVXcqO9A1vo"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youtube.com/watch?v=AfWYO8t7ed4&amp;list=PLoYCgNOIyGACDQLaThEEKBAlgs4OIUGif" TargetMode="External"/><Relationship Id="rId117" Type="http://schemas.openxmlformats.org/officeDocument/2006/relationships/hyperlink" Target="https://www.youtube.com/watch?v=I-rTKuEhrCM&amp;list=PL07454EA7FF8D28AB" TargetMode="External"/><Relationship Id="rId21" Type="http://schemas.openxmlformats.org/officeDocument/2006/relationships/hyperlink" Target="https://www.youtube.com/watch?v=hMxGhHNOkCU&amp;list=PLoYCgNOIyGABdI2V8I_SWo22tFpgh2s6_&amp;index=1" TargetMode="External"/><Relationship Id="rId42" Type="http://schemas.openxmlformats.org/officeDocument/2006/relationships/hyperlink" Target="https://www.youtube.com/watch?v=pGYAg7TMmp0&amp;index=1&amp;list=PLoYCgNOIyGAAzevEST2qm2Xbe3aeLFvLc" TargetMode="External"/><Relationship Id="rId47" Type="http://schemas.openxmlformats.org/officeDocument/2006/relationships/hyperlink" Target="https://startupweekend.wistia.com/projects/zt618zz0r7" TargetMode="External"/><Relationship Id="rId63" Type="http://schemas.openxmlformats.org/officeDocument/2006/relationships/hyperlink" Target="https://www.youtube.com/watch?v=vEROU2XtPR8&amp;list=PLillGF-RfqbbnEGy3ROiLWk7JMCuSyQtX&amp;index=1" TargetMode="External"/><Relationship Id="rId68" Type="http://schemas.openxmlformats.org/officeDocument/2006/relationships/hyperlink" Target="https://www.youtube.com/watch?v=e-5obm1G_FY" TargetMode="External"/><Relationship Id="rId84" Type="http://schemas.openxmlformats.org/officeDocument/2006/relationships/hyperlink" Target="https://www.youtube.com/watch?v=tAN-1xUsftg&amp;list=PLBB413675AFBDC1F4" TargetMode="External"/><Relationship Id="rId89" Type="http://schemas.openxmlformats.org/officeDocument/2006/relationships/hyperlink" Target="https://www.youtube.com/watch?v=we3lLo-Uftk" TargetMode="External"/><Relationship Id="rId112" Type="http://schemas.openxmlformats.org/officeDocument/2006/relationships/hyperlink" Target="https://www.youtube.com/watch?v=vOKVofs5rEg" TargetMode="External"/><Relationship Id="rId133" Type="http://schemas.openxmlformats.org/officeDocument/2006/relationships/hyperlink" Target="https://www.youtube.com/watch?v=4X1LRlD3Ar8&amp;list=PLiWFpthWZRRfASKLVZFlMLsVR8knothm0" TargetMode="External"/><Relationship Id="rId138" Type="http://schemas.openxmlformats.org/officeDocument/2006/relationships/hyperlink" Target="https://www.youtube.com/watch?v=JMjozqJS44M" TargetMode="External"/><Relationship Id="rId154" Type="http://schemas.openxmlformats.org/officeDocument/2006/relationships/hyperlink" Target="https://www.youtube.com/watch?v=lAw-i_t9VCE" TargetMode="External"/><Relationship Id="rId159" Type="http://schemas.openxmlformats.org/officeDocument/2006/relationships/hyperlink" Target="https://flowmapp.com/" TargetMode="External"/><Relationship Id="rId16" Type="http://schemas.openxmlformats.org/officeDocument/2006/relationships/hyperlink" Target="https://www.youtube.com/watch?v=e4S8zfLdLgQ&amp;index=14&amp;list=PLoYCgNOIyGAB_8_iq1cL8MVeun7cB6eNc" TargetMode="External"/><Relationship Id="rId107" Type="http://schemas.openxmlformats.org/officeDocument/2006/relationships/hyperlink" Target="https://www.youtube.com/watch?v=6Pzg-UY1VDg" TargetMode="External"/><Relationship Id="rId11" Type="http://schemas.openxmlformats.org/officeDocument/2006/relationships/hyperlink" Target="https://www.youtube.com/watch?v=gVXcqO9A1vo" TargetMode="External"/><Relationship Id="rId32" Type="http://schemas.openxmlformats.org/officeDocument/2006/relationships/hyperlink" Target="https://www.youtube.com/watch?v=1w-oQ-i1XB8&amp;list=PLoYCgNOIyGABj2GQSlDRjgvXtqfDxKm5b&amp;index=15" TargetMode="External"/><Relationship Id="rId37" Type="http://schemas.openxmlformats.org/officeDocument/2006/relationships/hyperlink" Target="https://www.youtube.com/watch?v=vEROU2XtPR8&amp;list=PLillGF-RfqbbnEGy3ROiLWk7JMCuSyQtX" TargetMode="External"/><Relationship Id="rId53" Type="http://schemas.openxmlformats.org/officeDocument/2006/relationships/hyperlink" Target="https://www.youtube.com/watch?v=UmP1Avo5xnE" TargetMode="External"/><Relationship Id="rId58" Type="http://schemas.openxmlformats.org/officeDocument/2006/relationships/hyperlink" Target="https://www.youtube.com/watch?v=sB_5fqiysi4" TargetMode="External"/><Relationship Id="rId74" Type="http://schemas.openxmlformats.org/officeDocument/2006/relationships/hyperlink" Target="https://www.youtube.com/watch?v=-0X8mr6Q8Ew&amp;list=PLGLfVvz_LVvRfdt8_W0dV311Xa8SayfCY" TargetMode="External"/><Relationship Id="rId79" Type="http://schemas.openxmlformats.org/officeDocument/2006/relationships/hyperlink" Target="https://www.youtube.com/watch?v=Ghnrxgk-jCc&amp;list=PLGLfVvz_LVvT59FVZJeJtVUr3h7PluW6Q" TargetMode="External"/><Relationship Id="rId102" Type="http://schemas.openxmlformats.org/officeDocument/2006/relationships/hyperlink" Target="http://www.souravsengupta.com/cds2015/python/LPTHW.pdf" TargetMode="External"/><Relationship Id="rId123" Type="http://schemas.openxmlformats.org/officeDocument/2006/relationships/hyperlink" Target="https://www.youtube.com/watch?v=B-LhQLmmFi8&amp;list=PLrtjkLnNjGHuGn1FrI7F-kODOl7JCI2Wp" TargetMode="External"/><Relationship Id="rId128" Type="http://schemas.openxmlformats.org/officeDocument/2006/relationships/hyperlink" Target="https://www.youtube.com/watch?v=qEzz1oxCoRo&amp;list=PLiWFpthWZRRey0ZB0THNjLKdLG8uleA3l" TargetMode="External"/><Relationship Id="rId144" Type="http://schemas.openxmlformats.org/officeDocument/2006/relationships/hyperlink" Target="https://www.youtube.com/watch?v=rNQR1HqfEl0" TargetMode="External"/><Relationship Id="rId149" Type="http://schemas.openxmlformats.org/officeDocument/2006/relationships/hyperlink" Target="https://www.youtube.com/watch?v=STwoa-9jxi0&amp;list=PLqGj3iMvMa4IyCbhul-PdeiDqmh4ooJzk" TargetMode="External"/><Relationship Id="rId5" Type="http://schemas.openxmlformats.org/officeDocument/2006/relationships/hyperlink" Target="https://www.youtube.com/watch?v=xDntQtVULa0&amp;list=PLsJWgOB5mIMCMxQVvWAP4xi19EOkHcBNN" TargetMode="External"/><Relationship Id="rId90" Type="http://schemas.openxmlformats.org/officeDocument/2006/relationships/hyperlink" Target="https://www.youtube.com/watch?v=0OJ24kCV-J8" TargetMode="External"/><Relationship Id="rId95" Type="http://schemas.openxmlformats.org/officeDocument/2006/relationships/hyperlink" Target="https://www.youtube.com/watch?v=rmXVmfx3rNo" TargetMode="External"/><Relationship Id="rId160" Type="http://schemas.openxmlformats.org/officeDocument/2006/relationships/hyperlink" Target="https://www.youtube.com/watch?v=i4Zg6_yKOh8" TargetMode="External"/><Relationship Id="rId22" Type="http://schemas.openxmlformats.org/officeDocument/2006/relationships/hyperlink" Target="https://www.youtube.com/watch?v=tq7dqdHCc7U&amp;list=PLoYCgNOIyGAB_8_iq1cL8MVeun7cB6eNc&amp;index=6" TargetMode="External"/><Relationship Id="rId27" Type="http://schemas.openxmlformats.org/officeDocument/2006/relationships/hyperlink" Target="https://www.youtube.com/playlist?list=PLoYCgNOIyGABj2GQSlDRjgvXtqfDxKm5b" TargetMode="External"/><Relationship Id="rId43" Type="http://schemas.openxmlformats.org/officeDocument/2006/relationships/hyperlink" Target="https://www.youtube.com/watch?v=vzfrhH9KcXE&amp;list=PLsJWgOB5mIMCiKZu61rKFT_-TncWzylN8" TargetMode="External"/><Relationship Id="rId48" Type="http://schemas.openxmlformats.org/officeDocument/2006/relationships/hyperlink" Target="https://dschool.stanford.edu/resources" TargetMode="External"/><Relationship Id="rId64" Type="http://schemas.openxmlformats.org/officeDocument/2006/relationships/hyperlink" Target="https://www.youtube.com/watch?v=W6NZfCO5SIk&amp;list=PLTjRvDozrdlxEIuOBZkMAK5uiqp8rHUax" TargetMode="External"/><Relationship Id="rId69" Type="http://schemas.openxmlformats.org/officeDocument/2006/relationships/hyperlink" Target="https://www.youtube.com/watch?v=N4mEzFDjqtA" TargetMode="External"/><Relationship Id="rId113" Type="http://schemas.openxmlformats.org/officeDocument/2006/relationships/hyperlink" Target="https://www.youtube.com/watch?v=VG6fFjIFxbo" TargetMode="External"/><Relationship Id="rId118" Type="http://schemas.openxmlformats.org/officeDocument/2006/relationships/hyperlink" Target="https://www.youtube.com/watch?v=HQZQrLT9KWo&amp;index=12&amp;list=PLH3tw9J9QyRpt_WNdgFBxbNutslLwfErX" TargetMode="External"/><Relationship Id="rId134" Type="http://schemas.openxmlformats.org/officeDocument/2006/relationships/hyperlink" Target="https://www.youtube.com/watch?v=ruUP5KvO2NE" TargetMode="External"/><Relationship Id="rId139" Type="http://schemas.openxmlformats.org/officeDocument/2006/relationships/hyperlink" Target="https://material.io/design/introduction/" TargetMode="External"/><Relationship Id="rId80" Type="http://schemas.openxmlformats.org/officeDocument/2006/relationships/hyperlink" Target="https://www.youtube.com/watch?v=fJW65Wo7IHI&amp;list=PLGLfVvz_LVvS5P7khyR4xDp7T9lCk9PgE" TargetMode="External"/><Relationship Id="rId85" Type="http://schemas.openxmlformats.org/officeDocument/2006/relationships/hyperlink" Target="https://www.youtube.com/watch?v=boj0f_O3i88&amp;list=PLGLfVvz_LVvQUjiCc8lUT9aO0GsWA4uNe" TargetMode="External"/><Relationship Id="rId150" Type="http://schemas.openxmlformats.org/officeDocument/2006/relationships/hyperlink" Target="https://www.youtube.com/watch?v=sea2K4AuPOk" TargetMode="External"/><Relationship Id="rId155" Type="http://schemas.openxmlformats.org/officeDocument/2006/relationships/hyperlink" Target="https://www.youtube.com/watch?v=P3fqetErxjA" TargetMode="External"/><Relationship Id="rId12" Type="http://schemas.openxmlformats.org/officeDocument/2006/relationships/hyperlink" Target="https://www.youtube.com/watch?v=DbPDraCYju8&amp;list=PLoYCgNOIyGAB0_YBfdNP5oqAD98HtAQqL&amp;index=4" TargetMode="External"/><Relationship Id="rId17" Type="http://schemas.openxmlformats.org/officeDocument/2006/relationships/hyperlink" Target="https://www.youtube.com/watch?v=ODlgfpLsFGk" TargetMode="External"/><Relationship Id="rId33" Type="http://schemas.openxmlformats.org/officeDocument/2006/relationships/hyperlink" Target="https://www.youtube.com/watch?v=PvjNglsyOHs&amp;index=9&amp;list=PLoYCgNOIyGABj2GQSlDRjgvXtqfDxKm5b" TargetMode="External"/><Relationship Id="rId38" Type="http://schemas.openxmlformats.org/officeDocument/2006/relationships/hyperlink" Target="https://www.youtube.com/watch?v=vEROU2XtPR8&amp;list=PLillGF-RfqbbnEGy3ROiLWk7JMCuSyQtX" TargetMode="External"/><Relationship Id="rId59" Type="http://schemas.openxmlformats.org/officeDocument/2006/relationships/hyperlink" Target="https://www.youtube.com/watch?v=uVwtVBpw7RQ&amp;list=PLTjRvDozrdlydy3uUBWZlLUTNpJSGGCEm&amp;index=1" TargetMode="External"/><Relationship Id="rId103" Type="http://schemas.openxmlformats.org/officeDocument/2006/relationships/hyperlink" Target="https://www.youtube.com/watch?v=NLmRl1cflhA" TargetMode="External"/><Relationship Id="rId108" Type="http://schemas.openxmlformats.org/officeDocument/2006/relationships/hyperlink" Target="https://www.youtube.com/watch?v=nLy3OQYsXWA" TargetMode="External"/><Relationship Id="rId124" Type="http://schemas.openxmlformats.org/officeDocument/2006/relationships/hyperlink" Target="http://csszengarden.com/" TargetMode="External"/><Relationship Id="rId129" Type="http://schemas.openxmlformats.org/officeDocument/2006/relationships/hyperlink" Target="https://www.youtube.com/watch?v=-_AvEXqQbpY&amp;list=PLiWFpthWZRReEAXXGi8dm0Nc4cITu4yEG" TargetMode="External"/><Relationship Id="rId54" Type="http://schemas.openxmlformats.org/officeDocument/2006/relationships/hyperlink" Target="https://courses.edx.org/courses/course-v1:DelftX+RTC1+2T_2018/course/" TargetMode="External"/><Relationship Id="rId70" Type="http://schemas.openxmlformats.org/officeDocument/2006/relationships/hyperlink" Target="https://www.youtube.com/watch?v=Ky59C5geOtg&amp;list=PLGLfVvz_LVvSMqZiTTsAC7C8Ypp81Jt6D" TargetMode="External"/><Relationship Id="rId75" Type="http://schemas.openxmlformats.org/officeDocument/2006/relationships/hyperlink" Target="https://www.youtube.com/watch?v=Nx-g-0ynP_I&amp;list=PL2407F4EE0530B251" TargetMode="External"/><Relationship Id="rId91" Type="http://schemas.openxmlformats.org/officeDocument/2006/relationships/hyperlink" Target="https://www.youtube.com/watch?v=pBYqen3B2gc" TargetMode="External"/><Relationship Id="rId96" Type="http://schemas.openxmlformats.org/officeDocument/2006/relationships/hyperlink" Target="https://www.youtube.com/watch?v=oHmPrjSzmwU" TargetMode="External"/><Relationship Id="rId140" Type="http://schemas.openxmlformats.org/officeDocument/2006/relationships/hyperlink" Target="https://www.youtube.com/watch?v=5lg-PbDZEn8" TargetMode="External"/><Relationship Id="rId145" Type="http://schemas.openxmlformats.org/officeDocument/2006/relationships/hyperlink" Target="https://www.youtube.com/watch?v=nIgqFp7ewUk" TargetMode="External"/><Relationship Id="rId161" Type="http://schemas.openxmlformats.org/officeDocument/2006/relationships/hyperlink" Target="https://www.youtube.com/channel/UCQsVmhSa4X-G3lHlUtejzLA" TargetMode="External"/><Relationship Id="rId1" Type="http://schemas.openxmlformats.org/officeDocument/2006/relationships/hyperlink" Target="https://lagunita.stanford.edu/courses/DB/2014/SelfPaced/about" TargetMode="External"/><Relationship Id="rId6" Type="http://schemas.openxmlformats.org/officeDocument/2006/relationships/hyperlink" Target="https://www.youtube.com/watch?v=gAxK6zYrfxI" TargetMode="External"/><Relationship Id="rId15" Type="http://schemas.openxmlformats.org/officeDocument/2006/relationships/hyperlink" Target="https://www.youtube.com/watch?v=0fKg7e37bQE&amp;index=9&amp;list=PLoYCgNOIyGAB_8_iq1cL8MVeun7cB6eNc" TargetMode="External"/><Relationship Id="rId23" Type="http://schemas.openxmlformats.org/officeDocument/2006/relationships/hyperlink" Target="https://www.youtube.com/watch?v=no-Ntkc836w" TargetMode="External"/><Relationship Id="rId28" Type="http://schemas.openxmlformats.org/officeDocument/2006/relationships/hyperlink" Target="https://www.youtube.com/playlist?list=PLoYCgNOIyGADZuvKJweutZDOO9VI9YiJ9" TargetMode="External"/><Relationship Id="rId36" Type="http://schemas.openxmlformats.org/officeDocument/2006/relationships/hyperlink" Target="https://www.youtube.com/watch?v=vEROU2XtPR8&amp;list=PLillGF-RfqbbnEGy3ROiLWk7JMCuSyQtX" TargetMode="External"/><Relationship Id="rId49" Type="http://schemas.openxmlformats.org/officeDocument/2006/relationships/hyperlink" Target="http://customerdiscovery.com/" TargetMode="External"/><Relationship Id="rId57" Type="http://schemas.openxmlformats.org/officeDocument/2006/relationships/hyperlink" Target="https://www.youtube.com/watch?v=Q0LEIo3rHfY" TargetMode="External"/><Relationship Id="rId106" Type="http://schemas.openxmlformats.org/officeDocument/2006/relationships/hyperlink" Target="https://www.youtube.com/watch?v=EHTmxmuhZ10" TargetMode="External"/><Relationship Id="rId114" Type="http://schemas.openxmlformats.org/officeDocument/2006/relationships/hyperlink" Target="https://www.youtube.com/watch?v=nrsdgvauqKg" TargetMode="External"/><Relationship Id="rId119" Type="http://schemas.openxmlformats.org/officeDocument/2006/relationships/hyperlink" Target="https://www.youtube.com/watch?v=h0MqkRJdaao" TargetMode="External"/><Relationship Id="rId127" Type="http://schemas.openxmlformats.org/officeDocument/2006/relationships/hyperlink" Target="https://www.youtube.com/watch?v=WcErlPKR32w&amp;list=PLiWFpthWZRReFM-ZeClXtgl6GiHxVd9HZ" TargetMode="External"/><Relationship Id="rId10" Type="http://schemas.openxmlformats.org/officeDocument/2006/relationships/hyperlink" Target="https://www.youtube.com/watch?v=bY56iIaqLq4&amp;list=PLlqhIsxvN4u5DMCtupY9-aL2mVRnK-pTz" TargetMode="External"/><Relationship Id="rId31" Type="http://schemas.openxmlformats.org/officeDocument/2006/relationships/hyperlink" Target="https://www.youtube.com/watch?v=_q50BXqkAfI&amp;index=22&amp;list=PLoYCgNOIyGABj2GQSlDRjgvXtqfDxKm5b" TargetMode="External"/><Relationship Id="rId44" Type="http://schemas.openxmlformats.org/officeDocument/2006/relationships/hyperlink" Target="https://www.youtube.com/watch?v=Q1-teB1QzXo&amp;list=PLsJWgOB5mIMB87pvTL9Jx5-FIywmJbFCk" TargetMode="External"/><Relationship Id="rId52" Type="http://schemas.openxmlformats.org/officeDocument/2006/relationships/hyperlink" Target="https://docs.python.org/2.7/library/index.html" TargetMode="External"/><Relationship Id="rId60" Type="http://schemas.openxmlformats.org/officeDocument/2006/relationships/hyperlink" Target="https://www.youtube.com/watch?v=k5E2AVpwsko&amp;list=PLTjRvDozrdlxAhsPP4ZYtt3G8KbJ449oT" TargetMode="External"/><Relationship Id="rId65" Type="http://schemas.openxmlformats.org/officeDocument/2006/relationships/hyperlink" Target="https://www.youtube.com/watch?v=aio6wCCwHSc" TargetMode="External"/><Relationship Id="rId73" Type="http://schemas.openxmlformats.org/officeDocument/2006/relationships/hyperlink" Target="https://www.youtube.com/watch?v=_iRIPJHrdXg&amp;list=PL3877C5434C042349" TargetMode="External"/><Relationship Id="rId78" Type="http://schemas.openxmlformats.org/officeDocument/2006/relationships/hyperlink" Target="https://www.youtube.com/watch?v=iqNiINZ4Sxg&amp;list=PLGLfVvz_LVvTYlvpEp3G4cUde-eux_6Pi" TargetMode="External"/><Relationship Id="rId81" Type="http://schemas.openxmlformats.org/officeDocument/2006/relationships/hyperlink" Target="https://www.youtube.com/watch?v=vNHpsC5ng_E&amp;list=PLF206E906175C7E07" TargetMode="External"/><Relationship Id="rId86" Type="http://schemas.openxmlformats.org/officeDocument/2006/relationships/hyperlink" Target="https://www.youtube.com/watch?v=kWHvdKGLg_c&amp;list=PL221702A605CAADA9&amp;index=1" TargetMode="External"/><Relationship Id="rId94" Type="http://schemas.openxmlformats.org/officeDocument/2006/relationships/hyperlink" Target="https://www.youtube.com/watch?v=sMi9wuR22FE" TargetMode="External"/><Relationship Id="rId99" Type="http://schemas.openxmlformats.org/officeDocument/2006/relationships/hyperlink" Target="https://jigsaw.w3.org/css-validator/" TargetMode="External"/><Relationship Id="rId101" Type="http://schemas.openxmlformats.org/officeDocument/2006/relationships/hyperlink" Target="http://www.souravsengupta.com/cds2015/python/LPTHW.pdf" TargetMode="External"/><Relationship Id="rId122" Type="http://schemas.openxmlformats.org/officeDocument/2006/relationships/hyperlink" Target="https://www.youtube.com/watch?v=OGoUlQ-DcyM&amp;list=PLrtjkLnNjGHu39NvksxqnkZ3if1G0AQtK" TargetMode="External"/><Relationship Id="rId130" Type="http://schemas.openxmlformats.org/officeDocument/2006/relationships/hyperlink" Target="https://www.youtube.com/watch?v=eYZ8vBXL1kk&amp;list=PLiWFpthWZRRcZeu6gqwOyw_xN2z2BKwWl" TargetMode="External"/><Relationship Id="rId135" Type="http://schemas.openxmlformats.org/officeDocument/2006/relationships/hyperlink" Target="https://www.youtube.com/watch?v=ztWItS5NM2M" TargetMode="External"/><Relationship Id="rId143" Type="http://schemas.openxmlformats.org/officeDocument/2006/relationships/hyperlink" Target="https://uxmastery.com/resources/ux-courses/" TargetMode="External"/><Relationship Id="rId148" Type="http://schemas.openxmlformats.org/officeDocument/2006/relationships/hyperlink" Target="https://www.youtube.com/watch?v=RKXZ7t_RiOE" TargetMode="External"/><Relationship Id="rId151" Type="http://schemas.openxmlformats.org/officeDocument/2006/relationships/hyperlink" Target="https://www.youtube.com/watch?v=T6jKLsxbFg4&amp;list=PLqGj3iMvMa4KQZUkRjfwMmTq_f1fbxerI" TargetMode="External"/><Relationship Id="rId156" Type="http://schemas.openxmlformats.org/officeDocument/2006/relationships/hyperlink" Target="https://www.youtube.com/watch?v=8VJo0XH8spM&amp;list=PLeWHfyz6lrQVorE4QwanvSBJA-Y3JVK-v" TargetMode="External"/><Relationship Id="rId164" Type="http://schemas.openxmlformats.org/officeDocument/2006/relationships/printerSettings" Target="../printerSettings/printerSettings5.bin"/><Relationship Id="rId4" Type="http://schemas.openxmlformats.org/officeDocument/2006/relationships/hyperlink" Target="https://www.youtube.com/watch?v=RRP65VvIgGg" TargetMode="External"/><Relationship Id="rId9" Type="http://schemas.openxmlformats.org/officeDocument/2006/relationships/hyperlink" Target="https://www.youtube.com/watch?v=aELjg3mVm4I&amp;list=PLsJWgOB5mIMDxrvzexu1BhfBFygW9gby0" TargetMode="External"/><Relationship Id="rId13" Type="http://schemas.openxmlformats.org/officeDocument/2006/relationships/hyperlink" Target="https://www.youtube.com/watch?v=MNwErTxfkUA" TargetMode="External"/><Relationship Id="rId18" Type="http://schemas.openxmlformats.org/officeDocument/2006/relationships/hyperlink" Target="https://www.youtube.com/watch?v=3JluqTojuME&amp;index=1&amp;list=PLoYCgNOIyGAB_8_iq1cL8MVeun7cB6eNc" TargetMode="External"/><Relationship Id="rId39" Type="http://schemas.openxmlformats.org/officeDocument/2006/relationships/hyperlink" Target="https://www.youtube.com/watch?v=Q-BpqyOT3a8" TargetMode="External"/><Relationship Id="rId109" Type="http://schemas.openxmlformats.org/officeDocument/2006/relationships/hyperlink" Target="https://www.youtube.com/watch?v=AdSZJzb-aX8" TargetMode="External"/><Relationship Id="rId34" Type="http://schemas.openxmlformats.org/officeDocument/2006/relationships/hyperlink" Target="https://www.youtube.com/watch?v=cvwXd298hak&amp;list=PLsJWgOB5mIMC8qFrlhr5qAIutMivDe4vs" TargetMode="External"/><Relationship Id="rId50" Type="http://schemas.openxmlformats.org/officeDocument/2006/relationships/hyperlink" Target="https://strategyzer.com/platform" TargetMode="External"/><Relationship Id="rId55" Type="http://schemas.openxmlformats.org/officeDocument/2006/relationships/hyperlink" Target="https://www.youtube.com/watch?v=sSm2dRarhPo" TargetMode="External"/><Relationship Id="rId76" Type="http://schemas.openxmlformats.org/officeDocument/2006/relationships/hyperlink" Target="https://www.youtube.com/watch?v=xDCKcNBFsuI" TargetMode="External"/><Relationship Id="rId97" Type="http://schemas.openxmlformats.org/officeDocument/2006/relationships/hyperlink" Target="https://developer.mozilla.org/en-US/docs/Web/CSS/Reference" TargetMode="External"/><Relationship Id="rId104" Type="http://schemas.openxmlformats.org/officeDocument/2006/relationships/hyperlink" Target="https://www.youtube.com/watch?v=Q9Jcr55ptno" TargetMode="External"/><Relationship Id="rId120" Type="http://schemas.openxmlformats.org/officeDocument/2006/relationships/hyperlink" Target="https://www.youtube.com/watch?v=5yKQ8vM4pco&amp;list=PLrtjkLnNjGHu2m74r-ma7X3iFSbE9DZti" TargetMode="External"/><Relationship Id="rId125" Type="http://schemas.openxmlformats.org/officeDocument/2006/relationships/hyperlink" Target="https://www.youtube.com/watch?v=dC9vdQkU-xI&amp;t=370s" TargetMode="External"/><Relationship Id="rId141" Type="http://schemas.openxmlformats.org/officeDocument/2006/relationships/hyperlink" Target="https://www.youtube.com/watch?v=pXtN4y3O35M" TargetMode="External"/><Relationship Id="rId146" Type="http://schemas.openxmlformats.org/officeDocument/2006/relationships/hyperlink" Target="https://www.youtube.com/watch?v=JAe_Nkapm3c" TargetMode="External"/><Relationship Id="rId7" Type="http://schemas.openxmlformats.org/officeDocument/2006/relationships/hyperlink" Target="https://www.youtube.com/watch?v=7EpPrSJtqZU&amp;list=PLjsqymUqgpSRXC9ywNIVUUoGXelQa4olO" TargetMode="External"/><Relationship Id="rId71" Type="http://schemas.openxmlformats.org/officeDocument/2006/relationships/hyperlink" Target="https://www.youtube.com/playlist?list=PLGLfVvz_LVvSPjWpLPFEfOCbezi6vATIh" TargetMode="External"/><Relationship Id="rId92" Type="http://schemas.openxmlformats.org/officeDocument/2006/relationships/hyperlink" Target="https://www.youtube.com/watch?v=RniGO9Ek6yY&amp;list=PLH3tw9J9QyRpt_WNdgFBxbNutslLwfErX" TargetMode="External"/><Relationship Id="rId162" Type="http://schemas.openxmlformats.org/officeDocument/2006/relationships/hyperlink" Target="https://www.youtube.com/watch?v=rM4JKPeaISo" TargetMode="External"/><Relationship Id="rId2" Type="http://schemas.openxmlformats.org/officeDocument/2006/relationships/hyperlink" Target="https://www.youtube.com/watch?v=qOVAbKKSH10&amp;t=5401s" TargetMode="External"/><Relationship Id="rId29" Type="http://schemas.openxmlformats.org/officeDocument/2006/relationships/hyperlink" Target="https://www.youtube.com/watch?v=QETUuZ27N0w&amp;list=PLoYCgNOIyGAApoDfJHjmMgGNlYenKg5jO&amp;index=1" TargetMode="External"/><Relationship Id="rId24" Type="http://schemas.openxmlformats.org/officeDocument/2006/relationships/hyperlink" Target="https://www.youtube.com/watch?v=9kJVYpOqcVU" TargetMode="External"/><Relationship Id="rId40" Type="http://schemas.openxmlformats.org/officeDocument/2006/relationships/hyperlink" Target="https://google.github.io/styleguide/pyguide.html" TargetMode="External"/><Relationship Id="rId45" Type="http://schemas.openxmlformats.org/officeDocument/2006/relationships/hyperlink" Target="https://www.youtube.com/watch?v=BdnlY5DGcaQ&amp;list=PLsJWgOB5mIMCf7yNnXrHrtaBsa7GXqZAs" TargetMode="External"/><Relationship Id="rId66" Type="http://schemas.openxmlformats.org/officeDocument/2006/relationships/hyperlink" Target="https://www.youtube.com/watch?v=6MaOPdQPvow" TargetMode="External"/><Relationship Id="rId87" Type="http://schemas.openxmlformats.org/officeDocument/2006/relationships/hyperlink" Target="https://www.youtube.com/watch?v=OkC7HKtiZC0&amp;list=PLGLfVvz_LVvQ5G-LdJ8RLqe-ndo7QITYc" TargetMode="External"/><Relationship Id="rId110" Type="http://schemas.openxmlformats.org/officeDocument/2006/relationships/hyperlink" Target="https://www.youtube.com/watch?v=8yWpHJOA9CA" TargetMode="External"/><Relationship Id="rId115" Type="http://schemas.openxmlformats.org/officeDocument/2006/relationships/hyperlink" Target="https://www.youtube.com/watch?v=JRIPV0dPAd4" TargetMode="External"/><Relationship Id="rId131" Type="http://schemas.openxmlformats.org/officeDocument/2006/relationships/hyperlink" Target="https://www.youtube.com/watch?v=A2DdLAxvBiU&amp;list=PLiWFpthWZRRfVz37omcIBqJVIVxi0HUTJ" TargetMode="External"/><Relationship Id="rId136" Type="http://schemas.openxmlformats.org/officeDocument/2006/relationships/hyperlink" Target="https://www.youtube.com/watch?v=fbSV0S3btOg" TargetMode="External"/><Relationship Id="rId157" Type="http://schemas.openxmlformats.org/officeDocument/2006/relationships/hyperlink" Target="https://www.youtube.com/watch?v=ySGyHHVS6mI" TargetMode="External"/><Relationship Id="rId61" Type="http://schemas.openxmlformats.org/officeDocument/2006/relationships/hyperlink" Target="https://www.youtube.com/watch?v=pU9Q6oiQNd0&amp;index=4&amp;list=PLoYCgNOIyGAApoDfJHjmMgGNlYenKg5jO" TargetMode="External"/><Relationship Id="rId82" Type="http://schemas.openxmlformats.org/officeDocument/2006/relationships/hyperlink" Target="https://www.youtube.com/watch?v=ugWu3gyte4I&amp;list=PLGLfVvz_LVvSKgnFm8-6Fz1cd6zt_KxTC" TargetMode="External"/><Relationship Id="rId152" Type="http://schemas.openxmlformats.org/officeDocument/2006/relationships/hyperlink" Target="https://www.youtube.com/watch?v=RwK5olqd6Kk" TargetMode="External"/><Relationship Id="rId19" Type="http://schemas.openxmlformats.org/officeDocument/2006/relationships/hyperlink" Target="https://www.youtube.com/watch?v=JEq7Ehw-qk8&amp;index=1&amp;list=PLoYCgNOIyGABI011EYc-avPOsk1YsMUe_" TargetMode="External"/><Relationship Id="rId14" Type="http://schemas.openxmlformats.org/officeDocument/2006/relationships/hyperlink" Target="https://coggle.it/diagram/WMMEvSoNyAABBX2w/t/web-development-in-2018/b97ca171d59ba2ab3b7ea8da244a8ed3a154ffa067568635fe2676068a1d44d0" TargetMode="External"/><Relationship Id="rId30" Type="http://schemas.openxmlformats.org/officeDocument/2006/relationships/hyperlink" Target="https://www.youtube.com/playlist?list=PLoYCgNOIyGAApoDfJHjmMgGNlYenKg5jO" TargetMode="External"/><Relationship Id="rId35" Type="http://schemas.openxmlformats.org/officeDocument/2006/relationships/hyperlink" Target="https://www.youtube.com/watch?v=Zftx68K-1D4" TargetMode="External"/><Relationship Id="rId56" Type="http://schemas.openxmlformats.org/officeDocument/2006/relationships/hyperlink" Target="https://www.youtube.com/watch?v=rtXpYpZdOzM&amp;list=PLjy9YTUKuDi6UVeIJYprcRNj0F9aWINce" TargetMode="External"/><Relationship Id="rId77" Type="http://schemas.openxmlformats.org/officeDocument/2006/relationships/hyperlink" Target="https://www.youtube.com/watch?v=_cLvpJY2deo&amp;list=PLBA965A22D89CF13B" TargetMode="External"/><Relationship Id="rId100" Type="http://schemas.openxmlformats.org/officeDocument/2006/relationships/hyperlink" Target="https://validator.w3.org/" TargetMode="External"/><Relationship Id="rId105" Type="http://schemas.openxmlformats.org/officeDocument/2006/relationships/hyperlink" Target="https://www.youtube.com/watch?v=vc1bq0qIKoA" TargetMode="External"/><Relationship Id="rId126" Type="http://schemas.openxmlformats.org/officeDocument/2006/relationships/hyperlink" Target="https://www.youtube.com/watch?v=o6OgIkEjaJI&amp;list=PLuGpMawKEhfaicYZHb4VME-IoLtg8gtew" TargetMode="External"/><Relationship Id="rId147" Type="http://schemas.openxmlformats.org/officeDocument/2006/relationships/hyperlink" Target="https://www.youtube.com/watch?v=seD2YPrMHLA" TargetMode="External"/><Relationship Id="rId8" Type="http://schemas.openxmlformats.org/officeDocument/2006/relationships/hyperlink" Target="https://www.youtube.com/watch?v=aNhFef4k_k4&amp;list=PLsJWgOB5mIMDB6ssrGKGYl4BLyHdaeUiZ&amp;index=4" TargetMode="External"/><Relationship Id="rId51" Type="http://schemas.openxmlformats.org/officeDocument/2006/relationships/hyperlink" Target="https://www.youtube.com/watch?v=aircAruvnKk" TargetMode="External"/><Relationship Id="rId72" Type="http://schemas.openxmlformats.org/officeDocument/2006/relationships/hyperlink" Target="https://www.youtube.com/watch?v=Yk-S8GKNKxM&amp;list=PLGLfVvz_LVvSYnwKyw9xP5tEn7GSUWwZJ&amp;index=1" TargetMode="External"/><Relationship Id="rId93" Type="http://schemas.openxmlformats.org/officeDocument/2006/relationships/hyperlink" Target="https://www.youtube.com/watch?v=gFKsEab2-iA" TargetMode="External"/><Relationship Id="rId98" Type="http://schemas.openxmlformats.org/officeDocument/2006/relationships/hyperlink" Target="https://css-tricks.com/" TargetMode="External"/><Relationship Id="rId121" Type="http://schemas.openxmlformats.org/officeDocument/2006/relationships/hyperlink" Target="https://www.youtube.com/watch?v=sr6jDeAoXCc&amp;list=PLrtjkLnNjGHu7QIc8jN7hZmuP6wMby2QZ" TargetMode="External"/><Relationship Id="rId142" Type="http://schemas.openxmlformats.org/officeDocument/2006/relationships/hyperlink" Target="https://www.youtube.com/watch?v=EP0eeuqfwGw&amp;list=PL9KVIdeJ2K8MEMoZH5wzrHa4prGvrhHJA" TargetMode="External"/><Relationship Id="rId163" Type="http://schemas.openxmlformats.org/officeDocument/2006/relationships/hyperlink" Target="https://www.atlassian.com/git/tutorials/learn-git-with-bitbucket-cloud" TargetMode="External"/><Relationship Id="rId3" Type="http://schemas.openxmlformats.org/officeDocument/2006/relationships/hyperlink" Target="https://www.youtube.com/watch?v=dC9vdQkU-xI&amp;t=370s" TargetMode="External"/><Relationship Id="rId25" Type="http://schemas.openxmlformats.org/officeDocument/2006/relationships/hyperlink" Target="https://developers.google.com/web/fundamentals/performance/why-performance-matters/?pageId=116528061444120657410&amp;hl=en" TargetMode="External"/><Relationship Id="rId46" Type="http://schemas.openxmlformats.org/officeDocument/2006/relationships/hyperlink" Target="https://www.youtube.com/watch?v=QyiX9yJ_quM&amp;list=PLsJWgOB5mIMBkzJ_C-N7AoNA5CAOYoTLa&amp;index=0" TargetMode="External"/><Relationship Id="rId67" Type="http://schemas.openxmlformats.org/officeDocument/2006/relationships/hyperlink" Target="https://www.youtube.com/watch?v=b1ieJtIx1NY" TargetMode="External"/><Relationship Id="rId116" Type="http://schemas.openxmlformats.org/officeDocument/2006/relationships/hyperlink" Target="https://www.w3schools.com/" TargetMode="External"/><Relationship Id="rId137" Type="http://schemas.openxmlformats.org/officeDocument/2006/relationships/hyperlink" Target="https://www.youtube.com/watch?v=pwHtcKmwPDA" TargetMode="External"/><Relationship Id="rId158" Type="http://schemas.openxmlformats.org/officeDocument/2006/relationships/hyperlink" Target="https://dovetailapp.com/" TargetMode="External"/><Relationship Id="rId20" Type="http://schemas.openxmlformats.org/officeDocument/2006/relationships/hyperlink" Target="https://www.youtube.com/watch?v=HkFlM73G-hk&amp;list=PLoYCgNOIyGABs-wDaaxChu82q_xQgUb4f" TargetMode="External"/><Relationship Id="rId41" Type="http://schemas.openxmlformats.org/officeDocument/2006/relationships/hyperlink" Target="https://www.youtube.com/watch?v=71cd5XerKss" TargetMode="External"/><Relationship Id="rId62" Type="http://schemas.openxmlformats.org/officeDocument/2006/relationships/hyperlink" Target="https://www.youtube.com/watch?v=NjN00cM18Z4&amp;list=PLTjRvDozrdlxJjrQ4phZAUmiRn-HbK3M_" TargetMode="External"/><Relationship Id="rId83" Type="http://schemas.openxmlformats.org/officeDocument/2006/relationships/hyperlink" Target="https://www.youtube.com/watch?v=Ggh_y-33Eso&amp;list=PL82EBDA7BEB6BD571" TargetMode="External"/><Relationship Id="rId88" Type="http://schemas.openxmlformats.org/officeDocument/2006/relationships/hyperlink" Target="https://www.youtube.com/watch?v=0LOk_OgUWGM" TargetMode="External"/><Relationship Id="rId111" Type="http://schemas.openxmlformats.org/officeDocument/2006/relationships/hyperlink" Target="https://www.youtube.com/watch?v=wvsE8jm1GzE" TargetMode="External"/><Relationship Id="rId132" Type="http://schemas.openxmlformats.org/officeDocument/2006/relationships/hyperlink" Target="https://www.youtube.com/watch?v=qbD6mEA6s7Q&amp;list=PLiWFpthWZRReYpa3JklaTyAOY1mUZXuu6" TargetMode="External"/><Relationship Id="rId153" Type="http://schemas.openxmlformats.org/officeDocument/2006/relationships/hyperlink" Target="https://www.youtube.com/watch?v=8kK-cA99SA0&amp;list=PLqGj3iMvMa4LvJ8VctoXnPI0dtE40wfi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3" Type="http://schemas.openxmlformats.org/officeDocument/2006/relationships/hyperlink" Target="http://people.unisa.edu.au/Johannes.Pieters" TargetMode="External"/><Relationship Id="rId18" Type="http://schemas.openxmlformats.org/officeDocument/2006/relationships/hyperlink" Target="http://people.unisa.edu.au/Myra.Thiessen" TargetMode="External"/><Relationship Id="rId26" Type="http://schemas.openxmlformats.org/officeDocument/2006/relationships/hyperlink" Target="http://people.unisa.edu.au/Andrew.Allan" TargetMode="External"/><Relationship Id="rId39" Type="http://schemas.openxmlformats.org/officeDocument/2006/relationships/hyperlink" Target="https://researchers.adelaide.edu.au/profile/peter.scriver" TargetMode="External"/><Relationship Id="rId21" Type="http://schemas.openxmlformats.org/officeDocument/2006/relationships/hyperlink" Target="http://people.unisa.edu.au/Steve.Hamnett" TargetMode="External"/><Relationship Id="rId34" Type="http://schemas.openxmlformats.org/officeDocument/2006/relationships/hyperlink" Target="http://people.unisa.edu.au/Robert.Pickersgill" TargetMode="External"/><Relationship Id="rId42" Type="http://schemas.openxmlformats.org/officeDocument/2006/relationships/hyperlink" Target="https://researchers.adelaide.edu.au/index.php/profile/emma.baker" TargetMode="External"/><Relationship Id="rId47" Type="http://schemas.openxmlformats.org/officeDocument/2006/relationships/hyperlink" Target="https://www.uts.edu.au/staff/gabrielamarian.quintanavigiola" TargetMode="External"/><Relationship Id="rId50" Type="http://schemas.openxmlformats.org/officeDocument/2006/relationships/hyperlink" Target="https://www.uts.edu.au/staff/matthias.guertler" TargetMode="External"/><Relationship Id="rId55" Type="http://schemas.openxmlformats.org/officeDocument/2006/relationships/hyperlink" Target="http://researchers.uq.edu.au/researcher/7966" TargetMode="External"/><Relationship Id="rId63" Type="http://schemas.openxmlformats.org/officeDocument/2006/relationships/hyperlink" Target="http://researchers.uq.edu.au/researcher/410" TargetMode="External"/><Relationship Id="rId68" Type="http://schemas.openxmlformats.org/officeDocument/2006/relationships/hyperlink" Target="http://researchers.uq.edu.au/researcher/2149" TargetMode="External"/><Relationship Id="rId76" Type="http://schemas.openxmlformats.org/officeDocument/2006/relationships/hyperlink" Target="http://researchers.uq.edu.au/researcher/15199" TargetMode="External"/><Relationship Id="rId7" Type="http://schemas.openxmlformats.org/officeDocument/2006/relationships/hyperlink" Target="http://people.unisa.edu.au/Jim.Moss" TargetMode="External"/><Relationship Id="rId71" Type="http://schemas.openxmlformats.org/officeDocument/2006/relationships/hyperlink" Target="http://researchers.uq.edu.au/researcher/11821" TargetMode="External"/><Relationship Id="rId2" Type="http://schemas.openxmlformats.org/officeDocument/2006/relationships/hyperlink" Target="http://people.unisa.edu.au/Odette.England" TargetMode="External"/><Relationship Id="rId16" Type="http://schemas.openxmlformats.org/officeDocument/2006/relationships/hyperlink" Target="http://people.unisa.edu.au/Robert.Crocker" TargetMode="External"/><Relationship Id="rId29" Type="http://schemas.openxmlformats.org/officeDocument/2006/relationships/hyperlink" Target="http://people.unisa.edu.au/Sadasivam.Karuppannan" TargetMode="External"/><Relationship Id="rId11" Type="http://schemas.openxmlformats.org/officeDocument/2006/relationships/hyperlink" Target="http://people.unisa.edu.au/Julie.Nichols" TargetMode="External"/><Relationship Id="rId24" Type="http://schemas.openxmlformats.org/officeDocument/2006/relationships/hyperlink" Target="http://people.unisa.edu.au/Andrew.Welch" TargetMode="External"/><Relationship Id="rId32" Type="http://schemas.openxmlformats.org/officeDocument/2006/relationships/hyperlink" Target="http://people.unisa.edu.au/Chris.Brisbin" TargetMode="External"/><Relationship Id="rId37" Type="http://schemas.openxmlformats.org/officeDocument/2006/relationships/hyperlink" Target="http://people.unisa.edu.au/Simon.Biggs" TargetMode="External"/><Relationship Id="rId40" Type="http://schemas.openxmlformats.org/officeDocument/2006/relationships/hyperlink" Target="https://researchers.adelaide.edu.au/profile/george.zillante" TargetMode="External"/><Relationship Id="rId45" Type="http://schemas.openxmlformats.org/officeDocument/2006/relationships/hyperlink" Target="https://researchers.adelaide.edu.au/index.php/profile/elisa.palazzo" TargetMode="External"/><Relationship Id="rId53" Type="http://schemas.openxmlformats.org/officeDocument/2006/relationships/hyperlink" Target="http://researchers.uq.edu.au/researcher/2511" TargetMode="External"/><Relationship Id="rId58" Type="http://schemas.openxmlformats.org/officeDocument/2006/relationships/hyperlink" Target="http://researchers.uq.edu.au/researcher/51" TargetMode="External"/><Relationship Id="rId66" Type="http://schemas.openxmlformats.org/officeDocument/2006/relationships/hyperlink" Target="http://researchers.uq.edu.au/researcher/562" TargetMode="External"/><Relationship Id="rId74" Type="http://schemas.openxmlformats.org/officeDocument/2006/relationships/hyperlink" Target="http://researchers.uq.edu.au/researcher/21192" TargetMode="External"/><Relationship Id="rId79" Type="http://schemas.openxmlformats.org/officeDocument/2006/relationships/hyperlink" Target="http://researchers.uq.edu.au/researcher/11297" TargetMode="External"/><Relationship Id="rId5" Type="http://schemas.openxmlformats.org/officeDocument/2006/relationships/hyperlink" Target="http://people.unisa.edu.au/Naomi.Merritt" TargetMode="External"/><Relationship Id="rId61" Type="http://schemas.openxmlformats.org/officeDocument/2006/relationships/hyperlink" Target="http://researchers.uq.edu.au/researcher/5" TargetMode="External"/><Relationship Id="rId82" Type="http://schemas.openxmlformats.org/officeDocument/2006/relationships/printerSettings" Target="../printerSettings/printerSettings9.bin"/><Relationship Id="rId10" Type="http://schemas.openxmlformats.org/officeDocument/2006/relationships/hyperlink" Target="http://people.unisa.edu.au/Damian.Madigan" TargetMode="External"/><Relationship Id="rId19" Type="http://schemas.openxmlformats.org/officeDocument/2006/relationships/hyperlink" Target="http://people.unisa.edu.au/Gregory.Donovan" TargetMode="External"/><Relationship Id="rId31" Type="http://schemas.openxmlformats.org/officeDocument/2006/relationships/hyperlink" Target="http://people.unisa.edu.au/Rachel.Hurst" TargetMode="External"/><Relationship Id="rId44" Type="http://schemas.openxmlformats.org/officeDocument/2006/relationships/hyperlink" Target="https://researchers.adelaide.edu.au/profile/katharine.bartsch" TargetMode="External"/><Relationship Id="rId52" Type="http://schemas.openxmlformats.org/officeDocument/2006/relationships/hyperlink" Target="https://www.uts.edu.au/staff/anthony.burke" TargetMode="External"/><Relationship Id="rId60" Type="http://schemas.openxmlformats.org/officeDocument/2006/relationships/hyperlink" Target="http://researchers.uq.edu.au/researcher/1358" TargetMode="External"/><Relationship Id="rId65" Type="http://schemas.openxmlformats.org/officeDocument/2006/relationships/hyperlink" Target="http://researchers.uq.edu.au/researcher/191" TargetMode="External"/><Relationship Id="rId73" Type="http://schemas.openxmlformats.org/officeDocument/2006/relationships/hyperlink" Target="http://researchers.uq.edu.au/researcher/16043" TargetMode="External"/><Relationship Id="rId78" Type="http://schemas.openxmlformats.org/officeDocument/2006/relationships/hyperlink" Target="http://researchers.uq.edu.au/researcher/12909" TargetMode="External"/><Relationship Id="rId81" Type="http://schemas.openxmlformats.org/officeDocument/2006/relationships/hyperlink" Target="http://researchers.uq.edu.au/researcher/13972" TargetMode="External"/><Relationship Id="rId4" Type="http://schemas.openxmlformats.org/officeDocument/2006/relationships/hyperlink" Target="http://people.unisa.edu.au/Stephen.Atkinson" TargetMode="External"/><Relationship Id="rId9" Type="http://schemas.openxmlformats.org/officeDocument/2006/relationships/hyperlink" Target="http://people.unisa.edu.au/Linda.Pearce" TargetMode="External"/><Relationship Id="rId14" Type="http://schemas.openxmlformats.org/officeDocument/2006/relationships/hyperlink" Target="http://people.unisa.edu.au/Alan.Mayne" TargetMode="External"/><Relationship Id="rId22" Type="http://schemas.openxmlformats.org/officeDocument/2006/relationships/hyperlink" Target="http://people.unisa.edu.au/Peter.Schumacher" TargetMode="External"/><Relationship Id="rId27" Type="http://schemas.openxmlformats.org/officeDocument/2006/relationships/hyperlink" Target="http://people.unisa.edu.au/Kathleen.Connellan" TargetMode="External"/><Relationship Id="rId30" Type="http://schemas.openxmlformats.org/officeDocument/2006/relationships/hyperlink" Target="http://people.unisa.edu.au/Alpana.Sivam" TargetMode="External"/><Relationship Id="rId35" Type="http://schemas.openxmlformats.org/officeDocument/2006/relationships/hyperlink" Target="http://people.unisa.edu.au/Jane.Andrew" TargetMode="External"/><Relationship Id="rId43" Type="http://schemas.openxmlformats.org/officeDocument/2006/relationships/hyperlink" Target="https://researchers.adelaide.edu.au/profile/jon.kellett" TargetMode="External"/><Relationship Id="rId48" Type="http://schemas.openxmlformats.org/officeDocument/2006/relationships/hyperlink" Target="https://www.uts.edu.au/staff/franklin.obeng-odoom" TargetMode="External"/><Relationship Id="rId56" Type="http://schemas.openxmlformats.org/officeDocument/2006/relationships/hyperlink" Target="http://researchers.uq.edu.au/researcher/1035" TargetMode="External"/><Relationship Id="rId64" Type="http://schemas.openxmlformats.org/officeDocument/2006/relationships/hyperlink" Target="http://researchers.uq.edu.au/researcher/1708" TargetMode="External"/><Relationship Id="rId69" Type="http://schemas.openxmlformats.org/officeDocument/2006/relationships/hyperlink" Target="http://researchers.uq.edu.au/researcher/39" TargetMode="External"/><Relationship Id="rId77" Type="http://schemas.openxmlformats.org/officeDocument/2006/relationships/hyperlink" Target="http://researchers.uq.edu.au/researcher/13474" TargetMode="External"/><Relationship Id="rId8" Type="http://schemas.openxmlformats.org/officeDocument/2006/relationships/hyperlink" Target="http://people.unisa.edu.au/Martin.Freney" TargetMode="External"/><Relationship Id="rId51" Type="http://schemas.openxmlformats.org/officeDocument/2006/relationships/hyperlink" Target="https://www.uts.edu.au/staff/pernille.christensen" TargetMode="External"/><Relationship Id="rId72" Type="http://schemas.openxmlformats.org/officeDocument/2006/relationships/hyperlink" Target="http://researchers.uq.edu.au/researcher/15198" TargetMode="External"/><Relationship Id="rId80" Type="http://schemas.openxmlformats.org/officeDocument/2006/relationships/hyperlink" Target="http://researchers.uq.edu.au/researcher/2533" TargetMode="External"/><Relationship Id="rId3" Type="http://schemas.openxmlformats.org/officeDocument/2006/relationships/hyperlink" Target="http://people.unisa.edu.au/Christian.Lock" TargetMode="External"/><Relationship Id="rId12" Type="http://schemas.openxmlformats.org/officeDocument/2006/relationships/hyperlink" Target="http://people.unisa.edu.au/Tim.McGinley" TargetMode="External"/><Relationship Id="rId17" Type="http://schemas.openxmlformats.org/officeDocument/2006/relationships/hyperlink" Target="http://people.unisa.edu.au/Matthew.Rofe" TargetMode="External"/><Relationship Id="rId25" Type="http://schemas.openxmlformats.org/officeDocument/2006/relationships/hyperlink" Target="http://people.unisa.edu.au/Gabriella.Bisetto" TargetMode="External"/><Relationship Id="rId33" Type="http://schemas.openxmlformats.org/officeDocument/2006/relationships/hyperlink" Target="http://people.unisa.edu.au/Angelique.Edmonds" TargetMode="External"/><Relationship Id="rId38" Type="http://schemas.openxmlformats.org/officeDocument/2006/relationships/hyperlink" Target="http://people.unisa.edu.au/Ning.Gu" TargetMode="External"/><Relationship Id="rId46" Type="http://schemas.openxmlformats.org/officeDocument/2006/relationships/hyperlink" Target="https://www.uts.edu.au/staff/gerard.reinmuth" TargetMode="External"/><Relationship Id="rId59" Type="http://schemas.openxmlformats.org/officeDocument/2006/relationships/hyperlink" Target="http://researchers.uq.edu.au/researcher/853" TargetMode="External"/><Relationship Id="rId67" Type="http://schemas.openxmlformats.org/officeDocument/2006/relationships/hyperlink" Target="http://researchers.uq.edu.au/researcher/1962" TargetMode="External"/><Relationship Id="rId20" Type="http://schemas.openxmlformats.org/officeDocument/2006/relationships/hyperlink" Target="http://people.unisa.edu.au/veronika.kelly" TargetMode="External"/><Relationship Id="rId41" Type="http://schemas.openxmlformats.org/officeDocument/2006/relationships/hyperlink" Target="https://researchers.adelaide.edu.au/profile/veronica.soebarto" TargetMode="External"/><Relationship Id="rId54" Type="http://schemas.openxmlformats.org/officeDocument/2006/relationships/hyperlink" Target="http://researchers.uq.edu.au/researcher/2124" TargetMode="External"/><Relationship Id="rId62" Type="http://schemas.openxmlformats.org/officeDocument/2006/relationships/hyperlink" Target="http://researchers.uq.edu.au/researcher/71" TargetMode="External"/><Relationship Id="rId70" Type="http://schemas.openxmlformats.org/officeDocument/2006/relationships/hyperlink" Target="http://researchers.uq.edu.au/researcher/379" TargetMode="External"/><Relationship Id="rId75" Type="http://schemas.openxmlformats.org/officeDocument/2006/relationships/hyperlink" Target="http://researchers.uq.edu.au/researcher/2838" TargetMode="External"/><Relationship Id="rId1" Type="http://schemas.openxmlformats.org/officeDocument/2006/relationships/hyperlink" Target="http://people.unisa.edu.au/Julie.Collins" TargetMode="External"/><Relationship Id="rId6" Type="http://schemas.openxmlformats.org/officeDocument/2006/relationships/hyperlink" Target="http://people.unisa.edu.au/Louise.Haselton" TargetMode="External"/><Relationship Id="rId15" Type="http://schemas.openxmlformats.org/officeDocument/2006/relationships/hyperlink" Target="http://people.unisa.edu.au/Mark.Kimber" TargetMode="External"/><Relationship Id="rId23" Type="http://schemas.openxmlformats.org/officeDocument/2006/relationships/hyperlink" Target="http://people.unisa.edu.au/Peter.Walker" TargetMode="External"/><Relationship Id="rId28" Type="http://schemas.openxmlformats.org/officeDocument/2006/relationships/hyperlink" Target="http://people.unisa.edu.au/Christine.Garnaut" TargetMode="External"/><Relationship Id="rId36" Type="http://schemas.openxmlformats.org/officeDocument/2006/relationships/hyperlink" Target="http://people.unisa.edu.au/Kerry.London" TargetMode="External"/><Relationship Id="rId49" Type="http://schemas.openxmlformats.org/officeDocument/2006/relationships/hyperlink" Target="https://www.uts.edu.au/staff/julie.jupp" TargetMode="External"/><Relationship Id="rId57" Type="http://schemas.openxmlformats.org/officeDocument/2006/relationships/hyperlink" Target="http://researchers.uq.edu.au/researcher/6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5CDF8-A242-4A06-BB73-989F973A8A1A}">
  <dimension ref="B1:DB108"/>
  <sheetViews>
    <sheetView zoomScale="85" zoomScaleNormal="85" workbookViewId="0">
      <selection activeCell="K22" sqref="K22"/>
    </sheetView>
  </sheetViews>
  <sheetFormatPr baseColWidth="10" defaultColWidth="6.25" defaultRowHeight="12.75"/>
  <cols>
    <col min="1" max="1" width="1.4375" style="245" customWidth="1"/>
    <col min="2" max="2" width="17.25" style="245" customWidth="1"/>
    <col min="3" max="3" width="2.625" style="614" customWidth="1"/>
    <col min="4" max="15" width="2.625" style="291" customWidth="1"/>
    <col min="16" max="16" width="2.625" style="1021" customWidth="1"/>
    <col min="17" max="17" width="2.625" style="592" customWidth="1"/>
    <col min="18" max="53" width="2.625" style="291" customWidth="1"/>
    <col min="54" max="54" width="2.625" style="873" customWidth="1"/>
    <col min="55" max="62" width="2.625" style="245" customWidth="1"/>
    <col min="63" max="72" width="3" style="245" customWidth="1"/>
    <col min="73" max="96" width="3" style="291" customWidth="1"/>
    <col min="97" max="105" width="2.25" style="291" customWidth="1"/>
    <col min="106" max="106" width="2.25" style="873" customWidth="1"/>
    <col min="107" max="16384" width="6.25" style="245"/>
  </cols>
  <sheetData>
    <row r="1" spans="2:106" s="1079" customFormat="1" ht="13.15">
      <c r="C1" s="1098"/>
      <c r="D1" s="1098"/>
      <c r="E1" s="1098"/>
      <c r="F1" s="1098"/>
      <c r="G1" s="1098"/>
      <c r="H1" s="1098"/>
      <c r="I1" s="1098"/>
      <c r="J1" s="1098"/>
      <c r="K1" s="1098"/>
      <c r="L1" s="1098"/>
      <c r="M1" s="1098"/>
      <c r="N1" s="1098"/>
      <c r="O1" s="1087"/>
      <c r="P1" s="1087"/>
      <c r="Q1" s="1087"/>
      <c r="R1" s="1087"/>
      <c r="S1" s="1087"/>
      <c r="T1" s="1087"/>
      <c r="U1" s="1087"/>
      <c r="V1" s="1087"/>
      <c r="W1" s="1087"/>
      <c r="X1" s="1087"/>
      <c r="Y1" s="1087"/>
      <c r="Z1" s="1087"/>
      <c r="AA1" s="1087"/>
      <c r="AB1" s="1087"/>
      <c r="AC1" s="1087"/>
      <c r="AD1" s="1087"/>
      <c r="AE1" s="1087"/>
      <c r="AF1" s="1087"/>
      <c r="AG1" s="1087"/>
      <c r="AH1" s="1087"/>
      <c r="AI1" s="1087"/>
      <c r="AJ1" s="1087"/>
      <c r="AK1" s="1087"/>
      <c r="AL1" s="1087"/>
      <c r="AM1" s="1087"/>
      <c r="AN1" s="1087"/>
      <c r="AO1" s="1087"/>
      <c r="AP1" s="1087"/>
      <c r="AQ1" s="1087"/>
      <c r="AR1" s="1087"/>
      <c r="AS1" s="1087"/>
      <c r="AT1" s="1087"/>
      <c r="AU1" s="1087"/>
      <c r="AV1" s="1087"/>
      <c r="AW1" s="1087"/>
      <c r="AX1" s="1087"/>
      <c r="AY1" s="1087"/>
      <c r="AZ1" s="1087"/>
      <c r="BA1" s="1087"/>
      <c r="BB1" s="1087"/>
      <c r="BC1" s="1087"/>
      <c r="BD1" s="1087"/>
      <c r="BE1" s="1087"/>
      <c r="BF1" s="1087"/>
      <c r="BG1" s="1087"/>
      <c r="BH1" s="1087"/>
      <c r="BI1" s="1087"/>
      <c r="BJ1" s="1087"/>
      <c r="BK1" s="1087"/>
      <c r="BL1" s="1087"/>
      <c r="BM1" s="1087"/>
      <c r="BN1" s="1087"/>
      <c r="BO1" s="1087"/>
      <c r="BP1" s="1087"/>
      <c r="BQ1" s="1087"/>
      <c r="BR1" s="1087"/>
      <c r="BS1" s="1087"/>
      <c r="BT1" s="1087"/>
      <c r="BU1" s="1087"/>
      <c r="BV1" s="1087"/>
      <c r="BW1" s="1087"/>
      <c r="BX1" s="1087"/>
      <c r="BY1" s="1087"/>
      <c r="BZ1" s="1087"/>
      <c r="CA1" s="1087"/>
      <c r="CB1" s="1087"/>
      <c r="CC1" s="1087"/>
      <c r="CD1" s="1087"/>
      <c r="CE1" s="1087"/>
      <c r="CF1" s="1087"/>
      <c r="CG1" s="1087"/>
      <c r="CH1" s="1087"/>
      <c r="CI1" s="1087"/>
      <c r="CJ1" s="1087"/>
      <c r="CK1" s="1087"/>
      <c r="CL1" s="1087"/>
      <c r="CM1" s="1087"/>
      <c r="CN1" s="1087"/>
      <c r="CO1" s="1087"/>
      <c r="CP1" s="1087"/>
      <c r="CQ1" s="1087"/>
      <c r="CR1" s="1087"/>
      <c r="CS1" s="1087"/>
      <c r="CT1" s="1087"/>
      <c r="CU1" s="1087"/>
      <c r="CV1" s="1087"/>
      <c r="CW1" s="1087"/>
      <c r="CX1" s="1087"/>
      <c r="CY1" s="1087"/>
      <c r="CZ1" s="1087"/>
      <c r="DA1" s="1087"/>
      <c r="DB1" s="1087"/>
    </row>
    <row r="2" spans="2:106">
      <c r="C2" s="1088"/>
      <c r="D2" s="1088"/>
      <c r="E2" s="1088"/>
      <c r="F2" s="1088"/>
      <c r="G2" s="1088"/>
      <c r="H2" s="1088"/>
      <c r="I2" s="1088"/>
      <c r="J2" s="1088"/>
      <c r="K2" s="1088"/>
      <c r="L2" s="1088"/>
      <c r="M2" s="1088"/>
      <c r="N2" s="1088"/>
      <c r="O2" s="1088"/>
      <c r="P2" s="1088"/>
      <c r="Q2" s="1089"/>
      <c r="R2" s="1088"/>
      <c r="S2" s="1088"/>
      <c r="T2" s="1088"/>
      <c r="U2" s="1088"/>
      <c r="V2" s="1088"/>
      <c r="W2" s="1088"/>
      <c r="X2" s="1088"/>
      <c r="Y2" s="1088"/>
      <c r="Z2" s="1088"/>
      <c r="AA2" s="1088"/>
      <c r="AB2" s="1088"/>
      <c r="AC2" s="1088"/>
      <c r="AD2" s="1088"/>
      <c r="AE2" s="1088"/>
      <c r="AF2" s="1088"/>
      <c r="AG2" s="1088"/>
      <c r="AH2" s="1088"/>
      <c r="AI2" s="1088"/>
      <c r="AJ2" s="1088"/>
      <c r="AK2" s="1088"/>
      <c r="AL2" s="1086"/>
      <c r="AM2" s="1086"/>
      <c r="AN2" s="1086"/>
      <c r="AO2" s="1086"/>
      <c r="AP2" s="1080"/>
      <c r="AQ2" s="1086"/>
      <c r="AR2" s="1086"/>
      <c r="AS2" s="1086"/>
      <c r="AT2" s="1086"/>
      <c r="AU2" s="1080"/>
      <c r="AV2" s="1086"/>
      <c r="AW2" s="1086"/>
      <c r="AX2" s="1086"/>
      <c r="AY2" s="1086"/>
      <c r="AZ2" s="1080"/>
      <c r="BA2" s="1086"/>
      <c r="BB2" s="1086"/>
      <c r="BC2" s="1086"/>
      <c r="BD2" s="1086"/>
      <c r="BE2" s="1080"/>
      <c r="BF2" s="1086"/>
      <c r="BG2" s="1086"/>
      <c r="BH2" s="1086"/>
      <c r="BI2" s="1086"/>
      <c r="BJ2" s="1080"/>
      <c r="BK2" s="1086"/>
      <c r="BL2" s="1086"/>
      <c r="BM2" s="1086"/>
      <c r="BN2" s="1086"/>
      <c r="BO2" s="1088"/>
      <c r="BP2" s="1088"/>
      <c r="BQ2" s="1088"/>
      <c r="BR2" s="1088"/>
      <c r="BS2" s="1088"/>
      <c r="BT2" s="1088"/>
      <c r="BU2" s="1088"/>
      <c r="BV2" s="1088"/>
      <c r="BW2" s="1088"/>
      <c r="BX2" s="1088"/>
      <c r="BY2" s="1088"/>
      <c r="BZ2" s="1088"/>
      <c r="CA2" s="1088"/>
      <c r="CB2" s="1088"/>
      <c r="CC2" s="1088"/>
      <c r="CD2" s="1088"/>
      <c r="CE2" s="1088"/>
      <c r="CF2" s="1088"/>
      <c r="CG2" s="1088"/>
      <c r="CH2" s="1088"/>
      <c r="CI2" s="1088"/>
      <c r="CJ2" s="1088"/>
      <c r="CK2" s="1088"/>
      <c r="CL2" s="1086"/>
      <c r="CM2" s="1086"/>
      <c r="CN2" s="1086"/>
      <c r="CO2" s="1086"/>
      <c r="CP2" s="1080"/>
      <c r="CQ2" s="1086"/>
      <c r="CR2" s="1086"/>
      <c r="CS2" s="1086"/>
      <c r="CT2" s="1086"/>
      <c r="CU2" s="1080"/>
      <c r="CV2" s="1086"/>
      <c r="CW2" s="1086"/>
      <c r="CX2" s="1086"/>
      <c r="CY2" s="1086"/>
      <c r="CZ2" s="1080"/>
      <c r="DA2" s="1088"/>
      <c r="DB2" s="1088"/>
    </row>
    <row r="3" spans="2:106" s="1083" customFormat="1" ht="11.65">
      <c r="B3" s="1083" t="s">
        <v>377</v>
      </c>
      <c r="C3" s="1090"/>
      <c r="D3" s="1090"/>
      <c r="E3" s="1090"/>
      <c r="F3" s="1090"/>
      <c r="G3" s="1090"/>
      <c r="H3" s="1090"/>
      <c r="I3" s="1090"/>
      <c r="J3" s="1090"/>
      <c r="K3" s="1090"/>
      <c r="L3" s="1090"/>
      <c r="M3" s="1090"/>
      <c r="N3" s="1090"/>
      <c r="O3" s="1091"/>
      <c r="P3" s="1091"/>
      <c r="Q3" s="1091"/>
      <c r="R3" s="1091"/>
      <c r="S3" s="1090"/>
      <c r="T3" s="1090"/>
      <c r="U3" s="1090"/>
      <c r="V3" s="1090"/>
      <c r="W3" s="1090"/>
      <c r="X3" s="1090"/>
      <c r="Y3" s="1090"/>
      <c r="Z3" s="1090"/>
      <c r="AA3" s="1090"/>
      <c r="AB3" s="1090"/>
      <c r="AC3" s="1090"/>
      <c r="AD3" s="1090"/>
      <c r="AE3" s="1090"/>
      <c r="AF3" s="1090"/>
      <c r="AG3" s="1090"/>
      <c r="AH3" s="1090"/>
      <c r="AI3" s="1090"/>
      <c r="AJ3" s="1090"/>
      <c r="AK3" s="1090"/>
      <c r="AL3" s="1092"/>
      <c r="AM3" s="1092"/>
      <c r="AN3" s="1092"/>
      <c r="AO3" s="1092"/>
      <c r="AP3" s="1090"/>
      <c r="AQ3" s="1092"/>
      <c r="AR3" s="1092"/>
      <c r="AS3" s="1092"/>
      <c r="AT3" s="1092"/>
      <c r="AU3" s="1090"/>
      <c r="AV3" s="1092"/>
      <c r="AW3" s="1092"/>
      <c r="AX3" s="1092"/>
      <c r="AY3" s="1092"/>
      <c r="AZ3" s="1090"/>
      <c r="BA3" s="1092"/>
      <c r="BB3" s="1092"/>
      <c r="BC3" s="1092"/>
      <c r="BD3" s="1092"/>
      <c r="BE3" s="1090"/>
      <c r="BF3" s="1092"/>
      <c r="BG3" s="1092"/>
      <c r="BH3" s="1092"/>
      <c r="BI3" s="1092"/>
      <c r="BJ3" s="1090"/>
      <c r="BK3" s="1092"/>
      <c r="BL3" s="1092"/>
      <c r="BM3" s="1092"/>
      <c r="BN3" s="1092"/>
      <c r="BO3" s="1090"/>
      <c r="BP3" s="1090"/>
      <c r="BQ3" s="1090"/>
      <c r="BR3" s="1090"/>
      <c r="BS3" s="1090"/>
      <c r="BT3" s="1090"/>
      <c r="BU3" s="1090"/>
      <c r="BV3" s="1090"/>
      <c r="BW3" s="1090"/>
      <c r="BX3" s="1090"/>
      <c r="BY3" s="1090"/>
      <c r="BZ3" s="1090"/>
      <c r="CA3" s="1090"/>
      <c r="CB3" s="1090"/>
      <c r="CC3" s="1090"/>
      <c r="CD3" s="1090"/>
      <c r="CE3" s="1090"/>
      <c r="CF3" s="1090"/>
      <c r="CG3" s="1090"/>
      <c r="CH3" s="1090"/>
      <c r="CI3" s="1090"/>
      <c r="CJ3" s="1090"/>
      <c r="CK3" s="1090"/>
      <c r="CL3" s="1092"/>
      <c r="CM3" s="1092"/>
      <c r="CN3" s="1092"/>
      <c r="CO3" s="1092"/>
      <c r="CP3" s="1090"/>
      <c r="CQ3" s="1092"/>
      <c r="CR3" s="1092"/>
      <c r="CS3" s="1092"/>
      <c r="CT3" s="1092"/>
      <c r="CU3" s="1090"/>
      <c r="CV3" s="1092"/>
      <c r="CW3" s="1092"/>
      <c r="CX3" s="1092"/>
      <c r="CY3" s="1092"/>
      <c r="CZ3" s="1090"/>
      <c r="DA3" s="1090"/>
      <c r="DB3" s="1090"/>
    </row>
    <row r="4" spans="2:106">
      <c r="C4" s="1759">
        <v>2018</v>
      </c>
      <c r="D4" s="1759"/>
      <c r="E4" s="1759"/>
      <c r="F4" s="1759"/>
      <c r="G4" s="1759"/>
      <c r="H4" s="1759"/>
      <c r="I4" s="1759"/>
      <c r="J4" s="1759"/>
      <c r="K4" s="1759"/>
      <c r="L4" s="1759"/>
      <c r="M4" s="1759"/>
      <c r="N4" s="1759"/>
      <c r="O4" s="1759">
        <v>2019</v>
      </c>
      <c r="P4" s="1759"/>
      <c r="Q4" s="1759"/>
      <c r="R4" s="1759"/>
      <c r="S4" s="1759"/>
      <c r="T4" s="1759"/>
      <c r="U4" s="1759"/>
      <c r="V4" s="1759"/>
      <c r="W4" s="1759"/>
      <c r="X4" s="1759"/>
      <c r="Y4" s="1759"/>
      <c r="Z4" s="1759"/>
      <c r="AA4" s="1759">
        <v>2020</v>
      </c>
      <c r="AB4" s="1759"/>
      <c r="AC4" s="1759"/>
      <c r="AD4" s="1759"/>
      <c r="AE4" s="1759"/>
      <c r="AF4" s="1759"/>
      <c r="AG4" s="1759"/>
      <c r="AH4" s="1759"/>
      <c r="AI4" s="1759"/>
      <c r="AJ4" s="1759"/>
      <c r="AK4" s="1759"/>
      <c r="AL4" s="1759"/>
      <c r="AM4" s="1759">
        <v>2021</v>
      </c>
      <c r="AN4" s="1759"/>
      <c r="AO4" s="1759"/>
      <c r="AP4" s="1759"/>
      <c r="AQ4" s="1759"/>
      <c r="AR4" s="1759"/>
      <c r="AS4" s="1759"/>
      <c r="AT4" s="1759"/>
      <c r="AU4" s="1759"/>
      <c r="AV4" s="1759"/>
      <c r="AW4" s="1759"/>
      <c r="AX4" s="1759"/>
      <c r="AY4" s="1759">
        <v>2022</v>
      </c>
      <c r="AZ4" s="1759"/>
      <c r="BA4" s="1759"/>
      <c r="BB4" s="1759"/>
      <c r="BC4" s="1759"/>
      <c r="BD4" s="1759"/>
      <c r="BE4" s="1759"/>
      <c r="BF4" s="1759"/>
      <c r="BG4" s="1759"/>
      <c r="BH4" s="1759"/>
      <c r="BI4" s="1759"/>
      <c r="BJ4" s="1759"/>
      <c r="BK4" s="1088"/>
      <c r="BL4" s="1088"/>
      <c r="BM4" s="1088"/>
      <c r="BN4" s="1088"/>
      <c r="BO4" s="1088"/>
      <c r="BP4" s="1088"/>
      <c r="BQ4" s="1088"/>
      <c r="BR4" s="1088"/>
      <c r="BS4" s="1088"/>
      <c r="BT4" s="1088"/>
      <c r="BU4" s="1088"/>
      <c r="BV4" s="1088"/>
      <c r="BW4" s="1088"/>
      <c r="BX4" s="1088"/>
      <c r="BY4" s="1088"/>
      <c r="BZ4" s="1088"/>
      <c r="CA4" s="1088"/>
      <c r="CB4" s="1088"/>
      <c r="CC4" s="1088"/>
      <c r="CD4" s="1088"/>
      <c r="CE4" s="1088"/>
      <c r="CF4" s="1088"/>
      <c r="CG4" s="1088"/>
      <c r="CH4" s="1088"/>
      <c r="CI4" s="1088"/>
      <c r="CJ4" s="1088"/>
      <c r="CK4" s="1088"/>
      <c r="CL4" s="1088"/>
      <c r="CM4" s="1088"/>
      <c r="CN4" s="1088"/>
      <c r="CO4" s="1088"/>
      <c r="CP4" s="1088"/>
      <c r="CQ4" s="1088"/>
      <c r="CR4" s="1088"/>
      <c r="CS4" s="1088"/>
      <c r="CT4" s="1088"/>
      <c r="CU4" s="1088"/>
      <c r="CV4" s="1088"/>
      <c r="CW4" s="1088"/>
      <c r="CX4" s="1088"/>
      <c r="CY4" s="1088"/>
      <c r="CZ4" s="1088"/>
      <c r="DA4" s="1088"/>
      <c r="DB4" s="1088"/>
    </row>
    <row r="5" spans="2:106" s="1083" customFormat="1" ht="11.65">
      <c r="C5" s="1102" t="s">
        <v>1542</v>
      </c>
      <c r="D5" s="1102" t="s">
        <v>1543</v>
      </c>
      <c r="E5" s="1102" t="s">
        <v>1544</v>
      </c>
      <c r="F5" s="1102" t="s">
        <v>1545</v>
      </c>
      <c r="G5" s="1102" t="s">
        <v>1546</v>
      </c>
      <c r="H5" s="1102" t="s">
        <v>1547</v>
      </c>
      <c r="I5" s="1102" t="s">
        <v>1548</v>
      </c>
      <c r="J5" s="1102" t="s">
        <v>1549</v>
      </c>
      <c r="K5" s="1102" t="s">
        <v>1550</v>
      </c>
      <c r="L5" s="1102" t="s">
        <v>1551</v>
      </c>
      <c r="M5" s="1102" t="s">
        <v>1552</v>
      </c>
      <c r="N5" s="1102" t="s">
        <v>1553</v>
      </c>
      <c r="O5" s="1102" t="s">
        <v>1542</v>
      </c>
      <c r="P5" s="1102" t="s">
        <v>1543</v>
      </c>
      <c r="Q5" s="1102" t="s">
        <v>1544</v>
      </c>
      <c r="R5" s="1102" t="s">
        <v>1545</v>
      </c>
      <c r="S5" s="1102" t="s">
        <v>1546</v>
      </c>
      <c r="T5" s="1102" t="s">
        <v>1547</v>
      </c>
      <c r="U5" s="1102" t="s">
        <v>1548</v>
      </c>
      <c r="V5" s="1102" t="s">
        <v>1549</v>
      </c>
      <c r="W5" s="1102" t="s">
        <v>1550</v>
      </c>
      <c r="X5" s="1102" t="s">
        <v>1551</v>
      </c>
      <c r="Y5" s="1102" t="s">
        <v>1552</v>
      </c>
      <c r="Z5" s="1102" t="s">
        <v>1553</v>
      </c>
      <c r="AA5" s="1102" t="s">
        <v>1542</v>
      </c>
      <c r="AB5" s="1102" t="s">
        <v>1543</v>
      </c>
      <c r="AC5" s="1102" t="s">
        <v>1544</v>
      </c>
      <c r="AD5" s="1102" t="s">
        <v>1545</v>
      </c>
      <c r="AE5" s="1102" t="s">
        <v>1546</v>
      </c>
      <c r="AF5" s="1102" t="s">
        <v>1547</v>
      </c>
      <c r="AG5" s="1102" t="s">
        <v>1548</v>
      </c>
      <c r="AH5" s="1102" t="s">
        <v>1549</v>
      </c>
      <c r="AI5" s="1102" t="s">
        <v>1550</v>
      </c>
      <c r="AJ5" s="1102" t="s">
        <v>1551</v>
      </c>
      <c r="AK5" s="1102" t="s">
        <v>1552</v>
      </c>
      <c r="AL5" s="1102" t="s">
        <v>1553</v>
      </c>
      <c r="AM5" s="1102" t="s">
        <v>1542</v>
      </c>
      <c r="AN5" s="1102" t="s">
        <v>1543</v>
      </c>
      <c r="AO5" s="1102" t="s">
        <v>1544</v>
      </c>
      <c r="AP5" s="1102" t="s">
        <v>1545</v>
      </c>
      <c r="AQ5" s="1102" t="s">
        <v>1546</v>
      </c>
      <c r="AR5" s="1102" t="s">
        <v>1547</v>
      </c>
      <c r="AS5" s="1102" t="s">
        <v>1548</v>
      </c>
      <c r="AT5" s="1102" t="s">
        <v>1549</v>
      </c>
      <c r="AU5" s="1102" t="s">
        <v>1550</v>
      </c>
      <c r="AV5" s="1102" t="s">
        <v>1551</v>
      </c>
      <c r="AW5" s="1102" t="s">
        <v>1552</v>
      </c>
      <c r="AX5" s="1102" t="s">
        <v>1553</v>
      </c>
      <c r="AY5" s="1102" t="s">
        <v>1542</v>
      </c>
      <c r="AZ5" s="1102" t="s">
        <v>1543</v>
      </c>
      <c r="BA5" s="1102" t="s">
        <v>1544</v>
      </c>
      <c r="BB5" s="1102" t="s">
        <v>1545</v>
      </c>
      <c r="BC5" s="1102" t="s">
        <v>1546</v>
      </c>
      <c r="BD5" s="1102" t="s">
        <v>1547</v>
      </c>
      <c r="BE5" s="1102" t="s">
        <v>1548</v>
      </c>
      <c r="BF5" s="1102" t="s">
        <v>1549</v>
      </c>
      <c r="BG5" s="1102" t="s">
        <v>1550</v>
      </c>
      <c r="BH5" s="1102" t="s">
        <v>1551</v>
      </c>
      <c r="BI5" s="1102" t="s">
        <v>1552</v>
      </c>
      <c r="BJ5" s="1102" t="s">
        <v>1553</v>
      </c>
      <c r="BK5" s="1091"/>
      <c r="BL5" s="1091"/>
      <c r="BM5" s="1091"/>
      <c r="BN5" s="1091"/>
      <c r="BO5" s="1091"/>
      <c r="BP5" s="1091"/>
      <c r="BQ5" s="1091"/>
      <c r="BR5" s="1091"/>
      <c r="BS5" s="1091"/>
      <c r="BT5" s="1091"/>
      <c r="BU5" s="1091"/>
      <c r="BV5" s="1091"/>
      <c r="BW5" s="1091"/>
      <c r="BX5" s="1091"/>
      <c r="BY5" s="1091"/>
      <c r="BZ5" s="1091"/>
      <c r="CA5" s="1091"/>
      <c r="CB5" s="1091"/>
      <c r="CC5" s="1091"/>
      <c r="CD5" s="1091"/>
      <c r="CE5" s="1091"/>
      <c r="CF5" s="1091"/>
      <c r="CG5" s="1091"/>
      <c r="CH5" s="1091"/>
      <c r="CI5" s="1091"/>
      <c r="CJ5" s="1091"/>
      <c r="CK5" s="1091"/>
      <c r="CL5" s="952"/>
      <c r="CM5" s="1091"/>
      <c r="CN5" s="1091"/>
      <c r="CO5" s="1091"/>
      <c r="CP5" s="952"/>
      <c r="CQ5" s="1091"/>
      <c r="CR5" s="1091"/>
      <c r="CS5" s="1091"/>
      <c r="CT5" s="1091"/>
      <c r="CU5" s="952"/>
      <c r="CV5" s="1091"/>
      <c r="CW5" s="1091"/>
      <c r="CX5" s="1091"/>
      <c r="CY5" s="952"/>
      <c r="CZ5" s="1091"/>
      <c r="DA5" s="1091"/>
      <c r="DB5" s="1091"/>
    </row>
    <row r="6" spans="2:106" s="1083" customFormat="1" ht="11.65">
      <c r="C6" s="1090"/>
      <c r="D6" s="1090"/>
      <c r="E6" s="1090"/>
      <c r="F6" s="1090"/>
      <c r="G6" s="1090"/>
      <c r="H6" s="1090"/>
      <c r="I6" s="1090"/>
      <c r="J6" s="1090"/>
      <c r="K6" s="1090"/>
      <c r="L6" s="1090"/>
      <c r="M6" s="1090"/>
      <c r="N6" s="1090"/>
      <c r="O6" s="1090"/>
      <c r="P6" s="1090"/>
      <c r="Q6" s="1090"/>
      <c r="R6" s="1090"/>
      <c r="S6" s="1090"/>
      <c r="T6" s="1090"/>
      <c r="U6" s="1090"/>
      <c r="V6" s="1090"/>
      <c r="W6" s="1090"/>
      <c r="X6" s="1090"/>
      <c r="Y6" s="1090"/>
      <c r="Z6" s="1090"/>
      <c r="AA6" s="1090"/>
      <c r="AB6" s="1090"/>
      <c r="AC6" s="1090"/>
      <c r="AD6" s="1090"/>
      <c r="AE6" s="1090"/>
      <c r="AF6" s="1090"/>
      <c r="AG6" s="1090"/>
      <c r="AH6" s="1090"/>
      <c r="AI6" s="1090"/>
      <c r="AJ6" s="1090"/>
      <c r="AK6" s="1090"/>
      <c r="AL6" s="1090"/>
      <c r="AM6" s="1090"/>
      <c r="AN6" s="1090"/>
      <c r="AO6" s="1090"/>
      <c r="AP6" s="1090"/>
      <c r="AQ6" s="1090"/>
      <c r="AR6" s="1090"/>
      <c r="AS6" s="1090"/>
      <c r="AT6" s="1090"/>
      <c r="AU6" s="1090"/>
      <c r="AV6" s="1090"/>
      <c r="AW6" s="1090"/>
      <c r="AX6" s="1090"/>
      <c r="AY6" s="1090"/>
      <c r="AZ6" s="1090"/>
      <c r="BA6" s="1090"/>
      <c r="BB6" s="1090"/>
      <c r="BC6" s="1090"/>
      <c r="BD6" s="1090"/>
      <c r="BE6" s="1090"/>
      <c r="BF6" s="1090"/>
      <c r="BG6" s="1090"/>
      <c r="BH6" s="1090"/>
      <c r="BI6" s="1090"/>
      <c r="BJ6" s="1090"/>
      <c r="BK6" s="1090"/>
      <c r="BL6" s="1090"/>
      <c r="BM6" s="1090"/>
      <c r="BN6" s="1090"/>
      <c r="BO6" s="1090"/>
      <c r="BP6" s="1090"/>
      <c r="BQ6" s="1090"/>
      <c r="BR6" s="1090"/>
      <c r="BS6" s="1090"/>
      <c r="BT6" s="1090"/>
      <c r="BU6" s="1090"/>
      <c r="BV6" s="1090"/>
      <c r="BW6" s="1090"/>
      <c r="BX6" s="1090"/>
      <c r="BY6" s="1090"/>
      <c r="BZ6" s="1090"/>
      <c r="CA6" s="1090"/>
      <c r="CB6" s="1090"/>
      <c r="CC6" s="1090"/>
      <c r="CD6" s="1090"/>
      <c r="CE6" s="1090"/>
      <c r="CF6" s="1090"/>
      <c r="CG6" s="1090"/>
      <c r="CH6" s="1090"/>
      <c r="CI6" s="1090"/>
      <c r="CJ6" s="1090"/>
      <c r="CK6" s="1090"/>
      <c r="CL6" s="1090"/>
      <c r="CM6" s="1090"/>
      <c r="CN6" s="1090"/>
      <c r="CO6" s="1090"/>
      <c r="CP6" s="1090"/>
      <c r="CQ6" s="1090"/>
      <c r="CR6" s="1090"/>
      <c r="CS6" s="1090"/>
      <c r="CT6" s="1090"/>
      <c r="CU6" s="1090"/>
      <c r="CV6" s="1090"/>
      <c r="CW6" s="1090"/>
      <c r="CX6" s="1090"/>
      <c r="CY6" s="1090"/>
      <c r="CZ6" s="1090"/>
      <c r="DA6" s="1090"/>
      <c r="DB6" s="1090"/>
    </row>
    <row r="7" spans="2:106" s="1083" customFormat="1" ht="11.65">
      <c r="C7" s="1090"/>
      <c r="D7" s="1090"/>
      <c r="E7" s="1090"/>
      <c r="F7" s="1090"/>
      <c r="G7" s="1090"/>
      <c r="H7" s="1090"/>
      <c r="I7" s="1090"/>
      <c r="J7" s="1090"/>
      <c r="K7" s="1090"/>
      <c r="L7" s="1090"/>
      <c r="M7" s="1090"/>
      <c r="N7" s="1090"/>
      <c r="O7" s="1091"/>
      <c r="P7" s="1091"/>
      <c r="Q7" s="1091"/>
      <c r="R7" s="1091"/>
      <c r="S7" s="1091"/>
      <c r="T7" s="1091"/>
      <c r="U7" s="1091"/>
      <c r="V7" s="1091"/>
      <c r="W7" s="1091"/>
      <c r="X7" s="1091"/>
      <c r="Y7" s="1090"/>
      <c r="Z7" s="1090"/>
      <c r="AA7" s="1090"/>
      <c r="AB7" s="1090"/>
      <c r="AC7" s="1090"/>
      <c r="AD7" s="1090"/>
      <c r="AE7" s="1090"/>
      <c r="AF7" s="1090"/>
      <c r="AG7" s="1090"/>
      <c r="AH7" s="1090"/>
      <c r="AI7" s="1090"/>
      <c r="AJ7" s="1090"/>
      <c r="AK7" s="1090"/>
      <c r="AL7" s="1090"/>
      <c r="AM7" s="1090"/>
      <c r="AN7" s="1090"/>
      <c r="AO7" s="1090"/>
      <c r="AP7" s="1090"/>
      <c r="AQ7" s="1090"/>
      <c r="AR7" s="1090"/>
      <c r="AS7" s="1090"/>
      <c r="AT7" s="1090"/>
      <c r="AU7" s="1090"/>
      <c r="AV7" s="1090"/>
      <c r="AW7" s="1090"/>
      <c r="AX7" s="1090"/>
      <c r="AY7" s="1090"/>
      <c r="AZ7" s="1090"/>
      <c r="BA7" s="1090"/>
      <c r="BB7" s="1090"/>
      <c r="BC7" s="1090"/>
      <c r="BD7" s="1090"/>
      <c r="BE7" s="1090"/>
      <c r="BF7" s="1090"/>
      <c r="BG7" s="1090"/>
      <c r="BH7" s="1090"/>
      <c r="BI7" s="1090"/>
      <c r="BJ7" s="1090"/>
      <c r="BK7" s="1090"/>
      <c r="BL7" s="1090"/>
      <c r="BM7" s="1090"/>
      <c r="BN7" s="1090"/>
      <c r="BO7" s="1090"/>
      <c r="BP7" s="1090"/>
      <c r="BQ7" s="1090"/>
      <c r="BR7" s="1090"/>
      <c r="BS7" s="1090"/>
      <c r="BT7" s="1090"/>
      <c r="BU7" s="1090"/>
      <c r="BV7" s="1090"/>
      <c r="BW7" s="1090"/>
      <c r="BX7" s="1090"/>
      <c r="BY7" s="1090"/>
      <c r="BZ7" s="1090"/>
      <c r="CA7" s="1090"/>
      <c r="CB7" s="1090"/>
      <c r="CC7" s="1090"/>
      <c r="CD7" s="1090"/>
      <c r="CE7" s="1090"/>
      <c r="CF7" s="1090"/>
      <c r="CG7" s="1090"/>
      <c r="CH7" s="1090"/>
      <c r="CI7" s="1090"/>
      <c r="CJ7" s="1090"/>
      <c r="CK7" s="1090"/>
      <c r="CL7" s="1090"/>
      <c r="CM7" s="1090"/>
      <c r="CN7" s="1090"/>
      <c r="CO7" s="1090"/>
      <c r="CP7" s="1090"/>
      <c r="CQ7" s="1090"/>
      <c r="CR7" s="1090"/>
      <c r="CS7" s="1090"/>
      <c r="CT7" s="1090"/>
      <c r="CU7" s="1090"/>
      <c r="CV7" s="1090"/>
      <c r="CW7" s="1090"/>
      <c r="CX7" s="1090"/>
      <c r="CY7" s="1090"/>
      <c r="CZ7" s="1090"/>
      <c r="DA7" s="1090"/>
      <c r="DB7" s="1090"/>
    </row>
    <row r="8" spans="2:106" s="1083" customFormat="1" ht="11.65">
      <c r="B8" s="1075" t="s">
        <v>1557</v>
      </c>
      <c r="C8" s="1099"/>
      <c r="D8" s="1099"/>
      <c r="E8" s="1099"/>
      <c r="F8" s="1099"/>
      <c r="G8" s="1099"/>
      <c r="H8" s="1090"/>
      <c r="I8" s="1090"/>
      <c r="J8" s="1760" t="s">
        <v>86</v>
      </c>
      <c r="K8" s="1761"/>
      <c r="L8" s="1761"/>
      <c r="M8" s="1761"/>
      <c r="N8" s="1090"/>
      <c r="O8" s="1091"/>
      <c r="P8" s="1760" t="s">
        <v>84</v>
      </c>
      <c r="Q8" s="1761"/>
      <c r="R8" s="1761"/>
      <c r="S8" s="1761"/>
      <c r="T8" s="1091"/>
      <c r="U8" s="1091"/>
      <c r="V8" s="1760" t="s">
        <v>86</v>
      </c>
      <c r="W8" s="1761"/>
      <c r="X8" s="1761"/>
      <c r="Y8" s="1761"/>
      <c r="Z8" s="1090"/>
      <c r="AA8" s="1091"/>
      <c r="AB8" s="1760" t="s">
        <v>84</v>
      </c>
      <c r="AC8" s="1761"/>
      <c r="AD8" s="1761"/>
      <c r="AE8" s="1761"/>
      <c r="AF8" s="1091"/>
      <c r="AG8" s="1091"/>
      <c r="AH8" s="1760" t="s">
        <v>86</v>
      </c>
      <c r="AI8" s="1761"/>
      <c r="AJ8" s="1761"/>
      <c r="AK8" s="1761"/>
      <c r="AL8" s="1090"/>
      <c r="AM8" s="1091"/>
      <c r="AN8" s="1760" t="s">
        <v>84</v>
      </c>
      <c r="AO8" s="1761"/>
      <c r="AP8" s="1761"/>
      <c r="AQ8" s="1761"/>
      <c r="AR8" s="1091"/>
      <c r="AS8" s="1091"/>
      <c r="AT8" s="1760" t="s">
        <v>86</v>
      </c>
      <c r="AU8" s="1761"/>
      <c r="AV8" s="1761"/>
      <c r="AW8" s="1761"/>
      <c r="AX8" s="1090"/>
      <c r="AY8" s="1091"/>
      <c r="AZ8" s="1760" t="s">
        <v>84</v>
      </c>
      <c r="BA8" s="1761"/>
      <c r="BB8" s="1761"/>
      <c r="BC8" s="1761"/>
      <c r="BD8" s="1091"/>
      <c r="BE8" s="1091"/>
      <c r="BF8" s="1760" t="s">
        <v>86</v>
      </c>
      <c r="BG8" s="1761"/>
      <c r="BH8" s="1761"/>
      <c r="BI8" s="1761"/>
      <c r="BJ8" s="1090"/>
      <c r="BK8" s="1090"/>
      <c r="BL8" s="1090"/>
      <c r="BM8" s="1090"/>
      <c r="BN8" s="1090"/>
      <c r="BO8" s="1090"/>
      <c r="BP8" s="1090"/>
      <c r="BQ8" s="1090"/>
      <c r="BR8" s="1090"/>
      <c r="BS8" s="1090"/>
      <c r="BT8" s="1090"/>
      <c r="BU8" s="1090"/>
      <c r="BV8" s="1090"/>
      <c r="BW8" s="1090"/>
      <c r="BX8" s="1090"/>
      <c r="BY8" s="1090"/>
      <c r="BZ8" s="1090"/>
      <c r="CA8" s="1090"/>
      <c r="CB8" s="1090"/>
      <c r="CC8" s="1090"/>
      <c r="CD8" s="1090"/>
      <c r="CE8" s="1090"/>
      <c r="CF8" s="1090"/>
      <c r="CG8" s="1090"/>
      <c r="CH8" s="1090"/>
      <c r="CI8" s="1090"/>
      <c r="CJ8" s="1090"/>
      <c r="CK8" s="1090"/>
      <c r="CL8" s="1090"/>
      <c r="CM8" s="1090"/>
      <c r="CN8" s="1090"/>
      <c r="CO8" s="1090"/>
      <c r="CP8" s="1090"/>
      <c r="CQ8" s="1090"/>
      <c r="CR8" s="1090"/>
      <c r="CS8" s="1090"/>
      <c r="CT8" s="1090"/>
      <c r="CU8" s="1090"/>
      <c r="CV8" s="1090"/>
      <c r="CW8" s="1090"/>
      <c r="CX8" s="1090"/>
      <c r="CY8" s="1090"/>
      <c r="CZ8" s="1090"/>
      <c r="DA8" s="1090"/>
      <c r="DB8" s="1090"/>
    </row>
    <row r="9" spans="2:106" s="1083" customFormat="1" ht="13.5" customHeight="1">
      <c r="B9" s="1750" t="s">
        <v>1554</v>
      </c>
      <c r="C9" s="1099"/>
      <c r="D9" s="1099"/>
      <c r="E9" s="1099"/>
      <c r="F9" s="1099"/>
      <c r="G9" s="1099"/>
      <c r="H9" s="1090"/>
      <c r="I9" s="1090"/>
      <c r="J9" s="347"/>
      <c r="K9" s="1090"/>
      <c r="L9" s="943" t="s">
        <v>428</v>
      </c>
      <c r="M9" s="1758" t="s">
        <v>1561</v>
      </c>
      <c r="N9" s="1758"/>
      <c r="O9" s="1758"/>
      <c r="P9" s="1758"/>
      <c r="Q9" s="1758"/>
      <c r="R9" s="1758"/>
      <c r="S9" s="1758"/>
      <c r="T9" s="1758"/>
      <c r="U9" s="1758"/>
      <c r="V9" s="1758"/>
      <c r="W9" s="1758"/>
      <c r="X9" s="1758"/>
      <c r="Y9" s="1090"/>
      <c r="Z9" s="1090"/>
      <c r="AA9" s="1091"/>
      <c r="AB9" s="347"/>
      <c r="AC9" s="1090"/>
      <c r="AD9" s="1090"/>
      <c r="AE9" s="1090"/>
      <c r="AF9" s="1091"/>
      <c r="AG9" s="1091"/>
      <c r="AH9" s="347"/>
      <c r="AI9" s="1090"/>
      <c r="AJ9" s="1090"/>
      <c r="AK9" s="1090"/>
      <c r="AL9" s="1090"/>
      <c r="AM9" s="1091"/>
      <c r="AN9" s="347"/>
      <c r="AO9" s="1090"/>
      <c r="AP9" s="1090"/>
      <c r="AQ9" s="1090"/>
      <c r="AR9" s="1091"/>
      <c r="AS9" s="1091"/>
      <c r="AT9" s="347"/>
      <c r="AU9" s="1090"/>
      <c r="AV9" s="1090"/>
      <c r="AW9" s="1090"/>
      <c r="AX9" s="1090"/>
      <c r="AY9" s="1091"/>
      <c r="AZ9" s="347"/>
      <c r="BA9" s="1090"/>
      <c r="BB9" s="1090"/>
      <c r="BC9" s="1090"/>
      <c r="BD9" s="1091"/>
      <c r="BE9" s="1091"/>
      <c r="BF9" s="347"/>
      <c r="BG9" s="1090"/>
      <c r="BH9" s="1090"/>
      <c r="BI9" s="1090"/>
      <c r="BJ9" s="1090"/>
      <c r="BK9" s="1090"/>
      <c r="BL9" s="1090"/>
      <c r="BM9" s="1090"/>
      <c r="BN9" s="1090"/>
      <c r="BO9" s="1090"/>
      <c r="BP9" s="1090"/>
      <c r="BQ9" s="1090"/>
      <c r="BR9" s="1090"/>
      <c r="BS9" s="1090"/>
      <c r="BT9" s="1090"/>
      <c r="BU9" s="1090"/>
      <c r="BV9" s="1090"/>
      <c r="BW9" s="1090"/>
      <c r="BX9" s="1090"/>
      <c r="BY9" s="1090"/>
      <c r="BZ9" s="1090"/>
      <c r="CA9" s="1090"/>
      <c r="CB9" s="1090"/>
      <c r="CC9" s="1090"/>
      <c r="CD9" s="1090"/>
      <c r="CE9" s="1090"/>
      <c r="CF9" s="1090"/>
      <c r="CG9" s="1090"/>
      <c r="CH9" s="1090"/>
      <c r="CI9" s="1090"/>
      <c r="CJ9" s="1090"/>
      <c r="CK9" s="1090"/>
      <c r="CL9" s="1090"/>
      <c r="CM9" s="1090"/>
      <c r="CN9" s="1090"/>
      <c r="CO9" s="1090"/>
      <c r="CP9" s="1090"/>
      <c r="CQ9" s="1090"/>
      <c r="CR9" s="1090"/>
      <c r="CS9" s="1090"/>
      <c r="CT9" s="1090"/>
      <c r="CU9" s="1090"/>
      <c r="CV9" s="1090"/>
      <c r="CW9" s="1090"/>
      <c r="CX9" s="1090"/>
      <c r="CY9" s="1090"/>
      <c r="CZ9" s="1090"/>
      <c r="DA9" s="1090"/>
      <c r="DB9" s="1090"/>
    </row>
    <row r="10" spans="2:106" s="1083" customFormat="1" ht="11.65">
      <c r="B10" s="1750"/>
      <c r="C10" s="1099"/>
      <c r="D10" s="1099"/>
      <c r="E10" s="1099"/>
      <c r="F10" s="1099"/>
      <c r="G10" s="1099"/>
      <c r="H10" s="1090"/>
      <c r="I10" s="1090"/>
      <c r="J10" s="347"/>
      <c r="K10" s="1090"/>
      <c r="L10" s="943" t="s">
        <v>428</v>
      </c>
      <c r="M10" s="1751" t="s">
        <v>1562</v>
      </c>
      <c r="N10" s="1751"/>
      <c r="O10" s="1751"/>
      <c r="P10" s="1751"/>
      <c r="Q10" s="1751"/>
      <c r="R10" s="1751"/>
      <c r="S10" s="1751"/>
      <c r="T10" s="1751"/>
      <c r="U10" s="1751"/>
      <c r="V10" s="1751"/>
      <c r="W10" s="1751"/>
      <c r="X10" s="1751"/>
      <c r="Y10" s="1090"/>
      <c r="Z10" s="1090"/>
      <c r="AA10" s="1091"/>
      <c r="AB10" s="347"/>
      <c r="AC10" s="1090"/>
      <c r="AD10" s="1090"/>
      <c r="AE10" s="1090"/>
      <c r="AF10" s="1091"/>
      <c r="AG10" s="1091"/>
      <c r="AH10" s="347"/>
      <c r="AI10" s="1090"/>
      <c r="AJ10" s="1090"/>
      <c r="AK10" s="1090"/>
      <c r="AL10" s="1090"/>
      <c r="AM10" s="1091"/>
      <c r="AN10" s="347"/>
      <c r="AO10" s="1090"/>
      <c r="AP10" s="1090"/>
      <c r="AQ10" s="1090"/>
      <c r="AR10" s="1091"/>
      <c r="AS10" s="1091"/>
      <c r="AT10" s="347"/>
      <c r="AU10" s="1090"/>
      <c r="AV10" s="1090"/>
      <c r="AW10" s="1090"/>
      <c r="AX10" s="1090"/>
      <c r="AY10" s="1091"/>
      <c r="AZ10" s="347"/>
      <c r="BA10" s="1090"/>
      <c r="BB10" s="1090"/>
      <c r="BC10" s="1090"/>
      <c r="BD10" s="1091"/>
      <c r="BE10" s="1091"/>
      <c r="BF10" s="347"/>
      <c r="BG10" s="1090"/>
      <c r="BH10" s="1090"/>
      <c r="BI10" s="1090"/>
      <c r="BJ10" s="1090"/>
      <c r="BK10" s="1090"/>
      <c r="BL10" s="1090"/>
      <c r="BM10" s="1090"/>
      <c r="BN10" s="1090"/>
      <c r="BO10" s="1090"/>
      <c r="BP10" s="1090"/>
      <c r="BQ10" s="1090"/>
      <c r="BR10" s="1090"/>
      <c r="BS10" s="1090"/>
      <c r="BT10" s="1090"/>
      <c r="BU10" s="1090"/>
      <c r="BV10" s="1090"/>
      <c r="BW10" s="1090"/>
      <c r="BX10" s="1090"/>
      <c r="BY10" s="1090"/>
      <c r="BZ10" s="1090"/>
      <c r="CA10" s="1090"/>
      <c r="CB10" s="1090"/>
      <c r="CC10" s="1090"/>
      <c r="CD10" s="1090"/>
      <c r="CE10" s="1090"/>
      <c r="CF10" s="1090"/>
      <c r="CG10" s="1090"/>
      <c r="CH10" s="1090"/>
      <c r="CI10" s="1090"/>
      <c r="CJ10" s="1090"/>
      <c r="CK10" s="1090"/>
      <c r="CL10" s="1090"/>
      <c r="CM10" s="1090"/>
      <c r="CN10" s="1090"/>
      <c r="CO10" s="1090"/>
      <c r="CP10" s="1090"/>
      <c r="CQ10" s="1090"/>
      <c r="CR10" s="1090"/>
      <c r="CS10" s="1090"/>
      <c r="CT10" s="1090"/>
      <c r="CU10" s="1090"/>
      <c r="CV10" s="1090"/>
      <c r="CW10" s="1090"/>
      <c r="CX10" s="1090"/>
      <c r="CY10" s="1090"/>
      <c r="CZ10" s="1090"/>
      <c r="DA10" s="1090"/>
      <c r="DB10" s="1090"/>
    </row>
    <row r="11" spans="2:106" s="1083" customFormat="1" ht="11.65">
      <c r="B11" s="1750"/>
      <c r="C11" s="1099"/>
      <c r="D11" s="1099"/>
      <c r="E11" s="1099"/>
      <c r="F11" s="1099"/>
      <c r="G11" s="1099"/>
      <c r="H11" s="1090"/>
      <c r="I11" s="1090"/>
      <c r="J11" s="347"/>
      <c r="K11" s="1090"/>
      <c r="L11" s="1075"/>
      <c r="M11" s="943" t="s">
        <v>428</v>
      </c>
      <c r="N11" s="1752" t="s">
        <v>1563</v>
      </c>
      <c r="O11" s="1752"/>
      <c r="P11" s="1752"/>
      <c r="Q11" s="1752"/>
      <c r="R11" s="1752"/>
      <c r="S11" s="1752"/>
      <c r="T11" s="1752"/>
      <c r="U11" s="1752"/>
      <c r="V11" s="1752"/>
      <c r="W11" s="1752"/>
      <c r="X11" s="1752"/>
      <c r="Y11" s="1752"/>
      <c r="Z11" s="1090"/>
      <c r="AA11" s="1091"/>
      <c r="AB11" s="347"/>
      <c r="AC11" s="1090"/>
      <c r="AD11" s="1090"/>
      <c r="AE11" s="1090"/>
      <c r="AF11" s="1091"/>
      <c r="AG11" s="1091"/>
      <c r="AH11" s="347"/>
      <c r="AI11" s="1090"/>
      <c r="AJ11" s="1090"/>
      <c r="AK11" s="1090"/>
      <c r="AL11" s="1090"/>
      <c r="AM11" s="1091"/>
      <c r="AN11" s="347"/>
      <c r="AO11" s="1090"/>
      <c r="AP11" s="1090"/>
      <c r="AQ11" s="1090"/>
      <c r="AR11" s="1091"/>
      <c r="AS11" s="1091"/>
      <c r="AT11" s="347"/>
      <c r="AU11" s="1090"/>
      <c r="AV11" s="1090"/>
      <c r="AW11" s="1090"/>
      <c r="AX11" s="1090"/>
      <c r="AY11" s="1091"/>
      <c r="AZ11" s="347"/>
      <c r="BA11" s="1090"/>
      <c r="BB11" s="1090"/>
      <c r="BC11" s="1090"/>
      <c r="BD11" s="1091"/>
      <c r="BE11" s="1091"/>
      <c r="BF11" s="347"/>
      <c r="BG11" s="1090"/>
      <c r="BH11" s="1090"/>
      <c r="BI11" s="1090"/>
      <c r="BJ11" s="1090"/>
      <c r="BK11" s="1090"/>
      <c r="BL11" s="1090"/>
      <c r="BM11" s="1090"/>
      <c r="BN11" s="1090"/>
      <c r="BO11" s="1090"/>
      <c r="BP11" s="1090"/>
      <c r="BQ11" s="1090"/>
      <c r="BR11" s="1090"/>
      <c r="BS11" s="1090"/>
      <c r="BT11" s="1090"/>
      <c r="BU11" s="1090"/>
      <c r="BV11" s="1090"/>
      <c r="BW11" s="1090"/>
      <c r="BX11" s="1090"/>
      <c r="BY11" s="1090"/>
      <c r="BZ11" s="1090"/>
      <c r="CA11" s="1090"/>
      <c r="CB11" s="1090"/>
      <c r="CC11" s="1090"/>
      <c r="CD11" s="1090"/>
      <c r="CE11" s="1090"/>
      <c r="CF11" s="1090"/>
      <c r="CG11" s="1090"/>
      <c r="CH11" s="1090"/>
      <c r="CI11" s="1090"/>
      <c r="CJ11" s="1090"/>
      <c r="CK11" s="1090"/>
      <c r="CL11" s="1090"/>
      <c r="CM11" s="1090"/>
      <c r="CN11" s="1090"/>
      <c r="CO11" s="1090"/>
      <c r="CP11" s="1090"/>
      <c r="CQ11" s="1090"/>
      <c r="CR11" s="1090"/>
      <c r="CS11" s="1090"/>
      <c r="CT11" s="1090"/>
      <c r="CU11" s="1090"/>
      <c r="CV11" s="1090"/>
      <c r="CW11" s="1090"/>
      <c r="CX11" s="1090"/>
      <c r="CY11" s="1090"/>
      <c r="CZ11" s="1090"/>
      <c r="DA11" s="1090"/>
      <c r="DB11" s="1090"/>
    </row>
    <row r="12" spans="2:106" s="1083" customFormat="1" ht="11.65">
      <c r="B12" s="1750"/>
      <c r="C12" s="1090"/>
      <c r="D12" s="1090"/>
      <c r="E12" s="1100"/>
      <c r="F12" s="1100"/>
      <c r="G12" s="1100"/>
      <c r="H12" s="1100"/>
      <c r="I12" s="1090"/>
      <c r="J12" s="1090"/>
      <c r="K12" s="1090"/>
      <c r="L12" s="1090"/>
      <c r="M12" s="943" t="s">
        <v>428</v>
      </c>
      <c r="N12" s="1758" t="s">
        <v>1559</v>
      </c>
      <c r="O12" s="1758"/>
      <c r="P12" s="1758"/>
      <c r="Q12" s="1758"/>
      <c r="R12" s="1758"/>
      <c r="S12" s="1758"/>
      <c r="T12" s="1758"/>
      <c r="U12" s="1758"/>
      <c r="V12" s="1758"/>
      <c r="W12" s="1758"/>
      <c r="X12" s="1758"/>
      <c r="Y12" s="1758"/>
      <c r="BI12" s="1090"/>
      <c r="BJ12" s="1090"/>
      <c r="BK12" s="1090"/>
      <c r="BL12" s="1090"/>
      <c r="BM12" s="1090"/>
      <c r="BN12" s="1090"/>
      <c r="BO12" s="1090"/>
      <c r="BP12" s="1090"/>
      <c r="BQ12" s="1090"/>
      <c r="BR12" s="1090"/>
      <c r="BS12" s="1090"/>
      <c r="BT12" s="1090"/>
      <c r="BU12" s="1090"/>
      <c r="BV12" s="1090"/>
      <c r="BW12" s="1090"/>
      <c r="BX12" s="1090"/>
      <c r="BY12" s="1090"/>
      <c r="BZ12" s="1090"/>
      <c r="CA12" s="1090"/>
      <c r="CB12" s="1090"/>
      <c r="CC12" s="1090"/>
      <c r="CD12" s="1090"/>
      <c r="CE12" s="1090"/>
      <c r="CF12" s="1090"/>
      <c r="CG12" s="1090"/>
      <c r="CH12" s="1090"/>
      <c r="CI12" s="1090"/>
      <c r="CJ12" s="1090"/>
      <c r="CK12" s="1090"/>
      <c r="CL12" s="1090"/>
      <c r="CM12" s="1090"/>
      <c r="CN12" s="1090"/>
      <c r="CO12" s="1090"/>
      <c r="CP12" s="1090"/>
      <c r="CQ12" s="1090"/>
      <c r="CR12" s="1090"/>
      <c r="CS12" s="1090"/>
      <c r="CT12" s="1090"/>
      <c r="CU12" s="1090"/>
      <c r="CV12" s="1090"/>
      <c r="CW12" s="1090"/>
      <c r="CX12" s="1090"/>
      <c r="CY12" s="1090"/>
      <c r="CZ12" s="1090"/>
      <c r="DA12" s="1090"/>
      <c r="DB12" s="1090"/>
    </row>
    <row r="13" spans="2:106" s="1083" customFormat="1" ht="11.65">
      <c r="B13" s="1750"/>
      <c r="C13" s="1100">
        <v>0</v>
      </c>
      <c r="D13" s="1100"/>
      <c r="E13" s="1100"/>
      <c r="F13" s="1100"/>
      <c r="G13" s="1100"/>
      <c r="H13" s="1100"/>
      <c r="I13" s="1090"/>
      <c r="J13" s="1090"/>
      <c r="K13" s="1090"/>
      <c r="L13" s="1090"/>
      <c r="O13" s="943" t="s">
        <v>428</v>
      </c>
      <c r="P13" s="1758" t="s">
        <v>1560</v>
      </c>
      <c r="Q13" s="1758"/>
      <c r="R13" s="1758"/>
      <c r="S13" s="1758"/>
      <c r="T13" s="1758"/>
      <c r="U13" s="1758"/>
      <c r="V13" s="1758"/>
      <c r="W13" s="1758"/>
      <c r="X13" s="1758"/>
      <c r="Y13" s="1758"/>
      <c r="Z13" s="1758"/>
      <c r="AA13" s="1758"/>
      <c r="AB13" s="1104"/>
      <c r="AC13" s="1104"/>
      <c r="AD13" s="1104"/>
      <c r="AE13" s="1104"/>
      <c r="AF13" s="1104"/>
      <c r="AG13" s="1104"/>
      <c r="AH13" s="1104"/>
      <c r="AI13" s="1104"/>
      <c r="AJ13" s="1104"/>
      <c r="AW13" s="1104"/>
      <c r="AX13" s="1104"/>
      <c r="AY13" s="1104"/>
      <c r="AZ13" s="1104"/>
      <c r="BA13" s="1104"/>
      <c r="BB13" s="1104"/>
      <c r="BC13" s="1104"/>
      <c r="BD13" s="1104"/>
      <c r="BE13" s="1104"/>
      <c r="BF13" s="1104"/>
      <c r="BG13" s="1104"/>
      <c r="BH13" s="1104"/>
      <c r="BI13" s="1090"/>
      <c r="BJ13" s="1090"/>
      <c r="BK13" s="1090"/>
      <c r="BL13" s="1090"/>
      <c r="BM13" s="1090"/>
      <c r="BN13" s="1090"/>
      <c r="BO13" s="1090"/>
      <c r="BP13" s="1090"/>
      <c r="BQ13" s="1090"/>
      <c r="BR13" s="1090"/>
      <c r="BS13" s="1090"/>
      <c r="BT13" s="1090"/>
      <c r="BU13" s="1090"/>
      <c r="BV13" s="1090"/>
      <c r="BW13" s="1090"/>
      <c r="BX13" s="1090"/>
      <c r="BY13" s="1090"/>
      <c r="BZ13" s="1090"/>
      <c r="CA13" s="1090"/>
      <c r="CB13" s="1090"/>
      <c r="CC13" s="1090"/>
      <c r="CD13" s="1090"/>
      <c r="CE13" s="1090"/>
      <c r="CF13" s="1090"/>
      <c r="CG13" s="1090"/>
      <c r="CH13" s="1090"/>
      <c r="CI13" s="1090"/>
      <c r="CJ13" s="1090"/>
      <c r="CK13" s="1090"/>
      <c r="CL13" s="1090"/>
      <c r="CM13" s="1090"/>
      <c r="CN13" s="1090"/>
      <c r="CO13" s="1090"/>
      <c r="CP13" s="1090"/>
      <c r="CQ13" s="1090"/>
      <c r="CR13" s="1090"/>
      <c r="CS13" s="1090"/>
      <c r="CT13" s="1090"/>
      <c r="CU13" s="1090"/>
      <c r="CV13" s="1090"/>
      <c r="CW13" s="1090"/>
      <c r="CX13" s="1090"/>
      <c r="CY13" s="1090"/>
      <c r="CZ13" s="1090"/>
      <c r="DA13" s="1090"/>
      <c r="DB13" s="1090"/>
    </row>
    <row r="14" spans="2:106" s="1083" customFormat="1" ht="11.65">
      <c r="B14" s="1750"/>
      <c r="C14" s="1100"/>
      <c r="D14" s="1100"/>
      <c r="E14" s="1100"/>
      <c r="F14" s="1100"/>
      <c r="G14" s="1100"/>
      <c r="H14" s="1100"/>
      <c r="I14" s="1090"/>
      <c r="J14" s="1090"/>
      <c r="K14" s="1090"/>
      <c r="L14" s="1090"/>
      <c r="O14" s="1075"/>
      <c r="P14" s="1103"/>
      <c r="Q14" s="1103"/>
      <c r="R14" s="1103"/>
      <c r="S14" s="1103"/>
      <c r="T14" s="1103"/>
      <c r="U14" s="1085" t="s">
        <v>428</v>
      </c>
      <c r="V14" s="1753" t="s">
        <v>1564</v>
      </c>
      <c r="W14" s="1753"/>
      <c r="X14" s="1753"/>
      <c r="Y14" s="1752"/>
      <c r="Z14" s="1752"/>
      <c r="AA14" s="1752"/>
      <c r="AB14" s="1752"/>
      <c r="AC14" s="1752"/>
      <c r="AD14" s="1752"/>
      <c r="AE14" s="1752"/>
      <c r="AF14" s="1752"/>
      <c r="AG14" s="1752"/>
      <c r="AH14" s="1104"/>
      <c r="AI14" s="1104"/>
      <c r="AJ14" s="1104"/>
      <c r="AW14" s="1104"/>
      <c r="AX14" s="1104"/>
      <c r="AY14" s="1104"/>
      <c r="AZ14" s="1104"/>
      <c r="BA14" s="1104"/>
      <c r="BB14" s="1104"/>
      <c r="BC14" s="1104"/>
      <c r="BD14" s="1104"/>
      <c r="BE14" s="1104"/>
      <c r="BF14" s="1104"/>
      <c r="BG14" s="1104"/>
      <c r="BH14" s="1104"/>
      <c r="BI14" s="1090"/>
      <c r="BJ14" s="1090"/>
      <c r="BK14" s="1090"/>
      <c r="BL14" s="1090"/>
      <c r="BM14" s="1090"/>
      <c r="BN14" s="1090"/>
      <c r="BO14" s="1090"/>
      <c r="BP14" s="1090"/>
      <c r="BQ14" s="1090"/>
      <c r="BR14" s="1090"/>
      <c r="BS14" s="1090"/>
      <c r="BT14" s="1090"/>
      <c r="BU14" s="1090"/>
      <c r="BV14" s="1090"/>
      <c r="BW14" s="1090"/>
      <c r="BX14" s="1090"/>
      <c r="BY14" s="1090"/>
      <c r="BZ14" s="1090"/>
      <c r="CA14" s="1090"/>
      <c r="CB14" s="1090"/>
      <c r="CC14" s="1090"/>
      <c r="CD14" s="1090"/>
      <c r="CE14" s="1090"/>
      <c r="CF14" s="1090"/>
      <c r="CG14" s="1090"/>
      <c r="CH14" s="1090"/>
      <c r="CI14" s="1090"/>
      <c r="CJ14" s="1090"/>
      <c r="CK14" s="1090"/>
      <c r="CL14" s="1090"/>
      <c r="CM14" s="1090"/>
      <c r="CN14" s="1090"/>
      <c r="CO14" s="1090"/>
      <c r="CP14" s="1090"/>
      <c r="CQ14" s="1090"/>
      <c r="CR14" s="1090"/>
      <c r="CS14" s="1090"/>
      <c r="CT14" s="1090"/>
      <c r="CU14" s="1090"/>
      <c r="CV14" s="1090"/>
      <c r="CW14" s="1090"/>
      <c r="CX14" s="1090"/>
      <c r="CY14" s="1090"/>
      <c r="CZ14" s="1090"/>
      <c r="DA14" s="1090"/>
      <c r="DB14" s="1090"/>
    </row>
    <row r="15" spans="2:106" s="1083" customFormat="1" ht="11.65">
      <c r="B15" s="1750"/>
      <c r="C15" s="1090"/>
      <c r="D15" s="1090"/>
      <c r="E15" s="1090"/>
      <c r="F15" s="1090"/>
      <c r="G15" s="1090"/>
      <c r="H15" s="1090"/>
      <c r="I15" s="1090"/>
      <c r="J15" s="1090"/>
      <c r="K15" s="1090"/>
      <c r="L15" s="1090"/>
      <c r="M15" s="1754" t="s">
        <v>1558</v>
      </c>
      <c r="N15" s="1755"/>
      <c r="O15" s="1755"/>
      <c r="P15" s="1755"/>
      <c r="Q15" s="1755"/>
      <c r="R15" s="1755"/>
      <c r="S15" s="1755"/>
      <c r="T15" s="1755"/>
      <c r="U15" s="1755"/>
      <c r="V15" s="1755"/>
      <c r="W15" s="1755"/>
      <c r="X15" s="1756"/>
      <c r="Y15" s="1754" t="s">
        <v>1558</v>
      </c>
      <c r="Z15" s="1755"/>
      <c r="AA15" s="1755"/>
      <c r="AB15" s="1755"/>
      <c r="AC15" s="1755"/>
      <c r="AD15" s="1755"/>
      <c r="AE15" s="1755"/>
      <c r="AF15" s="1755"/>
      <c r="AG15" s="1755"/>
      <c r="AH15" s="1755"/>
      <c r="AI15" s="1755"/>
      <c r="AJ15" s="1756"/>
      <c r="AK15" s="1754" t="s">
        <v>1558</v>
      </c>
      <c r="AL15" s="1755"/>
      <c r="AM15" s="1755"/>
      <c r="AN15" s="1755"/>
      <c r="AO15" s="1755"/>
      <c r="AP15" s="1755"/>
      <c r="AQ15" s="1755"/>
      <c r="AR15" s="1755"/>
      <c r="AS15" s="1755"/>
      <c r="AT15" s="1755"/>
      <c r="AU15" s="1755"/>
      <c r="AV15" s="1756"/>
      <c r="AW15" s="1754" t="s">
        <v>1558</v>
      </c>
      <c r="AX15" s="1755"/>
      <c r="AY15" s="1755"/>
      <c r="AZ15" s="1755"/>
      <c r="BA15" s="1755"/>
      <c r="BB15" s="1755"/>
      <c r="BC15" s="1755"/>
      <c r="BD15" s="1755"/>
      <c r="BE15" s="1755"/>
      <c r="BF15" s="1755"/>
      <c r="BG15" s="1755"/>
      <c r="BH15" s="1756"/>
      <c r="BI15" s="1090"/>
      <c r="BJ15" s="1090"/>
      <c r="BK15" s="1090"/>
      <c r="BL15" s="1090"/>
      <c r="BM15" s="1090"/>
      <c r="BN15" s="1090"/>
      <c r="BO15" s="1090"/>
      <c r="BP15" s="1090"/>
      <c r="BQ15" s="1090"/>
      <c r="BR15" s="1090"/>
      <c r="BS15" s="1090"/>
      <c r="BT15" s="1090"/>
      <c r="BU15" s="1090"/>
      <c r="BV15" s="1090"/>
      <c r="BW15" s="1090"/>
      <c r="BX15" s="1090"/>
      <c r="BY15" s="1090"/>
      <c r="BZ15" s="1090"/>
      <c r="CA15" s="1090"/>
      <c r="CB15" s="1090"/>
      <c r="CC15" s="1090"/>
      <c r="CD15" s="1090"/>
      <c r="CE15" s="1090"/>
      <c r="CF15" s="1090"/>
      <c r="CG15" s="1090"/>
      <c r="CH15" s="1090"/>
      <c r="CI15" s="1090"/>
      <c r="CJ15" s="1090"/>
      <c r="CK15" s="1090"/>
      <c r="CL15" s="1090"/>
      <c r="CM15" s="1090"/>
      <c r="CN15" s="1090"/>
      <c r="CO15" s="1090"/>
      <c r="CP15" s="1090"/>
      <c r="CQ15" s="1090"/>
      <c r="CR15" s="1090"/>
      <c r="CS15" s="1090"/>
      <c r="CT15" s="1090"/>
      <c r="CU15" s="1090"/>
      <c r="CV15" s="1090"/>
      <c r="CW15" s="1090"/>
      <c r="CX15" s="1090"/>
      <c r="CY15" s="1090"/>
      <c r="CZ15" s="1090"/>
      <c r="DA15" s="1090"/>
      <c r="DB15" s="1090"/>
    </row>
    <row r="16" spans="2:106" s="1083" customFormat="1" ht="11.65">
      <c r="B16" s="1075" t="s">
        <v>1555</v>
      </c>
      <c r="C16" s="1090"/>
      <c r="D16" s="1090"/>
      <c r="E16" s="1090"/>
      <c r="F16" s="1090"/>
      <c r="G16" s="1090"/>
      <c r="H16" s="1090"/>
      <c r="I16" s="1090"/>
      <c r="J16" s="1760"/>
      <c r="K16" s="1761"/>
      <c r="L16" s="1761"/>
      <c r="M16" s="1761"/>
      <c r="N16" s="1749"/>
      <c r="O16" s="1748"/>
      <c r="P16" s="1757" t="s">
        <v>1557</v>
      </c>
      <c r="Q16" s="1757"/>
      <c r="R16" s="1757"/>
      <c r="S16" s="1757"/>
      <c r="T16" s="1749" t="s">
        <v>1567</v>
      </c>
      <c r="U16" s="1748"/>
      <c r="V16" s="1757" t="s">
        <v>1557</v>
      </c>
      <c r="W16" s="1757"/>
      <c r="X16" s="1757"/>
      <c r="Y16" s="1757"/>
      <c r="Z16" s="1749" t="s">
        <v>1565</v>
      </c>
      <c r="AA16" s="1748"/>
      <c r="AB16" s="1757" t="s">
        <v>1557</v>
      </c>
      <c r="AC16" s="1757"/>
      <c r="AD16" s="1757"/>
      <c r="AE16" s="1757"/>
      <c r="AF16" s="1749" t="s">
        <v>1568</v>
      </c>
      <c r="AG16" s="1748"/>
      <c r="AH16" s="1757" t="s">
        <v>1557</v>
      </c>
      <c r="AI16" s="1757"/>
      <c r="AJ16" s="1757"/>
      <c r="AK16" s="1757"/>
      <c r="AL16" s="1749" t="s">
        <v>1569</v>
      </c>
      <c r="AM16" s="1748"/>
      <c r="AN16" s="1757" t="s">
        <v>1557</v>
      </c>
      <c r="AO16" s="1757"/>
      <c r="AP16" s="1757"/>
      <c r="AQ16" s="1757"/>
      <c r="AR16" s="1749" t="s">
        <v>1566</v>
      </c>
      <c r="AS16" s="1748"/>
      <c r="AT16" s="1757" t="s">
        <v>1557</v>
      </c>
      <c r="AU16" s="1757"/>
      <c r="AV16" s="1757"/>
      <c r="AW16" s="1757"/>
      <c r="AX16" s="1749" t="s">
        <v>1570</v>
      </c>
      <c r="AY16" s="1748"/>
      <c r="AZ16" s="1760"/>
      <c r="BA16" s="1761"/>
      <c r="BB16" s="1761"/>
      <c r="BC16" s="1761"/>
      <c r="BD16" s="1748"/>
      <c r="BE16" s="1748"/>
      <c r="BF16" s="1760"/>
      <c r="BG16" s="1761"/>
      <c r="BH16" s="1761"/>
      <c r="BI16" s="1761"/>
      <c r="BK16" s="1090"/>
      <c r="BL16" s="1090"/>
      <c r="BM16" s="1090"/>
      <c r="BN16" s="1090"/>
      <c r="BO16" s="1090"/>
      <c r="BP16" s="1090"/>
      <c r="BQ16" s="1090"/>
      <c r="BR16" s="1090"/>
      <c r="BS16" s="1090"/>
      <c r="BT16" s="1090"/>
      <c r="BU16" s="1090"/>
      <c r="BV16" s="1090"/>
      <c r="BW16" s="1090"/>
      <c r="BX16" s="1090"/>
      <c r="BY16" s="1090"/>
      <c r="BZ16" s="1090"/>
      <c r="CA16" s="1090"/>
      <c r="CB16" s="1090"/>
      <c r="CC16" s="1090"/>
      <c r="CD16" s="1090"/>
      <c r="CE16" s="1090"/>
      <c r="CF16" s="1090"/>
      <c r="CG16" s="1090"/>
      <c r="CH16" s="1090"/>
      <c r="CI16" s="1090"/>
      <c r="CJ16" s="1090"/>
      <c r="CK16" s="1090"/>
      <c r="CL16" s="1090"/>
      <c r="CM16" s="1090"/>
      <c r="CN16" s="1090"/>
      <c r="CO16" s="1090"/>
      <c r="CP16" s="1090"/>
      <c r="CQ16" s="1090"/>
      <c r="CR16" s="1090"/>
      <c r="CS16" s="1090"/>
      <c r="CT16" s="1090"/>
      <c r="CU16" s="1090"/>
      <c r="CV16" s="1090"/>
      <c r="CW16" s="1090"/>
      <c r="CX16" s="1090"/>
      <c r="CY16" s="1090"/>
      <c r="CZ16" s="1090"/>
      <c r="DA16" s="1090"/>
      <c r="DB16" s="1090"/>
    </row>
    <row r="17" spans="2:106" s="1083" customFormat="1" ht="11.65">
      <c r="T17" s="1749" t="s">
        <v>1571</v>
      </c>
      <c r="U17" s="1748"/>
      <c r="Z17" s="1749" t="s">
        <v>1574</v>
      </c>
      <c r="AA17" s="1748"/>
      <c r="AF17" s="1749" t="s">
        <v>1572</v>
      </c>
      <c r="AG17" s="1748"/>
      <c r="AL17" s="1749" t="s">
        <v>1574</v>
      </c>
      <c r="AM17" s="1748"/>
      <c r="AR17" s="1749" t="s">
        <v>1573</v>
      </c>
      <c r="AS17" s="1748"/>
      <c r="AX17" s="1749" t="s">
        <v>1574</v>
      </c>
      <c r="AY17" s="1748"/>
      <c r="BK17" s="1090"/>
      <c r="BL17" s="1090"/>
      <c r="BM17" s="1090"/>
      <c r="BN17" s="1090"/>
      <c r="BO17" s="1090"/>
      <c r="BP17" s="1090"/>
      <c r="BQ17" s="1090"/>
      <c r="BR17" s="1090"/>
      <c r="BS17" s="1090"/>
      <c r="BT17" s="1090"/>
      <c r="BU17" s="1090"/>
      <c r="BV17" s="1090"/>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090"/>
      <c r="CU17" s="1090"/>
      <c r="CV17" s="1090"/>
      <c r="CW17" s="1090"/>
      <c r="CX17" s="1090"/>
      <c r="CY17" s="1090"/>
      <c r="CZ17" s="1090"/>
      <c r="DA17" s="1090"/>
      <c r="DB17" s="1090"/>
    </row>
    <row r="18" spans="2:106" s="1083" customFormat="1" ht="11.65">
      <c r="B18" s="1075" t="s">
        <v>1556</v>
      </c>
      <c r="C18" s="1090"/>
      <c r="D18" s="1090"/>
      <c r="E18" s="1090"/>
      <c r="F18" s="1090"/>
      <c r="G18" s="1090"/>
      <c r="H18" s="1090"/>
      <c r="I18" s="1090"/>
      <c r="J18" s="1090"/>
      <c r="K18" s="1090"/>
      <c r="L18" s="347" t="s">
        <v>430</v>
      </c>
      <c r="M18" s="1090"/>
      <c r="N18" s="1090"/>
      <c r="O18" s="347" t="s">
        <v>425</v>
      </c>
      <c r="P18" s="1090"/>
      <c r="Q18" s="1090"/>
      <c r="R18" s="1090"/>
      <c r="S18" s="1090"/>
      <c r="T18" s="1090"/>
      <c r="U18" s="347" t="s">
        <v>425</v>
      </c>
      <c r="V18" s="1090"/>
      <c r="W18" s="1090"/>
      <c r="X18" s="1090"/>
      <c r="Y18" s="1090"/>
      <c r="Z18" s="1090"/>
      <c r="AA18" s="347" t="s">
        <v>425</v>
      </c>
      <c r="AB18" s="1090"/>
      <c r="AC18" s="1090"/>
      <c r="AD18" s="1090"/>
      <c r="AE18" s="1090"/>
      <c r="AF18" s="1090"/>
      <c r="AG18" s="347" t="s">
        <v>425</v>
      </c>
      <c r="AH18" s="1090"/>
      <c r="AI18" s="1090"/>
      <c r="AJ18" s="1090"/>
      <c r="AK18" s="1090"/>
      <c r="AL18" s="1090"/>
      <c r="AM18" s="347" t="s">
        <v>425</v>
      </c>
      <c r="AN18" s="1090"/>
      <c r="AO18" s="1090"/>
      <c r="AP18" s="1090"/>
      <c r="AQ18" s="1090"/>
      <c r="AR18" s="1090"/>
      <c r="AS18" s="347" t="s">
        <v>425</v>
      </c>
      <c r="AT18" s="1090"/>
      <c r="AU18" s="1090"/>
      <c r="AV18" s="1090"/>
      <c r="AW18" s="1090"/>
      <c r="AX18" s="1090"/>
      <c r="AY18" s="347" t="s">
        <v>425</v>
      </c>
      <c r="AZ18" s="1090"/>
      <c r="BA18" s="1090"/>
      <c r="BB18" s="1090"/>
      <c r="BC18" s="1090"/>
      <c r="BD18" s="347" t="s">
        <v>594</v>
      </c>
      <c r="BE18" s="347" t="s">
        <v>425</v>
      </c>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c r="CU18" s="1090"/>
      <c r="CV18" s="1090"/>
      <c r="CW18" s="1090"/>
      <c r="CX18" s="1090"/>
      <c r="CY18" s="1090"/>
      <c r="CZ18" s="1090"/>
      <c r="DA18" s="1090"/>
      <c r="DB18" s="1090"/>
    </row>
    <row r="19" spans="2:106" s="1076" customFormat="1" ht="13.5" customHeight="1">
      <c r="B19" s="1084"/>
      <c r="C19" s="1100"/>
      <c r="D19" s="1100"/>
      <c r="E19" s="1100"/>
      <c r="F19" s="1103"/>
      <c r="G19" s="1103"/>
      <c r="H19" s="1103"/>
      <c r="I19" s="1103"/>
      <c r="J19" s="1103"/>
      <c r="K19" s="1747">
        <v>1326</v>
      </c>
      <c r="L19" s="1747"/>
      <c r="M19" s="1747"/>
      <c r="N19" s="1747">
        <v>1983</v>
      </c>
      <c r="O19" s="1747"/>
      <c r="P19" s="1747"/>
      <c r="Q19" s="1104"/>
      <c r="R19" s="1104"/>
      <c r="S19" s="1104"/>
      <c r="T19" s="1093"/>
      <c r="U19" s="1747">
        <v>1983</v>
      </c>
      <c r="V19" s="1747"/>
      <c r="W19" s="1747"/>
      <c r="X19" s="1093"/>
      <c r="Y19" s="1093"/>
      <c r="Z19" s="1093"/>
      <c r="AA19" s="1747">
        <v>1983</v>
      </c>
      <c r="AB19" s="1747"/>
      <c r="AC19" s="1747"/>
      <c r="AD19" s="1093"/>
      <c r="AE19" s="1093"/>
      <c r="AF19" s="1093"/>
      <c r="AG19" s="1747">
        <v>1983</v>
      </c>
      <c r="AH19" s="1747"/>
      <c r="AI19" s="1747"/>
      <c r="AJ19" s="1103"/>
      <c r="AK19" s="1103"/>
      <c r="AL19" s="1103"/>
      <c r="AM19" s="1747">
        <v>1983</v>
      </c>
      <c r="AN19" s="1747"/>
      <c r="AO19" s="1747"/>
      <c r="AP19" s="1103"/>
      <c r="AQ19" s="1103"/>
      <c r="AR19" s="1103"/>
      <c r="AS19" s="1747">
        <v>1983</v>
      </c>
      <c r="AT19" s="1747"/>
      <c r="AU19" s="1747"/>
      <c r="AV19" s="1103"/>
      <c r="AW19" s="1103"/>
      <c r="AX19" s="1103"/>
      <c r="AY19" s="1747">
        <v>1983</v>
      </c>
      <c r="AZ19" s="1747"/>
      <c r="BA19" s="1747"/>
      <c r="BB19" s="1747">
        <v>1983</v>
      </c>
      <c r="BC19" s="1747"/>
      <c r="BD19" s="1747"/>
      <c r="BE19" s="1747">
        <v>1983</v>
      </c>
      <c r="BF19" s="1747"/>
      <c r="BG19" s="1747"/>
      <c r="BH19" s="1103"/>
      <c r="BI19" s="1103"/>
      <c r="BJ19" s="1103"/>
      <c r="BK19" s="1103"/>
      <c r="BL19" s="1103"/>
      <c r="BM19" s="1103"/>
      <c r="BN19" s="1103"/>
      <c r="BO19" s="1103"/>
      <c r="BP19" s="1103"/>
      <c r="BQ19" s="1103"/>
      <c r="BR19" s="1103"/>
      <c r="BS19" s="1103"/>
      <c r="BT19" s="1103"/>
      <c r="BU19" s="1103"/>
      <c r="BV19" s="1103"/>
      <c r="BW19" s="1103"/>
      <c r="BX19" s="1103"/>
      <c r="BY19" s="1103"/>
      <c r="BZ19" s="1103"/>
      <c r="CA19" s="1103"/>
      <c r="CB19" s="1103"/>
      <c r="CC19" s="1103"/>
      <c r="CD19" s="1103"/>
      <c r="CE19" s="1103"/>
      <c r="CF19" s="1103"/>
      <c r="CG19" s="1103"/>
      <c r="CH19" s="1103"/>
      <c r="CI19" s="1103"/>
      <c r="CJ19" s="1103"/>
      <c r="CK19" s="1103"/>
      <c r="CL19" s="1103"/>
      <c r="CM19" s="1103"/>
      <c r="CN19" s="1103"/>
      <c r="CO19" s="1103"/>
      <c r="CP19" s="1103"/>
      <c r="CQ19" s="1103"/>
      <c r="CR19" s="1103"/>
      <c r="CS19" s="1103"/>
      <c r="CT19" s="1103"/>
      <c r="CU19" s="1103"/>
      <c r="CV19" s="1103"/>
      <c r="CW19" s="1103"/>
      <c r="CX19" s="1103"/>
      <c r="CY19" s="1103"/>
      <c r="CZ19" s="1103"/>
      <c r="DA19" s="1103"/>
      <c r="DB19" s="1103"/>
    </row>
    <row r="20" spans="2:106" s="1083" customFormat="1" ht="11.65">
      <c r="B20" s="1075"/>
      <c r="C20" s="1100"/>
      <c r="D20" s="1100"/>
      <c r="E20" s="1100"/>
      <c r="F20" s="1100"/>
      <c r="G20" s="1100"/>
      <c r="H20" s="1090"/>
      <c r="I20" s="1090"/>
      <c r="J20" s="1090"/>
      <c r="K20" s="1090"/>
      <c r="L20" s="1090"/>
      <c r="M20" s="1090"/>
      <c r="N20" s="1090"/>
      <c r="O20" s="1090"/>
      <c r="P20" s="1090"/>
      <c r="Q20" s="1090"/>
      <c r="R20" s="1090"/>
      <c r="S20" s="1090"/>
      <c r="T20" s="1094"/>
      <c r="U20" s="1094"/>
      <c r="V20" s="1094"/>
      <c r="W20" s="1094"/>
      <c r="X20" s="1094"/>
      <c r="Y20" s="1094"/>
      <c r="Z20" s="1090"/>
      <c r="AA20" s="1090"/>
      <c r="AB20" s="1094"/>
      <c r="AC20" s="1094"/>
      <c r="AD20" s="1094"/>
      <c r="AE20" s="1094"/>
      <c r="AF20" s="1094"/>
      <c r="AG20" s="1094"/>
      <c r="AH20" s="1090"/>
      <c r="AI20" s="1090"/>
      <c r="AJ20" s="1090"/>
      <c r="AK20" s="1090"/>
      <c r="AL20" s="1090"/>
      <c r="AM20" s="1090"/>
      <c r="AN20" s="1090"/>
      <c r="AO20" s="1090"/>
      <c r="AP20" s="1090"/>
      <c r="AQ20" s="1090"/>
      <c r="AR20" s="1090"/>
      <c r="AS20" s="1090"/>
      <c r="AT20" s="1090"/>
      <c r="AU20" s="1090"/>
      <c r="AV20" s="1090"/>
      <c r="AW20" s="1090"/>
      <c r="AX20" s="1090"/>
      <c r="AY20" s="1090"/>
      <c r="AZ20" s="1090"/>
      <c r="BA20" s="1090"/>
      <c r="BB20" s="1090"/>
      <c r="BC20" s="1090"/>
      <c r="BD20" s="1090"/>
      <c r="BE20" s="1090"/>
      <c r="BF20" s="1090"/>
      <c r="BG20" s="1090"/>
      <c r="BH20" s="1090"/>
      <c r="BI20" s="1090"/>
      <c r="BJ20" s="1090"/>
      <c r="BK20" s="1090"/>
      <c r="BL20" s="1090"/>
      <c r="BM20" s="1090"/>
      <c r="BN20" s="1090"/>
      <c r="BO20" s="1090"/>
      <c r="BP20" s="1090"/>
      <c r="BQ20" s="1090"/>
      <c r="BR20" s="1090"/>
      <c r="BS20" s="1090"/>
      <c r="BT20" s="1090"/>
      <c r="BU20" s="1094"/>
      <c r="BV20" s="1094"/>
      <c r="BW20" s="1094"/>
      <c r="BX20" s="1094"/>
      <c r="BY20" s="1094"/>
      <c r="BZ20" s="1090"/>
      <c r="CA20" s="1090"/>
      <c r="CB20" s="1094"/>
      <c r="CC20" s="1094"/>
      <c r="CD20" s="1094"/>
      <c r="CE20" s="1094"/>
      <c r="CF20" s="1094"/>
      <c r="CG20" s="1094"/>
      <c r="CH20" s="1090"/>
      <c r="CI20" s="1090"/>
      <c r="CJ20" s="1090"/>
      <c r="CK20" s="1090"/>
      <c r="CL20" s="1090"/>
      <c r="CM20" s="1090"/>
      <c r="CN20" s="1090"/>
      <c r="CO20" s="1090"/>
      <c r="CP20" s="1090"/>
      <c r="CQ20" s="1090"/>
      <c r="CR20" s="1090"/>
      <c r="CS20" s="1090"/>
      <c r="CT20" s="1090"/>
      <c r="CU20" s="1090"/>
      <c r="CV20" s="1090"/>
      <c r="CW20" s="1090"/>
      <c r="CX20" s="1090"/>
      <c r="CY20" s="1090"/>
      <c r="CZ20" s="1090"/>
      <c r="DA20" s="1090"/>
      <c r="DB20" s="1090"/>
    </row>
    <row r="21" spans="2:106" s="1083" customFormat="1" ht="11.65">
      <c r="B21" s="1110" t="s">
        <v>1599</v>
      </c>
      <c r="C21" s="1095"/>
      <c r="D21" s="1095"/>
      <c r="E21" s="1095"/>
      <c r="F21" s="1095"/>
      <c r="G21" s="1095"/>
      <c r="H21" s="1096"/>
      <c r="I21" s="1096"/>
      <c r="J21" s="1096"/>
      <c r="K21" s="1747">
        <v>3000</v>
      </c>
      <c r="L21" s="1747"/>
      <c r="M21" s="1747"/>
      <c r="BI21" s="1090"/>
      <c r="BJ21" s="1090"/>
      <c r="BK21" s="1090"/>
      <c r="BL21" s="1090"/>
      <c r="BM21" s="1090"/>
      <c r="BN21" s="1090"/>
      <c r="BO21" s="1090"/>
      <c r="BP21" s="1090"/>
      <c r="BQ21" s="1090"/>
      <c r="BR21" s="1090"/>
      <c r="BS21" s="1090"/>
      <c r="BT21" s="1090"/>
      <c r="BU21" s="1090"/>
      <c r="BV21" s="1090"/>
      <c r="BW21" s="1090"/>
      <c r="BX21" s="1090"/>
      <c r="BY21" s="1090"/>
      <c r="BZ21" s="1090"/>
      <c r="CA21" s="1090"/>
      <c r="CB21" s="1090"/>
      <c r="CC21" s="1090"/>
      <c r="CD21" s="1090"/>
      <c r="CE21" s="1090"/>
      <c r="CF21" s="1090"/>
      <c r="CG21" s="1090"/>
      <c r="CH21" s="1090"/>
      <c r="CI21" s="1090"/>
      <c r="CJ21" s="1090"/>
      <c r="CK21" s="1090"/>
      <c r="CL21" s="1090"/>
      <c r="CM21" s="1090"/>
      <c r="CN21" s="1090"/>
      <c r="CO21" s="1090"/>
      <c r="CP21" s="1090"/>
      <c r="CQ21" s="1090"/>
      <c r="CR21" s="1090"/>
      <c r="CS21" s="1090"/>
      <c r="CT21" s="1090"/>
      <c r="CU21" s="1090"/>
      <c r="CV21" s="1090"/>
      <c r="CW21" s="1090"/>
      <c r="CX21" s="1090"/>
      <c r="CY21" s="1090"/>
      <c r="CZ21" s="1090"/>
      <c r="DA21" s="1090"/>
      <c r="DB21" s="1090"/>
    </row>
    <row r="22" spans="2:106" s="1083" customFormat="1" ht="11.65">
      <c r="B22" s="1075"/>
      <c r="C22" s="1101"/>
      <c r="D22" s="1101"/>
      <c r="E22" s="1101"/>
      <c r="F22" s="1090"/>
      <c r="G22" s="1090"/>
      <c r="H22" s="1090"/>
      <c r="I22" s="1090"/>
      <c r="J22" s="1090"/>
      <c r="K22" s="1090"/>
      <c r="L22" s="1090"/>
      <c r="N22" s="1077"/>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90"/>
      <c r="CU22" s="1090"/>
      <c r="CV22" s="1090"/>
      <c r="CW22" s="1090"/>
      <c r="CX22" s="1090"/>
      <c r="CY22" s="1090"/>
      <c r="CZ22" s="1090"/>
      <c r="DA22" s="1090"/>
      <c r="DB22" s="1090"/>
    </row>
    <row r="23" spans="2:106" s="1083" customFormat="1" ht="11.65">
      <c r="B23" s="1075"/>
      <c r="C23" s="1101"/>
      <c r="D23" s="1101"/>
      <c r="E23" s="1101"/>
      <c r="F23" s="1099"/>
      <c r="G23" s="1099"/>
      <c r="H23" s="1090"/>
      <c r="I23" s="1090"/>
      <c r="J23" s="1090"/>
      <c r="K23" s="1090"/>
      <c r="L23" s="1090"/>
      <c r="M23" s="347"/>
      <c r="N23" s="1090"/>
      <c r="O23" s="1090"/>
      <c r="P23" s="1090"/>
      <c r="Q23" s="1090"/>
      <c r="R23" s="1090"/>
      <c r="S23" s="1090"/>
      <c r="T23" s="1090"/>
      <c r="U23" s="1090"/>
      <c r="V23" s="1090"/>
      <c r="W23" s="1090"/>
      <c r="X23" s="1090"/>
      <c r="Y23" s="1090"/>
      <c r="Z23" s="1090"/>
      <c r="AA23" s="1090"/>
      <c r="AB23" s="1090"/>
      <c r="AC23" s="1090"/>
      <c r="AD23" s="1090"/>
      <c r="AE23" s="1090"/>
      <c r="AF23" s="1090"/>
      <c r="AG23" s="1090"/>
      <c r="AH23" s="1090"/>
      <c r="AI23" s="1090"/>
      <c r="AJ23" s="1090"/>
      <c r="AK23" s="1090"/>
      <c r="AL23" s="1090"/>
      <c r="AM23" s="1090"/>
      <c r="AN23" s="1090"/>
      <c r="AO23" s="1090"/>
      <c r="AP23" s="1090"/>
      <c r="AQ23" s="1090"/>
      <c r="AR23" s="1090"/>
      <c r="AS23" s="1090"/>
      <c r="AT23" s="1090"/>
      <c r="AU23" s="1090"/>
      <c r="AV23" s="1090"/>
      <c r="AW23" s="1090"/>
      <c r="AX23" s="1090"/>
      <c r="AY23" s="1090"/>
      <c r="AZ23" s="1090"/>
      <c r="BA23" s="1090"/>
      <c r="BB23" s="1090"/>
      <c r="BC23" s="1090"/>
      <c r="BD23" s="1090"/>
      <c r="BE23" s="1090"/>
      <c r="BF23" s="1090"/>
      <c r="BG23" s="1090"/>
      <c r="BH23" s="1090"/>
      <c r="BI23" s="1090"/>
      <c r="BJ23" s="1090"/>
      <c r="BK23" s="1090"/>
      <c r="BL23" s="1090"/>
      <c r="BM23" s="1090"/>
      <c r="BN23" s="1090"/>
      <c r="BO23" s="1090"/>
      <c r="BP23" s="1090"/>
      <c r="BQ23" s="1090"/>
      <c r="BR23" s="1090"/>
      <c r="BS23" s="1090"/>
      <c r="BT23" s="1090"/>
      <c r="BU23" s="1090"/>
      <c r="BV23" s="1090"/>
      <c r="BW23" s="1090"/>
      <c r="BX23" s="1090"/>
      <c r="BY23" s="1090"/>
      <c r="BZ23" s="1090"/>
      <c r="CA23" s="1090"/>
      <c r="CB23" s="1090"/>
      <c r="CC23" s="1090"/>
      <c r="CD23" s="1090"/>
      <c r="CE23" s="1090"/>
      <c r="CF23" s="1090"/>
      <c r="CG23" s="1090"/>
      <c r="CH23" s="1090"/>
      <c r="CI23" s="1090"/>
      <c r="CJ23" s="1090"/>
      <c r="CK23" s="1090"/>
      <c r="CL23" s="1090"/>
      <c r="CM23" s="1090"/>
      <c r="CN23" s="1090"/>
      <c r="CO23" s="1090"/>
      <c r="CP23" s="1090"/>
      <c r="CQ23" s="1090"/>
      <c r="CR23" s="1090"/>
      <c r="CS23" s="1090"/>
      <c r="CT23" s="1090"/>
      <c r="CU23" s="1090"/>
      <c r="CV23" s="1090"/>
      <c r="CW23" s="1090"/>
      <c r="CX23" s="1090"/>
      <c r="CY23" s="1090"/>
      <c r="CZ23" s="1090"/>
      <c r="DA23" s="1090"/>
      <c r="DB23" s="1090"/>
    </row>
    <row r="24" spans="2:106">
      <c r="C24" s="1088"/>
      <c r="D24" s="1088"/>
      <c r="E24" s="1088"/>
      <c r="F24" s="1088"/>
      <c r="G24" s="1088"/>
      <c r="H24" s="1088"/>
      <c r="I24" s="1088"/>
      <c r="J24" s="1088"/>
      <c r="K24" s="1088"/>
      <c r="L24" s="1088"/>
      <c r="M24" s="1088"/>
      <c r="N24" s="1088"/>
      <c r="O24" s="1097"/>
      <c r="P24" s="1097"/>
      <c r="Q24" s="1097"/>
      <c r="R24" s="1097"/>
      <c r="S24" s="1097"/>
      <c r="T24" s="1097"/>
      <c r="U24" s="1097"/>
      <c r="V24" s="1097"/>
      <c r="W24" s="1097"/>
      <c r="X24" s="1097"/>
      <c r="Y24" s="1097"/>
      <c r="Z24" s="1097"/>
      <c r="AA24" s="1097"/>
      <c r="AB24" s="1097"/>
      <c r="AC24" s="1088"/>
      <c r="AD24" s="1088"/>
      <c r="AE24" s="1088"/>
      <c r="AF24" s="1088"/>
      <c r="AG24" s="1088"/>
      <c r="AH24" s="1088"/>
      <c r="AI24" s="1088"/>
      <c r="AJ24" s="1088"/>
      <c r="AK24" s="1088"/>
      <c r="AL24" s="1088"/>
      <c r="AM24" s="1088"/>
      <c r="AN24" s="1088"/>
      <c r="AO24" s="1088"/>
      <c r="AP24" s="1088"/>
      <c r="AQ24" s="1088"/>
      <c r="AR24" s="1088"/>
      <c r="AS24" s="1088"/>
      <c r="AT24" s="1088"/>
      <c r="AU24" s="1088"/>
      <c r="AV24" s="1088"/>
      <c r="AW24" s="1088"/>
      <c r="AX24" s="1088"/>
      <c r="AY24" s="1088"/>
      <c r="AZ24" s="1088"/>
      <c r="BA24" s="1088"/>
      <c r="BB24" s="1088"/>
      <c r="BC24" s="1088"/>
      <c r="BD24" s="1088"/>
      <c r="BE24" s="1088"/>
      <c r="BF24" s="1088"/>
      <c r="BG24" s="1088"/>
      <c r="BH24" s="1088"/>
      <c r="BI24" s="1088"/>
      <c r="BJ24" s="1088"/>
      <c r="BK24" s="1088"/>
      <c r="BL24" s="1088"/>
      <c r="BM24" s="1088"/>
      <c r="BN24" s="1088"/>
      <c r="BO24" s="1088"/>
      <c r="BP24" s="1088"/>
      <c r="BQ24" s="1088"/>
      <c r="BR24" s="1088"/>
      <c r="BS24" s="1088"/>
      <c r="BT24" s="1088"/>
      <c r="BU24" s="1097"/>
      <c r="BV24" s="1097"/>
      <c r="BW24" s="1097"/>
      <c r="BX24" s="1097"/>
      <c r="BY24" s="1097"/>
      <c r="BZ24" s="1097"/>
      <c r="CA24" s="1097"/>
      <c r="CB24" s="1097"/>
      <c r="CC24" s="1088"/>
      <c r="CD24" s="1088"/>
      <c r="CE24" s="1088"/>
      <c r="CF24" s="1088"/>
      <c r="CG24" s="1088"/>
      <c r="CH24" s="1088"/>
      <c r="CI24" s="1088"/>
      <c r="CJ24" s="1088"/>
      <c r="CK24" s="1088"/>
      <c r="CL24" s="1088"/>
      <c r="CM24" s="1088"/>
      <c r="CN24" s="1088"/>
      <c r="CO24" s="1088"/>
      <c r="CP24" s="1088"/>
      <c r="CQ24" s="1088"/>
      <c r="CR24" s="1088"/>
      <c r="CS24" s="1088"/>
      <c r="CT24" s="1088"/>
      <c r="CU24" s="1088"/>
      <c r="CV24" s="1088"/>
      <c r="CW24" s="1088"/>
      <c r="CX24" s="1088"/>
      <c r="CY24" s="1088"/>
      <c r="CZ24" s="1088"/>
      <c r="DA24" s="1088"/>
      <c r="DB24" s="1088"/>
    </row>
    <row r="25" spans="2:106">
      <c r="C25" s="1088"/>
      <c r="D25" s="1088"/>
      <c r="E25" s="1088"/>
      <c r="F25" s="1088"/>
      <c r="G25" s="1088"/>
      <c r="H25" s="1088"/>
      <c r="I25" s="1088"/>
      <c r="J25" s="1088"/>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88"/>
      <c r="AG25" s="1088"/>
      <c r="AH25" s="1088"/>
      <c r="AI25" s="1088"/>
      <c r="AJ25" s="1088"/>
      <c r="AK25" s="1088"/>
      <c r="AL25" s="1088"/>
      <c r="AM25" s="1088"/>
      <c r="AN25" s="1088"/>
      <c r="AO25" s="1088"/>
      <c r="AP25" s="1088"/>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c r="CU25" s="1088"/>
      <c r="CV25" s="1088"/>
      <c r="CW25" s="1088"/>
      <c r="CX25" s="1088"/>
      <c r="CY25" s="1088"/>
      <c r="CZ25" s="1088"/>
      <c r="DA25" s="1088"/>
      <c r="DB25" s="1088"/>
    </row>
    <row r="26" spans="2:106">
      <c r="C26" s="1088"/>
      <c r="D26" s="1088"/>
      <c r="E26" s="1088"/>
      <c r="F26" s="1088"/>
      <c r="G26" s="1088"/>
      <c r="H26" s="1088"/>
      <c r="I26" s="1088"/>
      <c r="J26" s="1088"/>
      <c r="K26" s="1088"/>
      <c r="L26" s="1088"/>
      <c r="M26" s="1088"/>
      <c r="N26" s="1088"/>
      <c r="O26" s="1097"/>
      <c r="P26" s="1097"/>
      <c r="Q26" s="1097"/>
      <c r="R26" s="1088"/>
      <c r="S26" s="1088"/>
      <c r="T26" s="1088"/>
      <c r="U26" s="1088"/>
      <c r="V26" s="1088"/>
      <c r="W26" s="1088"/>
      <c r="X26" s="1088"/>
      <c r="Y26" s="1088"/>
      <c r="Z26" s="1088"/>
      <c r="AA26" s="1088"/>
      <c r="AB26" s="1088"/>
      <c r="AC26" s="1088"/>
      <c r="AD26" s="1088"/>
      <c r="AE26" s="1088"/>
      <c r="AF26" s="1088"/>
      <c r="AG26" s="1088"/>
      <c r="AH26" s="1088"/>
      <c r="AI26" s="1088"/>
      <c r="AJ26" s="1088"/>
      <c r="AK26" s="1088"/>
      <c r="AL26" s="1088"/>
      <c r="AM26" s="1088"/>
      <c r="AN26" s="1088"/>
      <c r="AO26" s="1088"/>
      <c r="AP26" s="1088"/>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c r="CU26" s="1088"/>
      <c r="CV26" s="1088"/>
      <c r="CW26" s="1088"/>
      <c r="CX26" s="1088"/>
      <c r="CY26" s="1088"/>
      <c r="CZ26" s="1088"/>
      <c r="DA26" s="1088"/>
      <c r="DB26" s="1088"/>
    </row>
    <row r="27" spans="2:106">
      <c r="C27" s="1088"/>
      <c r="D27" s="1088"/>
      <c r="E27" s="1088"/>
      <c r="F27" s="1088"/>
      <c r="G27" s="1088"/>
      <c r="H27" s="1088"/>
      <c r="I27" s="1088"/>
      <c r="J27" s="1088"/>
      <c r="K27" s="1088"/>
      <c r="L27" s="1088"/>
      <c r="M27" s="1088"/>
      <c r="N27" s="1088"/>
      <c r="O27" s="1097"/>
      <c r="P27" s="1097"/>
      <c r="Q27" s="1097"/>
      <c r="R27" s="1088"/>
      <c r="S27" s="1088"/>
      <c r="T27" s="1088"/>
      <c r="U27" s="1088"/>
      <c r="V27" s="1088"/>
      <c r="W27" s="1088"/>
      <c r="X27" s="1088"/>
      <c r="Y27" s="1088"/>
      <c r="Z27" s="1088"/>
      <c r="AA27" s="1088"/>
      <c r="AB27" s="1088"/>
      <c r="AC27" s="1088"/>
      <c r="AD27" s="1088"/>
      <c r="AE27" s="1088"/>
      <c r="AF27" s="1088"/>
      <c r="AG27" s="1088"/>
      <c r="AH27" s="1088"/>
      <c r="AI27" s="1088"/>
      <c r="AJ27" s="1088"/>
      <c r="AK27" s="1088"/>
      <c r="AL27" s="1088"/>
      <c r="AM27" s="1088"/>
      <c r="AN27" s="1088"/>
      <c r="AO27" s="1088"/>
      <c r="AP27" s="1088"/>
      <c r="AQ27" s="1088"/>
      <c r="AR27" s="1088"/>
      <c r="AS27" s="1088"/>
      <c r="AT27" s="1088"/>
      <c r="AU27" s="1088"/>
      <c r="AV27" s="1088"/>
      <c r="AW27" s="1088"/>
      <c r="AX27" s="1088"/>
      <c r="AY27" s="1088"/>
      <c r="AZ27" s="1088"/>
      <c r="BA27" s="1088"/>
      <c r="BB27" s="1088"/>
      <c r="BC27" s="1088"/>
      <c r="BD27" s="1088"/>
      <c r="BE27" s="1088"/>
      <c r="BF27" s="1088"/>
      <c r="BG27" s="1088"/>
      <c r="BH27" s="1088"/>
      <c r="BI27" s="1088"/>
      <c r="BJ27" s="1088"/>
      <c r="BK27" s="1088"/>
      <c r="BL27" s="1088"/>
      <c r="BM27" s="1088"/>
      <c r="BN27" s="1088"/>
      <c r="BO27" s="1088"/>
      <c r="BP27" s="1088"/>
      <c r="BQ27" s="1088"/>
      <c r="BR27" s="1088"/>
      <c r="BS27" s="1088"/>
      <c r="BT27" s="1088"/>
      <c r="BU27" s="1088"/>
      <c r="BV27" s="1088"/>
      <c r="BW27" s="1088"/>
      <c r="BX27" s="1088"/>
      <c r="BY27" s="1088"/>
      <c r="BZ27" s="1088"/>
      <c r="CA27" s="1088"/>
      <c r="CB27" s="1088"/>
      <c r="CC27" s="1088"/>
      <c r="CD27" s="1088"/>
      <c r="CE27" s="1088"/>
      <c r="CF27" s="1088"/>
      <c r="CG27" s="1088"/>
      <c r="CH27" s="1088"/>
      <c r="CI27" s="1088"/>
      <c r="CJ27" s="1088"/>
      <c r="CK27" s="1088"/>
      <c r="CL27" s="1088"/>
      <c r="CM27" s="1088"/>
      <c r="CN27" s="1088"/>
      <c r="CO27" s="1088"/>
      <c r="CP27" s="1088"/>
      <c r="CQ27" s="1088"/>
      <c r="CR27" s="1088"/>
      <c r="CS27" s="1088"/>
      <c r="CT27" s="1088"/>
      <c r="CU27" s="1088"/>
      <c r="CV27" s="1088"/>
      <c r="CW27" s="1088"/>
      <c r="CX27" s="1088"/>
      <c r="CY27" s="1088"/>
      <c r="CZ27" s="1088"/>
      <c r="DA27" s="1088"/>
      <c r="DB27" s="1088"/>
    </row>
    <row r="28" spans="2:106">
      <c r="C28" s="1088"/>
      <c r="D28" s="1088"/>
      <c r="E28" s="1088"/>
      <c r="F28" s="1088"/>
      <c r="G28" s="1088"/>
      <c r="H28" s="1088"/>
      <c r="I28" s="1088"/>
      <c r="J28" s="1088"/>
      <c r="K28" s="1088"/>
      <c r="L28" s="1088"/>
      <c r="M28" s="1088"/>
      <c r="N28" s="1088"/>
      <c r="O28" s="1097"/>
      <c r="P28" s="1097"/>
      <c r="Q28" s="1097"/>
      <c r="R28" s="1097"/>
      <c r="S28" s="1097"/>
      <c r="T28" s="1097"/>
      <c r="U28" s="1097"/>
      <c r="V28" s="1097"/>
      <c r="W28" s="1097"/>
      <c r="X28" s="1097"/>
      <c r="Y28" s="1097"/>
      <c r="Z28" s="1097"/>
      <c r="AA28" s="1097"/>
      <c r="AB28" s="1097"/>
      <c r="AC28" s="1097"/>
      <c r="AD28" s="1097"/>
      <c r="AE28" s="1097"/>
      <c r="AF28" s="1097"/>
      <c r="AG28" s="1097"/>
      <c r="AH28" s="1097"/>
      <c r="AI28" s="1097"/>
      <c r="AJ28" s="1097"/>
      <c r="AK28" s="1097"/>
      <c r="AL28" s="1097"/>
      <c r="AM28" s="1097"/>
      <c r="AN28" s="1097"/>
      <c r="AO28" s="1097"/>
      <c r="AP28" s="1097"/>
      <c r="AQ28" s="1097"/>
      <c r="AR28" s="1097"/>
      <c r="AS28" s="1097"/>
      <c r="AT28" s="1097"/>
      <c r="AU28" s="1097"/>
      <c r="AV28" s="1097"/>
      <c r="AW28" s="1097"/>
      <c r="AX28" s="1097"/>
      <c r="AY28" s="1088"/>
      <c r="AZ28" s="1088"/>
      <c r="BA28" s="1088"/>
      <c r="BB28" s="1088"/>
      <c r="BC28" s="1088"/>
      <c r="BD28" s="1088"/>
      <c r="BE28" s="1088"/>
      <c r="BF28" s="1088"/>
      <c r="BG28" s="1088"/>
      <c r="BH28" s="1088"/>
      <c r="BI28" s="1088"/>
      <c r="BJ28" s="1088"/>
      <c r="BK28" s="1088"/>
      <c r="BL28" s="1088"/>
      <c r="BM28" s="1088"/>
      <c r="BN28" s="1088"/>
      <c r="BO28" s="1088"/>
      <c r="BP28" s="1088"/>
      <c r="BQ28" s="1088"/>
      <c r="BR28" s="1088"/>
      <c r="BS28" s="1088"/>
      <c r="BT28" s="1088"/>
      <c r="BU28" s="1097"/>
      <c r="BV28" s="1097"/>
      <c r="BW28" s="1097"/>
      <c r="BX28" s="1097"/>
      <c r="BY28" s="1097"/>
      <c r="BZ28" s="1097"/>
      <c r="CA28" s="1097"/>
      <c r="CB28" s="1097"/>
      <c r="CC28" s="1097"/>
      <c r="CD28" s="1097"/>
      <c r="CE28" s="1097"/>
      <c r="CF28" s="1097"/>
      <c r="CG28" s="1097"/>
      <c r="CH28" s="1097"/>
      <c r="CI28" s="1097"/>
      <c r="CJ28" s="1097"/>
      <c r="CK28" s="1097"/>
      <c r="CL28" s="1097"/>
      <c r="CM28" s="1097"/>
      <c r="CN28" s="1097"/>
      <c r="CO28" s="1097"/>
      <c r="CP28" s="1097"/>
      <c r="CQ28" s="1097"/>
      <c r="CR28" s="1097"/>
      <c r="CS28" s="1097"/>
      <c r="CT28" s="1097"/>
      <c r="CU28" s="1097"/>
      <c r="CV28" s="1097"/>
      <c r="CW28" s="1097"/>
      <c r="CX28" s="1097"/>
      <c r="CY28" s="1088"/>
      <c r="CZ28" s="1088"/>
      <c r="DA28" s="1088"/>
      <c r="DB28" s="1088"/>
    </row>
    <row r="29" spans="2:106">
      <c r="C29" s="1088"/>
      <c r="D29" s="1088"/>
      <c r="E29" s="1088"/>
      <c r="F29" s="1088"/>
      <c r="G29" s="1088"/>
      <c r="H29" s="1088"/>
      <c r="I29" s="1088"/>
      <c r="J29" s="1088"/>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88"/>
      <c r="AG29" s="1088"/>
      <c r="AH29" s="1088"/>
      <c r="AI29" s="1088"/>
      <c r="AJ29" s="1088"/>
      <c r="AK29" s="1088"/>
      <c r="AL29" s="1088"/>
      <c r="AM29" s="1088"/>
      <c r="AN29" s="1088"/>
      <c r="AO29" s="1088"/>
      <c r="AP29" s="1088"/>
      <c r="AQ29" s="1088"/>
      <c r="AR29" s="1088"/>
      <c r="AS29" s="1088"/>
      <c r="AT29" s="1088"/>
      <c r="AU29" s="1088"/>
      <c r="AV29" s="1088"/>
      <c r="AW29" s="1088"/>
      <c r="AX29" s="1088"/>
      <c r="AY29" s="1088"/>
      <c r="AZ29" s="1088"/>
      <c r="BA29" s="1088"/>
      <c r="BB29" s="1088"/>
      <c r="BC29" s="1088"/>
      <c r="BD29" s="1088"/>
      <c r="BE29" s="1088"/>
      <c r="BF29" s="1088"/>
      <c r="BG29" s="1088"/>
      <c r="BH29" s="1088"/>
      <c r="BI29" s="1088"/>
      <c r="BJ29" s="1088"/>
      <c r="BK29" s="1088"/>
      <c r="BL29" s="1088"/>
      <c r="BM29" s="1088"/>
      <c r="BN29" s="1088"/>
      <c r="BO29" s="1088"/>
      <c r="BP29" s="1088"/>
      <c r="BQ29" s="1088"/>
      <c r="BR29" s="1088"/>
      <c r="BS29" s="1088"/>
      <c r="BT29" s="1088"/>
      <c r="BU29" s="1088"/>
      <c r="BV29" s="1088"/>
      <c r="BW29" s="1088"/>
      <c r="BX29" s="1088"/>
      <c r="BY29" s="1088"/>
      <c r="BZ29" s="1088"/>
      <c r="CA29" s="1088"/>
      <c r="CB29" s="1088"/>
      <c r="CC29" s="1088"/>
      <c r="CD29" s="1088"/>
      <c r="CE29" s="1088"/>
      <c r="CF29" s="1088"/>
      <c r="CG29" s="1088"/>
      <c r="CH29" s="1088"/>
      <c r="CI29" s="1088"/>
      <c r="CJ29" s="1088"/>
      <c r="CK29" s="1088"/>
      <c r="CL29" s="1088"/>
      <c r="CM29" s="1088"/>
      <c r="CN29" s="1088"/>
      <c r="CO29" s="1088"/>
      <c r="CP29" s="1088"/>
      <c r="CQ29" s="1088"/>
      <c r="CR29" s="1088"/>
      <c r="CS29" s="1088"/>
      <c r="CT29" s="1088"/>
      <c r="CU29" s="1088"/>
      <c r="CV29" s="1088"/>
      <c r="CW29" s="1088"/>
      <c r="CX29" s="1088"/>
      <c r="CY29" s="1088"/>
      <c r="CZ29" s="1088"/>
      <c r="DA29" s="1088"/>
      <c r="DB29" s="1088"/>
    </row>
    <row r="30" spans="2:106">
      <c r="C30" s="1088"/>
      <c r="D30" s="1088"/>
      <c r="E30" s="1088"/>
      <c r="F30" s="1088"/>
      <c r="G30" s="1088"/>
      <c r="H30" s="1088"/>
      <c r="I30" s="1088"/>
      <c r="J30" s="1088"/>
      <c r="K30" s="1088"/>
      <c r="L30" s="1088"/>
      <c r="M30" s="1088"/>
      <c r="N30" s="1088"/>
      <c r="O30" s="1097"/>
      <c r="P30" s="1088"/>
      <c r="Q30" s="1088"/>
      <c r="R30" s="1088"/>
      <c r="S30" s="1088"/>
      <c r="T30" s="1088"/>
      <c r="U30" s="1088"/>
      <c r="V30" s="1088"/>
      <c r="W30" s="1088"/>
      <c r="X30" s="1088"/>
      <c r="Y30" s="1088"/>
      <c r="Z30" s="1088"/>
      <c r="AA30" s="1088"/>
      <c r="AB30" s="1088"/>
      <c r="AC30" s="1088"/>
      <c r="AD30" s="1088"/>
      <c r="AE30" s="1088"/>
      <c r="AF30" s="1088"/>
      <c r="AG30" s="1088"/>
      <c r="AH30" s="1088"/>
      <c r="AI30" s="1088"/>
      <c r="AJ30" s="1088"/>
      <c r="AK30" s="1088"/>
      <c r="AL30" s="1088"/>
      <c r="AM30" s="1088"/>
      <c r="AN30" s="1088"/>
      <c r="AO30" s="1088"/>
      <c r="AP30" s="1088"/>
      <c r="AQ30" s="1088"/>
      <c r="AR30" s="1088"/>
      <c r="AS30" s="1088"/>
      <c r="AT30" s="1088"/>
      <c r="AU30" s="1088"/>
      <c r="AV30" s="1088"/>
      <c r="AW30" s="1088"/>
      <c r="AX30" s="1088"/>
      <c r="AY30" s="1088"/>
      <c r="AZ30" s="1088"/>
      <c r="BA30" s="1088"/>
      <c r="BB30" s="1088"/>
      <c r="BC30" s="1088"/>
      <c r="BD30" s="1088"/>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c r="CU30" s="1088"/>
      <c r="CV30" s="1088"/>
      <c r="CW30" s="1088"/>
      <c r="CX30" s="1088"/>
      <c r="CY30" s="1088"/>
      <c r="CZ30" s="1088"/>
      <c r="DA30" s="1088"/>
      <c r="DB30" s="1088"/>
    </row>
    <row r="31" spans="2:106">
      <c r="C31" s="1088"/>
      <c r="D31" s="1088"/>
      <c r="E31" s="1088"/>
      <c r="F31" s="1088"/>
      <c r="G31" s="1088"/>
      <c r="H31" s="1088"/>
      <c r="I31" s="1088"/>
      <c r="J31" s="1088"/>
      <c r="K31" s="1088"/>
      <c r="L31" s="1088"/>
      <c r="M31" s="1088"/>
      <c r="N31" s="1088"/>
      <c r="O31" s="1088"/>
      <c r="P31" s="1088"/>
      <c r="Q31" s="1088"/>
      <c r="R31" s="1088"/>
      <c r="S31" s="1088"/>
      <c r="T31" s="1088"/>
      <c r="U31" s="1088"/>
      <c r="V31" s="1088"/>
      <c r="W31" s="1088"/>
      <c r="X31" s="1088"/>
      <c r="Y31" s="1088"/>
      <c r="Z31" s="1088"/>
      <c r="AA31" s="1088"/>
      <c r="AB31" s="1088"/>
      <c r="AC31" s="1088"/>
      <c r="AD31" s="1088"/>
      <c r="AE31" s="1088"/>
      <c r="AF31" s="1088"/>
      <c r="AG31" s="1088"/>
      <c r="AH31" s="1088"/>
      <c r="AI31" s="1088"/>
      <c r="AJ31" s="1088"/>
      <c r="AK31" s="1088"/>
      <c r="AL31" s="1088"/>
      <c r="AM31" s="1088"/>
      <c r="AN31" s="1088"/>
      <c r="AO31" s="1088"/>
      <c r="AP31" s="1088"/>
      <c r="AQ31" s="1088"/>
      <c r="AR31" s="1088"/>
      <c r="AS31" s="1088"/>
      <c r="AT31" s="1088"/>
      <c r="AU31" s="1088"/>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088"/>
      <c r="CF31" s="1088"/>
      <c r="CG31" s="1088"/>
      <c r="CH31" s="1088"/>
      <c r="CI31" s="1088"/>
      <c r="CJ31" s="1088"/>
      <c r="CK31" s="1088"/>
      <c r="CL31" s="1088"/>
      <c r="CM31" s="1088"/>
      <c r="CN31" s="1088"/>
      <c r="CO31" s="1088"/>
      <c r="CP31" s="1088"/>
      <c r="CQ31" s="1088"/>
      <c r="CR31" s="1088"/>
      <c r="CS31" s="1088"/>
      <c r="CT31" s="1088"/>
      <c r="CU31" s="1088"/>
      <c r="CV31" s="1088"/>
      <c r="CW31" s="1088"/>
      <c r="CX31" s="1088"/>
      <c r="CY31" s="1088"/>
      <c r="CZ31" s="1088"/>
      <c r="DA31" s="1088"/>
      <c r="DB31" s="1088"/>
    </row>
    <row r="32" spans="2:106">
      <c r="C32" s="1088"/>
      <c r="D32" s="1088"/>
      <c r="E32" s="1088"/>
      <c r="F32" s="1088"/>
      <c r="G32" s="1088"/>
      <c r="H32" s="1088"/>
      <c r="I32" s="1088"/>
      <c r="J32" s="1088"/>
      <c r="K32" s="1088"/>
      <c r="L32" s="1088"/>
      <c r="M32" s="1088"/>
      <c r="N32" s="1088"/>
      <c r="O32" s="1097"/>
      <c r="P32" s="1097"/>
      <c r="Q32" s="1097"/>
      <c r="R32" s="1097"/>
      <c r="S32" s="1097"/>
      <c r="T32" s="1097"/>
      <c r="U32" s="1097"/>
      <c r="V32" s="1097"/>
      <c r="W32" s="1097"/>
      <c r="X32" s="1097"/>
      <c r="Y32" s="1088"/>
      <c r="Z32" s="1088"/>
      <c r="AA32" s="1088"/>
      <c r="AB32" s="1088"/>
      <c r="AC32" s="1088"/>
      <c r="AD32" s="1088"/>
      <c r="AE32" s="1088"/>
      <c r="AF32" s="1088"/>
      <c r="AG32" s="1088"/>
      <c r="AH32" s="1088"/>
      <c r="AI32" s="1088"/>
      <c r="AJ32" s="1088"/>
      <c r="AK32" s="1088"/>
      <c r="AL32" s="1088"/>
      <c r="AM32" s="1088"/>
      <c r="AN32" s="1088"/>
      <c r="AO32" s="1088"/>
      <c r="AP32" s="1088"/>
      <c r="AQ32" s="1088"/>
      <c r="AR32" s="1088"/>
      <c r="AS32" s="1088"/>
      <c r="AT32" s="1088"/>
      <c r="AU32" s="1088"/>
      <c r="AV32" s="1088"/>
      <c r="AW32" s="1088"/>
      <c r="AX32" s="1088"/>
      <c r="AY32" s="1088"/>
      <c r="AZ32" s="1088"/>
      <c r="BA32" s="1088"/>
      <c r="BB32" s="1088"/>
      <c r="BC32" s="1088"/>
      <c r="BD32" s="1088"/>
      <c r="BE32" s="1088"/>
      <c r="BF32" s="1088"/>
      <c r="BG32" s="1088"/>
      <c r="BH32" s="1088"/>
      <c r="BI32" s="1088"/>
      <c r="BJ32" s="1088"/>
      <c r="BK32" s="1088"/>
      <c r="BL32" s="1088"/>
      <c r="BM32" s="1088"/>
      <c r="BN32" s="1088"/>
      <c r="BO32" s="1088"/>
      <c r="BP32" s="1088"/>
      <c r="BQ32" s="1088"/>
      <c r="BR32" s="1088"/>
      <c r="BS32" s="1088"/>
      <c r="BT32" s="1088"/>
      <c r="BU32" s="1088"/>
      <c r="BV32" s="1088"/>
      <c r="BW32" s="1088"/>
      <c r="BX32" s="1088"/>
      <c r="BY32" s="1088"/>
      <c r="BZ32" s="1088"/>
      <c r="CA32" s="1088"/>
      <c r="CB32" s="1088"/>
      <c r="CC32" s="1088"/>
      <c r="CD32" s="1088"/>
      <c r="CE32" s="1088"/>
      <c r="CF32" s="1088"/>
      <c r="CG32" s="1088"/>
      <c r="CH32" s="1088"/>
      <c r="CI32" s="1088"/>
      <c r="CJ32" s="1088"/>
      <c r="CK32" s="1088"/>
      <c r="CL32" s="1088"/>
      <c r="CM32" s="1088"/>
      <c r="CN32" s="1088"/>
      <c r="CO32" s="1088"/>
      <c r="CP32" s="1088"/>
      <c r="CQ32" s="1088"/>
      <c r="CR32" s="1088"/>
      <c r="CS32" s="1088"/>
      <c r="CT32" s="1088"/>
      <c r="CU32" s="1088"/>
      <c r="CV32" s="1088"/>
      <c r="CW32" s="1088"/>
      <c r="CX32" s="1088"/>
      <c r="CY32" s="1088"/>
      <c r="CZ32" s="1088"/>
      <c r="DA32" s="1088"/>
      <c r="DB32" s="1088"/>
    </row>
    <row r="33" spans="3:106">
      <c r="C33" s="1088"/>
      <c r="D33" s="1088"/>
      <c r="E33" s="1088"/>
      <c r="F33" s="1088"/>
      <c r="G33" s="1088"/>
      <c r="H33" s="1088"/>
      <c r="I33" s="1088"/>
      <c r="J33" s="1088"/>
      <c r="K33" s="1088"/>
      <c r="L33" s="1088"/>
      <c r="M33" s="1088"/>
      <c r="N33" s="1088"/>
      <c r="O33" s="1097"/>
      <c r="P33" s="1097"/>
      <c r="Q33" s="1097"/>
      <c r="R33" s="1097"/>
      <c r="S33" s="1097"/>
      <c r="T33" s="1097"/>
      <c r="U33" s="1097"/>
      <c r="V33" s="1097"/>
      <c r="W33" s="1097"/>
      <c r="X33" s="1097"/>
      <c r="Y33" s="1097"/>
      <c r="Z33" s="1097"/>
      <c r="AA33" s="1097"/>
      <c r="AB33" s="1097"/>
      <c r="AC33" s="1097"/>
      <c r="AD33" s="1097"/>
      <c r="AE33" s="1097"/>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88"/>
      <c r="BC33" s="1088"/>
      <c r="BD33" s="1088"/>
      <c r="BE33" s="1088"/>
      <c r="BF33" s="1088"/>
      <c r="BG33" s="1088"/>
      <c r="BH33" s="1088"/>
      <c r="BI33" s="1088"/>
      <c r="BJ33" s="1088"/>
      <c r="BK33" s="1088"/>
      <c r="BL33" s="1088"/>
      <c r="BM33" s="1088"/>
      <c r="BN33" s="1088"/>
      <c r="BO33" s="1088"/>
      <c r="BP33" s="1088"/>
      <c r="BQ33" s="1088"/>
      <c r="BR33" s="1088"/>
      <c r="BS33" s="1088"/>
      <c r="BT33" s="1088"/>
      <c r="BU33" s="1088"/>
      <c r="BV33" s="1088"/>
      <c r="BW33" s="1088"/>
      <c r="BX33" s="1088"/>
      <c r="BY33" s="1088"/>
      <c r="BZ33" s="1088"/>
      <c r="CA33" s="1088"/>
      <c r="CB33" s="1097"/>
      <c r="CC33" s="1097"/>
      <c r="CD33" s="1097"/>
      <c r="CE33" s="1097"/>
      <c r="CF33" s="1097"/>
      <c r="CG33" s="1097"/>
      <c r="CH33" s="1097"/>
      <c r="CI33" s="1097"/>
      <c r="CJ33" s="1097"/>
      <c r="CK33" s="1097"/>
      <c r="CL33" s="1097"/>
      <c r="CM33" s="1097"/>
      <c r="CN33" s="1097"/>
      <c r="CO33" s="1097"/>
      <c r="CP33" s="1097"/>
      <c r="CQ33" s="1097"/>
      <c r="CR33" s="1097"/>
      <c r="CS33" s="1097"/>
      <c r="CT33" s="1097"/>
      <c r="CU33" s="1097"/>
      <c r="CV33" s="1097"/>
      <c r="CW33" s="1097"/>
      <c r="CX33" s="1097"/>
      <c r="CY33" s="1097"/>
      <c r="CZ33" s="1097"/>
      <c r="DA33" s="1097"/>
      <c r="DB33" s="1088"/>
    </row>
    <row r="34" spans="3:106">
      <c r="C34" s="1088"/>
      <c r="D34" s="1088"/>
      <c r="E34" s="1088"/>
      <c r="F34" s="1088"/>
      <c r="G34" s="1088"/>
      <c r="H34" s="1088"/>
      <c r="I34" s="1088"/>
      <c r="J34" s="1088"/>
      <c r="K34" s="1088"/>
      <c r="L34" s="1088"/>
      <c r="M34" s="1088"/>
      <c r="N34" s="1088"/>
      <c r="O34" s="1088"/>
      <c r="P34" s="1088"/>
      <c r="Q34" s="1088"/>
      <c r="R34" s="1088"/>
      <c r="S34" s="1088"/>
      <c r="T34" s="1088"/>
      <c r="U34" s="1088"/>
      <c r="V34" s="1088"/>
      <c r="W34" s="1088"/>
      <c r="X34" s="1088"/>
      <c r="Y34" s="1088"/>
      <c r="Z34" s="1088"/>
      <c r="AA34" s="1088"/>
      <c r="AB34" s="1088"/>
      <c r="AC34" s="1088"/>
      <c r="AD34" s="1088"/>
      <c r="AE34" s="1088"/>
      <c r="AF34" s="1088"/>
      <c r="AG34" s="1088"/>
      <c r="AH34" s="1088"/>
      <c r="AI34" s="1088"/>
      <c r="AJ34" s="1088"/>
      <c r="AK34" s="1088"/>
      <c r="AL34" s="1088"/>
      <c r="AM34" s="1088"/>
      <c r="AN34" s="1088"/>
      <c r="AO34" s="1088"/>
      <c r="AP34" s="1088"/>
      <c r="AQ34" s="1088"/>
      <c r="AR34" s="1088"/>
      <c r="AS34" s="1088"/>
      <c r="AT34" s="1088"/>
      <c r="AU34" s="1088"/>
      <c r="AV34" s="1088"/>
      <c r="AW34" s="1088"/>
      <c r="AX34" s="1088"/>
      <c r="AY34" s="1088"/>
      <c r="AZ34" s="1088"/>
      <c r="BA34" s="1088"/>
      <c r="BB34" s="1088"/>
      <c r="BC34" s="1088"/>
      <c r="BD34" s="1088"/>
      <c r="BE34" s="1088"/>
      <c r="BF34" s="1088"/>
      <c r="BG34" s="1088"/>
      <c r="BH34" s="1088"/>
      <c r="BI34" s="1088"/>
      <c r="BJ34" s="1088"/>
      <c r="BK34" s="1088"/>
      <c r="BL34" s="1088"/>
      <c r="BM34" s="1088"/>
      <c r="BN34" s="1088"/>
      <c r="BO34" s="1088"/>
      <c r="BP34" s="1088"/>
      <c r="BQ34" s="1088"/>
      <c r="BR34" s="1088"/>
      <c r="BS34" s="1088"/>
      <c r="BT34" s="1088"/>
      <c r="BU34" s="1088"/>
      <c r="BV34" s="1088"/>
      <c r="BW34" s="1088"/>
      <c r="BX34" s="1088"/>
      <c r="BY34" s="1088"/>
      <c r="BZ34" s="1088"/>
      <c r="CA34" s="1088"/>
      <c r="CB34" s="1088"/>
      <c r="CC34" s="1088"/>
      <c r="CD34" s="1088"/>
      <c r="CE34" s="1088"/>
      <c r="CF34" s="1088"/>
      <c r="CG34" s="1088"/>
      <c r="CH34" s="1088"/>
      <c r="CI34" s="1088"/>
      <c r="CJ34" s="1088"/>
      <c r="CK34" s="1088"/>
      <c r="CL34" s="1088"/>
      <c r="CM34" s="1088"/>
      <c r="CN34" s="1088"/>
      <c r="CO34" s="1088"/>
      <c r="CP34" s="1088"/>
      <c r="CQ34" s="1088"/>
      <c r="CR34" s="1088"/>
      <c r="CS34" s="1088"/>
      <c r="CT34" s="1088"/>
      <c r="CU34" s="1088"/>
      <c r="CV34" s="1088"/>
      <c r="CW34" s="1088"/>
      <c r="CX34" s="1088"/>
      <c r="CY34" s="1088"/>
      <c r="CZ34" s="1088"/>
      <c r="DA34" s="1088"/>
      <c r="DB34" s="1088"/>
    </row>
    <row r="35" spans="3:106">
      <c r="C35" s="1088"/>
      <c r="D35" s="1088"/>
      <c r="E35" s="1088"/>
      <c r="F35" s="1088"/>
      <c r="G35" s="1088"/>
      <c r="H35" s="1088"/>
      <c r="I35" s="1088"/>
      <c r="J35" s="1088"/>
      <c r="K35" s="1088"/>
      <c r="L35" s="1088"/>
      <c r="M35" s="1088"/>
      <c r="N35" s="1088"/>
      <c r="O35" s="1097"/>
      <c r="P35" s="1097"/>
      <c r="Q35" s="1097"/>
      <c r="R35" s="1097"/>
      <c r="S35" s="1097"/>
      <c r="T35" s="1088"/>
      <c r="U35" s="1088"/>
      <c r="V35" s="1088"/>
      <c r="W35" s="1088"/>
      <c r="X35" s="1088"/>
      <c r="Y35" s="1088"/>
      <c r="Z35" s="1088"/>
      <c r="AA35" s="1088"/>
      <c r="AB35" s="1088"/>
      <c r="AC35" s="1088"/>
      <c r="AD35" s="1088"/>
      <c r="AE35" s="1088"/>
      <c r="AF35" s="1088"/>
      <c r="AG35" s="1088"/>
      <c r="AH35" s="1088"/>
      <c r="AI35" s="1088"/>
      <c r="AJ35" s="1088"/>
      <c r="AK35" s="1088"/>
      <c r="AL35" s="1088"/>
      <c r="AM35" s="1088"/>
      <c r="AN35" s="1088"/>
      <c r="AO35" s="1088"/>
      <c r="AP35" s="1088"/>
      <c r="AQ35" s="1088"/>
      <c r="AR35" s="1088"/>
      <c r="AS35" s="1088"/>
      <c r="AT35" s="1088"/>
      <c r="AU35" s="1088"/>
      <c r="AV35" s="1088"/>
      <c r="AW35" s="1088"/>
      <c r="AX35" s="1088"/>
      <c r="AY35" s="1088"/>
      <c r="AZ35" s="1088"/>
      <c r="BA35" s="1088"/>
      <c r="BB35" s="1088"/>
      <c r="BC35" s="1088"/>
      <c r="BD35" s="1088"/>
      <c r="BE35" s="1088"/>
      <c r="BF35" s="1088"/>
      <c r="BG35" s="1088"/>
      <c r="BH35" s="1088"/>
      <c r="BI35" s="1088"/>
      <c r="BJ35" s="1088"/>
      <c r="BK35" s="1088"/>
      <c r="BL35" s="1088"/>
      <c r="BM35" s="1088"/>
      <c r="BN35" s="1088"/>
      <c r="BO35" s="1088"/>
      <c r="BP35" s="1088"/>
      <c r="BQ35" s="1088"/>
      <c r="BR35" s="1088"/>
      <c r="BS35" s="1088"/>
      <c r="BT35" s="1088"/>
      <c r="BU35" s="1088"/>
      <c r="BV35" s="1088"/>
      <c r="BW35" s="1088"/>
      <c r="BX35" s="1088"/>
      <c r="BY35" s="1088"/>
      <c r="BZ35" s="1088"/>
      <c r="CA35" s="1088"/>
      <c r="CB35" s="1088"/>
      <c r="CC35" s="1088"/>
      <c r="CD35" s="1088"/>
      <c r="CE35" s="1088"/>
      <c r="CF35" s="1088"/>
      <c r="CG35" s="1088"/>
      <c r="CH35" s="1088"/>
      <c r="CI35" s="1088"/>
      <c r="CJ35" s="1088"/>
      <c r="CK35" s="1088"/>
      <c r="CL35" s="1088"/>
      <c r="CM35" s="1088"/>
      <c r="CN35" s="1088"/>
      <c r="CO35" s="1088"/>
      <c r="CP35" s="1088"/>
      <c r="CQ35" s="1088"/>
      <c r="CR35" s="1088"/>
      <c r="CS35" s="1088"/>
      <c r="CT35" s="1088"/>
      <c r="CU35" s="1088"/>
      <c r="CV35" s="1088"/>
      <c r="CW35" s="1088"/>
      <c r="CX35" s="1088"/>
      <c r="CY35" s="1088"/>
      <c r="CZ35" s="1088"/>
      <c r="DA35" s="1088"/>
      <c r="DB35" s="1088"/>
    </row>
    <row r="36" spans="3:106">
      <c r="C36" s="1088"/>
      <c r="D36" s="1088"/>
      <c r="E36" s="1088"/>
      <c r="F36" s="1088"/>
      <c r="G36" s="1088"/>
      <c r="H36" s="1088"/>
      <c r="I36" s="1088"/>
      <c r="J36" s="1088"/>
      <c r="K36" s="1088"/>
      <c r="L36" s="1088"/>
      <c r="M36" s="1088"/>
      <c r="N36" s="1088"/>
      <c r="O36" s="1088"/>
      <c r="P36" s="1088"/>
      <c r="Q36" s="1088"/>
      <c r="R36" s="1088"/>
      <c r="S36" s="1088"/>
      <c r="T36" s="1088"/>
      <c r="U36" s="1088"/>
      <c r="V36" s="1088"/>
      <c r="W36" s="1088"/>
      <c r="X36" s="1088"/>
      <c r="Y36" s="1088"/>
      <c r="Z36" s="1088"/>
      <c r="AA36" s="1088"/>
      <c r="AB36" s="1088"/>
      <c r="AC36" s="1088"/>
      <c r="AD36" s="1088"/>
      <c r="AE36" s="1088"/>
      <c r="AF36" s="1088"/>
      <c r="AG36" s="1088"/>
      <c r="AH36" s="1088"/>
      <c r="AI36" s="1088"/>
      <c r="AJ36" s="1088"/>
      <c r="AK36" s="1088"/>
      <c r="AL36" s="1097"/>
      <c r="AM36" s="1097"/>
      <c r="AN36" s="1097"/>
      <c r="AO36" s="1097"/>
      <c r="AP36" s="1088"/>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97"/>
      <c r="CM36" s="1097"/>
      <c r="CN36" s="1097"/>
      <c r="CO36" s="1097"/>
      <c r="CP36" s="1088"/>
      <c r="CQ36" s="1088"/>
      <c r="CR36" s="1088"/>
      <c r="CS36" s="1088"/>
      <c r="CT36" s="1088"/>
      <c r="CU36" s="1088"/>
      <c r="CV36" s="1088"/>
      <c r="CW36" s="1088"/>
      <c r="CX36" s="1088"/>
      <c r="CY36" s="1088"/>
      <c r="CZ36" s="1088"/>
      <c r="DA36" s="1088"/>
      <c r="DB36" s="1088"/>
    </row>
    <row r="37" spans="3:106">
      <c r="C37" s="1088"/>
      <c r="D37" s="1088"/>
      <c r="E37" s="1088"/>
      <c r="F37" s="1088"/>
      <c r="G37" s="1088"/>
      <c r="H37" s="1088"/>
      <c r="I37" s="1088"/>
      <c r="J37" s="1088"/>
      <c r="K37" s="1088"/>
      <c r="L37" s="1088"/>
      <c r="M37" s="1088"/>
      <c r="N37" s="1088"/>
      <c r="O37" s="1088"/>
      <c r="P37" s="1088"/>
      <c r="Q37" s="1088"/>
      <c r="R37" s="1088"/>
      <c r="S37" s="1088"/>
      <c r="T37" s="1088"/>
      <c r="U37" s="1088"/>
      <c r="V37" s="1097"/>
      <c r="W37" s="1097"/>
      <c r="X37" s="1097"/>
      <c r="Y37" s="1088"/>
      <c r="Z37" s="1088"/>
      <c r="AA37" s="1088"/>
      <c r="AB37" s="1088"/>
      <c r="AC37" s="1088"/>
      <c r="AD37" s="1088"/>
      <c r="AE37" s="1088"/>
      <c r="AF37" s="1088"/>
      <c r="AG37" s="1088"/>
      <c r="AH37" s="1088"/>
      <c r="AI37" s="1088"/>
      <c r="AJ37" s="1088"/>
      <c r="AK37" s="1088"/>
      <c r="AL37" s="1088"/>
      <c r="AM37" s="1088"/>
      <c r="AN37" s="1088"/>
      <c r="AO37" s="1088"/>
      <c r="AP37" s="1097"/>
      <c r="AQ37" s="1097"/>
      <c r="AR37" s="1097"/>
      <c r="AS37" s="1097"/>
      <c r="AT37" s="1088"/>
      <c r="AU37" s="1088"/>
      <c r="AV37" s="1088"/>
      <c r="AW37" s="1088"/>
      <c r="AX37" s="1088"/>
      <c r="AY37" s="1088"/>
      <c r="AZ37" s="1088"/>
      <c r="BA37" s="1088"/>
      <c r="BB37" s="1088"/>
      <c r="BC37" s="1088"/>
      <c r="BD37" s="1088"/>
      <c r="BE37" s="1088"/>
      <c r="BF37" s="1088"/>
      <c r="BG37" s="1088"/>
      <c r="BH37" s="1088"/>
      <c r="BI37" s="1088"/>
      <c r="BJ37" s="1088"/>
      <c r="BK37" s="1088"/>
      <c r="BL37" s="1088"/>
      <c r="BM37" s="1088"/>
      <c r="BN37" s="1088"/>
      <c r="BO37" s="1088"/>
      <c r="BP37" s="1088"/>
      <c r="BQ37" s="1088"/>
      <c r="BR37" s="1088"/>
      <c r="BS37" s="1088"/>
      <c r="BT37" s="1088"/>
      <c r="BU37" s="1088"/>
      <c r="BV37" s="1097"/>
      <c r="BW37" s="1097"/>
      <c r="BX37" s="1097"/>
      <c r="BY37" s="1088"/>
      <c r="BZ37" s="1088"/>
      <c r="CA37" s="1088"/>
      <c r="CB37" s="1088"/>
      <c r="CC37" s="1088"/>
      <c r="CD37" s="1088"/>
      <c r="CE37" s="1088"/>
      <c r="CF37" s="1088"/>
      <c r="CG37" s="1088"/>
      <c r="CH37" s="1088"/>
      <c r="CI37" s="1088"/>
      <c r="CJ37" s="1088"/>
      <c r="CK37" s="1088"/>
      <c r="CL37" s="1088"/>
      <c r="CM37" s="1088"/>
      <c r="CN37" s="1088"/>
      <c r="CO37" s="1088"/>
      <c r="CP37" s="1097"/>
      <c r="CQ37" s="1097"/>
      <c r="CR37" s="1097"/>
      <c r="CS37" s="1097"/>
      <c r="CT37" s="1088"/>
      <c r="CU37" s="1088"/>
      <c r="CV37" s="1088"/>
      <c r="CW37" s="1088"/>
      <c r="CX37" s="1088"/>
      <c r="CY37" s="1088"/>
      <c r="CZ37" s="1088"/>
      <c r="DA37" s="1088"/>
      <c r="DB37" s="1088"/>
    </row>
    <row r="38" spans="3:106">
      <c r="C38" s="1088"/>
      <c r="D38" s="1088"/>
      <c r="E38" s="1088"/>
      <c r="F38" s="1088"/>
      <c r="G38" s="1088"/>
      <c r="H38" s="1088"/>
      <c r="I38" s="1088"/>
      <c r="J38" s="1088"/>
      <c r="K38" s="1088"/>
      <c r="L38" s="1088"/>
      <c r="M38" s="1088"/>
      <c r="N38" s="1088"/>
      <c r="O38" s="1088"/>
      <c r="P38" s="1088"/>
      <c r="Q38" s="1088"/>
      <c r="R38" s="1088"/>
      <c r="S38" s="1088"/>
      <c r="T38" s="1088"/>
      <c r="U38" s="1097"/>
      <c r="V38" s="1097"/>
      <c r="W38" s="1088"/>
      <c r="X38" s="1088"/>
      <c r="Y38" s="1088"/>
      <c r="Z38" s="1088"/>
      <c r="AA38" s="1088"/>
      <c r="AB38" s="1088"/>
      <c r="AC38" s="1088"/>
      <c r="AD38" s="1088"/>
      <c r="AE38" s="1088"/>
      <c r="AF38" s="1088"/>
      <c r="AG38" s="1088"/>
      <c r="AH38" s="1088"/>
      <c r="AI38" s="1088"/>
      <c r="AJ38" s="1088"/>
      <c r="AK38" s="1088"/>
      <c r="AL38" s="1097"/>
      <c r="AM38" s="1097"/>
      <c r="AN38" s="1097"/>
      <c r="AO38" s="1097"/>
      <c r="AP38" s="1088"/>
      <c r="AQ38" s="1088"/>
      <c r="AR38" s="1088"/>
      <c r="AS38" s="1088"/>
      <c r="AT38" s="1088"/>
      <c r="AU38" s="1088"/>
      <c r="AV38" s="1088"/>
      <c r="AW38" s="1088"/>
      <c r="AX38" s="1088"/>
      <c r="AY38" s="1088"/>
      <c r="AZ38" s="1088"/>
      <c r="BA38" s="1088"/>
      <c r="BB38" s="1088"/>
      <c r="BC38" s="1088"/>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97"/>
      <c r="CM38" s="1097"/>
      <c r="CN38" s="1097"/>
      <c r="CO38" s="1097"/>
      <c r="CP38" s="1088"/>
      <c r="CQ38" s="1088"/>
      <c r="CR38" s="1088"/>
      <c r="CS38" s="1088"/>
      <c r="CT38" s="1088"/>
      <c r="CU38" s="1088"/>
      <c r="CV38" s="1088"/>
      <c r="CW38" s="1088"/>
      <c r="CX38" s="1088"/>
      <c r="CY38" s="1088"/>
      <c r="CZ38" s="1088"/>
      <c r="DA38" s="1088"/>
      <c r="DB38" s="1088"/>
    </row>
    <row r="39" spans="3:106">
      <c r="C39" s="1088"/>
      <c r="D39" s="1088"/>
      <c r="E39" s="1088"/>
      <c r="F39" s="1088"/>
      <c r="G39" s="1088"/>
      <c r="H39" s="1088"/>
      <c r="I39" s="1088"/>
      <c r="J39" s="1088"/>
      <c r="K39" s="1088"/>
      <c r="L39" s="1088"/>
      <c r="M39" s="1088"/>
      <c r="N39" s="1088"/>
      <c r="O39" s="1088"/>
      <c r="P39" s="1088"/>
      <c r="Q39" s="1088"/>
      <c r="R39" s="1088"/>
      <c r="S39" s="1088"/>
      <c r="T39" s="1088"/>
      <c r="U39" s="1088"/>
      <c r="V39" s="1088"/>
      <c r="W39" s="1088"/>
      <c r="X39" s="1088"/>
      <c r="Y39" s="1088"/>
      <c r="Z39" s="1088"/>
      <c r="AA39" s="1088"/>
      <c r="AB39" s="1088"/>
      <c r="AC39" s="1088"/>
      <c r="AD39" s="1088"/>
      <c r="AE39" s="1088"/>
      <c r="AF39" s="1088"/>
      <c r="AG39" s="1088"/>
      <c r="AH39" s="1088"/>
      <c r="AI39" s="1088"/>
      <c r="AJ39" s="1088"/>
      <c r="AK39" s="1088"/>
      <c r="AL39" s="1088"/>
      <c r="AM39" s="1088"/>
      <c r="AN39" s="1088"/>
      <c r="AO39" s="1088"/>
      <c r="AP39" s="1088"/>
      <c r="AQ39" s="1088"/>
      <c r="AR39" s="1088"/>
      <c r="AS39" s="1088"/>
      <c r="AT39" s="1088"/>
      <c r="AU39" s="1088"/>
      <c r="AV39" s="1088"/>
      <c r="AW39" s="1088"/>
      <c r="AX39" s="1088"/>
      <c r="AY39" s="1088"/>
      <c r="AZ39" s="1088"/>
      <c r="BA39" s="1088"/>
      <c r="BB39" s="1088"/>
      <c r="BC39" s="1088"/>
      <c r="BD39" s="1088"/>
      <c r="BE39" s="1088"/>
      <c r="BF39" s="1088"/>
      <c r="BG39" s="1088"/>
      <c r="BH39" s="1088"/>
      <c r="BI39" s="1088"/>
      <c r="BJ39" s="1088"/>
      <c r="BK39" s="1088"/>
      <c r="BL39" s="1088"/>
      <c r="BM39" s="1088"/>
      <c r="BN39" s="1088"/>
      <c r="BO39" s="1088"/>
      <c r="BP39" s="1088"/>
      <c r="BQ39" s="1088"/>
      <c r="BR39" s="1088"/>
      <c r="BS39" s="1088"/>
      <c r="BT39" s="1088"/>
      <c r="BU39" s="1088"/>
      <c r="BV39" s="1088"/>
      <c r="BW39" s="1088"/>
      <c r="BX39" s="1088"/>
      <c r="BY39" s="1088"/>
      <c r="BZ39" s="1088"/>
      <c r="CA39" s="1088"/>
      <c r="CB39" s="1088"/>
      <c r="CC39" s="1088"/>
      <c r="CD39" s="1088"/>
      <c r="CE39" s="1088"/>
      <c r="CF39" s="1088"/>
      <c r="CG39" s="1088"/>
      <c r="CH39" s="1088"/>
      <c r="CI39" s="1088"/>
      <c r="CJ39" s="1088"/>
      <c r="CK39" s="1088"/>
      <c r="CL39" s="1088"/>
      <c r="CM39" s="1088"/>
      <c r="CN39" s="1088"/>
      <c r="CO39" s="1088"/>
      <c r="CP39" s="1088"/>
      <c r="CQ39" s="1088"/>
      <c r="CR39" s="1088"/>
      <c r="CS39" s="1088"/>
      <c r="CT39" s="1088"/>
      <c r="CU39" s="1088"/>
      <c r="CV39" s="1088"/>
      <c r="CW39" s="1088"/>
      <c r="CX39" s="1088"/>
      <c r="CY39" s="1088"/>
      <c r="CZ39" s="1088"/>
      <c r="DA39" s="1088"/>
      <c r="DB39" s="1088"/>
    </row>
    <row r="40" spans="3:106">
      <c r="C40" s="1088"/>
      <c r="D40" s="1088"/>
      <c r="E40" s="1088"/>
      <c r="F40" s="1088"/>
      <c r="G40" s="1088"/>
      <c r="H40" s="1088"/>
      <c r="I40" s="1088"/>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088"/>
      <c r="AL40" s="1088"/>
      <c r="AM40" s="1088"/>
      <c r="AN40" s="1088"/>
      <c r="AO40" s="1088"/>
      <c r="AP40" s="1088"/>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c r="CU40" s="1088"/>
      <c r="CV40" s="1088"/>
      <c r="CW40" s="1088"/>
      <c r="CX40" s="1088"/>
      <c r="CY40" s="1088"/>
      <c r="CZ40" s="1088"/>
      <c r="DA40" s="1088"/>
      <c r="DB40" s="1088"/>
    </row>
    <row r="41" spans="3:106">
      <c r="C41" s="1088"/>
      <c r="D41" s="1088"/>
      <c r="E41" s="1088"/>
      <c r="F41" s="1088"/>
      <c r="G41" s="1088"/>
      <c r="H41" s="1088"/>
      <c r="I41" s="1088"/>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1088"/>
      <c r="AF41" s="1088"/>
      <c r="AG41" s="1088"/>
      <c r="AH41" s="1088"/>
      <c r="AI41" s="1088"/>
      <c r="AJ41" s="1088"/>
      <c r="AK41" s="1088"/>
      <c r="AL41" s="1088"/>
      <c r="AM41" s="1088"/>
      <c r="AN41" s="1088"/>
      <c r="AO41" s="1088"/>
      <c r="AP41" s="1088"/>
      <c r="AQ41" s="1088"/>
      <c r="AR41" s="1088"/>
      <c r="AS41" s="1088"/>
      <c r="AT41" s="1088"/>
      <c r="AU41" s="1088"/>
      <c r="AV41" s="1088"/>
      <c r="AW41" s="1088"/>
      <c r="AX41" s="1088"/>
      <c r="AY41" s="1088"/>
      <c r="AZ41" s="1088"/>
      <c r="BA41" s="1088"/>
      <c r="BB41" s="1088"/>
      <c r="BC41" s="1088"/>
      <c r="BD41" s="1088"/>
      <c r="BE41" s="1088"/>
      <c r="BF41" s="1088"/>
      <c r="BG41" s="1088"/>
      <c r="BH41" s="1088"/>
      <c r="BI41" s="1088"/>
      <c r="BJ41" s="1088"/>
      <c r="BK41" s="1088"/>
      <c r="BL41" s="1088"/>
      <c r="BM41" s="1088"/>
      <c r="BN41" s="1088"/>
      <c r="BO41" s="1088"/>
      <c r="BP41" s="1088"/>
      <c r="BQ41" s="1088"/>
      <c r="BR41" s="1088"/>
      <c r="BS41" s="1088"/>
      <c r="BT41" s="1088"/>
      <c r="BU41" s="1088"/>
      <c r="BV41" s="1088"/>
      <c r="BW41" s="1088"/>
      <c r="BX41" s="1088"/>
      <c r="BY41" s="1088"/>
      <c r="BZ41" s="1088"/>
      <c r="CA41" s="1088"/>
      <c r="CB41" s="1088"/>
      <c r="CC41" s="1088"/>
      <c r="CD41" s="1088"/>
      <c r="CE41" s="1088"/>
      <c r="CF41" s="1088"/>
      <c r="CG41" s="1088"/>
      <c r="CH41" s="1088"/>
      <c r="CI41" s="1088"/>
      <c r="CJ41" s="1088"/>
      <c r="CK41" s="1088"/>
      <c r="CL41" s="1088"/>
      <c r="CM41" s="1088"/>
      <c r="CN41" s="1088"/>
      <c r="CO41" s="1088"/>
      <c r="CP41" s="1088"/>
      <c r="CQ41" s="1088"/>
      <c r="CR41" s="1088"/>
      <c r="CS41" s="1088"/>
      <c r="CT41" s="1088"/>
      <c r="CU41" s="1088"/>
      <c r="CV41" s="1088"/>
      <c r="CW41" s="1088"/>
      <c r="CX41" s="1088"/>
      <c r="CY41" s="1088"/>
      <c r="CZ41" s="1088"/>
      <c r="DA41" s="1088"/>
      <c r="DB41" s="1088"/>
    </row>
    <row r="42" spans="3:106">
      <c r="C42" s="1088"/>
      <c r="D42" s="1088"/>
      <c r="E42" s="1088"/>
      <c r="F42" s="1088"/>
      <c r="G42" s="1088"/>
      <c r="H42" s="1088"/>
      <c r="I42" s="1088"/>
      <c r="J42" s="1088"/>
      <c r="K42" s="1088"/>
      <c r="L42" s="1088"/>
      <c r="M42" s="1088"/>
      <c r="N42" s="1088"/>
      <c r="O42" s="1088"/>
      <c r="P42" s="1088"/>
      <c r="Q42" s="1088"/>
      <c r="R42" s="1088"/>
      <c r="S42" s="1088"/>
      <c r="T42" s="1088"/>
      <c r="U42" s="1088"/>
      <c r="V42" s="1088"/>
      <c r="W42" s="1088"/>
      <c r="X42" s="1088"/>
      <c r="Y42" s="1088"/>
      <c r="Z42" s="1088"/>
      <c r="AA42" s="1088"/>
      <c r="AB42" s="1088"/>
      <c r="AC42" s="1088"/>
      <c r="AD42" s="1088"/>
      <c r="AE42" s="1088"/>
      <c r="AF42" s="1088"/>
      <c r="AG42" s="1088"/>
      <c r="AH42" s="1088"/>
      <c r="AI42" s="1088"/>
      <c r="AJ42" s="1088"/>
      <c r="AK42" s="1088"/>
      <c r="AL42" s="1088"/>
      <c r="AM42" s="1088"/>
      <c r="AN42" s="1088"/>
      <c r="AO42" s="1088"/>
      <c r="AP42" s="1088"/>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c r="CU42" s="1088"/>
      <c r="CV42" s="1088"/>
      <c r="CW42" s="1088"/>
      <c r="CX42" s="1088"/>
      <c r="CY42" s="1088"/>
      <c r="CZ42" s="1088"/>
      <c r="DA42" s="1088"/>
      <c r="DB42" s="1088"/>
    </row>
    <row r="43" spans="3:106">
      <c r="C43" s="1088"/>
      <c r="D43" s="1088"/>
      <c r="E43" s="1088"/>
      <c r="F43" s="1088"/>
      <c r="G43" s="1088"/>
      <c r="H43" s="1088"/>
      <c r="I43" s="1088"/>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8"/>
      <c r="AN43" s="1088"/>
      <c r="AO43" s="1088"/>
      <c r="AP43" s="1088"/>
      <c r="AQ43" s="1088"/>
      <c r="AR43" s="1088"/>
      <c r="AS43" s="1088"/>
      <c r="AT43" s="1088"/>
      <c r="AU43" s="1088"/>
      <c r="AV43" s="1088"/>
      <c r="AW43" s="1088"/>
      <c r="AX43" s="1088"/>
      <c r="AY43" s="1088"/>
      <c r="AZ43" s="1088"/>
      <c r="BA43" s="1088"/>
      <c r="BB43" s="1088"/>
      <c r="BC43" s="1088"/>
      <c r="BD43" s="1088"/>
      <c r="BE43" s="1088"/>
      <c r="BF43" s="1088"/>
      <c r="BG43" s="1088"/>
      <c r="BH43" s="1088"/>
      <c r="BI43" s="1088"/>
      <c r="BJ43" s="1088"/>
      <c r="BK43" s="1088"/>
      <c r="BL43" s="1088"/>
      <c r="BM43" s="1088"/>
      <c r="BN43" s="1088"/>
      <c r="BO43" s="1088"/>
      <c r="BP43" s="1088"/>
      <c r="BQ43" s="1088"/>
      <c r="BR43" s="1088"/>
      <c r="BS43" s="1088"/>
      <c r="BT43" s="1088"/>
      <c r="BU43" s="1088"/>
      <c r="BV43" s="1088"/>
      <c r="BW43" s="1088"/>
      <c r="BX43" s="1088"/>
      <c r="BY43" s="1088"/>
      <c r="BZ43" s="1088"/>
      <c r="CA43" s="1088"/>
      <c r="CB43" s="1088"/>
      <c r="CC43" s="1088"/>
      <c r="CD43" s="1088"/>
      <c r="CE43" s="1088"/>
      <c r="CF43" s="1088"/>
      <c r="CG43" s="1088"/>
      <c r="CH43" s="1088"/>
      <c r="CI43" s="1088"/>
      <c r="CJ43" s="1088"/>
      <c r="CK43" s="1088"/>
      <c r="CL43" s="1088"/>
      <c r="CM43" s="1088"/>
      <c r="CN43" s="1088"/>
      <c r="CO43" s="1088"/>
      <c r="CP43" s="1088"/>
      <c r="CQ43" s="1088"/>
      <c r="CR43" s="1088"/>
      <c r="CS43" s="1088"/>
      <c r="CT43" s="1088"/>
      <c r="CU43" s="1088"/>
      <c r="CV43" s="1088"/>
      <c r="CW43" s="1088"/>
      <c r="CX43" s="1088"/>
      <c r="CY43" s="1088"/>
      <c r="CZ43" s="1088"/>
      <c r="DA43" s="1088"/>
      <c r="DB43" s="1088"/>
    </row>
    <row r="44" spans="3:106">
      <c r="C44" s="1088"/>
      <c r="D44" s="1088"/>
      <c r="E44" s="1088"/>
      <c r="F44" s="1088"/>
      <c r="G44" s="1088"/>
      <c r="H44" s="1088"/>
      <c r="I44" s="1088"/>
      <c r="J44" s="1088"/>
      <c r="K44" s="1088"/>
      <c r="L44" s="1088"/>
      <c r="M44" s="1088"/>
      <c r="N44" s="1088"/>
      <c r="O44" s="1088"/>
      <c r="P44" s="1088"/>
      <c r="Q44" s="1088"/>
      <c r="R44" s="1088"/>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8"/>
      <c r="AN44" s="1088"/>
      <c r="AO44" s="1088"/>
      <c r="AP44" s="1088"/>
      <c r="AQ44" s="1088"/>
      <c r="AR44" s="1088"/>
      <c r="AS44" s="1088"/>
      <c r="AT44" s="1088"/>
      <c r="AU44" s="1088"/>
      <c r="AV44" s="1088"/>
      <c r="AW44" s="1088"/>
      <c r="AX44" s="1088"/>
      <c r="AY44" s="1088"/>
      <c r="AZ44" s="1088"/>
      <c r="BA44" s="1088"/>
      <c r="BB44" s="1088"/>
      <c r="BC44" s="1088"/>
      <c r="BD44" s="1088"/>
      <c r="BE44" s="1088"/>
      <c r="BF44" s="1088"/>
      <c r="BG44" s="1088"/>
      <c r="BH44" s="1088"/>
      <c r="BI44" s="1088"/>
      <c r="BJ44" s="1088"/>
      <c r="BK44" s="1088"/>
      <c r="BL44" s="1088"/>
      <c r="BM44" s="1088"/>
      <c r="BN44" s="1088"/>
      <c r="BO44" s="1088"/>
      <c r="BP44" s="1088"/>
      <c r="BQ44" s="1088"/>
      <c r="BR44" s="1088"/>
      <c r="BS44" s="1088"/>
      <c r="BT44" s="1088"/>
      <c r="BU44" s="1088"/>
      <c r="BV44" s="1088"/>
      <c r="BW44" s="1088"/>
      <c r="BX44" s="1088"/>
      <c r="BY44" s="1088"/>
      <c r="BZ44" s="1088"/>
      <c r="CA44" s="1088"/>
      <c r="CB44" s="1088"/>
      <c r="CC44" s="1088"/>
      <c r="CD44" s="1088"/>
      <c r="CE44" s="1088"/>
      <c r="CF44" s="1088"/>
      <c r="CG44" s="1088"/>
      <c r="CH44" s="1088"/>
      <c r="CI44" s="1088"/>
      <c r="CJ44" s="1088"/>
      <c r="CK44" s="1088"/>
      <c r="CL44" s="1088"/>
      <c r="CM44" s="1088"/>
      <c r="CN44" s="1088"/>
      <c r="CO44" s="1088"/>
      <c r="CP44" s="1088"/>
      <c r="CQ44" s="1088"/>
      <c r="CR44" s="1088"/>
      <c r="CS44" s="1088"/>
      <c r="CT44" s="1088"/>
      <c r="CU44" s="1088"/>
      <c r="CV44" s="1088"/>
      <c r="CW44" s="1088"/>
      <c r="CX44" s="1088"/>
      <c r="CY44" s="1088"/>
      <c r="CZ44" s="1088"/>
      <c r="DA44" s="1088"/>
      <c r="DB44" s="1088"/>
    </row>
    <row r="45" spans="3:106">
      <c r="C45" s="1088"/>
      <c r="D45" s="1088"/>
      <c r="E45" s="1088"/>
      <c r="F45" s="1088"/>
      <c r="G45" s="1088"/>
      <c r="H45" s="1088"/>
      <c r="I45" s="1088"/>
      <c r="J45" s="1088"/>
      <c r="K45" s="1088"/>
      <c r="L45" s="1088"/>
      <c r="M45" s="1088"/>
      <c r="N45" s="1088"/>
      <c r="O45" s="1088"/>
      <c r="P45" s="1088"/>
      <c r="Q45" s="1088"/>
      <c r="R45" s="1088"/>
      <c r="S45" s="1088"/>
      <c r="T45" s="1088"/>
      <c r="U45" s="1088"/>
      <c r="V45" s="1088"/>
      <c r="W45" s="1088"/>
      <c r="X45" s="1088"/>
      <c r="Y45" s="1088"/>
      <c r="Z45" s="1088"/>
      <c r="AA45" s="1088"/>
      <c r="AB45" s="1088"/>
      <c r="AC45" s="1088"/>
      <c r="AD45" s="1088"/>
      <c r="AE45" s="1088"/>
      <c r="AF45" s="1088"/>
      <c r="AG45" s="1088"/>
      <c r="AH45" s="1088"/>
      <c r="AI45" s="1088"/>
      <c r="AJ45" s="1088"/>
      <c r="AK45" s="1088"/>
      <c r="AL45" s="1088"/>
      <c r="AM45" s="1088"/>
      <c r="AN45" s="1088"/>
      <c r="AO45" s="1088"/>
      <c r="AP45" s="1088"/>
      <c r="AQ45" s="1088"/>
      <c r="AR45" s="1088"/>
      <c r="AS45" s="1088"/>
      <c r="AT45" s="1088"/>
      <c r="AU45" s="1088"/>
      <c r="AV45" s="1088"/>
      <c r="AW45" s="1088"/>
      <c r="AX45" s="1088"/>
      <c r="AY45" s="1088"/>
      <c r="AZ45" s="1088"/>
      <c r="BA45" s="1088"/>
      <c r="BB45" s="1088"/>
      <c r="BC45" s="1088"/>
      <c r="BD45" s="1088"/>
      <c r="BE45" s="1088"/>
      <c r="BF45" s="1088"/>
      <c r="BG45" s="1088"/>
      <c r="BH45" s="1088"/>
      <c r="BI45" s="1088"/>
      <c r="BJ45" s="1088"/>
      <c r="BK45" s="1088"/>
      <c r="BL45" s="1088"/>
      <c r="BM45" s="1088"/>
      <c r="BN45" s="1088"/>
      <c r="BO45" s="1088"/>
      <c r="BP45" s="1088"/>
      <c r="BQ45" s="1088"/>
      <c r="BR45" s="1088"/>
      <c r="BS45" s="1088"/>
      <c r="BT45" s="1088"/>
      <c r="BU45" s="1088"/>
      <c r="BV45" s="1088"/>
      <c r="BW45" s="1088"/>
      <c r="BX45" s="1088"/>
      <c r="BY45" s="1088"/>
      <c r="BZ45" s="1088"/>
      <c r="CA45" s="1088"/>
      <c r="CB45" s="1088"/>
      <c r="CC45" s="1088"/>
      <c r="CD45" s="1088"/>
      <c r="CE45" s="1088"/>
      <c r="CF45" s="1088"/>
      <c r="CG45" s="1088"/>
      <c r="CH45" s="1088"/>
      <c r="CI45" s="1088"/>
      <c r="CJ45" s="1088"/>
      <c r="CK45" s="1088"/>
      <c r="CL45" s="1088"/>
      <c r="CM45" s="1088"/>
      <c r="CN45" s="1088"/>
      <c r="CO45" s="1088"/>
      <c r="CP45" s="1088"/>
      <c r="CQ45" s="1088"/>
      <c r="CR45" s="1088"/>
      <c r="CS45" s="1088"/>
      <c r="CT45" s="1088"/>
      <c r="CU45" s="1088"/>
      <c r="CV45" s="1088"/>
      <c r="CW45" s="1088"/>
      <c r="CX45" s="1088"/>
      <c r="CY45" s="1088"/>
      <c r="CZ45" s="1088"/>
      <c r="DA45" s="1088"/>
      <c r="DB45" s="1088"/>
    </row>
    <row r="46" spans="3:106">
      <c r="C46" s="1088"/>
      <c r="D46" s="1088"/>
      <c r="E46" s="1088"/>
      <c r="F46" s="1088"/>
      <c r="G46" s="1088"/>
      <c r="H46" s="1088"/>
      <c r="I46" s="1088"/>
      <c r="J46" s="1088"/>
      <c r="K46" s="1088"/>
      <c r="L46" s="1088"/>
      <c r="M46" s="1088"/>
      <c r="N46" s="1088"/>
      <c r="O46" s="1088"/>
      <c r="P46" s="1088"/>
      <c r="Q46" s="1088"/>
      <c r="R46" s="1088"/>
      <c r="S46" s="1088"/>
      <c r="T46" s="1088"/>
      <c r="U46" s="1088"/>
      <c r="V46" s="1088"/>
      <c r="W46" s="1088"/>
      <c r="X46" s="1088"/>
      <c r="Y46" s="1088"/>
      <c r="Z46" s="1088"/>
      <c r="AA46" s="1088"/>
      <c r="AB46" s="1088"/>
      <c r="AC46" s="1088"/>
      <c r="AD46" s="1088"/>
      <c r="AE46" s="1088"/>
      <c r="AF46" s="1088"/>
      <c r="AG46" s="1088"/>
      <c r="AH46" s="1088"/>
      <c r="AI46" s="1088"/>
      <c r="AJ46" s="1088"/>
      <c r="AK46" s="1088"/>
      <c r="AL46" s="1088"/>
      <c r="AM46" s="1088"/>
      <c r="AN46" s="1088"/>
      <c r="AO46" s="1088"/>
      <c r="AP46" s="1088"/>
      <c r="AQ46" s="1088"/>
      <c r="AR46" s="1088"/>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c r="CU46" s="1088"/>
      <c r="CV46" s="1088"/>
      <c r="CW46" s="1088"/>
      <c r="CX46" s="1088"/>
      <c r="CY46" s="1088"/>
      <c r="CZ46" s="1088"/>
      <c r="DA46" s="1088"/>
      <c r="DB46" s="1088"/>
    </row>
    <row r="47" spans="3:106">
      <c r="C47" s="1088"/>
      <c r="D47" s="1088"/>
      <c r="E47" s="1088"/>
      <c r="F47" s="1088"/>
      <c r="G47" s="1088"/>
      <c r="H47" s="1088"/>
      <c r="I47" s="1088"/>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8"/>
      <c r="AN47" s="1088"/>
      <c r="AO47" s="1088"/>
      <c r="AP47" s="1088"/>
      <c r="AQ47" s="1088"/>
      <c r="AR47" s="1088"/>
      <c r="AS47" s="1088"/>
      <c r="AT47" s="1088"/>
      <c r="AU47" s="1088"/>
      <c r="AV47" s="1088"/>
      <c r="AW47" s="1088"/>
      <c r="AX47" s="1088"/>
      <c r="AY47" s="1088"/>
      <c r="AZ47" s="1088"/>
      <c r="BA47" s="1088"/>
      <c r="BB47" s="1088"/>
      <c r="BC47" s="1088"/>
      <c r="BD47" s="1088"/>
      <c r="BE47" s="1088"/>
      <c r="BF47" s="1088"/>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c r="CU47" s="1088"/>
      <c r="CV47" s="1088"/>
      <c r="CW47" s="1088"/>
      <c r="CX47" s="1088"/>
      <c r="CY47" s="1088"/>
      <c r="CZ47" s="1088"/>
      <c r="DA47" s="1088"/>
      <c r="DB47" s="1088"/>
    </row>
    <row r="48" spans="3:106">
      <c r="C48" s="1088"/>
      <c r="D48" s="1088"/>
      <c r="E48" s="1088"/>
      <c r="F48" s="1088"/>
      <c r="G48" s="1088"/>
      <c r="H48" s="1088"/>
      <c r="I48" s="1088"/>
      <c r="J48" s="1088"/>
      <c r="K48" s="1088"/>
      <c r="L48" s="1088"/>
      <c r="M48" s="1088"/>
      <c r="N48" s="1088"/>
      <c r="O48" s="1088"/>
      <c r="P48" s="1088"/>
      <c r="Q48" s="1088"/>
      <c r="R48" s="1088"/>
      <c r="S48" s="1088"/>
      <c r="T48" s="1088"/>
      <c r="U48" s="1088"/>
      <c r="V48" s="1088"/>
      <c r="W48" s="1088"/>
      <c r="X48" s="1088"/>
      <c r="Y48" s="1088"/>
      <c r="Z48" s="1088"/>
      <c r="AA48" s="1088"/>
      <c r="AB48" s="1088"/>
      <c r="AC48" s="1088"/>
      <c r="AD48" s="1088"/>
      <c r="AE48" s="1088"/>
      <c r="AF48" s="1088"/>
      <c r="AG48" s="1088"/>
      <c r="AH48" s="1088"/>
      <c r="AI48" s="1088"/>
      <c r="AJ48" s="1088"/>
      <c r="AK48" s="1088"/>
      <c r="AL48" s="1088"/>
      <c r="AM48" s="1088"/>
      <c r="AN48" s="1088"/>
      <c r="AO48" s="1088"/>
      <c r="AP48" s="1088"/>
      <c r="AQ48" s="1088"/>
      <c r="AR48" s="1088"/>
      <c r="AS48" s="1088"/>
      <c r="AT48" s="1088"/>
      <c r="AU48" s="1088"/>
      <c r="AV48" s="1088"/>
      <c r="AW48" s="1088"/>
      <c r="AX48" s="1088"/>
      <c r="AY48" s="1088"/>
      <c r="AZ48" s="1088"/>
      <c r="BA48" s="1088"/>
      <c r="BB48" s="1088"/>
      <c r="BC48" s="1088"/>
      <c r="BD48" s="1088"/>
      <c r="BE48" s="1088"/>
      <c r="BF48" s="1088"/>
      <c r="BG48" s="1088"/>
      <c r="BH48" s="1088"/>
      <c r="BI48" s="1088"/>
      <c r="BJ48" s="1088"/>
      <c r="BK48" s="1088"/>
      <c r="BL48" s="1088"/>
      <c r="BM48" s="1088"/>
      <c r="BN48" s="1088"/>
      <c r="BO48" s="1088"/>
      <c r="BP48" s="1088"/>
      <c r="BQ48" s="1088"/>
      <c r="BR48" s="1088"/>
      <c r="BS48" s="1088"/>
      <c r="BT48" s="1088"/>
      <c r="BU48" s="1088"/>
      <c r="BV48" s="1088"/>
      <c r="BW48" s="1088"/>
      <c r="BX48" s="1088"/>
      <c r="BY48" s="1088"/>
      <c r="BZ48" s="1088"/>
      <c r="CA48" s="1088"/>
      <c r="CB48" s="1088"/>
      <c r="CC48" s="1088"/>
      <c r="CD48" s="1088"/>
      <c r="CE48" s="1088"/>
      <c r="CF48" s="1088"/>
      <c r="CG48" s="1088"/>
      <c r="CH48" s="1088"/>
      <c r="CI48" s="1088"/>
      <c r="CJ48" s="1088"/>
      <c r="CK48" s="1088"/>
      <c r="CL48" s="1088"/>
      <c r="CM48" s="1088"/>
      <c r="CN48" s="1088"/>
      <c r="CO48" s="1088"/>
      <c r="CP48" s="1088"/>
      <c r="CQ48" s="1088"/>
      <c r="CR48" s="1088"/>
      <c r="CS48" s="1088"/>
      <c r="CT48" s="1088"/>
      <c r="CU48" s="1088"/>
      <c r="CV48" s="1088"/>
      <c r="CW48" s="1088"/>
      <c r="CX48" s="1088"/>
      <c r="CY48" s="1088"/>
      <c r="CZ48" s="1088"/>
      <c r="DA48" s="1088"/>
      <c r="DB48" s="1088"/>
    </row>
    <row r="49" spans="3:106">
      <c r="C49" s="1088"/>
      <c r="D49" s="1088"/>
      <c r="E49" s="1088"/>
      <c r="F49" s="1088"/>
      <c r="G49" s="1088"/>
      <c r="H49" s="1088"/>
      <c r="I49" s="1088"/>
      <c r="J49" s="1088"/>
      <c r="K49" s="1088"/>
      <c r="L49" s="1088"/>
      <c r="M49" s="1088"/>
      <c r="N49" s="1088"/>
      <c r="O49" s="1097"/>
      <c r="P49" s="1097"/>
      <c r="Q49" s="1088"/>
      <c r="R49" s="1088"/>
      <c r="S49" s="1088"/>
      <c r="T49" s="1097"/>
      <c r="U49" s="1097"/>
      <c r="V49" s="1088"/>
      <c r="W49" s="1088"/>
      <c r="X49" s="1088"/>
      <c r="Y49" s="1088"/>
      <c r="Z49" s="1088"/>
      <c r="AA49" s="1088"/>
      <c r="AB49" s="1088"/>
      <c r="AC49" s="1088"/>
      <c r="AD49" s="1088"/>
      <c r="AE49" s="1088"/>
      <c r="AF49" s="1088"/>
      <c r="AG49" s="1088"/>
      <c r="AH49" s="1088"/>
      <c r="AI49" s="1088"/>
      <c r="AJ49" s="1088"/>
      <c r="AK49" s="1088"/>
      <c r="AL49" s="1088"/>
      <c r="AM49" s="1088"/>
      <c r="AN49" s="1088"/>
      <c r="AO49" s="1088"/>
      <c r="AP49" s="1088"/>
      <c r="AQ49" s="1088"/>
      <c r="AR49" s="1088"/>
      <c r="AS49" s="1088"/>
      <c r="AT49" s="1088"/>
      <c r="AU49" s="1088"/>
      <c r="AV49" s="1088"/>
      <c r="AW49" s="1088"/>
      <c r="AX49" s="1088"/>
      <c r="AY49" s="1088"/>
      <c r="AZ49" s="1088"/>
      <c r="BA49" s="1088"/>
      <c r="BB49" s="1088"/>
      <c r="BC49" s="1088"/>
      <c r="BD49" s="1088"/>
      <c r="BE49" s="1088"/>
      <c r="BF49" s="1088"/>
      <c r="BG49" s="1088"/>
      <c r="BH49" s="1088"/>
      <c r="BI49" s="1088"/>
      <c r="BJ49" s="1088"/>
      <c r="BK49" s="1088"/>
      <c r="BL49" s="1088"/>
      <c r="BM49" s="1088"/>
      <c r="BN49" s="1088"/>
      <c r="BO49" s="1088"/>
      <c r="BP49" s="1088"/>
      <c r="BQ49" s="1088"/>
      <c r="BR49" s="1088"/>
      <c r="BS49" s="1088"/>
      <c r="BT49" s="1088"/>
      <c r="BU49" s="1088"/>
      <c r="BV49" s="1088"/>
      <c r="BW49" s="1088"/>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88"/>
      <c r="CU49" s="1088"/>
      <c r="CV49" s="1088"/>
      <c r="CW49" s="1088"/>
      <c r="CX49" s="1088"/>
      <c r="CY49" s="1088"/>
      <c r="CZ49" s="1088"/>
      <c r="DA49" s="1088"/>
      <c r="DB49" s="1088"/>
    </row>
    <row r="50" spans="3:106">
      <c r="C50" s="1088"/>
      <c r="D50" s="1088"/>
      <c r="E50" s="1088"/>
      <c r="F50" s="1088"/>
      <c r="G50" s="1088"/>
      <c r="H50" s="1088"/>
      <c r="I50" s="1088"/>
      <c r="J50" s="1088"/>
      <c r="K50" s="1088"/>
      <c r="L50" s="1088"/>
      <c r="M50" s="1088"/>
      <c r="N50" s="1088"/>
      <c r="O50" s="1088"/>
      <c r="P50" s="1088"/>
      <c r="Q50" s="1088"/>
      <c r="R50" s="1088"/>
      <c r="S50" s="1088"/>
      <c r="T50" s="1088"/>
      <c r="U50" s="1088"/>
      <c r="V50" s="1088"/>
      <c r="W50" s="1088"/>
      <c r="X50" s="1088"/>
      <c r="Y50" s="1088"/>
      <c r="Z50" s="1088"/>
      <c r="AA50" s="1088"/>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88"/>
      <c r="BC50" s="1088"/>
      <c r="BD50" s="1088"/>
      <c r="BE50" s="1088"/>
      <c r="BF50" s="1088"/>
      <c r="BG50" s="1088"/>
      <c r="BH50" s="1088"/>
      <c r="BI50" s="1088"/>
      <c r="BJ50" s="1088"/>
      <c r="BK50" s="1088"/>
      <c r="BL50" s="1088"/>
      <c r="BM50" s="1088"/>
      <c r="BN50" s="1088"/>
      <c r="BO50" s="1088"/>
      <c r="BP50" s="1088"/>
      <c r="BQ50" s="1088"/>
      <c r="BR50" s="1088"/>
      <c r="BS50" s="1088"/>
      <c r="BT50" s="1088"/>
      <c r="BU50" s="1088"/>
      <c r="BV50" s="1088"/>
      <c r="BW50" s="1088"/>
      <c r="BX50" s="1088"/>
      <c r="BY50" s="1088"/>
      <c r="BZ50" s="1088"/>
      <c r="CA50" s="1088"/>
      <c r="CB50" s="1097"/>
      <c r="CC50" s="1097"/>
      <c r="CD50" s="1097"/>
      <c r="CE50" s="1097"/>
      <c r="CF50" s="1097"/>
      <c r="CG50" s="1097"/>
      <c r="CH50" s="1097"/>
      <c r="CI50" s="1097"/>
      <c r="CJ50" s="1097"/>
      <c r="CK50" s="1097"/>
      <c r="CL50" s="1097"/>
      <c r="CM50" s="1097"/>
      <c r="CN50" s="1097"/>
      <c r="CO50" s="1097"/>
      <c r="CP50" s="1097"/>
      <c r="CQ50" s="1097"/>
      <c r="CR50" s="1097"/>
      <c r="CS50" s="1097"/>
      <c r="CT50" s="1097"/>
      <c r="CU50" s="1097"/>
      <c r="CV50" s="1097"/>
      <c r="CW50" s="1097"/>
      <c r="CX50" s="1097"/>
      <c r="CY50" s="1097"/>
      <c r="CZ50" s="1097"/>
      <c r="DA50" s="1097"/>
      <c r="DB50" s="1088"/>
    </row>
    <row r="51" spans="3:106">
      <c r="C51" s="1088"/>
      <c r="D51" s="1088"/>
      <c r="E51" s="1088"/>
      <c r="F51" s="1088"/>
      <c r="G51" s="1088"/>
      <c r="H51" s="1088"/>
      <c r="I51" s="1088"/>
      <c r="J51" s="1088"/>
      <c r="K51" s="1088"/>
      <c r="L51" s="1088"/>
      <c r="M51" s="1088"/>
      <c r="N51" s="1088"/>
      <c r="O51" s="1088"/>
      <c r="P51" s="1088"/>
      <c r="Q51" s="1088"/>
      <c r="R51" s="1088"/>
      <c r="S51" s="1088"/>
      <c r="T51" s="1088"/>
      <c r="U51" s="1088"/>
      <c r="V51" s="1088"/>
      <c r="W51" s="1088"/>
      <c r="X51" s="1088"/>
      <c r="Y51" s="1088"/>
      <c r="Z51" s="1088"/>
      <c r="AA51" s="1088"/>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97"/>
      <c r="CC51" s="1097"/>
      <c r="CD51" s="1097"/>
      <c r="CE51" s="1097"/>
      <c r="CF51" s="1097"/>
      <c r="CG51" s="1097"/>
      <c r="CH51" s="1097"/>
      <c r="CI51" s="1097"/>
      <c r="CJ51" s="1097"/>
      <c r="CK51" s="1097"/>
      <c r="CL51" s="1097"/>
      <c r="CM51" s="1097"/>
      <c r="CN51" s="1097"/>
      <c r="CO51" s="1097"/>
      <c r="CP51" s="1097"/>
      <c r="CQ51" s="1097"/>
      <c r="CR51" s="1097"/>
      <c r="CS51" s="1097"/>
      <c r="CT51" s="1097"/>
      <c r="CU51" s="1097"/>
      <c r="CV51" s="1097"/>
      <c r="CW51" s="1097"/>
      <c r="CX51" s="1097"/>
      <c r="CY51" s="1097"/>
      <c r="CZ51" s="1097"/>
      <c r="DA51" s="1097"/>
      <c r="DB51" s="1088"/>
    </row>
    <row r="52" spans="3:106">
      <c r="C52" s="1088"/>
      <c r="D52" s="1088"/>
      <c r="E52" s="1088"/>
      <c r="F52" s="1088"/>
      <c r="G52" s="1088"/>
      <c r="H52" s="1088"/>
      <c r="I52" s="1088"/>
      <c r="J52" s="1088"/>
      <c r="K52" s="1088"/>
      <c r="L52" s="1088"/>
      <c r="M52" s="1088"/>
      <c r="N52" s="1088"/>
      <c r="O52" s="1088"/>
      <c r="P52" s="1088"/>
      <c r="Q52" s="1088"/>
      <c r="R52" s="1088"/>
      <c r="S52" s="1088"/>
      <c r="T52" s="1088"/>
      <c r="U52" s="1088"/>
      <c r="V52" s="1088"/>
      <c r="W52" s="1088"/>
      <c r="X52" s="1088"/>
      <c r="Y52" s="1088"/>
      <c r="Z52" s="1088"/>
      <c r="AA52" s="1088"/>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97"/>
      <c r="CC52" s="1097"/>
      <c r="CD52" s="1097"/>
      <c r="CE52" s="1097"/>
      <c r="CF52" s="1097"/>
      <c r="CG52" s="1097"/>
      <c r="CH52" s="1097"/>
      <c r="CI52" s="1097"/>
      <c r="CJ52" s="1097"/>
      <c r="CK52" s="1097"/>
      <c r="CL52" s="1097"/>
      <c r="CM52" s="1097"/>
      <c r="CN52" s="1097"/>
      <c r="CO52" s="1097"/>
      <c r="CP52" s="1097"/>
      <c r="CQ52" s="1097"/>
      <c r="CR52" s="1097"/>
      <c r="CS52" s="1097"/>
      <c r="CT52" s="1097"/>
      <c r="CU52" s="1097"/>
      <c r="CV52" s="1097"/>
      <c r="CW52" s="1097"/>
      <c r="CX52" s="1097"/>
      <c r="CY52" s="1097"/>
      <c r="CZ52" s="1097"/>
      <c r="DA52" s="1097"/>
      <c r="DB52" s="1088"/>
    </row>
    <row r="53" spans="3:106">
      <c r="C53" s="1088"/>
      <c r="D53" s="1088"/>
      <c r="E53" s="1088"/>
      <c r="F53" s="1088"/>
      <c r="G53" s="1088"/>
      <c r="H53" s="1088"/>
      <c r="I53" s="1088"/>
      <c r="J53" s="1088"/>
      <c r="K53" s="1088"/>
      <c r="L53" s="1088"/>
      <c r="M53" s="1088"/>
      <c r="N53" s="1088"/>
      <c r="O53" s="1097"/>
      <c r="P53" s="1097"/>
      <c r="Q53" s="1097"/>
      <c r="R53" s="1088"/>
      <c r="S53" s="1097"/>
      <c r="T53" s="1097"/>
      <c r="U53" s="1097"/>
      <c r="V53" s="1097"/>
      <c r="W53" s="1088"/>
      <c r="X53" s="1088"/>
      <c r="Y53" s="1088"/>
      <c r="Z53" s="1088"/>
      <c r="AA53" s="1088"/>
      <c r="AB53" s="1088"/>
      <c r="AC53" s="1088"/>
      <c r="AD53" s="1088"/>
      <c r="AE53" s="1088"/>
      <c r="AF53" s="1088"/>
      <c r="AG53" s="1088"/>
      <c r="AH53" s="1088"/>
      <c r="AI53" s="1088"/>
      <c r="AJ53" s="1088"/>
      <c r="AK53" s="1088"/>
      <c r="AL53" s="1088"/>
      <c r="AM53" s="1088"/>
      <c r="AN53" s="1088"/>
      <c r="AO53" s="1088"/>
      <c r="AP53" s="1088"/>
      <c r="AQ53" s="1088"/>
      <c r="AR53" s="1088"/>
      <c r="AS53" s="1088"/>
      <c r="AT53" s="1088"/>
      <c r="AU53" s="1088"/>
      <c r="AV53" s="1088"/>
      <c r="AW53" s="1088"/>
      <c r="AX53" s="1088"/>
      <c r="AY53" s="1088"/>
      <c r="AZ53" s="1088"/>
      <c r="BA53" s="1088"/>
      <c r="BB53" s="1088"/>
      <c r="BC53" s="1088"/>
      <c r="BD53" s="1088"/>
      <c r="BE53" s="1088"/>
      <c r="BF53" s="1088"/>
      <c r="BG53" s="1088"/>
      <c r="BH53" s="1088"/>
      <c r="BI53" s="1088"/>
      <c r="BJ53" s="1088"/>
      <c r="BK53" s="1088"/>
      <c r="BL53" s="1088"/>
      <c r="BM53" s="1088"/>
      <c r="BN53" s="1088"/>
      <c r="BO53" s="1088"/>
      <c r="BP53" s="1088"/>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c r="CU53" s="1088"/>
      <c r="CV53" s="1088"/>
      <c r="CW53" s="1088"/>
      <c r="CX53" s="1088"/>
      <c r="CY53" s="1088"/>
      <c r="CZ53" s="1088"/>
      <c r="DA53" s="1088"/>
      <c r="DB53" s="1088"/>
    </row>
    <row r="54" spans="3:106">
      <c r="C54" s="1088"/>
      <c r="D54" s="1088"/>
      <c r="E54" s="1088"/>
      <c r="F54" s="1088"/>
      <c r="G54" s="1088"/>
      <c r="H54" s="1088"/>
      <c r="I54" s="1088"/>
      <c r="J54" s="1088"/>
      <c r="K54" s="1088"/>
      <c r="L54" s="1088"/>
      <c r="M54" s="1088"/>
      <c r="N54" s="1088"/>
      <c r="O54" s="1097"/>
      <c r="P54" s="1097"/>
      <c r="Q54" s="1097"/>
      <c r="R54" s="1097"/>
      <c r="S54" s="1097"/>
      <c r="T54" s="1097"/>
      <c r="U54" s="1097"/>
      <c r="V54" s="1097"/>
      <c r="W54" s="1097"/>
      <c r="X54" s="1097"/>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c r="CU54" s="1088"/>
      <c r="CV54" s="1088"/>
      <c r="CW54" s="1088"/>
      <c r="CX54" s="1088"/>
      <c r="CY54" s="1088"/>
      <c r="CZ54" s="1088"/>
      <c r="DA54" s="1088"/>
      <c r="DB54" s="1088"/>
    </row>
    <row r="55" spans="3:106">
      <c r="C55" s="1088"/>
      <c r="D55" s="1088"/>
      <c r="E55" s="1088"/>
      <c r="F55" s="1088"/>
      <c r="G55" s="1088"/>
      <c r="H55" s="1088"/>
      <c r="I55" s="1088"/>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088"/>
      <c r="BH55" s="1088"/>
      <c r="BI55" s="1088"/>
      <c r="BJ55" s="1088"/>
      <c r="BK55" s="1088"/>
      <c r="BL55" s="1088"/>
      <c r="BM55" s="1088"/>
      <c r="BN55" s="1088"/>
      <c r="BO55" s="1088"/>
      <c r="BP55" s="1088"/>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c r="CU55" s="1088"/>
      <c r="CV55" s="1088"/>
      <c r="CW55" s="1088"/>
      <c r="CX55" s="1088"/>
      <c r="CY55" s="1088"/>
      <c r="CZ55" s="1088"/>
      <c r="DA55" s="1088"/>
      <c r="DB55" s="1088"/>
    </row>
    <row r="56" spans="3:106">
      <c r="C56" s="1088"/>
      <c r="D56" s="1088"/>
      <c r="E56" s="1088"/>
      <c r="F56" s="1088"/>
      <c r="G56" s="1088"/>
      <c r="H56" s="1088"/>
      <c r="I56" s="1088"/>
      <c r="J56" s="1088"/>
      <c r="K56" s="1088"/>
      <c r="L56" s="1088"/>
      <c r="M56" s="1088"/>
      <c r="N56" s="1088"/>
      <c r="O56" s="1088"/>
      <c r="P56" s="1088"/>
      <c r="Q56" s="1097"/>
      <c r="R56" s="1097"/>
      <c r="S56" s="1097"/>
      <c r="T56" s="1097"/>
      <c r="U56" s="1097"/>
      <c r="V56" s="1097"/>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c r="CU56" s="1088"/>
      <c r="CV56" s="1088"/>
      <c r="CW56" s="1088"/>
      <c r="CX56" s="1088"/>
      <c r="CY56" s="1088"/>
      <c r="CZ56" s="1088"/>
      <c r="DA56" s="1088"/>
      <c r="DB56" s="1088"/>
    </row>
    <row r="57" spans="3:106">
      <c r="C57" s="1088"/>
      <c r="D57" s="1088"/>
      <c r="E57" s="1088"/>
      <c r="F57" s="1088"/>
      <c r="G57" s="1088"/>
      <c r="H57" s="1088"/>
      <c r="I57" s="1088"/>
      <c r="J57" s="1088"/>
      <c r="K57" s="1088"/>
      <c r="L57" s="1088"/>
      <c r="M57" s="1088"/>
      <c r="N57" s="1088"/>
      <c r="O57" s="1097"/>
      <c r="P57" s="1097"/>
      <c r="Q57" s="1097"/>
      <c r="R57" s="1097"/>
      <c r="S57" s="1097"/>
      <c r="T57" s="1097"/>
      <c r="U57" s="1097"/>
      <c r="V57" s="1097"/>
      <c r="W57" s="1097"/>
      <c r="X57" s="1097"/>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c r="CU57" s="1088"/>
      <c r="CV57" s="1088"/>
      <c r="CW57" s="1088"/>
      <c r="CX57" s="1088"/>
      <c r="CY57" s="1088"/>
      <c r="CZ57" s="1088"/>
      <c r="DA57" s="1088"/>
      <c r="DB57" s="1088"/>
    </row>
    <row r="58" spans="3:106">
      <c r="C58" s="1088"/>
      <c r="D58" s="1088"/>
      <c r="E58" s="1088"/>
      <c r="F58" s="1088"/>
      <c r="G58" s="1088"/>
      <c r="H58" s="1088"/>
      <c r="I58" s="1088"/>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c r="CU58" s="1088"/>
      <c r="CV58" s="1088"/>
      <c r="CW58" s="1088"/>
      <c r="CX58" s="1088"/>
      <c r="CY58" s="1088"/>
      <c r="CZ58" s="1088"/>
      <c r="DA58" s="1088"/>
      <c r="DB58" s="1088"/>
    </row>
    <row r="59" spans="3:106">
      <c r="C59" s="1088"/>
      <c r="D59" s="1088"/>
      <c r="E59" s="1088"/>
      <c r="F59" s="1088"/>
      <c r="G59" s="1088"/>
      <c r="H59" s="1088"/>
      <c r="I59" s="1088"/>
      <c r="J59" s="1088"/>
      <c r="K59" s="1088"/>
      <c r="L59" s="1088"/>
      <c r="M59" s="1088"/>
      <c r="N59" s="1088"/>
      <c r="O59" s="1088"/>
      <c r="P59" s="1097"/>
      <c r="Q59" s="1097"/>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c r="CU59" s="1088"/>
      <c r="CV59" s="1088"/>
      <c r="CW59" s="1088"/>
      <c r="CX59" s="1088"/>
      <c r="CY59" s="1088"/>
      <c r="CZ59" s="1088"/>
      <c r="DA59" s="1088"/>
      <c r="DB59" s="1088"/>
    </row>
    <row r="60" spans="3:106">
      <c r="C60" s="1088"/>
      <c r="D60" s="1088"/>
      <c r="E60" s="1088"/>
      <c r="F60" s="1088"/>
      <c r="G60" s="1088"/>
      <c r="H60" s="1088"/>
      <c r="I60" s="1088"/>
      <c r="J60" s="1088"/>
      <c r="K60" s="1088"/>
      <c r="L60" s="1088"/>
      <c r="M60" s="1088"/>
      <c r="N60" s="1088"/>
      <c r="O60" s="1088"/>
      <c r="P60" s="1097"/>
      <c r="Q60" s="1097"/>
      <c r="R60" s="1097"/>
      <c r="S60" s="1097"/>
      <c r="T60" s="1097"/>
      <c r="U60" s="1097"/>
      <c r="V60" s="1097"/>
      <c r="W60" s="1097"/>
      <c r="X60" s="1097"/>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c r="CU60" s="1088"/>
      <c r="CV60" s="1088"/>
      <c r="CW60" s="1088"/>
      <c r="CX60" s="1088"/>
      <c r="CY60" s="1088"/>
      <c r="CZ60" s="1088"/>
      <c r="DA60" s="1088"/>
      <c r="DB60" s="1088"/>
    </row>
    <row r="61" spans="3:106">
      <c r="C61" s="1088"/>
      <c r="D61" s="1088"/>
      <c r="E61" s="1088"/>
      <c r="F61" s="1088"/>
      <c r="G61" s="1088"/>
      <c r="H61" s="1088"/>
      <c r="I61" s="1088"/>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c r="CU61" s="1088"/>
      <c r="CV61" s="1088"/>
      <c r="CW61" s="1088"/>
      <c r="CX61" s="1088"/>
      <c r="CY61" s="1088"/>
      <c r="CZ61" s="1088"/>
      <c r="DA61" s="1088"/>
      <c r="DB61" s="1088"/>
    </row>
    <row r="62" spans="3:106">
      <c r="C62" s="1088"/>
      <c r="D62" s="1088"/>
      <c r="E62" s="1088"/>
      <c r="F62" s="1088"/>
      <c r="G62" s="1088"/>
      <c r="H62" s="1088"/>
      <c r="I62" s="1088"/>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c r="CU62" s="1088"/>
      <c r="CV62" s="1088"/>
      <c r="CW62" s="1088"/>
      <c r="CX62" s="1088"/>
      <c r="CY62" s="1088"/>
      <c r="CZ62" s="1088"/>
      <c r="DA62" s="1088"/>
      <c r="DB62" s="1088"/>
    </row>
    <row r="63" spans="3:106">
      <c r="C63" s="1088"/>
      <c r="D63" s="1088"/>
      <c r="E63" s="1088"/>
      <c r="F63" s="1088"/>
      <c r="G63" s="1088"/>
      <c r="H63" s="1088"/>
      <c r="I63" s="1088"/>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c r="CU63" s="1088"/>
      <c r="CV63" s="1088"/>
      <c r="CW63" s="1088"/>
      <c r="CX63" s="1088"/>
      <c r="CY63" s="1088"/>
      <c r="CZ63" s="1088"/>
      <c r="DA63" s="1088"/>
      <c r="DB63" s="1088"/>
    </row>
    <row r="64" spans="3:106">
      <c r="C64" s="1088"/>
      <c r="D64" s="1088"/>
      <c r="E64" s="1088"/>
      <c r="F64" s="1088"/>
      <c r="G64" s="1088"/>
      <c r="H64" s="1088"/>
      <c r="I64" s="1088"/>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c r="CU64" s="1088"/>
      <c r="CV64" s="1088"/>
      <c r="CW64" s="1088"/>
      <c r="CX64" s="1088"/>
      <c r="CY64" s="1088"/>
      <c r="CZ64" s="1088"/>
      <c r="DA64" s="1088"/>
      <c r="DB64" s="1088"/>
    </row>
    <row r="65" spans="3:106">
      <c r="C65" s="1088"/>
      <c r="D65" s="1088"/>
      <c r="E65" s="1088"/>
      <c r="F65" s="1088"/>
      <c r="G65" s="1088"/>
      <c r="H65" s="1088"/>
      <c r="I65" s="1088"/>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c r="CU65" s="1088"/>
      <c r="CV65" s="1088"/>
      <c r="CW65" s="1088"/>
      <c r="CX65" s="1088"/>
      <c r="CY65" s="1088"/>
      <c r="CZ65" s="1088"/>
      <c r="DA65" s="1088"/>
      <c r="DB65" s="1088"/>
    </row>
    <row r="66" spans="3:106">
      <c r="C66" s="1088"/>
      <c r="D66" s="1088"/>
      <c r="E66" s="1088"/>
      <c r="F66" s="1088"/>
      <c r="G66" s="1088"/>
      <c r="H66" s="1088"/>
      <c r="I66" s="1088"/>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c r="CU66" s="1088"/>
      <c r="CV66" s="1088"/>
      <c r="CW66" s="1088"/>
      <c r="CX66" s="1088"/>
      <c r="CY66" s="1088"/>
      <c r="CZ66" s="1088"/>
      <c r="DA66" s="1088"/>
      <c r="DB66" s="1088"/>
    </row>
    <row r="67" spans="3:106">
      <c r="C67" s="1088"/>
      <c r="D67" s="1088"/>
      <c r="E67" s="1088"/>
      <c r="F67" s="1088"/>
      <c r="G67" s="1088"/>
      <c r="H67" s="1088"/>
      <c r="I67" s="1088"/>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c r="CU67" s="1088"/>
      <c r="CV67" s="1088"/>
      <c r="CW67" s="1088"/>
      <c r="CX67" s="1088"/>
      <c r="CY67" s="1088"/>
      <c r="CZ67" s="1088"/>
      <c r="DA67" s="1088"/>
      <c r="DB67" s="1088"/>
    </row>
    <row r="68" spans="3:106">
      <c r="C68" s="1088"/>
      <c r="D68" s="1088"/>
      <c r="E68" s="1088"/>
      <c r="F68" s="1088"/>
      <c r="G68" s="1088"/>
      <c r="H68" s="1088"/>
      <c r="I68" s="1088"/>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c r="CU68" s="1088"/>
      <c r="CV68" s="1088"/>
      <c r="CW68" s="1088"/>
      <c r="CX68" s="1088"/>
      <c r="CY68" s="1088"/>
      <c r="CZ68" s="1088"/>
      <c r="DA68" s="1088"/>
      <c r="DB68" s="1088"/>
    </row>
    <row r="69" spans="3:106">
      <c r="C69" s="1088"/>
      <c r="D69" s="1088"/>
      <c r="E69" s="1088"/>
      <c r="F69" s="1088"/>
      <c r="G69" s="1088"/>
      <c r="H69" s="1088"/>
      <c r="I69" s="1088"/>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c r="CU69" s="1088"/>
      <c r="CV69" s="1088"/>
      <c r="CW69" s="1088"/>
      <c r="CX69" s="1088"/>
      <c r="CY69" s="1088"/>
      <c r="CZ69" s="1088"/>
      <c r="DA69" s="1088"/>
      <c r="DB69" s="1088"/>
    </row>
    <row r="70" spans="3:106">
      <c r="C70" s="1088"/>
      <c r="D70" s="1088"/>
      <c r="E70" s="1088"/>
      <c r="F70" s="1088"/>
      <c r="G70" s="1088"/>
      <c r="H70" s="1088"/>
      <c r="I70" s="1088"/>
      <c r="J70" s="1088"/>
      <c r="K70" s="1088"/>
      <c r="L70" s="1088"/>
      <c r="M70" s="1088"/>
      <c r="N70" s="1088"/>
      <c r="O70" s="1088"/>
      <c r="P70" s="1088"/>
      <c r="Q70" s="1097"/>
      <c r="R70" s="1097"/>
      <c r="S70" s="1097"/>
      <c r="T70" s="1097"/>
      <c r="U70" s="1097"/>
      <c r="V70" s="1097"/>
      <c r="W70" s="1097"/>
      <c r="X70" s="1097"/>
      <c r="Y70" s="1097"/>
      <c r="Z70" s="1097"/>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97"/>
      <c r="BZ70" s="1097"/>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c r="CU70" s="1088"/>
      <c r="CV70" s="1088"/>
      <c r="CW70" s="1088"/>
      <c r="CX70" s="1088"/>
      <c r="CY70" s="1088"/>
      <c r="CZ70" s="1088"/>
      <c r="DA70" s="1088"/>
      <c r="DB70" s="1088"/>
    </row>
    <row r="71" spans="3:106">
      <c r="C71" s="1088"/>
      <c r="D71" s="1088"/>
      <c r="E71" s="1088"/>
      <c r="F71" s="1088"/>
      <c r="G71" s="1088"/>
      <c r="H71" s="1088"/>
      <c r="I71" s="1088"/>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c r="CU71" s="1088"/>
      <c r="CV71" s="1088"/>
      <c r="CW71" s="1088"/>
      <c r="CX71" s="1088"/>
      <c r="CY71" s="1088"/>
      <c r="CZ71" s="1088"/>
      <c r="DA71" s="1088"/>
      <c r="DB71" s="1088"/>
    </row>
    <row r="72" spans="3:106">
      <c r="C72" s="1088"/>
      <c r="D72" s="1088"/>
      <c r="E72" s="1088"/>
      <c r="F72" s="1088"/>
      <c r="G72" s="1088"/>
      <c r="H72" s="1088"/>
      <c r="I72" s="1088"/>
      <c r="J72" s="1088"/>
      <c r="K72" s="1088"/>
      <c r="L72" s="1088"/>
      <c r="M72" s="1088"/>
      <c r="N72" s="1088"/>
      <c r="O72" s="1088"/>
      <c r="P72" s="1088"/>
      <c r="Q72" s="1097"/>
      <c r="R72" s="1097"/>
      <c r="S72" s="1097"/>
      <c r="T72" s="1097"/>
      <c r="U72" s="1097"/>
      <c r="V72" s="1097"/>
      <c r="W72" s="1097"/>
      <c r="X72" s="1097"/>
      <c r="Y72" s="1097"/>
      <c r="Z72" s="1097"/>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97"/>
      <c r="BZ72" s="1097"/>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c r="CU72" s="1088"/>
      <c r="CV72" s="1088"/>
      <c r="CW72" s="1088"/>
      <c r="CX72" s="1088"/>
      <c r="CY72" s="1088"/>
      <c r="CZ72" s="1088"/>
      <c r="DA72" s="1088"/>
      <c r="DB72" s="1088"/>
    </row>
    <row r="73" spans="3:106">
      <c r="C73" s="1088"/>
      <c r="D73" s="1088"/>
      <c r="E73" s="1088"/>
      <c r="F73" s="1088"/>
      <c r="G73" s="1088"/>
      <c r="H73" s="1088"/>
      <c r="I73" s="1088"/>
      <c r="J73" s="1088"/>
      <c r="K73" s="1088"/>
      <c r="L73" s="1088"/>
      <c r="M73" s="1088"/>
      <c r="N73" s="1088"/>
      <c r="O73" s="1088"/>
      <c r="P73" s="1088"/>
      <c r="Q73" s="1088"/>
      <c r="R73" s="1088"/>
      <c r="S73" s="1088"/>
      <c r="T73" s="1088"/>
      <c r="U73" s="1097"/>
      <c r="V73" s="1097"/>
      <c r="W73" s="1097"/>
      <c r="X73" s="1097"/>
      <c r="Y73" s="1097"/>
      <c r="Z73" s="1097"/>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97"/>
      <c r="BV73" s="1097"/>
      <c r="BW73" s="1097"/>
      <c r="BX73" s="1097"/>
      <c r="BY73" s="1097"/>
      <c r="BZ73" s="1097"/>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c r="CU73" s="1088"/>
      <c r="CV73" s="1088"/>
      <c r="CW73" s="1088"/>
      <c r="CX73" s="1088"/>
      <c r="CY73" s="1088"/>
      <c r="CZ73" s="1088"/>
      <c r="DA73" s="1088"/>
      <c r="DB73" s="1088"/>
    </row>
    <row r="74" spans="3:106">
      <c r="C74" s="1088"/>
      <c r="D74" s="1088"/>
      <c r="E74" s="1088"/>
      <c r="F74" s="1088"/>
      <c r="G74" s="1088"/>
      <c r="H74" s="1088"/>
      <c r="I74" s="1088"/>
      <c r="J74" s="1088"/>
      <c r="K74" s="1088"/>
      <c r="L74" s="1088"/>
      <c r="M74" s="1088"/>
      <c r="N74" s="1088"/>
      <c r="O74" s="1097"/>
      <c r="P74" s="1097"/>
      <c r="Q74" s="1097"/>
      <c r="R74" s="1097"/>
      <c r="S74" s="1097"/>
      <c r="T74" s="1097"/>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c r="CU74" s="1088"/>
      <c r="CV74" s="1088"/>
      <c r="CW74" s="1088"/>
      <c r="CX74" s="1088"/>
      <c r="CY74" s="1088"/>
      <c r="CZ74" s="1088"/>
      <c r="DA74" s="1088"/>
      <c r="DB74" s="1088"/>
    </row>
    <row r="75" spans="3:106">
      <c r="C75" s="1088"/>
      <c r="D75" s="1088"/>
      <c r="E75" s="1088"/>
      <c r="F75" s="1088"/>
      <c r="G75" s="1088"/>
      <c r="H75" s="1088"/>
      <c r="I75" s="1088"/>
      <c r="J75" s="1088"/>
      <c r="K75" s="1088"/>
      <c r="L75" s="1088"/>
      <c r="M75" s="1088"/>
      <c r="N75" s="1088"/>
      <c r="O75" s="1088"/>
      <c r="P75" s="1088"/>
      <c r="Q75" s="1097"/>
      <c r="R75" s="1097"/>
      <c r="S75" s="1097"/>
      <c r="T75" s="1097"/>
      <c r="U75" s="1097"/>
      <c r="V75" s="1097"/>
      <c r="W75" s="1097"/>
      <c r="X75" s="1097"/>
      <c r="Y75" s="1097"/>
      <c r="Z75" s="1097"/>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97"/>
      <c r="BZ75" s="1097"/>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c r="CU75" s="1088"/>
      <c r="CV75" s="1088"/>
      <c r="CW75" s="1088"/>
      <c r="CX75" s="1088"/>
      <c r="CY75" s="1088"/>
      <c r="CZ75" s="1088"/>
      <c r="DA75" s="1088"/>
      <c r="DB75" s="1088"/>
    </row>
    <row r="76" spans="3:106">
      <c r="C76" s="1088"/>
      <c r="D76" s="1088"/>
      <c r="E76" s="1088"/>
      <c r="F76" s="1088"/>
      <c r="G76" s="1088"/>
      <c r="H76" s="1088"/>
      <c r="I76" s="1088"/>
      <c r="J76" s="1088"/>
      <c r="K76" s="1088"/>
      <c r="L76" s="1088"/>
      <c r="M76" s="1088"/>
      <c r="N76" s="1088"/>
      <c r="O76" s="1088"/>
      <c r="P76" s="1088"/>
      <c r="Q76" s="1088"/>
      <c r="R76" s="1088"/>
      <c r="S76" s="1088"/>
      <c r="T76" s="1088"/>
      <c r="U76" s="1097"/>
      <c r="V76" s="1097"/>
      <c r="W76" s="1097"/>
      <c r="X76" s="1097"/>
      <c r="Y76" s="1097"/>
      <c r="Z76" s="1097"/>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97"/>
      <c r="BV76" s="1097"/>
      <c r="BW76" s="1097"/>
      <c r="BX76" s="1097"/>
      <c r="BY76" s="1097"/>
      <c r="BZ76" s="1097"/>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c r="CU76" s="1088"/>
      <c r="CV76" s="1088"/>
      <c r="CW76" s="1088"/>
      <c r="CX76" s="1088"/>
      <c r="CY76" s="1088"/>
      <c r="CZ76" s="1088"/>
      <c r="DA76" s="1088"/>
      <c r="DB76" s="1088"/>
    </row>
    <row r="77" spans="3:106">
      <c r="C77" s="1088"/>
      <c r="D77" s="1088"/>
      <c r="E77" s="1088"/>
      <c r="F77" s="1088"/>
      <c r="G77" s="1088"/>
      <c r="H77" s="1088"/>
      <c r="I77" s="1088"/>
      <c r="J77" s="1088"/>
      <c r="K77" s="1088"/>
      <c r="L77" s="1088"/>
      <c r="M77" s="1088"/>
      <c r="N77" s="1088"/>
      <c r="O77" s="1097"/>
      <c r="P77" s="1097"/>
      <c r="Q77" s="1097"/>
      <c r="R77" s="1097"/>
      <c r="S77" s="1097"/>
      <c r="T77" s="1097"/>
      <c r="U77" s="1097"/>
      <c r="V77" s="1097"/>
      <c r="W77" s="1097"/>
      <c r="X77" s="1097"/>
      <c r="Y77" s="1097"/>
      <c r="Z77" s="1097"/>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c r="CU77" s="1088"/>
      <c r="CV77" s="1088"/>
      <c r="CW77" s="1088"/>
      <c r="CX77" s="1088"/>
      <c r="CY77" s="1088"/>
      <c r="CZ77" s="1088"/>
      <c r="DA77" s="1088"/>
      <c r="DB77" s="1088"/>
    </row>
    <row r="78" spans="3:106">
      <c r="C78" s="1088"/>
      <c r="D78" s="1088"/>
      <c r="E78" s="1088"/>
      <c r="F78" s="1088"/>
      <c r="G78" s="1088"/>
      <c r="H78" s="1088"/>
      <c r="I78" s="1088"/>
      <c r="J78" s="1088"/>
      <c r="K78" s="1088"/>
      <c r="L78" s="1088"/>
      <c r="M78" s="1088"/>
      <c r="N78" s="1088"/>
      <c r="O78" s="1088"/>
      <c r="P78" s="1088"/>
      <c r="Q78" s="1097"/>
      <c r="R78" s="1097"/>
      <c r="S78" s="1097"/>
      <c r="T78" s="1097"/>
      <c r="U78" s="1097"/>
      <c r="V78" s="1097"/>
      <c r="W78" s="1097"/>
      <c r="X78" s="1097"/>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c r="CU78" s="1088"/>
      <c r="CV78" s="1088"/>
      <c r="CW78" s="1088"/>
      <c r="CX78" s="1088"/>
      <c r="CY78" s="1088"/>
      <c r="CZ78" s="1088"/>
      <c r="DA78" s="1088"/>
      <c r="DB78" s="1088"/>
    </row>
    <row r="79" spans="3:106">
      <c r="C79" s="1088"/>
      <c r="D79" s="1088"/>
      <c r="E79" s="1088"/>
      <c r="F79" s="1088"/>
      <c r="G79" s="1088"/>
      <c r="H79" s="1088"/>
      <c r="I79" s="1088"/>
      <c r="J79" s="1088"/>
      <c r="K79" s="1088"/>
      <c r="L79" s="1088"/>
      <c r="M79" s="1088"/>
      <c r="N79" s="1088"/>
      <c r="O79" s="1088"/>
      <c r="P79" s="1088"/>
      <c r="Q79" s="1088"/>
      <c r="R79" s="1088"/>
      <c r="S79" s="1088"/>
      <c r="T79" s="1088"/>
      <c r="U79" s="1097"/>
      <c r="V79" s="1097"/>
      <c r="W79" s="1097"/>
      <c r="X79" s="1097"/>
      <c r="Y79" s="1097"/>
      <c r="Z79" s="1097"/>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97"/>
      <c r="BV79" s="1097"/>
      <c r="BW79" s="1097"/>
      <c r="BX79" s="1097"/>
      <c r="BY79" s="1097"/>
      <c r="BZ79" s="1097"/>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c r="CU79" s="1088"/>
      <c r="CV79" s="1088"/>
      <c r="CW79" s="1088"/>
      <c r="CX79" s="1088"/>
      <c r="CY79" s="1088"/>
      <c r="CZ79" s="1088"/>
      <c r="DA79" s="1088"/>
      <c r="DB79" s="1088"/>
    </row>
    <row r="80" spans="3:106">
      <c r="C80" s="1088"/>
      <c r="D80" s="1088"/>
      <c r="E80" s="1088"/>
      <c r="F80" s="1088"/>
      <c r="G80" s="1088"/>
      <c r="H80" s="1088"/>
      <c r="I80" s="1088"/>
      <c r="J80" s="1088"/>
      <c r="K80" s="1088"/>
      <c r="L80" s="1088"/>
      <c r="M80" s="1088"/>
      <c r="N80" s="1088"/>
      <c r="O80" s="1097"/>
      <c r="P80" s="1097"/>
      <c r="Q80" s="1097"/>
      <c r="R80" s="1097"/>
      <c r="S80" s="1097"/>
      <c r="T80" s="1097"/>
      <c r="U80" s="1097"/>
      <c r="V80" s="1097"/>
      <c r="W80" s="1097"/>
      <c r="X80" s="1097"/>
      <c r="Y80" s="1088"/>
      <c r="Z80" s="1088"/>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c r="CU80" s="1088"/>
      <c r="CV80" s="1088"/>
      <c r="CW80" s="1088"/>
      <c r="CX80" s="1088"/>
      <c r="CY80" s="1088"/>
      <c r="CZ80" s="1088"/>
      <c r="DA80" s="1088"/>
      <c r="DB80" s="1088"/>
    </row>
    <row r="81" spans="3:106">
      <c r="C81" s="1088"/>
      <c r="D81" s="1088"/>
      <c r="E81" s="1088"/>
      <c r="F81" s="1088"/>
      <c r="G81" s="1088"/>
      <c r="H81" s="1088"/>
      <c r="I81" s="1088"/>
      <c r="J81" s="1088"/>
      <c r="K81" s="1088"/>
      <c r="L81" s="1088"/>
      <c r="M81" s="1088"/>
      <c r="N81" s="1088"/>
      <c r="O81" s="1088"/>
      <c r="P81" s="1088"/>
      <c r="Q81" s="1097"/>
      <c r="R81" s="1097"/>
      <c r="S81" s="1097"/>
      <c r="T81" s="1097"/>
      <c r="U81" s="1097"/>
      <c r="V81" s="1097"/>
      <c r="W81" s="1097"/>
      <c r="X81" s="1097"/>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c r="CU81" s="1088"/>
      <c r="CV81" s="1088"/>
      <c r="CW81" s="1088"/>
      <c r="CX81" s="1088"/>
      <c r="CY81" s="1088"/>
      <c r="CZ81" s="1088"/>
      <c r="DA81" s="1088"/>
      <c r="DB81" s="1088"/>
    </row>
    <row r="82" spans="3:106">
      <c r="C82" s="1088"/>
      <c r="D82" s="1088"/>
      <c r="E82" s="1088"/>
      <c r="F82" s="1088"/>
      <c r="G82" s="1088"/>
      <c r="H82" s="1088"/>
      <c r="I82" s="1088"/>
      <c r="J82" s="1088"/>
      <c r="K82" s="1088"/>
      <c r="L82" s="1088"/>
      <c r="M82" s="1088"/>
      <c r="N82" s="1088"/>
      <c r="O82" s="1088"/>
      <c r="P82" s="1088"/>
      <c r="Q82" s="1088"/>
      <c r="R82" s="1088"/>
      <c r="S82" s="1088"/>
      <c r="T82" s="1088"/>
      <c r="U82" s="1097"/>
      <c r="V82" s="1097"/>
      <c r="W82" s="1097"/>
      <c r="X82" s="1097"/>
      <c r="Y82" s="1097"/>
      <c r="Z82" s="1097"/>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97"/>
      <c r="BV82" s="1097"/>
      <c r="BW82" s="1097"/>
      <c r="BX82" s="1097"/>
      <c r="BY82" s="1097"/>
      <c r="BZ82" s="1097"/>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c r="CU82" s="1088"/>
      <c r="CV82" s="1088"/>
      <c r="CW82" s="1088"/>
      <c r="CX82" s="1088"/>
      <c r="CY82" s="1088"/>
      <c r="CZ82" s="1088"/>
      <c r="DA82" s="1088"/>
      <c r="DB82" s="1088"/>
    </row>
    <row r="83" spans="3:106">
      <c r="C83" s="1088"/>
      <c r="D83" s="1088"/>
      <c r="E83" s="1088"/>
      <c r="F83" s="1088"/>
      <c r="G83" s="1088"/>
      <c r="H83" s="1088"/>
      <c r="I83" s="1088"/>
      <c r="J83" s="1088"/>
      <c r="K83" s="1088"/>
      <c r="L83" s="1088"/>
      <c r="M83" s="1088"/>
      <c r="N83" s="1088"/>
      <c r="O83" s="1097"/>
      <c r="P83" s="1097"/>
      <c r="Q83" s="1097"/>
      <c r="R83" s="1097"/>
      <c r="S83" s="1097"/>
      <c r="T83" s="1097"/>
      <c r="U83" s="1097"/>
      <c r="V83" s="1097"/>
      <c r="W83" s="1088"/>
      <c r="X83" s="1088"/>
      <c r="Y83" s="1088"/>
      <c r="Z83" s="1088"/>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c r="CU83" s="1097"/>
      <c r="CV83" s="1097"/>
      <c r="CW83" s="1097"/>
      <c r="CX83" s="1097"/>
      <c r="CY83" s="1097"/>
      <c r="CZ83" s="1088"/>
      <c r="DA83" s="1088"/>
      <c r="DB83" s="1088"/>
    </row>
    <row r="84" spans="3:106">
      <c r="C84" s="1088"/>
      <c r="D84" s="1088"/>
      <c r="E84" s="1088"/>
      <c r="F84" s="1088"/>
      <c r="G84" s="1088"/>
      <c r="H84" s="1088"/>
      <c r="I84" s="1088"/>
      <c r="J84" s="1088"/>
      <c r="K84" s="1088"/>
      <c r="L84" s="1088"/>
      <c r="M84" s="1088"/>
      <c r="N84" s="1088"/>
      <c r="O84" s="1088"/>
      <c r="P84" s="1088"/>
      <c r="Q84" s="1097"/>
      <c r="R84" s="1097"/>
      <c r="S84" s="1097"/>
      <c r="T84" s="1097"/>
      <c r="U84" s="1097"/>
      <c r="V84" s="1097"/>
      <c r="W84" s="1097"/>
      <c r="X84" s="1097"/>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c r="CU84" s="1088"/>
      <c r="CV84" s="1088"/>
      <c r="CW84" s="1088"/>
      <c r="CX84" s="1088"/>
      <c r="CY84" s="1088"/>
      <c r="CZ84" s="1088"/>
      <c r="DA84" s="1088"/>
      <c r="DB84" s="1088"/>
    </row>
    <row r="85" spans="3:106">
      <c r="C85" s="1088"/>
      <c r="D85" s="1088"/>
      <c r="E85" s="1088"/>
      <c r="F85" s="1088"/>
      <c r="G85" s="1088"/>
      <c r="H85" s="1088"/>
      <c r="I85" s="1088"/>
      <c r="J85" s="1088"/>
      <c r="K85" s="1088"/>
      <c r="L85" s="1088"/>
      <c r="M85" s="1088"/>
      <c r="N85" s="1088"/>
      <c r="O85" s="1088"/>
      <c r="P85" s="1088"/>
      <c r="Q85" s="1088"/>
      <c r="R85" s="1088"/>
      <c r="S85" s="1088"/>
      <c r="T85" s="1088"/>
      <c r="U85" s="1097"/>
      <c r="V85" s="1097"/>
      <c r="W85" s="1097"/>
      <c r="X85" s="1097"/>
      <c r="Y85" s="1097"/>
      <c r="Z85" s="1097"/>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97"/>
      <c r="BV85" s="1097"/>
      <c r="BW85" s="1097"/>
      <c r="BX85" s="1097"/>
      <c r="BY85" s="1097"/>
      <c r="BZ85" s="1097"/>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c r="CU85" s="1088"/>
      <c r="CV85" s="1088"/>
      <c r="CW85" s="1088"/>
      <c r="CX85" s="1088"/>
      <c r="CY85" s="1088"/>
      <c r="CZ85" s="1088"/>
      <c r="DA85" s="1088"/>
      <c r="DB85" s="1088"/>
    </row>
    <row r="86" spans="3:106">
      <c r="C86" s="1088"/>
      <c r="D86" s="1088"/>
      <c r="E86" s="1088"/>
      <c r="F86" s="1088"/>
      <c r="G86" s="1088"/>
      <c r="H86" s="1088"/>
      <c r="I86" s="1088"/>
      <c r="J86" s="1088"/>
      <c r="K86" s="1088"/>
      <c r="L86" s="1088"/>
      <c r="M86" s="1088"/>
      <c r="N86" s="1088"/>
      <c r="O86" s="1088"/>
      <c r="P86" s="1088"/>
      <c r="Q86" s="1088"/>
      <c r="R86" s="1088"/>
      <c r="S86" s="1088"/>
      <c r="T86" s="1088"/>
      <c r="U86" s="1088"/>
      <c r="V86" s="1088"/>
      <c r="W86" s="1088"/>
      <c r="X86" s="1088"/>
      <c r="Y86" s="1088"/>
      <c r="Z86" s="1088"/>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c r="CU86" s="1097"/>
      <c r="CV86" s="1097"/>
      <c r="CW86" s="1097"/>
      <c r="CX86" s="1088"/>
      <c r="CY86" s="1088"/>
      <c r="CZ86" s="1088"/>
      <c r="DA86" s="1088"/>
      <c r="DB86" s="1088"/>
    </row>
    <row r="87" spans="3:106">
      <c r="C87" s="1088"/>
      <c r="D87" s="1088"/>
      <c r="E87" s="1088"/>
      <c r="F87" s="1088"/>
      <c r="G87" s="1088"/>
      <c r="H87" s="1088"/>
      <c r="I87" s="1088"/>
      <c r="J87" s="1088"/>
      <c r="K87" s="1088"/>
      <c r="L87" s="1088"/>
      <c r="M87" s="1088"/>
      <c r="N87" s="1088"/>
      <c r="O87" s="1088"/>
      <c r="P87" s="1088"/>
      <c r="Q87" s="1097"/>
      <c r="R87" s="1097"/>
      <c r="S87" s="1097"/>
      <c r="T87" s="1097"/>
      <c r="U87" s="1097"/>
      <c r="V87" s="1097"/>
      <c r="W87" s="1097"/>
      <c r="X87" s="1097"/>
      <c r="Y87" s="1097"/>
      <c r="Z87" s="1097"/>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97"/>
      <c r="BZ87" s="1097"/>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c r="CU87" s="1088"/>
      <c r="CV87" s="1088"/>
      <c r="CW87" s="1088"/>
      <c r="CX87" s="1088"/>
      <c r="CY87" s="1088"/>
      <c r="CZ87" s="1088"/>
      <c r="DA87" s="1088"/>
      <c r="DB87" s="1088"/>
    </row>
    <row r="88" spans="3:106">
      <c r="C88" s="1088"/>
      <c r="D88" s="1088"/>
      <c r="E88" s="1088"/>
      <c r="F88" s="1088"/>
      <c r="G88" s="1088"/>
      <c r="H88" s="1088"/>
      <c r="I88" s="1088"/>
      <c r="J88" s="1088"/>
      <c r="K88" s="1088"/>
      <c r="L88" s="1088"/>
      <c r="M88" s="1088"/>
      <c r="N88" s="1088"/>
      <c r="O88" s="1088"/>
      <c r="P88" s="1088"/>
      <c r="Q88" s="1088"/>
      <c r="R88" s="1088"/>
      <c r="S88" s="1088"/>
      <c r="T88" s="1088"/>
      <c r="U88" s="1097"/>
      <c r="V88" s="1097"/>
      <c r="W88" s="1097"/>
      <c r="X88" s="1097"/>
      <c r="Y88" s="1097"/>
      <c r="Z88" s="1097"/>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97"/>
      <c r="BV88" s="1097"/>
      <c r="BW88" s="1097"/>
      <c r="BX88" s="1097"/>
      <c r="BY88" s="1097"/>
      <c r="BZ88" s="1097"/>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c r="CU88" s="1088"/>
      <c r="CV88" s="1088"/>
      <c r="CW88" s="1088"/>
      <c r="CX88" s="1088"/>
      <c r="CY88" s="1088"/>
      <c r="CZ88" s="1088"/>
      <c r="DA88" s="1088"/>
      <c r="DB88" s="1088"/>
    </row>
    <row r="89" spans="3:106">
      <c r="C89" s="1088"/>
      <c r="D89" s="1088"/>
      <c r="E89" s="1088"/>
      <c r="F89" s="1088"/>
      <c r="G89" s="1088"/>
      <c r="H89" s="1088"/>
      <c r="I89" s="1088"/>
      <c r="J89" s="1088"/>
      <c r="K89" s="1088"/>
      <c r="L89" s="1088"/>
      <c r="M89" s="1088"/>
      <c r="N89" s="1088"/>
      <c r="O89" s="1097"/>
      <c r="P89" s="1097"/>
      <c r="Q89" s="1097"/>
      <c r="R89" s="1088"/>
      <c r="S89" s="1088"/>
      <c r="T89" s="1088"/>
      <c r="U89" s="1088"/>
      <c r="V89" s="1088"/>
      <c r="W89" s="1088"/>
      <c r="X89" s="1088"/>
      <c r="Y89" s="1088"/>
      <c r="Z89" s="1088"/>
      <c r="AA89" s="1088"/>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97"/>
      <c r="CC89" s="1097"/>
      <c r="CD89" s="1097"/>
      <c r="CE89" s="1097"/>
      <c r="CF89" s="1097"/>
      <c r="CG89" s="1097"/>
      <c r="CH89" s="1097"/>
      <c r="CI89" s="1097"/>
      <c r="CJ89" s="1097"/>
      <c r="CK89" s="1097"/>
      <c r="CL89" s="1097"/>
      <c r="CM89" s="1097"/>
      <c r="CN89" s="1097"/>
      <c r="CO89" s="1097"/>
      <c r="CP89" s="1097"/>
      <c r="CQ89" s="1097"/>
      <c r="CR89" s="1097"/>
      <c r="CS89" s="1097"/>
      <c r="CT89" s="1097"/>
      <c r="CU89" s="1097"/>
      <c r="CV89" s="1097"/>
      <c r="CW89" s="1088"/>
      <c r="CX89" s="1088"/>
      <c r="CY89" s="1088"/>
      <c r="CZ89" s="1088"/>
      <c r="DA89" s="1088"/>
      <c r="DB89" s="1088"/>
    </row>
    <row r="90" spans="3:106">
      <c r="C90" s="1088"/>
      <c r="D90" s="1088"/>
      <c r="E90" s="1088"/>
      <c r="F90" s="1088"/>
      <c r="G90" s="1088"/>
      <c r="H90" s="1088"/>
      <c r="I90" s="1088"/>
      <c r="J90" s="1088"/>
      <c r="K90" s="1088"/>
      <c r="L90" s="1088"/>
      <c r="M90" s="1088"/>
      <c r="N90" s="1088"/>
      <c r="O90" s="1088"/>
      <c r="P90" s="1088"/>
      <c r="Q90" s="1097"/>
      <c r="R90" s="1097"/>
      <c r="S90" s="1097"/>
      <c r="T90" s="1097"/>
      <c r="U90" s="1097"/>
      <c r="V90" s="1097"/>
      <c r="W90" s="1097"/>
      <c r="X90" s="1097"/>
      <c r="Y90" s="1097"/>
      <c r="Z90" s="1097"/>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97"/>
      <c r="BZ90" s="1097"/>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c r="CU90" s="1088"/>
      <c r="CV90" s="1088"/>
      <c r="CW90" s="1088"/>
      <c r="CX90" s="1088"/>
      <c r="CY90" s="1088"/>
      <c r="CZ90" s="1088"/>
      <c r="DA90" s="1088"/>
      <c r="DB90" s="1088"/>
    </row>
    <row r="91" spans="3:106">
      <c r="C91" s="1088"/>
      <c r="D91" s="1088"/>
      <c r="E91" s="1088"/>
      <c r="F91" s="1088"/>
      <c r="G91" s="1088"/>
      <c r="H91" s="1088"/>
      <c r="I91" s="1088"/>
      <c r="J91" s="1088"/>
      <c r="K91" s="1088"/>
      <c r="L91" s="1088"/>
      <c r="M91" s="1088"/>
      <c r="N91" s="1088"/>
      <c r="O91" s="1088"/>
      <c r="P91" s="1088"/>
      <c r="Q91" s="1088"/>
      <c r="R91" s="1088"/>
      <c r="S91" s="1088"/>
      <c r="T91" s="1088"/>
      <c r="U91" s="1097"/>
      <c r="V91" s="1097"/>
      <c r="W91" s="1097"/>
      <c r="X91" s="1097"/>
      <c r="Y91" s="1097"/>
      <c r="Z91" s="1097"/>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97"/>
      <c r="BV91" s="1097"/>
      <c r="BW91" s="1097"/>
      <c r="BX91" s="1097"/>
      <c r="BY91" s="1097"/>
      <c r="BZ91" s="1097"/>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c r="CU91" s="1088"/>
      <c r="CV91" s="1088"/>
      <c r="CW91" s="1088"/>
      <c r="CX91" s="1088"/>
      <c r="CY91" s="1088"/>
      <c r="CZ91" s="1088"/>
      <c r="DA91" s="1088"/>
      <c r="DB91" s="1088"/>
    </row>
    <row r="92" spans="3:106">
      <c r="C92" s="1088"/>
      <c r="D92" s="1088"/>
      <c r="E92" s="1088"/>
      <c r="F92" s="1088"/>
      <c r="G92" s="1088"/>
      <c r="H92" s="1088"/>
      <c r="I92" s="1088"/>
      <c r="J92" s="1088"/>
      <c r="K92" s="1088"/>
      <c r="L92" s="1088"/>
      <c r="M92" s="1088"/>
      <c r="N92" s="1088"/>
      <c r="O92" s="1088"/>
      <c r="P92" s="1088"/>
      <c r="Q92" s="1088"/>
      <c r="R92" s="1088"/>
      <c r="S92" s="1088"/>
      <c r="T92" s="1088"/>
      <c r="U92" s="1088"/>
      <c r="V92" s="1088"/>
      <c r="W92" s="1088"/>
      <c r="X92" s="1088"/>
      <c r="Y92" s="1088"/>
      <c r="Z92" s="1088"/>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c r="CU92" s="1097"/>
      <c r="CV92" s="1097"/>
      <c r="CW92" s="1097"/>
      <c r="CX92" s="1097"/>
      <c r="CY92" s="1097"/>
      <c r="CZ92" s="1097"/>
      <c r="DA92" s="1097"/>
      <c r="DB92" s="1088"/>
    </row>
    <row r="93" spans="3:106">
      <c r="C93" s="1088"/>
      <c r="D93" s="1088"/>
      <c r="E93" s="1088"/>
      <c r="F93" s="1088"/>
      <c r="G93" s="1088"/>
      <c r="H93" s="1088"/>
      <c r="I93" s="1088"/>
      <c r="J93" s="1088"/>
      <c r="K93" s="1088"/>
      <c r="L93" s="1088"/>
      <c r="M93" s="1088"/>
      <c r="N93" s="1088"/>
      <c r="O93" s="1088"/>
      <c r="P93" s="1088"/>
      <c r="Q93" s="1097"/>
      <c r="R93" s="1097"/>
      <c r="S93" s="1097"/>
      <c r="T93" s="1097"/>
      <c r="U93" s="1097"/>
      <c r="V93" s="1097"/>
      <c r="W93" s="1097"/>
      <c r="X93" s="1097"/>
      <c r="Y93" s="1097"/>
      <c r="Z93" s="1097"/>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97"/>
      <c r="BZ93" s="1097"/>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c r="CU93" s="1088"/>
      <c r="CV93" s="1088"/>
      <c r="CW93" s="1088"/>
      <c r="CX93" s="1088"/>
      <c r="CY93" s="1088"/>
      <c r="CZ93" s="1088"/>
      <c r="DA93" s="1088"/>
      <c r="DB93" s="1088"/>
    </row>
    <row r="94" spans="3:106">
      <c r="C94" s="1088"/>
      <c r="D94" s="1088"/>
      <c r="E94" s="1088"/>
      <c r="F94" s="1088"/>
      <c r="G94" s="1088"/>
      <c r="H94" s="1088"/>
      <c r="I94" s="1088"/>
      <c r="J94" s="1088"/>
      <c r="K94" s="1088"/>
      <c r="L94" s="1088"/>
      <c r="M94" s="1088"/>
      <c r="N94" s="1088"/>
      <c r="O94" s="1088"/>
      <c r="P94" s="1088"/>
      <c r="Q94" s="1088"/>
      <c r="R94" s="1088"/>
      <c r="S94" s="1088"/>
      <c r="T94" s="1088"/>
      <c r="U94" s="1097"/>
      <c r="V94" s="1097"/>
      <c r="W94" s="1097"/>
      <c r="X94" s="1097"/>
      <c r="Y94" s="1097"/>
      <c r="Z94" s="1097"/>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97"/>
      <c r="BV94" s="1097"/>
      <c r="BW94" s="1097"/>
      <c r="BX94" s="1097"/>
      <c r="BY94" s="1097"/>
      <c r="BZ94" s="1097"/>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c r="CU94" s="1088"/>
      <c r="CV94" s="1088"/>
      <c r="CW94" s="1088"/>
      <c r="CX94" s="1088"/>
      <c r="CY94" s="1088"/>
      <c r="CZ94" s="1088"/>
      <c r="DA94" s="1088"/>
      <c r="DB94" s="1088"/>
    </row>
    <row r="95" spans="3:106">
      <c r="C95" s="1088"/>
      <c r="D95" s="1088"/>
      <c r="E95" s="1088"/>
      <c r="F95" s="1088"/>
      <c r="G95" s="1088"/>
      <c r="H95" s="1088"/>
      <c r="I95" s="1088"/>
      <c r="J95" s="1088"/>
      <c r="K95" s="1088"/>
      <c r="L95" s="1088"/>
      <c r="M95" s="1088"/>
      <c r="N95" s="1088"/>
      <c r="O95" s="1088"/>
      <c r="P95" s="1088"/>
      <c r="Q95" s="1088"/>
      <c r="R95" s="1088"/>
      <c r="S95" s="1088"/>
      <c r="T95" s="1088"/>
      <c r="U95" s="1088"/>
      <c r="V95" s="1088"/>
      <c r="W95" s="1088"/>
      <c r="X95" s="1088"/>
      <c r="Y95" s="1088"/>
      <c r="Z95" s="1088"/>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97"/>
      <c r="CB95" s="1097"/>
      <c r="CC95" s="1097"/>
      <c r="CD95" s="1097"/>
      <c r="CE95" s="1097"/>
      <c r="CF95" s="1088"/>
      <c r="CG95" s="1088"/>
      <c r="CH95" s="1088"/>
      <c r="CI95" s="1088"/>
      <c r="CJ95" s="1088"/>
      <c r="CK95" s="1088"/>
      <c r="CL95" s="1088"/>
      <c r="CM95" s="1088"/>
      <c r="CN95" s="1088"/>
      <c r="CO95" s="1088"/>
      <c r="CP95" s="1088"/>
      <c r="CQ95" s="1088"/>
      <c r="CR95" s="1088"/>
      <c r="CS95" s="1088"/>
      <c r="CT95" s="1088"/>
      <c r="CU95" s="1088"/>
      <c r="CV95" s="1088"/>
      <c r="CW95" s="1088"/>
      <c r="CX95" s="1088"/>
      <c r="CY95" s="1088"/>
      <c r="CZ95" s="1088"/>
      <c r="DA95" s="1088"/>
      <c r="DB95" s="1088"/>
    </row>
    <row r="96" spans="3:106">
      <c r="C96" s="1088"/>
      <c r="D96" s="1088"/>
      <c r="E96" s="1088"/>
      <c r="F96" s="1088"/>
      <c r="G96" s="1088"/>
      <c r="H96" s="1088"/>
      <c r="I96" s="1088"/>
      <c r="J96" s="1088"/>
      <c r="K96" s="1088"/>
      <c r="L96" s="1088"/>
      <c r="M96" s="1088"/>
      <c r="N96" s="1088"/>
      <c r="O96" s="1088"/>
      <c r="P96" s="1088"/>
      <c r="Q96" s="1097"/>
      <c r="R96" s="1097"/>
      <c r="S96" s="1097"/>
      <c r="T96" s="1097"/>
      <c r="U96" s="1097"/>
      <c r="V96" s="1097"/>
      <c r="W96" s="1097"/>
      <c r="X96" s="1097"/>
      <c r="Y96" s="1097"/>
      <c r="Z96" s="1097"/>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97"/>
      <c r="BZ96" s="1097"/>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c r="CU96" s="1088"/>
      <c r="CV96" s="1088"/>
      <c r="CW96" s="1088"/>
      <c r="CX96" s="1088"/>
      <c r="CY96" s="1088"/>
      <c r="CZ96" s="1088"/>
      <c r="DA96" s="1088"/>
      <c r="DB96" s="1088"/>
    </row>
    <row r="97" spans="3:106">
      <c r="C97" s="1088"/>
      <c r="D97" s="1088"/>
      <c r="E97" s="1088"/>
      <c r="F97" s="1088"/>
      <c r="G97" s="1088"/>
      <c r="H97" s="1088"/>
      <c r="I97" s="1088"/>
      <c r="J97" s="1088"/>
      <c r="K97" s="1088"/>
      <c r="L97" s="1088"/>
      <c r="M97" s="1088"/>
      <c r="N97" s="1088"/>
      <c r="O97" s="1088"/>
      <c r="P97" s="1088"/>
      <c r="Q97" s="1088"/>
      <c r="R97" s="1088"/>
      <c r="S97" s="1088"/>
      <c r="T97" s="1088"/>
      <c r="U97" s="1097"/>
      <c r="V97" s="1097"/>
      <c r="W97" s="1097"/>
      <c r="X97" s="1097"/>
      <c r="Y97" s="1097"/>
      <c r="Z97" s="1097"/>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97"/>
      <c r="BV97" s="1097"/>
      <c r="BW97" s="1097"/>
      <c r="BX97" s="1097"/>
      <c r="BY97" s="1097"/>
      <c r="BZ97" s="1097"/>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c r="CU97" s="1088"/>
      <c r="CV97" s="1088"/>
      <c r="CW97" s="1088"/>
      <c r="CX97" s="1088"/>
      <c r="CY97" s="1088"/>
      <c r="CZ97" s="1088"/>
      <c r="DA97" s="1088"/>
      <c r="DB97" s="1088"/>
    </row>
    <row r="98" spans="3:106">
      <c r="C98" s="1088"/>
      <c r="D98" s="1088"/>
      <c r="E98" s="1088"/>
      <c r="F98" s="1088"/>
      <c r="G98" s="1088"/>
      <c r="H98" s="1088"/>
      <c r="I98" s="1088"/>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97"/>
      <c r="AN98" s="1097"/>
      <c r="AO98" s="1097"/>
      <c r="AP98" s="1097"/>
      <c r="AQ98" s="1097"/>
      <c r="AR98" s="1097"/>
      <c r="AS98" s="1097"/>
      <c r="AT98" s="1097"/>
      <c r="AU98" s="1097"/>
      <c r="AV98" s="1097"/>
      <c r="AW98" s="1097"/>
      <c r="AX98" s="1097"/>
      <c r="AY98" s="1097"/>
      <c r="AZ98" s="1097"/>
      <c r="BA98" s="1097"/>
      <c r="BB98" s="1097"/>
      <c r="BC98" s="1097"/>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97"/>
      <c r="CN98" s="1097"/>
      <c r="CO98" s="1097"/>
      <c r="CP98" s="1088"/>
      <c r="CQ98" s="1088"/>
      <c r="CR98" s="1088"/>
      <c r="CS98" s="1088"/>
      <c r="CT98" s="1088"/>
      <c r="CU98" s="1088"/>
      <c r="CV98" s="1088"/>
      <c r="CW98" s="1088"/>
      <c r="CX98" s="1088"/>
      <c r="CY98" s="1088"/>
      <c r="CZ98" s="1088"/>
      <c r="DA98" s="1088"/>
      <c r="DB98" s="1088"/>
    </row>
    <row r="99" spans="3:106">
      <c r="C99" s="1088"/>
      <c r="D99" s="1088"/>
      <c r="E99" s="1088"/>
      <c r="F99" s="1088"/>
      <c r="G99" s="1088"/>
      <c r="H99" s="1088"/>
      <c r="I99" s="1088"/>
      <c r="J99" s="1088"/>
      <c r="K99" s="1088"/>
      <c r="L99" s="1088"/>
      <c r="M99" s="1088"/>
      <c r="N99" s="1088"/>
      <c r="O99" s="1088"/>
      <c r="P99" s="1088"/>
      <c r="Q99" s="1097"/>
      <c r="R99" s="1097"/>
      <c r="S99" s="1097"/>
      <c r="T99" s="1097"/>
      <c r="U99" s="1097"/>
      <c r="V99" s="1097"/>
      <c r="W99" s="1097"/>
      <c r="X99" s="1097"/>
      <c r="Y99" s="1097"/>
      <c r="Z99" s="1097"/>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97"/>
      <c r="BZ99" s="1097"/>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c r="CU99" s="1088"/>
      <c r="CV99" s="1088"/>
      <c r="CW99" s="1088"/>
      <c r="CX99" s="1088"/>
      <c r="CY99" s="1088"/>
      <c r="CZ99" s="1088"/>
      <c r="DA99" s="1088"/>
      <c r="DB99" s="1088"/>
    </row>
    <row r="100" spans="3:106">
      <c r="C100" s="1088"/>
      <c r="D100" s="1088"/>
      <c r="E100" s="1088"/>
      <c r="F100" s="1088"/>
      <c r="G100" s="1088"/>
      <c r="H100" s="1088"/>
      <c r="I100" s="1088"/>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c r="CU100" s="1088"/>
      <c r="CV100" s="1088"/>
      <c r="CW100" s="1088"/>
      <c r="CX100" s="1088"/>
      <c r="CY100" s="1088"/>
      <c r="CZ100" s="1088"/>
      <c r="DA100" s="1088"/>
      <c r="DB100" s="1088"/>
    </row>
    <row r="101" spans="3:106">
      <c r="C101" s="1088"/>
      <c r="D101" s="1088"/>
      <c r="E101" s="1088"/>
      <c r="F101" s="1088"/>
      <c r="G101" s="1088"/>
      <c r="H101" s="1088"/>
      <c r="I101" s="1088"/>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c r="CU101" s="1088"/>
      <c r="CV101" s="1088"/>
      <c r="CW101" s="1088"/>
      <c r="CX101" s="1088"/>
      <c r="CY101" s="1088"/>
      <c r="CZ101" s="1088"/>
      <c r="DA101" s="1088"/>
      <c r="DB101" s="1088"/>
    </row>
    <row r="102" spans="3:106">
      <c r="C102" s="1088"/>
      <c r="D102" s="1088"/>
      <c r="E102" s="1088"/>
      <c r="F102" s="1088"/>
      <c r="G102" s="1088"/>
      <c r="H102" s="1088"/>
      <c r="I102" s="1088"/>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c r="CU102" s="1088"/>
      <c r="CV102" s="1088"/>
      <c r="CW102" s="1088"/>
      <c r="CX102" s="1088"/>
      <c r="CY102" s="1088"/>
      <c r="CZ102" s="1088"/>
      <c r="DA102" s="1088"/>
      <c r="DB102" s="1088"/>
    </row>
    <row r="103" spans="3:106">
      <c r="C103" s="1088"/>
      <c r="D103" s="1088"/>
      <c r="E103" s="1088"/>
      <c r="F103" s="1088"/>
      <c r="G103" s="1088"/>
      <c r="H103" s="1088"/>
      <c r="I103" s="1088"/>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c r="CU103" s="1088"/>
      <c r="CV103" s="1088"/>
      <c r="CW103" s="1088"/>
      <c r="CX103" s="1088"/>
      <c r="CY103" s="1088"/>
      <c r="CZ103" s="1088"/>
      <c r="DA103" s="1088"/>
      <c r="DB103" s="1088"/>
    </row>
    <row r="104" spans="3:106">
      <c r="C104" s="1088"/>
      <c r="D104" s="1088"/>
      <c r="E104" s="1088"/>
      <c r="F104" s="1088"/>
      <c r="G104" s="1088"/>
      <c r="H104" s="1088"/>
      <c r="I104" s="1088"/>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c r="CU104" s="1088"/>
      <c r="CV104" s="1088"/>
      <c r="CW104" s="1088"/>
      <c r="CX104" s="1088"/>
      <c r="CY104" s="1088"/>
      <c r="CZ104" s="1088"/>
      <c r="DA104" s="1088"/>
      <c r="DB104" s="1088"/>
    </row>
    <row r="105" spans="3:106">
      <c r="C105" s="1088"/>
      <c r="D105" s="1088"/>
      <c r="E105" s="1088"/>
      <c r="F105" s="1088"/>
      <c r="G105" s="1088"/>
      <c r="H105" s="1088"/>
      <c r="I105" s="1088"/>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c r="CU105" s="1088"/>
      <c r="CV105" s="1088"/>
      <c r="CW105" s="1088"/>
      <c r="CX105" s="1088"/>
      <c r="CY105" s="1088"/>
      <c r="CZ105" s="1088"/>
      <c r="DA105" s="1088"/>
      <c r="DB105" s="1088"/>
    </row>
    <row r="106" spans="3:106">
      <c r="C106" s="1088"/>
      <c r="D106" s="1088"/>
      <c r="E106" s="1088"/>
      <c r="F106" s="1088"/>
      <c r="G106" s="1088"/>
      <c r="H106" s="1088"/>
      <c r="I106" s="1088"/>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c r="CU106" s="1088"/>
      <c r="CV106" s="1088"/>
      <c r="CW106" s="1088"/>
      <c r="CX106" s="1088"/>
      <c r="CY106" s="1088"/>
      <c r="CZ106" s="1088"/>
      <c r="DA106" s="1088"/>
      <c r="DB106" s="1088"/>
    </row>
    <row r="107" spans="3:106">
      <c r="C107" s="1088"/>
      <c r="D107" s="1088"/>
      <c r="E107" s="1088"/>
      <c r="F107" s="1088"/>
      <c r="G107" s="1088"/>
      <c r="H107" s="1088"/>
      <c r="I107" s="1088"/>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c r="CU107" s="1088"/>
      <c r="CV107" s="1088"/>
      <c r="CW107" s="1088"/>
      <c r="CX107" s="1088"/>
      <c r="CY107" s="1088"/>
      <c r="CZ107" s="1088"/>
      <c r="DA107" s="1088"/>
      <c r="DB107" s="1088"/>
    </row>
    <row r="108" spans="3:106">
      <c r="C108" s="1088"/>
      <c r="D108" s="1088"/>
      <c r="E108" s="1088"/>
      <c r="F108" s="1088"/>
      <c r="G108" s="1088"/>
      <c r="H108" s="1088"/>
      <c r="I108" s="1088"/>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c r="CU108" s="1088"/>
      <c r="CV108" s="1088"/>
      <c r="CW108" s="1088"/>
      <c r="CX108" s="1088"/>
      <c r="CY108" s="1088"/>
      <c r="CZ108" s="1088"/>
      <c r="DA108" s="1088"/>
      <c r="DB108" s="1088"/>
    </row>
  </sheetData>
  <mergeCells count="59">
    <mergeCell ref="AZ16:BC16"/>
    <mergeCell ref="K21:M21"/>
    <mergeCell ref="AH8:AK8"/>
    <mergeCell ref="K19:M19"/>
    <mergeCell ref="N19:P19"/>
    <mergeCell ref="AK15:AV15"/>
    <mergeCell ref="AW15:BH15"/>
    <mergeCell ref="BF16:BI16"/>
    <mergeCell ref="N16:O16"/>
    <mergeCell ref="BE19:BG19"/>
    <mergeCell ref="BB19:BD19"/>
    <mergeCell ref="J16:M16"/>
    <mergeCell ref="P16:S16"/>
    <mergeCell ref="V16:Y16"/>
    <mergeCell ref="AB16:AE16"/>
    <mergeCell ref="AH16:AK16"/>
    <mergeCell ref="AA4:AL4"/>
    <mergeCell ref="AM4:AX4"/>
    <mergeCell ref="AY4:BJ4"/>
    <mergeCell ref="AN8:AQ8"/>
    <mergeCell ref="AT8:AW8"/>
    <mergeCell ref="AB8:AE8"/>
    <mergeCell ref="AZ8:BC8"/>
    <mergeCell ref="BF8:BI8"/>
    <mergeCell ref="C4:N4"/>
    <mergeCell ref="O4:Z4"/>
    <mergeCell ref="M9:X9"/>
    <mergeCell ref="J8:M8"/>
    <mergeCell ref="P8:S8"/>
    <mergeCell ref="V8:Y8"/>
    <mergeCell ref="AG19:AI19"/>
    <mergeCell ref="AM19:AO19"/>
    <mergeCell ref="AS19:AU19"/>
    <mergeCell ref="B9:B15"/>
    <mergeCell ref="M10:X10"/>
    <mergeCell ref="N11:Y11"/>
    <mergeCell ref="V14:AG14"/>
    <mergeCell ref="M15:X15"/>
    <mergeCell ref="Y15:AJ15"/>
    <mergeCell ref="AN16:AQ16"/>
    <mergeCell ref="AT16:AW16"/>
    <mergeCell ref="N12:Y12"/>
    <mergeCell ref="P13:AA13"/>
    <mergeCell ref="AY19:BA19"/>
    <mergeCell ref="BD16:BE16"/>
    <mergeCell ref="T17:U17"/>
    <mergeCell ref="Z17:AA17"/>
    <mergeCell ref="AF17:AG17"/>
    <mergeCell ref="AR17:AS17"/>
    <mergeCell ref="AL17:AM17"/>
    <mergeCell ref="AX17:AY17"/>
    <mergeCell ref="T16:U16"/>
    <mergeCell ref="Z16:AA16"/>
    <mergeCell ref="AF16:AG16"/>
    <mergeCell ref="AL16:AM16"/>
    <mergeCell ref="AR16:AS16"/>
    <mergeCell ref="AX16:AY16"/>
    <mergeCell ref="U19:W19"/>
    <mergeCell ref="AA19:AC1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163"/>
  <sheetViews>
    <sheetView topLeftCell="K1" zoomScale="85" zoomScaleNormal="85" workbookViewId="0">
      <selection activeCell="AJ4" sqref="AJ4"/>
    </sheetView>
  </sheetViews>
  <sheetFormatPr baseColWidth="10" defaultRowHeight="13.5"/>
  <cols>
    <col min="1" max="1" width="2.4375" style="5" customWidth="1"/>
    <col min="2" max="3" width="6.0625" style="286" customWidth="1"/>
    <col min="4" max="4" width="6.0625" style="1331" customWidth="1"/>
    <col min="5" max="5" width="6.0625" style="286" customWidth="1"/>
    <col min="6" max="6" width="10" style="5" customWidth="1"/>
    <col min="7" max="12" width="4.8125" style="5" customWidth="1"/>
    <col min="13" max="14" width="3.1875" style="5" customWidth="1"/>
    <col min="15" max="15" width="2.5" style="5" customWidth="1"/>
    <col min="16" max="16" width="3.5" style="986" customWidth="1"/>
    <col min="17" max="17" width="11" style="235"/>
    <col min="18" max="18" width="9.625" style="235" customWidth="1"/>
    <col min="19" max="19" width="6.5" style="239" customWidth="1"/>
    <col min="20" max="20" width="6.125" style="240" customWidth="1"/>
    <col min="21" max="21" width="3.125" style="240" customWidth="1"/>
    <col min="22" max="22" width="42.5" style="235" customWidth="1"/>
    <col min="23" max="27" width="4.9375" style="235" customWidth="1"/>
    <col min="28" max="28" width="7.875" style="235" customWidth="1"/>
    <col min="29" max="29" width="4.1875" style="235" customWidth="1"/>
    <col min="30" max="30" width="7.9375" style="233" customWidth="1"/>
    <col min="31" max="31" width="3.125" style="240" customWidth="1"/>
    <col min="32" max="32" width="9.0625" style="234" customWidth="1"/>
    <col min="33" max="33" width="3.125" style="240" customWidth="1"/>
    <col min="34" max="34" width="11" style="234"/>
    <col min="35" max="35" width="3.125" style="240" customWidth="1"/>
    <col min="36" max="36" width="4.1875" style="241" customWidth="1"/>
    <col min="37" max="39" width="10.875" style="235" customWidth="1"/>
    <col min="40" max="40" width="7.125" style="235" customWidth="1"/>
    <col min="41" max="41" width="11" style="235"/>
    <col min="42" max="42" width="11" style="1229"/>
    <col min="43" max="16384" width="11" style="235"/>
  </cols>
  <sheetData>
    <row r="1" spans="1:42" s="222" customFormat="1" ht="25.5" customHeight="1">
      <c r="A1" s="5"/>
      <c r="B1" s="286"/>
      <c r="C1" s="286"/>
      <c r="D1" s="1357" t="s">
        <v>2029</v>
      </c>
      <c r="E1" s="1358" t="s">
        <v>2030</v>
      </c>
      <c r="F1" s="1359" t="s">
        <v>2031</v>
      </c>
      <c r="G1" s="3163" t="s">
        <v>2032</v>
      </c>
      <c r="H1" s="3163"/>
      <c r="I1" s="3164" t="s">
        <v>1753</v>
      </c>
      <c r="J1" s="3164"/>
      <c r="K1" s="5"/>
      <c r="L1" s="5"/>
      <c r="M1" s="5"/>
      <c r="N1" s="5"/>
      <c r="O1" s="5"/>
      <c r="P1" s="986"/>
      <c r="R1" s="3186" t="s">
        <v>67</v>
      </c>
      <c r="S1" s="3200" t="s">
        <v>493</v>
      </c>
      <c r="T1" s="221" t="s">
        <v>491</v>
      </c>
      <c r="U1" s="3187" t="s">
        <v>503</v>
      </c>
      <c r="V1" s="3186" t="s">
        <v>494</v>
      </c>
      <c r="W1" s="3091" t="s">
        <v>2568</v>
      </c>
      <c r="X1" s="3091"/>
      <c r="Y1" s="3091"/>
      <c r="Z1" s="3091"/>
      <c r="AA1" s="3187" t="s">
        <v>503</v>
      </c>
      <c r="AB1" s="3194" t="s">
        <v>1593</v>
      </c>
      <c r="AC1" s="3194" t="s">
        <v>1594</v>
      </c>
      <c r="AD1" s="3199" t="s">
        <v>497</v>
      </c>
      <c r="AE1" s="3187" t="s">
        <v>503</v>
      </c>
      <c r="AF1" s="3186" t="s">
        <v>495</v>
      </c>
      <c r="AG1" s="3187" t="s">
        <v>503</v>
      </c>
      <c r="AH1" s="221" t="s">
        <v>496</v>
      </c>
      <c r="AI1" s="3187" t="s">
        <v>503</v>
      </c>
      <c r="AJ1" s="3185" t="s">
        <v>507</v>
      </c>
      <c r="AP1" s="1230"/>
    </row>
    <row r="2" spans="1:42" s="222" customFormat="1">
      <c r="A2" s="5"/>
      <c r="B2" s="286"/>
      <c r="C2" s="286"/>
      <c r="D2" s="1331"/>
      <c r="E2" s="286"/>
      <c r="F2" s="2454" t="s">
        <v>1283</v>
      </c>
      <c r="G2" s="2454"/>
      <c r="H2" s="2454"/>
      <c r="I2" s="2454"/>
      <c r="J2" s="2454"/>
      <c r="K2" s="2454"/>
      <c r="L2" s="2454"/>
      <c r="M2" s="2454"/>
      <c r="N2" s="2454"/>
      <c r="O2" s="5"/>
      <c r="P2" s="986"/>
      <c r="R2" s="3186"/>
      <c r="S2" s="3200"/>
      <c r="T2" s="221" t="s">
        <v>492</v>
      </c>
      <c r="U2" s="3187"/>
      <c r="V2" s="3186"/>
      <c r="W2" s="1707">
        <v>1</v>
      </c>
      <c r="X2" s="1707">
        <v>2</v>
      </c>
      <c r="Y2" s="1707"/>
      <c r="Z2" s="1707" t="s">
        <v>1345</v>
      </c>
      <c r="AA2" s="3187"/>
      <c r="AB2" s="3195"/>
      <c r="AC2" s="3195"/>
      <c r="AD2" s="3199"/>
      <c r="AE2" s="3187"/>
      <c r="AF2" s="3186"/>
      <c r="AG2" s="3187"/>
      <c r="AH2" s="221" t="s">
        <v>499</v>
      </c>
      <c r="AI2" s="3187"/>
      <c r="AJ2" s="3185"/>
      <c r="AP2" s="1230"/>
    </row>
    <row r="3" spans="1:42" s="222" customFormat="1">
      <c r="A3" s="5"/>
      <c r="B3" s="1300" t="s">
        <v>2019</v>
      </c>
      <c r="C3" s="1319" t="s">
        <v>2020</v>
      </c>
      <c r="D3" s="1332" t="s">
        <v>940</v>
      </c>
      <c r="E3" s="1698" t="s">
        <v>2557</v>
      </c>
      <c r="F3" s="979" t="s">
        <v>1281</v>
      </c>
      <c r="G3" s="2874" t="s">
        <v>1285</v>
      </c>
      <c r="H3" s="2874"/>
      <c r="I3" s="2874" t="s">
        <v>1286</v>
      </c>
      <c r="J3" s="2874"/>
      <c r="K3" s="1109"/>
      <c r="L3" s="1109"/>
      <c r="M3" s="2874" t="s">
        <v>1287</v>
      </c>
      <c r="N3" s="2874"/>
      <c r="O3" s="5"/>
      <c r="P3" s="986"/>
      <c r="R3" s="3201" t="s">
        <v>383</v>
      </c>
      <c r="S3" s="3204">
        <v>5.13</v>
      </c>
      <c r="T3" s="1118">
        <v>50</v>
      </c>
      <c r="U3" s="1119">
        <v>3</v>
      </c>
      <c r="V3" s="1528" t="s">
        <v>380</v>
      </c>
      <c r="W3" s="1726" t="s">
        <v>2569</v>
      </c>
      <c r="X3" s="1730" t="s">
        <v>2570</v>
      </c>
      <c r="Y3" s="1730"/>
      <c r="Z3" s="1727" t="s">
        <v>2572</v>
      </c>
      <c r="AA3" s="1119">
        <v>2</v>
      </c>
      <c r="AB3" s="1156"/>
      <c r="AC3" s="1226" t="s">
        <v>1684</v>
      </c>
      <c r="AD3" s="3196" t="s">
        <v>500</v>
      </c>
      <c r="AE3" s="1119">
        <v>3</v>
      </c>
      <c r="AF3" s="1120" t="s">
        <v>498</v>
      </c>
      <c r="AG3" s="1119">
        <v>3</v>
      </c>
      <c r="AH3" s="1120">
        <v>1200</v>
      </c>
      <c r="AI3" s="1119">
        <v>1</v>
      </c>
      <c r="AJ3" s="1122">
        <f>SUM(U3,AE3,AG3,AI3,AA3)</f>
        <v>12</v>
      </c>
      <c r="AP3" s="1230"/>
    </row>
    <row r="4" spans="1:42" s="222" customFormat="1">
      <c r="A4" s="5"/>
      <c r="B4" s="3175" t="s">
        <v>1289</v>
      </c>
      <c r="C4" s="3167"/>
      <c r="D4" s="3167"/>
      <c r="E4" s="3167"/>
      <c r="F4" s="3167"/>
      <c r="G4" s="3167"/>
      <c r="H4" s="3167"/>
      <c r="I4" s="3167"/>
      <c r="J4" s="3167"/>
      <c r="K4" s="3167"/>
      <c r="L4" s="3167"/>
      <c r="M4" s="3167"/>
      <c r="N4" s="3168"/>
      <c r="O4" s="5"/>
      <c r="P4" s="1301"/>
      <c r="R4" s="3202"/>
      <c r="S4" s="3205"/>
      <c r="T4" s="1124">
        <v>176</v>
      </c>
      <c r="U4" s="1125">
        <v>1</v>
      </c>
      <c r="V4" s="1182" t="s">
        <v>389</v>
      </c>
      <c r="W4" s="1741" t="s">
        <v>2573</v>
      </c>
      <c r="X4" s="1703" t="s">
        <v>2574</v>
      </c>
      <c r="Y4" s="1703"/>
      <c r="Z4" s="1742" t="s">
        <v>2575</v>
      </c>
      <c r="AA4" s="1125">
        <v>2</v>
      </c>
      <c r="AB4" s="1226" t="s">
        <v>1754</v>
      </c>
      <c r="AC4" s="1226" t="s">
        <v>1684</v>
      </c>
      <c r="AD4" s="3197"/>
      <c r="AE4" s="1125">
        <v>3</v>
      </c>
      <c r="AF4" s="1377" t="s">
        <v>1597</v>
      </c>
      <c r="AG4" s="1125">
        <v>4</v>
      </c>
      <c r="AH4" s="1126">
        <v>1200</v>
      </c>
      <c r="AI4" s="1125">
        <v>1</v>
      </c>
      <c r="AJ4" s="1128">
        <f>SUM(U4,AE4,AG4,AI4,AA4)</f>
        <v>11</v>
      </c>
      <c r="AP4" s="1230"/>
    </row>
    <row r="5" spans="1:42" s="222" customFormat="1" ht="13.5" customHeight="1">
      <c r="A5" s="5"/>
      <c r="B5" s="1299">
        <v>1750</v>
      </c>
      <c r="C5" s="1321">
        <v>900</v>
      </c>
      <c r="D5" s="1343">
        <f>100/B5*C5</f>
        <v>51.428571428571423</v>
      </c>
      <c r="E5" s="1699"/>
      <c r="F5" s="984" t="s">
        <v>2021</v>
      </c>
      <c r="G5" s="3165" t="s">
        <v>1575</v>
      </c>
      <c r="H5" s="3165"/>
      <c r="I5" s="3165"/>
      <c r="J5" s="3165"/>
      <c r="K5" s="3165"/>
      <c r="L5" s="3166"/>
      <c r="M5" s="3165"/>
      <c r="N5" s="3166"/>
      <c r="O5" s="5"/>
      <c r="P5" s="1301"/>
      <c r="R5" s="3203"/>
      <c r="S5" s="3206"/>
      <c r="T5" s="1129">
        <v>45</v>
      </c>
      <c r="U5" s="1130">
        <v>3</v>
      </c>
      <c r="V5" s="1183" t="s">
        <v>394</v>
      </c>
      <c r="W5" s="1735" t="s">
        <v>2576</v>
      </c>
      <c r="X5" s="1735" t="s">
        <v>2577</v>
      </c>
      <c r="Y5" s="1735" t="s">
        <v>2578</v>
      </c>
      <c r="Z5" s="1743" t="s">
        <v>2579</v>
      </c>
      <c r="AA5" s="1130">
        <v>2</v>
      </c>
      <c r="AB5" s="1158"/>
      <c r="AC5" s="1155"/>
      <c r="AD5" s="3198"/>
      <c r="AE5" s="1130">
        <v>3</v>
      </c>
      <c r="AF5" s="1131" t="s">
        <v>502</v>
      </c>
      <c r="AG5" s="1130">
        <v>2</v>
      </c>
      <c r="AH5" s="1131">
        <v>1200</v>
      </c>
      <c r="AI5" s="1130">
        <v>1</v>
      </c>
      <c r="AJ5" s="1132">
        <f>SUM(U5,AE5,AG5,AI5,AA5)</f>
        <v>11</v>
      </c>
      <c r="AP5" s="1230"/>
    </row>
    <row r="6" spans="1:42" s="222" customFormat="1" ht="13.5" customHeight="1">
      <c r="A6" s="5"/>
      <c r="B6" s="1320">
        <v>1750</v>
      </c>
      <c r="C6" s="1321">
        <v>1500</v>
      </c>
      <c r="D6" s="1343">
        <f t="shared" ref="D6:D7" si="0">100/B6*C6</f>
        <v>85.714285714285708</v>
      </c>
      <c r="E6" s="1699"/>
      <c r="F6" s="984" t="s">
        <v>2022</v>
      </c>
      <c r="G6" s="3165"/>
      <c r="H6" s="3165"/>
      <c r="I6" s="3165"/>
      <c r="J6" s="3165"/>
      <c r="K6" s="3165"/>
      <c r="L6" s="3166"/>
      <c r="M6" s="3165"/>
      <c r="N6" s="3166"/>
      <c r="O6" s="5"/>
      <c r="P6" s="1325"/>
      <c r="R6" s="1338"/>
      <c r="S6" s="1324"/>
      <c r="T6" s="1124"/>
      <c r="U6" s="1125"/>
      <c r="V6" s="1182"/>
      <c r="W6" s="1703"/>
      <c r="X6" s="1703"/>
      <c r="Y6" s="1703"/>
      <c r="Z6" s="1702"/>
      <c r="AA6" s="1125"/>
      <c r="AB6" s="1157"/>
      <c r="AC6" s="1154"/>
      <c r="AD6" s="1323"/>
      <c r="AE6" s="1125"/>
      <c r="AF6" s="1126"/>
      <c r="AG6" s="1125"/>
      <c r="AH6" s="1126"/>
      <c r="AI6" s="1125"/>
      <c r="AJ6" s="1339"/>
      <c r="AP6" s="1322"/>
    </row>
    <row r="7" spans="1:42" s="222" customFormat="1" ht="13.5" customHeight="1">
      <c r="A7" s="5"/>
      <c r="B7" s="1320">
        <v>1750</v>
      </c>
      <c r="C7" s="1321">
        <v>2000</v>
      </c>
      <c r="D7" s="1343">
        <f t="shared" si="0"/>
        <v>114.28571428571428</v>
      </c>
      <c r="E7" s="1699"/>
      <c r="F7" s="984" t="s">
        <v>2023</v>
      </c>
      <c r="G7" s="3165"/>
      <c r="H7" s="3165"/>
      <c r="I7" s="3165"/>
      <c r="J7" s="3165"/>
      <c r="K7" s="3165"/>
      <c r="L7" s="3166"/>
      <c r="M7" s="3165"/>
      <c r="N7" s="3166"/>
      <c r="O7" s="5"/>
      <c r="P7" s="1325"/>
      <c r="R7" s="3207" t="s">
        <v>387</v>
      </c>
      <c r="S7" s="3204">
        <v>4.9000000000000004</v>
      </c>
      <c r="T7" s="1119">
        <v>41</v>
      </c>
      <c r="U7" s="1119">
        <v>3</v>
      </c>
      <c r="V7" s="1724" t="s">
        <v>385</v>
      </c>
      <c r="W7" s="1726"/>
      <c r="X7" s="1726"/>
      <c r="Y7" s="1726"/>
      <c r="Z7" s="1725"/>
      <c r="AA7" s="1119">
        <v>1</v>
      </c>
      <c r="AB7" s="1188" t="s">
        <v>1753</v>
      </c>
      <c r="AC7" s="1188" t="s">
        <v>1753</v>
      </c>
      <c r="AD7" s="3196" t="s">
        <v>500</v>
      </c>
      <c r="AE7" s="1119">
        <v>3</v>
      </c>
      <c r="AF7" s="1118" t="s">
        <v>504</v>
      </c>
      <c r="AG7" s="1119">
        <v>3</v>
      </c>
      <c r="AH7" s="1118">
        <v>1200</v>
      </c>
      <c r="AI7" s="1119">
        <v>1</v>
      </c>
      <c r="AJ7" s="1122">
        <f>SUM(U7,AE7,AG7,AI7,AA7)</f>
        <v>11</v>
      </c>
      <c r="AP7" s="1322"/>
    </row>
    <row r="8" spans="1:42" s="222" customFormat="1">
      <c r="A8" s="5"/>
      <c r="B8" s="3175" t="s">
        <v>1191</v>
      </c>
      <c r="C8" s="3167"/>
      <c r="D8" s="3167"/>
      <c r="E8" s="3167"/>
      <c r="F8" s="3180"/>
      <c r="G8" s="3180"/>
      <c r="H8" s="3180"/>
      <c r="I8" s="3180"/>
      <c r="J8" s="3180"/>
      <c r="K8" s="3180"/>
      <c r="L8" s="3180"/>
      <c r="M8" s="3167">
        <v>11</v>
      </c>
      <c r="N8" s="3168"/>
      <c r="O8" s="5"/>
      <c r="P8" s="986"/>
      <c r="R8" s="3202"/>
      <c r="S8" s="3205"/>
      <c r="T8" s="1124">
        <v>60</v>
      </c>
      <c r="U8" s="1125">
        <v>2</v>
      </c>
      <c r="V8" s="1182" t="s">
        <v>390</v>
      </c>
      <c r="W8" s="1703"/>
      <c r="X8" s="1703"/>
      <c r="Y8" s="1703"/>
      <c r="Z8" s="1702"/>
      <c r="AA8" s="1125"/>
      <c r="AB8" s="1157"/>
      <c r="AC8" s="1154"/>
      <c r="AD8" s="3197"/>
      <c r="AE8" s="1125">
        <v>3</v>
      </c>
      <c r="AF8" s="1378" t="s">
        <v>2046</v>
      </c>
      <c r="AG8" s="1125">
        <v>1</v>
      </c>
      <c r="AH8" s="1124">
        <v>1200</v>
      </c>
      <c r="AI8" s="1125">
        <v>1</v>
      </c>
      <c r="AJ8" s="1128">
        <f>SUM(U8,AE8,AG8,AI8,AA8)</f>
        <v>7</v>
      </c>
      <c r="AP8" s="1230"/>
    </row>
    <row r="9" spans="1:42" s="222" customFormat="1" ht="13.15" customHeight="1" thickBot="1">
      <c r="A9" s="5"/>
      <c r="B9" s="1299">
        <v>3050</v>
      </c>
      <c r="C9" s="1321">
        <v>1600</v>
      </c>
      <c r="D9" s="1343">
        <f>100/B9*C9</f>
        <v>52.459016393442624</v>
      </c>
      <c r="E9" s="1710">
        <v>5.13</v>
      </c>
      <c r="F9" s="992" t="s">
        <v>383</v>
      </c>
      <c r="G9" s="3169" t="s">
        <v>1966</v>
      </c>
      <c r="H9" s="3169"/>
      <c r="I9" s="3169" t="s">
        <v>1577</v>
      </c>
      <c r="J9" s="3169"/>
      <c r="K9" s="3169" t="s">
        <v>1288</v>
      </c>
      <c r="L9" s="3178"/>
      <c r="M9" s="3165"/>
      <c r="N9" s="3166"/>
      <c r="O9" s="5"/>
      <c r="P9" s="3170" t="s">
        <v>1297</v>
      </c>
      <c r="R9" s="3203"/>
      <c r="S9" s="3206"/>
      <c r="T9" s="1129">
        <v>247</v>
      </c>
      <c r="U9" s="1130">
        <v>0</v>
      </c>
      <c r="V9" s="1529" t="s">
        <v>2571</v>
      </c>
      <c r="W9" s="1735"/>
      <c r="X9" s="1735"/>
      <c r="Y9" s="1735"/>
      <c r="Z9" s="1728"/>
      <c r="AA9" s="1130"/>
      <c r="AB9" s="1158"/>
      <c r="AC9" s="1155"/>
      <c r="AD9" s="3198"/>
      <c r="AE9" s="1130">
        <v>3</v>
      </c>
      <c r="AF9" s="1129" t="s">
        <v>505</v>
      </c>
      <c r="AG9" s="1130">
        <v>3</v>
      </c>
      <c r="AH9" s="1129">
        <v>1200</v>
      </c>
      <c r="AI9" s="1130">
        <v>1</v>
      </c>
      <c r="AJ9" s="1132">
        <f>SUM(U9,AE9,AG9,AI9,AA9)</f>
        <v>7</v>
      </c>
      <c r="AP9" s="1230"/>
    </row>
    <row r="10" spans="1:42" s="222" customFormat="1" ht="13.9" thickBot="1">
      <c r="A10" s="5"/>
      <c r="B10" s="1299">
        <v>3050</v>
      </c>
      <c r="C10" s="1321">
        <v>1400</v>
      </c>
      <c r="D10" s="1341">
        <f>100/B10*C10</f>
        <v>45.9016393442623</v>
      </c>
      <c r="E10" s="1710">
        <v>4.8499999999999996</v>
      </c>
      <c r="F10" s="985" t="s">
        <v>387</v>
      </c>
      <c r="G10" s="3181" t="s">
        <v>1967</v>
      </c>
      <c r="H10" s="3181"/>
      <c r="I10" s="3183" t="s">
        <v>1970</v>
      </c>
      <c r="J10" s="3183"/>
      <c r="K10" s="3228" t="s">
        <v>1971</v>
      </c>
      <c r="L10" s="3229"/>
      <c r="M10" s="3165"/>
      <c r="N10" s="3166"/>
      <c r="O10" s="5"/>
      <c r="P10" s="3171"/>
      <c r="R10" s="223"/>
      <c r="S10" s="228"/>
      <c r="T10" s="224"/>
      <c r="U10" s="225"/>
      <c r="V10" s="1184"/>
      <c r="W10" s="1704"/>
      <c r="X10" s="1704"/>
      <c r="Y10" s="1704"/>
      <c r="Z10" s="1729"/>
      <c r="AA10" s="225"/>
      <c r="AB10" s="1150"/>
      <c r="AC10" s="224"/>
      <c r="AD10" s="1138"/>
      <c r="AE10" s="225"/>
      <c r="AF10" s="227"/>
      <c r="AG10" s="225"/>
      <c r="AH10" s="227"/>
      <c r="AI10" s="225"/>
      <c r="AJ10" s="226"/>
      <c r="AP10" s="1230"/>
    </row>
    <row r="11" spans="1:42" s="222" customFormat="1" ht="13.9" thickBot="1">
      <c r="A11" s="5"/>
      <c r="B11" s="1299">
        <v>3050</v>
      </c>
      <c r="C11" s="1321">
        <v>1200</v>
      </c>
      <c r="D11" s="1340">
        <f>100/B11*C11</f>
        <v>39.344262295081968</v>
      </c>
      <c r="E11" s="1710">
        <v>2.4</v>
      </c>
      <c r="F11" s="985" t="s">
        <v>392</v>
      </c>
      <c r="G11" s="3165"/>
      <c r="H11" s="3165"/>
      <c r="I11" s="3182" t="s">
        <v>1284</v>
      </c>
      <c r="J11" s="3182"/>
      <c r="K11" s="3176" t="s">
        <v>1282</v>
      </c>
      <c r="L11" s="3177"/>
      <c r="M11" s="3165"/>
      <c r="N11" s="3166"/>
      <c r="O11" s="5"/>
      <c r="P11" s="3171"/>
      <c r="R11" s="3207" t="s">
        <v>392</v>
      </c>
      <c r="S11" s="3204">
        <v>2.4</v>
      </c>
      <c r="T11" s="1118">
        <v>47</v>
      </c>
      <c r="U11" s="1119">
        <v>3</v>
      </c>
      <c r="V11" s="1528" t="s">
        <v>395</v>
      </c>
      <c r="W11" s="1744" t="s">
        <v>428</v>
      </c>
      <c r="X11" s="1744" t="s">
        <v>428</v>
      </c>
      <c r="Y11" s="1744" t="s">
        <v>428</v>
      </c>
      <c r="Z11" s="1744" t="s">
        <v>428</v>
      </c>
      <c r="AA11" s="1119">
        <v>0</v>
      </c>
      <c r="AB11" s="1225" t="s">
        <v>1884</v>
      </c>
      <c r="AC11" s="1153"/>
      <c r="AD11" s="3196" t="s">
        <v>501</v>
      </c>
      <c r="AE11" s="1119">
        <v>2</v>
      </c>
      <c r="AF11" s="1133" t="s">
        <v>506</v>
      </c>
      <c r="AG11" s="1119">
        <v>3</v>
      </c>
      <c r="AH11" s="1133">
        <v>800</v>
      </c>
      <c r="AI11" s="1119">
        <v>3</v>
      </c>
      <c r="AJ11" s="1122">
        <f>SUM(U11,AE11,AG11,AI11,AA11)</f>
        <v>11</v>
      </c>
      <c r="AP11" s="1230"/>
    </row>
    <row r="12" spans="1:42" s="222" customFormat="1" ht="13.9" thickBot="1">
      <c r="A12" s="5"/>
      <c r="B12" s="1299">
        <v>3050</v>
      </c>
      <c r="C12" s="1321">
        <v>1400</v>
      </c>
      <c r="D12" s="1341">
        <f t="shared" ref="D12:D19" si="1">100/B12*C12</f>
        <v>45.9016393442623</v>
      </c>
      <c r="E12" s="1710">
        <v>2.04</v>
      </c>
      <c r="F12" s="985" t="s">
        <v>382</v>
      </c>
      <c r="G12" s="3184" t="s">
        <v>1247</v>
      </c>
      <c r="H12" s="3184"/>
      <c r="I12" s="3165"/>
      <c r="J12" s="3165"/>
      <c r="K12" s="3226"/>
      <c r="L12" s="3227"/>
      <c r="M12" s="3165"/>
      <c r="N12" s="3166"/>
      <c r="O12" s="5"/>
      <c r="P12" s="3171"/>
      <c r="Q12" s="1504" t="s">
        <v>2102</v>
      </c>
      <c r="R12" s="3208"/>
      <c r="S12" s="3206"/>
      <c r="T12" s="1130">
        <v>247</v>
      </c>
      <c r="U12" s="1130">
        <v>0</v>
      </c>
      <c r="V12" s="1527" t="s">
        <v>391</v>
      </c>
      <c r="W12" s="1736"/>
      <c r="X12" s="1736"/>
      <c r="Y12" s="1736"/>
      <c r="Z12" s="1731"/>
      <c r="AA12" s="1130"/>
      <c r="AB12" s="1158"/>
      <c r="AC12" s="1155"/>
      <c r="AD12" s="3198"/>
      <c r="AE12" s="1130">
        <v>2</v>
      </c>
      <c r="AF12" s="1135" t="s">
        <v>505</v>
      </c>
      <c r="AG12" s="1130">
        <v>4</v>
      </c>
      <c r="AH12" s="1131">
        <v>800</v>
      </c>
      <c r="AI12" s="1130">
        <v>3</v>
      </c>
      <c r="AJ12" s="1132">
        <f>SUM(U12,AE12,AG12,AI12,AA12)</f>
        <v>9</v>
      </c>
      <c r="AP12" s="1230"/>
    </row>
    <row r="13" spans="1:42" s="222" customFormat="1" ht="13.15" customHeight="1" thickBot="1">
      <c r="A13" s="5"/>
      <c r="B13" s="1299">
        <v>3050</v>
      </c>
      <c r="C13" s="1321">
        <v>1100</v>
      </c>
      <c r="D13" s="1340">
        <f t="shared" si="1"/>
        <v>36.065573770491802</v>
      </c>
      <c r="E13" s="1710">
        <v>1.33</v>
      </c>
      <c r="F13" s="985" t="s">
        <v>386</v>
      </c>
      <c r="G13" s="3165"/>
      <c r="H13" s="3165"/>
      <c r="I13" s="3179" t="s">
        <v>1969</v>
      </c>
      <c r="J13" s="3179"/>
      <c r="K13" s="3225" t="s">
        <v>1968</v>
      </c>
      <c r="L13" s="3225"/>
      <c r="M13" s="3165"/>
      <c r="N13" s="3166"/>
      <c r="O13" s="5"/>
      <c r="P13" s="3171"/>
      <c r="R13" s="1136"/>
      <c r="S13" s="1147" t="s">
        <v>1264</v>
      </c>
      <c r="T13" s="1121"/>
      <c r="U13" s="1121"/>
      <c r="V13" s="1185"/>
      <c r="W13" s="1737"/>
      <c r="X13" s="1737"/>
      <c r="Y13" s="1737"/>
      <c r="Z13" s="1732"/>
      <c r="AA13" s="1121"/>
      <c r="AB13" s="1151"/>
      <c r="AC13" s="1133"/>
      <c r="AD13" s="1137"/>
      <c r="AE13" s="1121"/>
      <c r="AF13" s="1121"/>
      <c r="AG13" s="1121"/>
      <c r="AH13" s="1121"/>
      <c r="AI13" s="1121"/>
      <c r="AJ13" s="1127"/>
      <c r="AP13" s="1230"/>
    </row>
    <row r="14" spans="1:42" s="222" customFormat="1">
      <c r="A14" s="5"/>
      <c r="B14" s="1700"/>
      <c r="C14" s="1699"/>
      <c r="D14" s="1343"/>
      <c r="E14" s="1710">
        <v>0.49</v>
      </c>
      <c r="F14" s="992" t="s">
        <v>2558</v>
      </c>
      <c r="G14" s="3165" t="s">
        <v>2562</v>
      </c>
      <c r="H14" s="3165"/>
      <c r="I14" s="3165"/>
      <c r="J14" s="3165"/>
      <c r="K14" s="3165"/>
      <c r="L14" s="3166"/>
      <c r="M14" s="3167">
        <v>2</v>
      </c>
      <c r="N14" s="3168"/>
      <c r="O14" s="5"/>
      <c r="P14" s="1329"/>
      <c r="R14" s="1139" t="s">
        <v>382</v>
      </c>
      <c r="S14" s="1145">
        <v>2.02</v>
      </c>
      <c r="T14" s="1140">
        <v>93</v>
      </c>
      <c r="U14" s="1141">
        <v>2</v>
      </c>
      <c r="V14" s="1186" t="s">
        <v>381</v>
      </c>
      <c r="W14" s="1746" t="s">
        <v>2580</v>
      </c>
      <c r="X14" s="1738"/>
      <c r="Y14" s="1738"/>
      <c r="Z14" s="1745" t="s">
        <v>2581</v>
      </c>
      <c r="AA14" s="1141">
        <v>2</v>
      </c>
      <c r="AB14" s="1499" t="s">
        <v>1595</v>
      </c>
      <c r="AC14" s="1159"/>
      <c r="AD14" s="1143" t="s">
        <v>501</v>
      </c>
      <c r="AE14" s="1141">
        <v>2</v>
      </c>
      <c r="AF14" s="1140" t="s">
        <v>1002</v>
      </c>
      <c r="AG14" s="1141">
        <v>3</v>
      </c>
      <c r="AH14" s="1144">
        <v>800</v>
      </c>
      <c r="AI14" s="1141">
        <v>3</v>
      </c>
      <c r="AJ14" s="1142">
        <f>SUM(U14,AE14,AG14,AI14,AA14)</f>
        <v>12</v>
      </c>
      <c r="AP14" s="1230"/>
    </row>
    <row r="15" spans="1:42" s="222" customFormat="1">
      <c r="A15" s="5"/>
      <c r="B15" s="1700"/>
      <c r="C15" s="1699"/>
      <c r="D15" s="1343"/>
      <c r="E15" s="1710">
        <v>0.45</v>
      </c>
      <c r="F15" s="992" t="s">
        <v>2559</v>
      </c>
      <c r="G15" s="3165" t="s">
        <v>2561</v>
      </c>
      <c r="H15" s="3165"/>
      <c r="I15" s="3165"/>
      <c r="J15" s="3165"/>
      <c r="K15" s="3165"/>
      <c r="L15" s="3166"/>
      <c r="M15" s="3165"/>
      <c r="N15" s="3166"/>
      <c r="O15" s="5"/>
      <c r="P15" s="1330"/>
      <c r="R15" s="235"/>
      <c r="S15" s="239"/>
      <c r="T15" s="240"/>
      <c r="U15" s="240"/>
      <c r="V15" s="473"/>
      <c r="W15" s="1706"/>
      <c r="X15" s="1706"/>
      <c r="Y15" s="1706"/>
      <c r="Z15" s="1222"/>
      <c r="AA15" s="240"/>
      <c r="AB15" s="1152"/>
      <c r="AC15" s="234"/>
      <c r="AD15" s="233"/>
      <c r="AE15" s="240"/>
      <c r="AF15" s="234"/>
      <c r="AG15" s="240"/>
      <c r="AH15" s="234"/>
      <c r="AI15" s="240"/>
      <c r="AJ15" s="241"/>
      <c r="AP15" s="1230"/>
    </row>
    <row r="16" spans="1:42" ht="13.5" customHeight="1">
      <c r="B16" s="1700"/>
      <c r="C16" s="1699"/>
      <c r="D16" s="1343"/>
      <c r="E16" s="1710">
        <v>0.3</v>
      </c>
      <c r="F16" s="992" t="s">
        <v>2560</v>
      </c>
      <c r="G16" s="3165" t="s">
        <v>2563</v>
      </c>
      <c r="H16" s="3165"/>
      <c r="I16" s="3165"/>
      <c r="J16" s="3165"/>
      <c r="K16" s="3165"/>
      <c r="L16" s="3166"/>
      <c r="M16" s="3165"/>
      <c r="N16" s="3166"/>
      <c r="R16" s="3190" t="s">
        <v>386</v>
      </c>
      <c r="S16" s="3192">
        <v>1.33</v>
      </c>
      <c r="T16" s="1149">
        <v>109</v>
      </c>
      <c r="U16" s="1119">
        <v>1</v>
      </c>
      <c r="V16" s="1528" t="s">
        <v>384</v>
      </c>
      <c r="W16" s="1730" t="s">
        <v>2582</v>
      </c>
      <c r="X16" s="1730"/>
      <c r="Y16" s="1730"/>
      <c r="Z16" s="1740" t="s">
        <v>2583</v>
      </c>
      <c r="AA16" s="1119">
        <v>1</v>
      </c>
      <c r="AB16" s="1226" t="s">
        <v>2101</v>
      </c>
      <c r="AC16" s="1153"/>
      <c r="AD16" s="3188" t="s">
        <v>500</v>
      </c>
      <c r="AE16" s="1119">
        <v>3</v>
      </c>
      <c r="AF16" s="1148" t="s">
        <v>1597</v>
      </c>
      <c r="AG16" s="1119">
        <v>3</v>
      </c>
      <c r="AH16" s="1118">
        <v>800</v>
      </c>
      <c r="AI16" s="1119">
        <v>3</v>
      </c>
      <c r="AJ16" s="1122">
        <f>SUM(U16,AE16,AG16,AI16,AA16)</f>
        <v>11</v>
      </c>
    </row>
    <row r="17" spans="1:42" ht="13.5" customHeight="1">
      <c r="B17" s="3175" t="s">
        <v>1193</v>
      </c>
      <c r="C17" s="3167"/>
      <c r="D17" s="3167"/>
      <c r="E17" s="3167"/>
      <c r="F17" s="3167"/>
      <c r="G17" s="3167"/>
      <c r="H17" s="3167"/>
      <c r="I17" s="3167"/>
      <c r="J17" s="3167"/>
      <c r="K17" s="3167"/>
      <c r="L17" s="3167"/>
      <c r="M17" s="3167"/>
      <c r="N17" s="3168"/>
      <c r="P17" s="1327"/>
      <c r="R17" s="3191"/>
      <c r="S17" s="3193"/>
      <c r="T17" s="1344">
        <v>279</v>
      </c>
      <c r="U17" s="1344">
        <v>0</v>
      </c>
      <c r="V17" s="1376" t="s">
        <v>388</v>
      </c>
      <c r="W17" s="1739"/>
      <c r="X17" s="1739"/>
      <c r="Y17" s="1739"/>
      <c r="Z17" s="1734"/>
      <c r="AA17" s="1344">
        <v>2</v>
      </c>
      <c r="AB17" s="1500" t="s">
        <v>2024</v>
      </c>
      <c r="AC17" s="1226" t="s">
        <v>1684</v>
      </c>
      <c r="AD17" s="3189"/>
      <c r="AE17" s="1344">
        <v>3</v>
      </c>
      <c r="AF17" s="1345" t="s">
        <v>1597</v>
      </c>
      <c r="AG17" s="1344">
        <v>3</v>
      </c>
      <c r="AH17" s="1346">
        <v>800</v>
      </c>
      <c r="AI17" s="1344">
        <v>3</v>
      </c>
      <c r="AJ17" s="1132">
        <f>SUM(U17,AE17,AG17,AI17,AA17)</f>
        <v>11</v>
      </c>
    </row>
    <row r="18" spans="1:42">
      <c r="B18" s="1299">
        <v>1700</v>
      </c>
      <c r="C18" s="1321">
        <v>736</v>
      </c>
      <c r="D18" s="1341">
        <f t="shared" si="1"/>
        <v>43.294117647058826</v>
      </c>
      <c r="E18" s="1699"/>
      <c r="F18" s="984" t="s">
        <v>1184</v>
      </c>
      <c r="G18" s="3173" t="s">
        <v>1184</v>
      </c>
      <c r="H18" s="3173"/>
      <c r="I18" s="3173"/>
      <c r="J18" s="3173"/>
      <c r="K18" s="3173"/>
      <c r="L18" s="3174"/>
      <c r="M18" s="3165">
        <v>7</v>
      </c>
      <c r="N18" s="3166"/>
      <c r="P18" s="3170" t="s">
        <v>1298</v>
      </c>
      <c r="R18" s="229"/>
      <c r="S18" s="230"/>
      <c r="T18" s="232"/>
      <c r="U18" s="225"/>
      <c r="V18" s="231"/>
      <c r="W18" s="229"/>
      <c r="X18" s="229"/>
      <c r="Y18" s="229"/>
      <c r="Z18" s="1444"/>
      <c r="AA18" s="225"/>
      <c r="AB18" s="231"/>
      <c r="AC18" s="231"/>
      <c r="AE18" s="225"/>
      <c r="AG18" s="225"/>
      <c r="AI18" s="225"/>
      <c r="AJ18" s="226"/>
      <c r="AL18" s="1225" t="s">
        <v>1755</v>
      </c>
    </row>
    <row r="19" spans="1:42">
      <c r="B19" s="1299">
        <v>1700</v>
      </c>
      <c r="C19" s="1321">
        <v>1334</v>
      </c>
      <c r="D19" s="1343">
        <f t="shared" si="1"/>
        <v>78.470588235294116</v>
      </c>
      <c r="E19" s="1699"/>
      <c r="F19" s="992" t="s">
        <v>1973</v>
      </c>
      <c r="G19" s="3173" t="s">
        <v>1972</v>
      </c>
      <c r="H19" s="3173"/>
      <c r="I19" s="3173"/>
      <c r="J19" s="3173"/>
      <c r="K19" s="3173"/>
      <c r="L19" s="3174"/>
      <c r="M19" s="3165"/>
      <c r="N19" s="3166"/>
      <c r="P19" s="3171"/>
      <c r="R19" s="1139" t="s">
        <v>2558</v>
      </c>
      <c r="S19" s="1145">
        <v>0.49</v>
      </c>
      <c r="T19" s="1140">
        <v>224</v>
      </c>
      <c r="U19" s="1141">
        <v>0</v>
      </c>
      <c r="V19" s="1186" t="s">
        <v>2564</v>
      </c>
      <c r="W19" s="1738"/>
      <c r="X19" s="1738"/>
      <c r="Y19" s="1738"/>
      <c r="Z19" s="1733"/>
      <c r="AA19" s="1141"/>
      <c r="AB19" s="1499" t="s">
        <v>1595</v>
      </c>
      <c r="AC19" s="1159"/>
      <c r="AD19" s="1143" t="s">
        <v>500</v>
      </c>
      <c r="AE19" s="1141">
        <v>3</v>
      </c>
      <c r="AF19" s="1140" t="s">
        <v>531</v>
      </c>
      <c r="AG19" s="1141">
        <v>2</v>
      </c>
      <c r="AH19" s="1144">
        <v>800</v>
      </c>
      <c r="AI19" s="1141">
        <v>3</v>
      </c>
      <c r="AJ19" s="1142">
        <f>SUM(U19,AE19,AG19,AI19,AA19)</f>
        <v>8</v>
      </c>
    </row>
    <row r="20" spans="1:42" ht="13.5" customHeight="1">
      <c r="B20" s="3175" t="s">
        <v>1205</v>
      </c>
      <c r="C20" s="3167"/>
      <c r="D20" s="3167"/>
      <c r="E20" s="3167"/>
      <c r="F20" s="3167"/>
      <c r="G20" s="3167"/>
      <c r="H20" s="3167"/>
      <c r="I20" s="3167"/>
      <c r="J20" s="3167"/>
      <c r="K20" s="3167"/>
      <c r="L20" s="3167"/>
      <c r="M20" s="3165"/>
      <c r="N20" s="3166"/>
      <c r="P20" s="3171"/>
      <c r="R20" s="229"/>
      <c r="S20" s="230"/>
      <c r="T20" s="232"/>
      <c r="U20" s="225"/>
      <c r="V20" s="231"/>
      <c r="W20" s="229"/>
      <c r="X20" s="229"/>
      <c r="Y20" s="229"/>
      <c r="Z20" s="1444"/>
      <c r="AA20" s="225"/>
      <c r="AB20" s="231"/>
      <c r="AC20" s="231"/>
      <c r="AE20" s="225"/>
      <c r="AF20" s="1354"/>
      <c r="AG20" s="225"/>
      <c r="AH20" s="1354"/>
      <c r="AI20" s="225"/>
      <c r="AJ20" s="226"/>
    </row>
    <row r="21" spans="1:42">
      <c r="B21" s="1299">
        <v>1700</v>
      </c>
      <c r="C21" s="1321">
        <v>717</v>
      </c>
      <c r="D21" s="1341">
        <f>100/B21*C21</f>
        <v>42.176470588235297</v>
      </c>
      <c r="E21" s="1699"/>
      <c r="F21" s="984" t="s">
        <v>1975</v>
      </c>
      <c r="G21" s="3165" t="s">
        <v>1974</v>
      </c>
      <c r="H21" s="3165"/>
      <c r="I21" s="3165" t="s">
        <v>1976</v>
      </c>
      <c r="J21" s="3165"/>
      <c r="K21" s="3165"/>
      <c r="L21" s="3166"/>
      <c r="M21" s="3165"/>
      <c r="N21" s="3166"/>
      <c r="P21" s="3171"/>
      <c r="R21" s="1139" t="s">
        <v>2559</v>
      </c>
      <c r="S21" s="1145">
        <v>0.45</v>
      </c>
      <c r="T21" s="1140">
        <v>20</v>
      </c>
      <c r="U21" s="1141">
        <v>4</v>
      </c>
      <c r="V21" s="1186" t="s">
        <v>2566</v>
      </c>
      <c r="W21" s="1738"/>
      <c r="X21" s="1738"/>
      <c r="Y21" s="1738"/>
      <c r="Z21" s="1733"/>
      <c r="AA21" s="1141"/>
      <c r="AB21" s="1499" t="s">
        <v>1595</v>
      </c>
      <c r="AC21" s="1159"/>
      <c r="AD21" s="1143" t="s">
        <v>500</v>
      </c>
      <c r="AE21" s="1141">
        <v>3</v>
      </c>
      <c r="AF21" s="1140" t="s">
        <v>531</v>
      </c>
      <c r="AG21" s="1141">
        <v>2</v>
      </c>
      <c r="AH21" s="1144">
        <v>1200</v>
      </c>
      <c r="AI21" s="1141">
        <v>1</v>
      </c>
      <c r="AJ21" s="1142">
        <f>SUM(U21,AE21,AG21,AI21,AA21)</f>
        <v>10</v>
      </c>
      <c r="AP21" s="1387"/>
    </row>
    <row r="22" spans="1:42" ht="13.5" customHeight="1">
      <c r="B22" s="1299">
        <v>1700</v>
      </c>
      <c r="C22" s="1321">
        <v>666</v>
      </c>
      <c r="D22" s="1340">
        <f t="shared" ref="D22:D30" si="2">100/B22*C22</f>
        <v>39.176470588235297</v>
      </c>
      <c r="E22" s="1699"/>
      <c r="F22" s="984" t="s">
        <v>1977</v>
      </c>
      <c r="G22" s="3165" t="s">
        <v>1978</v>
      </c>
      <c r="H22" s="3165"/>
      <c r="I22" s="3165"/>
      <c r="J22" s="3165"/>
      <c r="K22" s="3165"/>
      <c r="L22" s="3166"/>
      <c r="M22" s="3165"/>
      <c r="N22" s="3166"/>
      <c r="P22" s="3172"/>
      <c r="R22" s="229"/>
      <c r="S22" s="230"/>
      <c r="T22" s="232"/>
      <c r="U22" s="225"/>
      <c r="V22" s="231"/>
      <c r="W22" s="229"/>
      <c r="X22" s="229"/>
      <c r="Y22" s="229"/>
      <c r="Z22" s="1444"/>
      <c r="AA22" s="225"/>
      <c r="AB22" s="231"/>
      <c r="AC22" s="231"/>
      <c r="AE22" s="225"/>
      <c r="AF22" s="1354"/>
      <c r="AG22" s="225"/>
      <c r="AH22" s="1354"/>
      <c r="AI22" s="225"/>
      <c r="AJ22" s="226"/>
      <c r="AP22" s="1387"/>
    </row>
    <row r="23" spans="1:42">
      <c r="B23" s="1299">
        <v>1700</v>
      </c>
      <c r="C23" s="1321">
        <v>958</v>
      </c>
      <c r="D23" s="1343">
        <f t="shared" si="2"/>
        <v>56.352941176470587</v>
      </c>
      <c r="E23" s="1699"/>
      <c r="F23" s="984" t="s">
        <v>1979</v>
      </c>
      <c r="G23" s="3165" t="s">
        <v>1980</v>
      </c>
      <c r="H23" s="3165"/>
      <c r="I23" s="3165" t="s">
        <v>1983</v>
      </c>
      <c r="J23" s="3165"/>
      <c r="K23" s="3165"/>
      <c r="L23" s="3166"/>
      <c r="M23" s="3167">
        <v>7</v>
      </c>
      <c r="N23" s="3168"/>
      <c r="P23" s="1328"/>
      <c r="R23" s="1139" t="s">
        <v>2560</v>
      </c>
      <c r="S23" s="1145">
        <v>0.3</v>
      </c>
      <c r="T23" s="1140">
        <v>232</v>
      </c>
      <c r="U23" s="1141">
        <v>0</v>
      </c>
      <c r="V23" s="1186" t="s">
        <v>2565</v>
      </c>
      <c r="W23" s="1738"/>
      <c r="X23" s="1738"/>
      <c r="Y23" s="1738"/>
      <c r="Z23" s="1733"/>
      <c r="AA23" s="1141"/>
      <c r="AB23" s="1499" t="s">
        <v>1595</v>
      </c>
      <c r="AC23" s="1159"/>
      <c r="AD23" s="1143" t="s">
        <v>500</v>
      </c>
      <c r="AE23" s="1141">
        <v>3</v>
      </c>
      <c r="AF23" s="1140" t="s">
        <v>531</v>
      </c>
      <c r="AG23" s="1141">
        <v>1</v>
      </c>
      <c r="AH23" s="1144">
        <v>800</v>
      </c>
      <c r="AI23" s="1141">
        <v>3</v>
      </c>
      <c r="AJ23" s="1142">
        <f>SUM(U23,AE23,AG23,AI23,AA23)</f>
        <v>7</v>
      </c>
      <c r="AP23" s="1387"/>
    </row>
    <row r="24" spans="1:42">
      <c r="B24" s="1299">
        <v>1700</v>
      </c>
      <c r="C24" s="1321">
        <v>666</v>
      </c>
      <c r="D24" s="1340">
        <f t="shared" si="2"/>
        <v>39.176470588235297</v>
      </c>
      <c r="E24" s="1699"/>
      <c r="F24" s="984" t="s">
        <v>1981</v>
      </c>
      <c r="G24" s="3165" t="s">
        <v>1982</v>
      </c>
      <c r="H24" s="3165"/>
      <c r="I24" s="3165"/>
      <c r="J24" s="3165"/>
      <c r="K24" s="3165"/>
      <c r="L24" s="3166"/>
      <c r="M24" s="3165"/>
      <c r="N24" s="3166"/>
      <c r="P24" s="3170" t="s">
        <v>1300</v>
      </c>
      <c r="R24" s="229"/>
      <c r="S24" s="230"/>
      <c r="U24" s="225"/>
      <c r="V24" s="231"/>
      <c r="W24" s="231"/>
      <c r="X24" s="231"/>
      <c r="Y24" s="231"/>
      <c r="Z24" s="231"/>
      <c r="AA24" s="231"/>
      <c r="AE24" s="225"/>
      <c r="AG24" s="225"/>
      <c r="AI24" s="225"/>
      <c r="AJ24" s="226"/>
      <c r="AP24" s="1387"/>
    </row>
    <row r="25" spans="1:42" ht="15">
      <c r="B25" s="1299">
        <v>1700</v>
      </c>
      <c r="C25" s="1321">
        <v>659</v>
      </c>
      <c r="D25" s="1340">
        <f t="shared" si="2"/>
        <v>38.764705882352942</v>
      </c>
      <c r="E25" s="1699"/>
      <c r="F25" s="984" t="s">
        <v>1984</v>
      </c>
      <c r="G25" s="3165" t="s">
        <v>1985</v>
      </c>
      <c r="H25" s="3165"/>
      <c r="I25" s="3165"/>
      <c r="J25" s="3165"/>
      <c r="K25" s="3165"/>
      <c r="L25" s="3166"/>
      <c r="M25" s="3165"/>
      <c r="N25" s="3166"/>
      <c r="P25" s="3171"/>
      <c r="R25" s="229"/>
      <c r="S25" s="230"/>
      <c r="T25" s="232"/>
      <c r="U25" s="225"/>
      <c r="V25" s="231"/>
      <c r="W25" s="231"/>
      <c r="X25" s="231"/>
      <c r="Y25" s="231"/>
      <c r="Z25" s="231"/>
      <c r="AA25" s="231"/>
      <c r="AB25" s="1232" t="s">
        <v>1886</v>
      </c>
      <c r="AE25" s="225"/>
      <c r="AG25" s="225"/>
      <c r="AI25" s="225"/>
      <c r="AJ25" s="226"/>
      <c r="AP25" s="1387"/>
    </row>
    <row r="26" spans="1:42">
      <c r="B26" s="3175" t="s">
        <v>1210</v>
      </c>
      <c r="C26" s="3167"/>
      <c r="D26" s="3167"/>
      <c r="E26" s="3167"/>
      <c r="F26" s="3167"/>
      <c r="G26" s="3167"/>
      <c r="H26" s="3167"/>
      <c r="I26" s="3167"/>
      <c r="J26" s="3167"/>
      <c r="K26" s="3167"/>
      <c r="L26" s="3167"/>
      <c r="M26" s="3165"/>
      <c r="N26" s="3166"/>
      <c r="P26" s="3171"/>
      <c r="R26" s="229"/>
      <c r="S26" s="230"/>
      <c r="T26" s="232"/>
      <c r="U26" s="225"/>
      <c r="V26" s="231"/>
      <c r="W26" s="231"/>
      <c r="X26" s="231"/>
      <c r="Y26" s="231"/>
      <c r="Z26" s="231"/>
      <c r="AA26" s="231"/>
      <c r="AB26" s="1226" t="s">
        <v>1885</v>
      </c>
      <c r="AC26" s="1226" t="s">
        <v>1684</v>
      </c>
      <c r="AE26" s="225"/>
      <c r="AG26" s="225"/>
      <c r="AI26" s="225"/>
      <c r="AJ26" s="226"/>
    </row>
    <row r="27" spans="1:42">
      <c r="B27" s="1299">
        <v>1700</v>
      </c>
      <c r="C27" s="1321">
        <v>780</v>
      </c>
      <c r="D27" s="1341">
        <f t="shared" si="2"/>
        <v>45.882352941176471</v>
      </c>
      <c r="E27" s="1699"/>
      <c r="F27" s="984" t="s">
        <v>1986</v>
      </c>
      <c r="G27" s="3165" t="s">
        <v>1990</v>
      </c>
      <c r="H27" s="3165"/>
      <c r="I27" s="3165" t="s">
        <v>1991</v>
      </c>
      <c r="J27" s="3165"/>
      <c r="K27" s="3165" t="s">
        <v>1993</v>
      </c>
      <c r="L27" s="3166"/>
      <c r="M27" s="3165"/>
      <c r="N27" s="3166"/>
      <c r="P27" s="3172"/>
      <c r="R27" s="229"/>
      <c r="S27" s="230"/>
      <c r="T27" s="232"/>
      <c r="U27" s="225"/>
      <c r="V27" s="231"/>
      <c r="W27" s="231"/>
      <c r="X27" s="231"/>
      <c r="Y27" s="231"/>
      <c r="Z27" s="231"/>
      <c r="AA27" s="231"/>
      <c r="AB27" s="1499" t="s">
        <v>1595</v>
      </c>
      <c r="AC27" s="1499" t="s">
        <v>1595</v>
      </c>
      <c r="AD27" s="23"/>
      <c r="AE27" s="225"/>
      <c r="AG27" s="225"/>
      <c r="AI27" s="225"/>
      <c r="AJ27" s="226"/>
    </row>
    <row r="28" spans="1:42" ht="13.5" customHeight="1">
      <c r="B28" s="1299">
        <v>1700</v>
      </c>
      <c r="C28" s="1321">
        <v>936</v>
      </c>
      <c r="D28" s="1343">
        <f t="shared" si="2"/>
        <v>55.058823529411761</v>
      </c>
      <c r="E28" s="1699"/>
      <c r="F28" s="984" t="s">
        <v>1987</v>
      </c>
      <c r="G28" s="3165" t="s">
        <v>1992</v>
      </c>
      <c r="H28" s="3165"/>
      <c r="I28" s="3165" t="s">
        <v>1995</v>
      </c>
      <c r="J28" s="3165"/>
      <c r="K28" s="3165"/>
      <c r="L28" s="3166"/>
      <c r="M28" s="3167">
        <v>24</v>
      </c>
      <c r="N28" s="3168"/>
      <c r="R28" s="229"/>
      <c r="S28" s="230"/>
      <c r="T28" s="232"/>
      <c r="U28" s="225"/>
      <c r="V28" s="231"/>
      <c r="W28" s="231"/>
      <c r="X28" s="231"/>
      <c r="Y28" s="231"/>
      <c r="Z28" s="231"/>
      <c r="AA28" s="231"/>
      <c r="AB28" s="1160" t="s">
        <v>1596</v>
      </c>
      <c r="AC28" s="1161" t="s">
        <v>1596</v>
      </c>
      <c r="AE28" s="225"/>
      <c r="AG28" s="225"/>
      <c r="AI28" s="225"/>
      <c r="AJ28" s="226"/>
    </row>
    <row r="29" spans="1:42" ht="13.5" customHeight="1">
      <c r="B29" s="1299">
        <v>1700</v>
      </c>
      <c r="C29" s="1321">
        <v>517</v>
      </c>
      <c r="D29" s="1342">
        <f t="shared" si="2"/>
        <v>30.411764705882351</v>
      </c>
      <c r="E29" s="1699"/>
      <c r="F29" s="984" t="s">
        <v>1988</v>
      </c>
      <c r="G29" s="3165" t="s">
        <v>1994</v>
      </c>
      <c r="H29" s="3165"/>
      <c r="I29" s="3165"/>
      <c r="J29" s="3165"/>
      <c r="K29" s="3165"/>
      <c r="L29" s="3166"/>
      <c r="M29" s="3165"/>
      <c r="N29" s="3166"/>
      <c r="P29" s="3170" t="s">
        <v>1300</v>
      </c>
      <c r="R29" s="229"/>
      <c r="S29" s="230"/>
      <c r="T29" s="232"/>
      <c r="U29" s="225"/>
      <c r="V29" s="231"/>
      <c r="W29" s="231"/>
      <c r="X29" s="231"/>
      <c r="Y29" s="231"/>
      <c r="Z29" s="231"/>
      <c r="AA29" s="231"/>
      <c r="AB29" s="1188" t="s">
        <v>1753</v>
      </c>
      <c r="AC29" s="231"/>
      <c r="AE29" s="225"/>
      <c r="AG29" s="225"/>
      <c r="AI29" s="225"/>
      <c r="AJ29" s="226"/>
    </row>
    <row r="30" spans="1:42">
      <c r="A30" s="950"/>
      <c r="B30" s="1299">
        <v>1700</v>
      </c>
      <c r="C30" s="1321">
        <v>467</v>
      </c>
      <c r="D30" s="1340">
        <f t="shared" si="2"/>
        <v>27.470588235294116</v>
      </c>
      <c r="E30" s="1699"/>
      <c r="F30" s="984" t="s">
        <v>1989</v>
      </c>
      <c r="G30" s="3165" t="s">
        <v>1996</v>
      </c>
      <c r="H30" s="3165"/>
      <c r="I30" s="3165"/>
      <c r="J30" s="3165"/>
      <c r="K30" s="3165"/>
      <c r="L30" s="3166"/>
      <c r="M30" s="3165"/>
      <c r="N30" s="3166"/>
      <c r="P30" s="3171"/>
      <c r="R30" s="229"/>
      <c r="S30" s="230"/>
      <c r="T30" s="232"/>
      <c r="U30" s="225"/>
      <c r="V30" s="231"/>
      <c r="W30" s="231"/>
      <c r="X30" s="231"/>
      <c r="Y30" s="231"/>
      <c r="Z30" s="231"/>
      <c r="AA30" s="231"/>
      <c r="AB30" s="1356" t="s">
        <v>2028</v>
      </c>
      <c r="AC30" s="231"/>
      <c r="AE30" s="225"/>
      <c r="AG30" s="225"/>
      <c r="AI30" s="225"/>
      <c r="AJ30" s="226"/>
    </row>
    <row r="31" spans="1:42">
      <c r="B31" s="3175" t="s">
        <v>1290</v>
      </c>
      <c r="C31" s="3167"/>
      <c r="D31" s="3167"/>
      <c r="E31" s="3167"/>
      <c r="F31" s="3167"/>
      <c r="G31" s="3167"/>
      <c r="H31" s="3167"/>
      <c r="I31" s="3167"/>
      <c r="J31" s="3167"/>
      <c r="K31" s="3167"/>
      <c r="L31" s="3167"/>
      <c r="M31" s="3165"/>
      <c r="N31" s="3166"/>
      <c r="P31" s="3171"/>
      <c r="R31" s="3186" t="s">
        <v>67</v>
      </c>
      <c r="S31" s="3200" t="s">
        <v>493</v>
      </c>
      <c r="T31" s="1362" t="s">
        <v>2034</v>
      </c>
      <c r="U31" s="3217" t="s">
        <v>503</v>
      </c>
      <c r="V31" s="3186" t="s">
        <v>494</v>
      </c>
      <c r="W31" s="1708"/>
      <c r="X31" s="1708"/>
      <c r="Y31" s="1708"/>
      <c r="Z31" s="1708"/>
      <c r="AA31" s="1708"/>
      <c r="AB31" s="3211" t="s">
        <v>1593</v>
      </c>
      <c r="AC31" s="3211" t="s">
        <v>1594</v>
      </c>
      <c r="AD31" s="3221" t="s">
        <v>497</v>
      </c>
      <c r="AE31" s="3217" t="s">
        <v>503</v>
      </c>
      <c r="AF31" s="3219" t="s">
        <v>495</v>
      </c>
      <c r="AG31" s="3217" t="s">
        <v>503</v>
      </c>
      <c r="AH31" s="1362" t="s">
        <v>496</v>
      </c>
      <c r="AI31" s="3215" t="s">
        <v>503</v>
      </c>
      <c r="AJ31" s="3213" t="s">
        <v>507</v>
      </c>
    </row>
    <row r="32" spans="1:42">
      <c r="B32" s="1299"/>
      <c r="C32" s="1321"/>
      <c r="D32" s="1333"/>
      <c r="E32" s="1699"/>
      <c r="F32" s="984" t="s">
        <v>1997</v>
      </c>
      <c r="G32" s="3165" t="s">
        <v>2001</v>
      </c>
      <c r="H32" s="3165"/>
      <c r="I32" s="3165" t="s">
        <v>1138</v>
      </c>
      <c r="J32" s="3165"/>
      <c r="K32" s="3165" t="s">
        <v>2010</v>
      </c>
      <c r="L32" s="3166"/>
      <c r="M32" s="3165"/>
      <c r="N32" s="3166"/>
      <c r="P32" s="3172"/>
      <c r="R32" s="3186"/>
      <c r="S32" s="3200"/>
      <c r="T32" s="1362" t="s">
        <v>491</v>
      </c>
      <c r="U32" s="3217"/>
      <c r="V32" s="3186"/>
      <c r="W32" s="1708"/>
      <c r="X32" s="1708"/>
      <c r="Y32" s="1708"/>
      <c r="Z32" s="1708"/>
      <c r="AA32" s="1708"/>
      <c r="AB32" s="3211"/>
      <c r="AC32" s="3211"/>
      <c r="AD32" s="3221"/>
      <c r="AE32" s="3217"/>
      <c r="AF32" s="3219"/>
      <c r="AG32" s="3217"/>
      <c r="AH32" s="1362" t="s">
        <v>2033</v>
      </c>
      <c r="AI32" s="3215"/>
      <c r="AJ32" s="3213"/>
    </row>
    <row r="33" spans="2:37">
      <c r="B33" s="1299"/>
      <c r="C33" s="1321"/>
      <c r="D33" s="1333"/>
      <c r="E33" s="1699"/>
      <c r="F33" s="984" t="s">
        <v>1248</v>
      </c>
      <c r="G33" s="3165" t="s">
        <v>2002</v>
      </c>
      <c r="H33" s="3165"/>
      <c r="I33" s="3165"/>
      <c r="J33" s="3165"/>
      <c r="K33" s="3165"/>
      <c r="L33" s="3166"/>
      <c r="M33" s="3165"/>
      <c r="N33" s="3166"/>
      <c r="P33" s="1301"/>
      <c r="R33" s="3223"/>
      <c r="S33" s="3224"/>
      <c r="T33" s="1362" t="s">
        <v>492</v>
      </c>
      <c r="U33" s="3218"/>
      <c r="V33" s="3223"/>
      <c r="W33" s="1709"/>
      <c r="X33" s="1709"/>
      <c r="Y33" s="1709"/>
      <c r="Z33" s="1709"/>
      <c r="AA33" s="1709"/>
      <c r="AB33" s="3212"/>
      <c r="AC33" s="3212"/>
      <c r="AD33" s="3222"/>
      <c r="AE33" s="3218"/>
      <c r="AF33" s="3220"/>
      <c r="AG33" s="3218"/>
      <c r="AH33" s="1363" t="s">
        <v>2020</v>
      </c>
      <c r="AI33" s="3216"/>
      <c r="AJ33" s="3214"/>
    </row>
    <row r="34" spans="2:37">
      <c r="B34" s="1299"/>
      <c r="C34" s="1321"/>
      <c r="D34" s="1333"/>
      <c r="E34" s="1699"/>
      <c r="F34" s="984" t="s">
        <v>1291</v>
      </c>
      <c r="G34" s="3165" t="s">
        <v>2005</v>
      </c>
      <c r="H34" s="3165"/>
      <c r="I34" s="3165"/>
      <c r="J34" s="3165"/>
      <c r="K34" s="3165"/>
      <c r="L34" s="3166"/>
      <c r="M34" s="3165"/>
      <c r="N34" s="3166"/>
      <c r="P34" s="1301"/>
      <c r="R34" s="3207" t="s">
        <v>1986</v>
      </c>
      <c r="S34" s="3204"/>
      <c r="T34" s="1118"/>
      <c r="U34" s="1119"/>
      <c r="V34" s="1181" t="s">
        <v>2036</v>
      </c>
      <c r="W34" s="1181"/>
      <c r="X34" s="1181"/>
      <c r="Y34" s="1181"/>
      <c r="Z34" s="1181"/>
      <c r="AA34" s="1181"/>
      <c r="AB34" s="1156"/>
      <c r="AC34" s="1348"/>
      <c r="AD34" s="3209"/>
      <c r="AE34" s="1119"/>
      <c r="AF34" s="1366"/>
      <c r="AG34" s="1119"/>
      <c r="AH34" s="1366"/>
      <c r="AI34" s="1119"/>
      <c r="AJ34" s="1122">
        <f>SUM(U34,AE34,AG34,AI34)</f>
        <v>0</v>
      </c>
    </row>
    <row r="35" spans="2:37">
      <c r="B35" s="1299"/>
      <c r="C35" s="1321"/>
      <c r="D35" s="1333"/>
      <c r="E35" s="1699"/>
      <c r="F35" s="984" t="s">
        <v>1998</v>
      </c>
      <c r="G35" s="3165" t="s">
        <v>1292</v>
      </c>
      <c r="H35" s="3165"/>
      <c r="I35" s="3165"/>
      <c r="J35" s="3165"/>
      <c r="K35" s="3165"/>
      <c r="L35" s="3166"/>
      <c r="M35" s="3165"/>
      <c r="N35" s="3166"/>
      <c r="P35" s="1301"/>
      <c r="R35" s="3202"/>
      <c r="S35" s="3205"/>
      <c r="T35" s="1124"/>
      <c r="U35" s="1125"/>
      <c r="V35" s="1182" t="s">
        <v>2037</v>
      </c>
      <c r="W35" s="1182"/>
      <c r="X35" s="1182"/>
      <c r="Y35" s="1182"/>
      <c r="Z35" s="1182"/>
      <c r="AA35" s="1182"/>
      <c r="AB35" s="396"/>
      <c r="AC35" s="396"/>
      <c r="AD35" s="2464"/>
      <c r="AE35" s="1125"/>
      <c r="AF35" s="1124"/>
      <c r="AG35" s="1125"/>
      <c r="AH35" s="1124"/>
      <c r="AI35" s="1125"/>
      <c r="AJ35" s="1128">
        <f>SUM(U35,AE35,AG35,AI35)</f>
        <v>0</v>
      </c>
    </row>
    <row r="36" spans="2:37">
      <c r="B36" s="1299"/>
      <c r="C36" s="1321"/>
      <c r="D36" s="1333"/>
      <c r="E36" s="1699"/>
      <c r="F36" s="984" t="s">
        <v>2003</v>
      </c>
      <c r="G36" s="3165" t="s">
        <v>2004</v>
      </c>
      <c r="H36" s="3165"/>
      <c r="I36" s="3165"/>
      <c r="J36" s="3165"/>
      <c r="K36" s="3165"/>
      <c r="L36" s="3166"/>
      <c r="M36" s="3165"/>
      <c r="N36" s="3166"/>
      <c r="P36" s="1301"/>
      <c r="R36" s="3203"/>
      <c r="S36" s="3206"/>
      <c r="T36" s="1129"/>
      <c r="U36" s="1130"/>
      <c r="V36" s="1183" t="s">
        <v>2039</v>
      </c>
      <c r="W36" s="1183"/>
      <c r="X36" s="1183"/>
      <c r="Y36" s="1183"/>
      <c r="Z36" s="1183"/>
      <c r="AA36" s="1183"/>
      <c r="AB36" s="1158"/>
      <c r="AC36" s="1155"/>
      <c r="AD36" s="3210"/>
      <c r="AE36" s="1130"/>
      <c r="AF36" s="1129"/>
      <c r="AG36" s="1130"/>
      <c r="AH36" s="1129"/>
      <c r="AI36" s="1130"/>
      <c r="AJ36" s="1132">
        <f>SUM(U36,AE36,AG36,AI36)</f>
        <v>0</v>
      </c>
    </row>
    <row r="37" spans="2:37">
      <c r="B37" s="1299"/>
      <c r="C37" s="1321"/>
      <c r="D37" s="1333"/>
      <c r="E37" s="1699"/>
      <c r="F37" s="984" t="s">
        <v>2006</v>
      </c>
      <c r="G37" s="3165" t="s">
        <v>2007</v>
      </c>
      <c r="H37" s="3165"/>
      <c r="I37" s="3165"/>
      <c r="J37" s="3165"/>
      <c r="K37" s="3165"/>
      <c r="L37" s="3166"/>
      <c r="M37" s="3165"/>
      <c r="N37" s="3166"/>
      <c r="P37" s="1301"/>
      <c r="R37" s="1338"/>
      <c r="S37" s="1353"/>
      <c r="T37" s="1124"/>
      <c r="U37" s="1125"/>
      <c r="V37" s="1182"/>
      <c r="W37" s="1182"/>
      <c r="X37" s="1182"/>
      <c r="Y37" s="1182"/>
      <c r="Z37" s="1182"/>
      <c r="AA37" s="1182"/>
      <c r="AB37" s="1157"/>
      <c r="AC37" s="1154"/>
      <c r="AD37" s="1349"/>
      <c r="AE37" s="1125"/>
      <c r="AF37" s="1124"/>
      <c r="AG37" s="1125"/>
      <c r="AH37" s="1124"/>
      <c r="AI37" s="1125"/>
      <c r="AJ37" s="1339"/>
    </row>
    <row r="38" spans="2:37">
      <c r="B38" s="1299"/>
      <c r="C38" s="1321"/>
      <c r="D38" s="1333"/>
      <c r="E38" s="1699"/>
      <c r="F38" s="984" t="s">
        <v>2008</v>
      </c>
      <c r="G38" s="3165" t="s">
        <v>2009</v>
      </c>
      <c r="H38" s="3165"/>
      <c r="I38" s="3165"/>
      <c r="J38" s="3165"/>
      <c r="K38" s="3165"/>
      <c r="L38" s="3166"/>
      <c r="M38" s="3165"/>
      <c r="N38" s="3166"/>
      <c r="P38" s="1301"/>
      <c r="R38" s="3207" t="s">
        <v>2035</v>
      </c>
      <c r="S38" s="3204"/>
      <c r="T38" s="1118"/>
      <c r="U38" s="1119"/>
      <c r="V38" s="1375" t="s">
        <v>2038</v>
      </c>
      <c r="W38" s="1375"/>
      <c r="X38" s="1375"/>
      <c r="Y38" s="1375"/>
      <c r="Z38" s="1375"/>
      <c r="AA38" s="1375"/>
      <c r="AB38" s="1348"/>
      <c r="AC38" s="1153"/>
      <c r="AD38" s="3209"/>
      <c r="AE38" s="1119"/>
      <c r="AF38" s="1118"/>
      <c r="AG38" s="1119"/>
      <c r="AH38" s="1118"/>
      <c r="AI38" s="1119"/>
      <c r="AJ38" s="1122">
        <f>SUM(U38,AE38,AG38,AI38)</f>
        <v>0</v>
      </c>
    </row>
    <row r="39" spans="2:37">
      <c r="B39" s="1299"/>
      <c r="C39" s="1321"/>
      <c r="D39" s="1333"/>
      <c r="E39" s="1699"/>
      <c r="F39" s="984" t="s">
        <v>2011</v>
      </c>
      <c r="G39" s="3165" t="s">
        <v>2012</v>
      </c>
      <c r="H39" s="3165"/>
      <c r="I39" s="3165"/>
      <c r="J39" s="3165"/>
      <c r="K39" s="3165"/>
      <c r="L39" s="3166"/>
      <c r="M39" s="3165"/>
      <c r="N39" s="3166"/>
      <c r="P39" s="1301"/>
      <c r="R39" s="3208"/>
      <c r="S39" s="3206"/>
      <c r="T39" s="1134"/>
      <c r="U39" s="1130"/>
      <c r="V39" s="1183" t="s">
        <v>2041</v>
      </c>
      <c r="W39" s="1183"/>
      <c r="X39" s="1183"/>
      <c r="Y39" s="1183"/>
      <c r="Z39" s="1183"/>
      <c r="AA39" s="1183"/>
      <c r="AB39" s="1158"/>
      <c r="AC39" s="1155"/>
      <c r="AD39" s="3210"/>
      <c r="AE39" s="1130"/>
      <c r="AF39" s="1367"/>
      <c r="AG39" s="1130"/>
      <c r="AH39" s="1129"/>
      <c r="AI39" s="1130"/>
      <c r="AJ39" s="1132">
        <f>SUM(U39,AE39,AG39,AI39)</f>
        <v>0</v>
      </c>
      <c r="AK39" s="231"/>
    </row>
    <row r="40" spans="2:37" ht="13.5" customHeight="1">
      <c r="B40" s="1299"/>
      <c r="C40" s="1321"/>
      <c r="D40" s="1333"/>
      <c r="E40" s="1699"/>
      <c r="F40" s="984" t="s">
        <v>2014</v>
      </c>
      <c r="G40" s="3165" t="s">
        <v>2013</v>
      </c>
      <c r="H40" s="3165"/>
      <c r="I40" s="3165"/>
      <c r="J40" s="3165"/>
      <c r="K40" s="3165"/>
      <c r="L40" s="3166"/>
      <c r="M40" s="3165"/>
      <c r="N40" s="3166"/>
      <c r="P40" s="1301"/>
      <c r="R40" s="1136"/>
      <c r="S40" s="1147"/>
      <c r="T40" s="1369"/>
      <c r="U40" s="1369"/>
      <c r="V40" s="1181"/>
      <c r="W40" s="1181"/>
      <c r="X40" s="1181"/>
      <c r="Y40" s="1181"/>
      <c r="Z40" s="1181"/>
      <c r="AA40" s="1181"/>
      <c r="AB40" s="1368"/>
      <c r="AC40" s="1118"/>
      <c r="AD40" s="1370"/>
      <c r="AE40" s="1369"/>
      <c r="AF40" s="1369"/>
      <c r="AG40" s="1369"/>
      <c r="AH40" s="1369"/>
      <c r="AI40" s="1369"/>
      <c r="AJ40" s="1371"/>
      <c r="AK40" s="231"/>
    </row>
    <row r="41" spans="2:37">
      <c r="B41" s="1299"/>
      <c r="C41" s="1321"/>
      <c r="D41" s="1333"/>
      <c r="E41" s="1699"/>
      <c r="F41" s="984" t="s">
        <v>2016</v>
      </c>
      <c r="G41" s="3165" t="s">
        <v>2015</v>
      </c>
      <c r="H41" s="3165"/>
      <c r="I41" s="3165"/>
      <c r="J41" s="3165"/>
      <c r="K41" s="3165"/>
      <c r="L41" s="3166"/>
      <c r="M41" s="3165"/>
      <c r="N41" s="3166"/>
      <c r="P41" s="1301"/>
      <c r="R41" s="1139" t="s">
        <v>1988</v>
      </c>
      <c r="S41" s="1145"/>
      <c r="T41" s="1140"/>
      <c r="U41" s="1141"/>
      <c r="V41" s="1186" t="s">
        <v>2040</v>
      </c>
      <c r="W41" s="1186"/>
      <c r="X41" s="1186"/>
      <c r="Y41" s="1186"/>
      <c r="Z41" s="1186"/>
      <c r="AA41" s="1186"/>
      <c r="AB41" s="1347"/>
      <c r="AC41" s="1159"/>
      <c r="AD41" s="1143"/>
      <c r="AE41" s="1141"/>
      <c r="AF41" s="1140"/>
      <c r="AG41" s="1141"/>
      <c r="AH41" s="1144"/>
      <c r="AI41" s="1141"/>
      <c r="AJ41" s="1142">
        <f>SUM(U41,AE41,AG41,AI41)</f>
        <v>0</v>
      </c>
      <c r="AK41" s="231"/>
    </row>
    <row r="42" spans="2:37">
      <c r="B42" s="1299"/>
      <c r="C42" s="1321"/>
      <c r="D42" s="1333"/>
      <c r="E42" s="1699"/>
      <c r="F42" s="984" t="s">
        <v>2017</v>
      </c>
      <c r="G42" s="3165" t="s">
        <v>2018</v>
      </c>
      <c r="H42" s="3165"/>
      <c r="I42" s="3165"/>
      <c r="J42" s="3165"/>
      <c r="K42" s="3165"/>
      <c r="L42" s="3166"/>
      <c r="M42" s="3165"/>
      <c r="N42" s="3166"/>
      <c r="P42" s="1301"/>
      <c r="R42" s="231"/>
      <c r="S42" s="1360"/>
      <c r="T42" s="232"/>
      <c r="U42" s="232"/>
      <c r="V42" s="1372"/>
      <c r="W42" s="1372"/>
      <c r="X42" s="1372"/>
      <c r="Y42" s="1372"/>
      <c r="Z42" s="1372"/>
      <c r="AA42" s="1372"/>
      <c r="AB42" s="1373"/>
      <c r="AC42" s="1374"/>
      <c r="AD42" s="237"/>
      <c r="AE42" s="232"/>
      <c r="AF42" s="238"/>
      <c r="AG42" s="232"/>
      <c r="AH42" s="238"/>
      <c r="AI42" s="232"/>
      <c r="AJ42" s="236"/>
      <c r="AK42" s="231"/>
    </row>
    <row r="43" spans="2:37">
      <c r="B43" s="1299"/>
      <c r="C43" s="1321"/>
      <c r="D43" s="1333"/>
      <c r="E43" s="1699"/>
      <c r="F43" s="984"/>
      <c r="G43" s="3165"/>
      <c r="H43" s="3165"/>
      <c r="I43" s="3165"/>
      <c r="J43" s="3165"/>
      <c r="K43" s="3165"/>
      <c r="L43" s="3166"/>
      <c r="M43" s="3165"/>
      <c r="N43" s="3166"/>
      <c r="P43" s="1301"/>
      <c r="R43" s="1139" t="s">
        <v>1989</v>
      </c>
      <c r="S43" s="1145"/>
      <c r="T43" s="1140"/>
      <c r="U43" s="1141"/>
      <c r="V43" s="1186" t="s">
        <v>2042</v>
      </c>
      <c r="W43" s="1186"/>
      <c r="X43" s="1186"/>
      <c r="Y43" s="1186"/>
      <c r="Z43" s="1186"/>
      <c r="AA43" s="1186"/>
      <c r="AB43" s="1347"/>
      <c r="AC43" s="1159"/>
      <c r="AD43" s="1143"/>
      <c r="AE43" s="1141"/>
      <c r="AF43" s="1140"/>
      <c r="AG43" s="1141"/>
      <c r="AH43" s="1144"/>
      <c r="AI43" s="1141"/>
      <c r="AJ43" s="1142">
        <f>SUM(U43,AE43,AG43,AI43)</f>
        <v>0</v>
      </c>
      <c r="AK43" s="231"/>
    </row>
    <row r="44" spans="2:37">
      <c r="B44" s="1299"/>
      <c r="C44" s="1321"/>
      <c r="D44" s="1333"/>
      <c r="E44" s="1699"/>
      <c r="F44" s="984"/>
      <c r="G44" s="3165"/>
      <c r="H44" s="3165"/>
      <c r="I44" s="3165"/>
      <c r="J44" s="3165"/>
      <c r="K44" s="3165"/>
      <c r="L44" s="3166"/>
      <c r="M44" s="3165"/>
      <c r="N44" s="3166"/>
      <c r="P44" s="1301"/>
      <c r="R44" s="229"/>
      <c r="S44" s="230"/>
      <c r="T44" s="232"/>
      <c r="U44" s="225"/>
      <c r="V44" s="231"/>
      <c r="W44" s="231"/>
      <c r="X44" s="231"/>
      <c r="Y44" s="231"/>
      <c r="Z44" s="231"/>
      <c r="AA44" s="231"/>
      <c r="AB44" s="1365"/>
      <c r="AC44" s="1364"/>
      <c r="AE44" s="225"/>
      <c r="AF44" s="1354"/>
      <c r="AG44" s="225"/>
      <c r="AH44" s="1354"/>
      <c r="AI44" s="225"/>
      <c r="AJ44" s="226"/>
      <c r="AK44" s="231"/>
    </row>
    <row r="45" spans="2:37">
      <c r="B45" s="1299"/>
      <c r="C45" s="1321"/>
      <c r="D45" s="1333"/>
      <c r="E45" s="1699"/>
      <c r="F45" s="984"/>
      <c r="G45" s="3165"/>
      <c r="H45" s="3165"/>
      <c r="I45" s="3165"/>
      <c r="J45" s="3165"/>
      <c r="K45" s="3165"/>
      <c r="L45" s="3166"/>
      <c r="M45" s="3167"/>
      <c r="N45" s="3168"/>
      <c r="P45" s="1301"/>
      <c r="R45" s="229"/>
      <c r="S45" s="230"/>
      <c r="T45" s="232"/>
      <c r="U45" s="225"/>
      <c r="V45" s="231"/>
      <c r="W45" s="231"/>
      <c r="X45" s="231"/>
      <c r="Y45" s="231"/>
      <c r="Z45" s="231"/>
      <c r="AA45" s="231"/>
      <c r="AB45" s="396"/>
      <c r="AC45" s="396"/>
      <c r="AE45" s="225"/>
      <c r="AF45" s="1354"/>
      <c r="AG45" s="225"/>
      <c r="AH45" s="1354"/>
      <c r="AI45" s="225"/>
      <c r="AJ45" s="226"/>
      <c r="AK45" s="231"/>
    </row>
    <row r="46" spans="2:37">
      <c r="B46" s="1299"/>
      <c r="C46" s="1321"/>
      <c r="D46" s="1333"/>
      <c r="E46" s="1699"/>
      <c r="F46" s="984"/>
      <c r="G46" s="3165"/>
      <c r="H46" s="3165"/>
      <c r="I46" s="3165"/>
      <c r="J46" s="3165"/>
      <c r="K46" s="3165"/>
      <c r="L46" s="3166"/>
      <c r="M46" s="3165" t="s">
        <v>1576</v>
      </c>
      <c r="N46" s="3166"/>
      <c r="P46" s="1301"/>
      <c r="R46" s="229"/>
      <c r="S46" s="230"/>
      <c r="T46" s="232"/>
      <c r="U46" s="225"/>
      <c r="V46" s="231"/>
      <c r="W46" s="231"/>
      <c r="X46" s="231"/>
      <c r="Y46" s="231"/>
      <c r="Z46" s="231"/>
      <c r="AA46" s="231"/>
      <c r="AB46" s="396"/>
      <c r="AC46" s="396"/>
      <c r="AE46" s="225"/>
      <c r="AF46" s="1354"/>
      <c r="AG46" s="225"/>
      <c r="AH46" s="1354"/>
      <c r="AI46" s="225"/>
      <c r="AJ46" s="226"/>
      <c r="AK46" s="231"/>
    </row>
    <row r="47" spans="2:37">
      <c r="B47" s="1299"/>
      <c r="C47" s="1321"/>
      <c r="D47" s="1333"/>
      <c r="E47" s="1699"/>
      <c r="F47" s="984"/>
      <c r="G47" s="3165"/>
      <c r="H47" s="3165"/>
      <c r="I47" s="3165"/>
      <c r="J47" s="3165"/>
      <c r="K47" s="3165"/>
      <c r="L47" s="3166"/>
      <c r="M47" s="3167"/>
      <c r="N47" s="3168"/>
      <c r="R47" s="229"/>
      <c r="S47" s="230"/>
      <c r="T47" s="232"/>
      <c r="U47" s="225"/>
      <c r="V47" s="231"/>
      <c r="W47" s="231"/>
      <c r="X47" s="231"/>
      <c r="Y47" s="231"/>
      <c r="Z47" s="231"/>
      <c r="AA47" s="231"/>
      <c r="AB47" s="396"/>
      <c r="AC47" s="396"/>
      <c r="AD47" s="23"/>
      <c r="AE47" s="225"/>
      <c r="AF47" s="1354"/>
      <c r="AG47" s="225"/>
      <c r="AH47" s="1354"/>
      <c r="AI47" s="225"/>
      <c r="AJ47" s="226"/>
      <c r="AK47" s="231"/>
    </row>
    <row r="48" spans="2:37">
      <c r="B48" s="3175" t="s">
        <v>1294</v>
      </c>
      <c r="C48" s="3167"/>
      <c r="D48" s="3167"/>
      <c r="E48" s="3167"/>
      <c r="F48" s="3167"/>
      <c r="G48" s="3167"/>
      <c r="H48" s="3167"/>
      <c r="I48" s="3167"/>
      <c r="J48" s="3167"/>
      <c r="K48" s="3167"/>
      <c r="L48" s="3167"/>
      <c r="M48" s="3165" t="s">
        <v>1576</v>
      </c>
      <c r="N48" s="3166"/>
      <c r="R48" s="229"/>
      <c r="S48" s="230"/>
      <c r="T48" s="232"/>
      <c r="U48" s="225"/>
      <c r="V48" s="231"/>
      <c r="W48" s="231"/>
      <c r="X48" s="231"/>
      <c r="Y48" s="231"/>
      <c r="Z48" s="231"/>
      <c r="AA48" s="231"/>
      <c r="AB48" s="396"/>
      <c r="AC48" s="1364"/>
      <c r="AE48" s="225"/>
      <c r="AF48" s="1354"/>
      <c r="AG48" s="225"/>
      <c r="AH48" s="1354"/>
      <c r="AI48" s="225"/>
      <c r="AJ48" s="226"/>
      <c r="AK48" s="231"/>
    </row>
    <row r="49" spans="2:37">
      <c r="B49" s="1299">
        <v>17</v>
      </c>
      <c r="C49" s="1321"/>
      <c r="D49" s="1333"/>
      <c r="E49" s="1699"/>
      <c r="F49" s="984" t="s">
        <v>1293</v>
      </c>
      <c r="G49" s="3165" t="s">
        <v>1285</v>
      </c>
      <c r="H49" s="3165"/>
      <c r="I49" s="3165" t="s">
        <v>1286</v>
      </c>
      <c r="J49" s="3165"/>
      <c r="K49" s="3165" t="s">
        <v>1287</v>
      </c>
      <c r="L49" s="3166"/>
      <c r="R49" s="229"/>
      <c r="S49" s="230"/>
      <c r="T49" s="232"/>
      <c r="U49" s="225"/>
      <c r="V49" s="231"/>
      <c r="W49" s="231"/>
      <c r="X49" s="231"/>
      <c r="Y49" s="231"/>
      <c r="Z49" s="231"/>
      <c r="AA49" s="231"/>
      <c r="AB49" s="396"/>
      <c r="AC49" s="1364"/>
      <c r="AE49" s="225"/>
      <c r="AF49" s="1354"/>
      <c r="AG49" s="225"/>
      <c r="AH49" s="1354"/>
      <c r="AI49" s="225"/>
      <c r="AJ49" s="226"/>
      <c r="AK49" s="231"/>
    </row>
    <row r="50" spans="2:37">
      <c r="B50" s="3175" t="s">
        <v>1296</v>
      </c>
      <c r="C50" s="3167"/>
      <c r="D50" s="3167"/>
      <c r="E50" s="3167"/>
      <c r="F50" s="3167"/>
      <c r="G50" s="3167"/>
      <c r="H50" s="3167"/>
      <c r="I50" s="3167"/>
      <c r="J50" s="3167"/>
      <c r="K50" s="3167"/>
      <c r="L50" s="3167"/>
      <c r="M50" s="990">
        <v>8</v>
      </c>
      <c r="N50" s="990"/>
      <c r="R50" s="229"/>
      <c r="S50" s="230"/>
      <c r="T50" s="232"/>
      <c r="U50" s="225"/>
      <c r="V50" s="231"/>
      <c r="W50" s="231"/>
      <c r="X50" s="231"/>
      <c r="Y50" s="231"/>
      <c r="Z50" s="231"/>
      <c r="AA50" s="231"/>
      <c r="AB50" s="231"/>
      <c r="AC50" s="231"/>
      <c r="AE50" s="225"/>
      <c r="AF50" s="1354"/>
      <c r="AG50" s="225"/>
      <c r="AH50" s="1354"/>
      <c r="AI50" s="225"/>
      <c r="AJ50" s="226"/>
      <c r="AK50" s="231"/>
    </row>
    <row r="51" spans="2:37">
      <c r="B51" s="1299">
        <v>18</v>
      </c>
      <c r="C51" s="1321"/>
      <c r="D51" s="1333"/>
      <c r="E51" s="1699"/>
      <c r="F51" s="984" t="s">
        <v>1295</v>
      </c>
      <c r="G51" s="3165" t="s">
        <v>1285</v>
      </c>
      <c r="H51" s="3165"/>
      <c r="I51" s="3165" t="s">
        <v>1286</v>
      </c>
      <c r="J51" s="3165"/>
      <c r="K51" s="3165" t="s">
        <v>1287</v>
      </c>
      <c r="L51" s="3166"/>
      <c r="M51" s="1106" t="s">
        <v>1298</v>
      </c>
      <c r="N51" s="1106"/>
      <c r="S51" s="1360"/>
      <c r="T51" s="232"/>
      <c r="V51" s="231"/>
      <c r="W51" s="231"/>
      <c r="X51" s="231"/>
      <c r="Y51" s="231"/>
      <c r="Z51" s="231"/>
      <c r="AA51" s="231"/>
      <c r="AB51" s="231"/>
      <c r="AC51" s="231"/>
      <c r="AD51" s="232"/>
      <c r="AE51" s="232"/>
      <c r="AF51" s="238"/>
      <c r="AG51" s="232"/>
      <c r="AH51" s="238"/>
      <c r="AI51" s="232"/>
      <c r="AJ51" s="236"/>
      <c r="AK51" s="231"/>
    </row>
    <row r="52" spans="2:37">
      <c r="M52" s="1108"/>
      <c r="N52" s="1108"/>
      <c r="S52" s="1360"/>
      <c r="T52" s="232"/>
      <c r="V52" s="1361"/>
      <c r="W52" s="1361"/>
      <c r="X52" s="1361"/>
      <c r="Y52" s="1361"/>
      <c r="Z52" s="1361"/>
      <c r="AA52" s="1361"/>
      <c r="AB52" s="1361"/>
      <c r="AC52" s="1361"/>
      <c r="AD52" s="232"/>
      <c r="AE52" s="232"/>
      <c r="AF52" s="238"/>
      <c r="AG52" s="232"/>
      <c r="AH52" s="238"/>
      <c r="AI52" s="232"/>
      <c r="AJ52" s="236"/>
      <c r="AK52" s="231"/>
    </row>
    <row r="53" spans="2:37">
      <c r="B53" s="1298">
        <v>4</v>
      </c>
      <c r="C53" s="1318"/>
      <c r="D53" s="1334"/>
      <c r="E53" s="1697"/>
      <c r="F53" s="981">
        <v>5</v>
      </c>
      <c r="G53" s="990">
        <v>6</v>
      </c>
      <c r="H53" s="990"/>
      <c r="I53" s="990">
        <v>7</v>
      </c>
      <c r="J53" s="990"/>
      <c r="K53" s="990"/>
      <c r="L53" s="990"/>
      <c r="S53" s="1360"/>
      <c r="T53" s="232"/>
      <c r="V53" s="69"/>
      <c r="W53" s="69"/>
      <c r="X53" s="69"/>
      <c r="Y53" s="69"/>
      <c r="Z53" s="69"/>
      <c r="AA53" s="69"/>
      <c r="AB53" s="69"/>
      <c r="AC53" s="69"/>
      <c r="AD53" s="232"/>
      <c r="AE53" s="232"/>
      <c r="AF53" s="238"/>
      <c r="AG53" s="232"/>
      <c r="AH53" s="238"/>
      <c r="AI53" s="232"/>
      <c r="AJ53" s="236"/>
      <c r="AK53" s="231"/>
    </row>
    <row r="54" spans="2:37">
      <c r="B54" s="2841" t="s">
        <v>1297</v>
      </c>
      <c r="C54" s="2820"/>
      <c r="D54" s="2820"/>
      <c r="E54" s="2820"/>
      <c r="F54" s="2842"/>
      <c r="G54" s="2820" t="s">
        <v>1300</v>
      </c>
      <c r="H54" s="2820"/>
      <c r="I54" s="2820"/>
      <c r="J54" s="2820"/>
      <c r="K54" s="1106"/>
      <c r="L54" s="1106"/>
      <c r="M54" s="1297"/>
      <c r="N54" s="1297"/>
      <c r="S54" s="1360"/>
      <c r="T54" s="232"/>
      <c r="V54" s="231"/>
      <c r="W54" s="231"/>
      <c r="X54" s="231"/>
      <c r="Y54" s="231"/>
      <c r="Z54" s="231"/>
      <c r="AA54" s="231"/>
      <c r="AB54" s="231"/>
      <c r="AC54" s="231"/>
      <c r="AD54" s="232"/>
      <c r="AE54" s="232"/>
      <c r="AF54" s="238"/>
      <c r="AG54" s="232"/>
      <c r="AH54" s="238"/>
      <c r="AI54" s="232"/>
      <c r="AJ54" s="236"/>
      <c r="AK54" s="231"/>
    </row>
    <row r="55" spans="2:37">
      <c r="G55" s="1107" t="s">
        <v>1299</v>
      </c>
      <c r="H55" s="1108"/>
      <c r="I55" s="1108"/>
      <c r="J55" s="1108"/>
      <c r="K55" s="1108"/>
      <c r="L55" s="1108"/>
      <c r="M55" s="950"/>
      <c r="N55" s="950"/>
      <c r="S55" s="1360"/>
      <c r="T55" s="232"/>
      <c r="V55" s="231"/>
      <c r="W55" s="231"/>
      <c r="X55" s="231"/>
      <c r="Y55" s="231"/>
      <c r="Z55" s="231"/>
      <c r="AA55" s="231"/>
      <c r="AB55" s="231"/>
      <c r="AC55" s="231"/>
      <c r="AD55" s="232"/>
      <c r="AE55" s="232"/>
      <c r="AF55" s="238"/>
      <c r="AG55" s="232"/>
      <c r="AH55" s="238"/>
      <c r="AI55" s="232"/>
      <c r="AJ55" s="236"/>
      <c r="AK55" s="231"/>
    </row>
    <row r="56" spans="2:37">
      <c r="M56" s="950"/>
      <c r="N56" s="950"/>
      <c r="S56" s="1360"/>
      <c r="T56" s="232"/>
      <c r="V56" s="1361"/>
      <c r="W56" s="1361"/>
      <c r="X56" s="1361"/>
      <c r="Y56" s="1361"/>
      <c r="Z56" s="1361"/>
      <c r="AA56" s="1361"/>
      <c r="AB56" s="1361"/>
      <c r="AC56" s="1361"/>
      <c r="AD56" s="232"/>
      <c r="AE56" s="232"/>
      <c r="AF56" s="238"/>
      <c r="AG56" s="232"/>
      <c r="AH56" s="238"/>
      <c r="AI56" s="232"/>
      <c r="AJ56" s="236"/>
      <c r="AK56" s="231"/>
    </row>
    <row r="57" spans="2:37">
      <c r="B57" s="1296" t="s">
        <v>1588</v>
      </c>
      <c r="C57" s="1297"/>
      <c r="D57" s="1335"/>
      <c r="E57" s="1297"/>
      <c r="F57" s="1297"/>
      <c r="G57" s="1297"/>
      <c r="H57" s="1297"/>
      <c r="I57" s="1297"/>
      <c r="J57" s="1297"/>
      <c r="K57" s="1297"/>
      <c r="L57" s="1297"/>
      <c r="M57" s="950"/>
      <c r="N57" s="950"/>
      <c r="T57" s="232"/>
      <c r="AD57" s="232"/>
      <c r="AE57" s="232"/>
      <c r="AF57" s="238"/>
      <c r="AG57" s="232"/>
      <c r="AH57" s="238"/>
      <c r="AI57" s="232"/>
      <c r="AJ57" s="236"/>
      <c r="AK57" s="231"/>
    </row>
    <row r="58" spans="2:37">
      <c r="B58" s="1113" t="s">
        <v>1578</v>
      </c>
      <c r="C58" s="1325"/>
      <c r="D58" s="1336"/>
      <c r="E58" s="1701"/>
      <c r="F58" s="1105" t="s">
        <v>1587</v>
      </c>
      <c r="G58" s="950"/>
      <c r="H58" s="950"/>
      <c r="I58" s="950"/>
      <c r="J58" s="950"/>
      <c r="K58" s="950"/>
      <c r="L58" s="950"/>
      <c r="M58" s="950"/>
      <c r="N58" s="950"/>
      <c r="R58" s="229"/>
      <c r="S58" s="230"/>
      <c r="T58" s="232"/>
      <c r="U58" s="225"/>
      <c r="V58" s="69" t="s">
        <v>1277</v>
      </c>
      <c r="W58" s="69"/>
      <c r="X58" s="69"/>
      <c r="Y58" s="69"/>
      <c r="Z58" s="69"/>
      <c r="AA58" s="69"/>
      <c r="AB58" s="69"/>
      <c r="AC58" s="69"/>
      <c r="AE58" s="225"/>
      <c r="AG58" s="225"/>
      <c r="AI58" s="225"/>
      <c r="AJ58" s="226"/>
      <c r="AK58" s="231"/>
    </row>
    <row r="59" spans="2:37" ht="13.9" thickBot="1">
      <c r="B59" s="1113" t="s">
        <v>1579</v>
      </c>
      <c r="C59" s="1325"/>
      <c r="D59" s="1336"/>
      <c r="E59" s="1701"/>
      <c r="F59" s="1105"/>
      <c r="G59" s="950"/>
      <c r="H59" s="950"/>
      <c r="I59" s="950"/>
      <c r="J59" s="950"/>
      <c r="K59" s="950"/>
      <c r="L59" s="950"/>
      <c r="M59" s="950"/>
      <c r="N59" s="950"/>
      <c r="R59" s="229"/>
      <c r="S59" s="1326" t="s">
        <v>2000</v>
      </c>
      <c r="T59" s="232"/>
      <c r="U59" s="232"/>
      <c r="V59" s="456" t="s">
        <v>1999</v>
      </c>
      <c r="W59" s="456"/>
      <c r="X59" s="456"/>
      <c r="Y59" s="456"/>
      <c r="Z59" s="456"/>
      <c r="AA59" s="456"/>
      <c r="AB59" s="456"/>
      <c r="AC59" s="456"/>
      <c r="AE59" s="232"/>
      <c r="AG59" s="232"/>
      <c r="AI59" s="232"/>
      <c r="AJ59" s="226"/>
      <c r="AK59" s="231"/>
    </row>
    <row r="60" spans="2:37" ht="13.9" thickBot="1">
      <c r="B60" s="1113" t="s">
        <v>1580</v>
      </c>
      <c r="C60" s="1325"/>
      <c r="D60" s="1336"/>
      <c r="E60" s="1701"/>
      <c r="F60" s="1105"/>
      <c r="G60" s="950"/>
      <c r="H60" s="950"/>
      <c r="I60" s="950"/>
      <c r="J60" s="950"/>
      <c r="K60" s="950"/>
      <c r="L60" s="950"/>
      <c r="M60" s="950"/>
      <c r="N60" s="950"/>
      <c r="R60" s="229"/>
      <c r="S60" s="230"/>
      <c r="T60" s="232"/>
      <c r="U60" s="232"/>
      <c r="V60" s="459" t="s">
        <v>780</v>
      </c>
      <c r="W60" s="1123"/>
      <c r="X60" s="1123"/>
      <c r="Y60" s="1123"/>
      <c r="Z60" s="1123"/>
      <c r="AA60" s="1123"/>
      <c r="AB60" s="1123"/>
      <c r="AC60" s="1123"/>
      <c r="AE60" s="232"/>
      <c r="AG60" s="232"/>
      <c r="AI60" s="232"/>
      <c r="AJ60" s="236"/>
      <c r="AK60" s="231"/>
    </row>
    <row r="61" spans="2:37" ht="13.9" thickBot="1">
      <c r="B61" s="1113" t="s">
        <v>1581</v>
      </c>
      <c r="C61" s="1325"/>
      <c r="D61" s="1336"/>
      <c r="E61" s="1701"/>
      <c r="F61" s="1105"/>
      <c r="G61" s="950"/>
      <c r="H61" s="950"/>
      <c r="I61" s="950"/>
      <c r="J61" s="950"/>
      <c r="K61" s="950"/>
      <c r="L61" s="950"/>
      <c r="M61" s="950"/>
      <c r="N61" s="950"/>
      <c r="R61" s="229"/>
      <c r="S61" s="230"/>
      <c r="T61" s="232"/>
      <c r="U61" s="232"/>
      <c r="V61" s="460" t="s">
        <v>2027</v>
      </c>
      <c r="W61" s="1146"/>
      <c r="X61" s="1146"/>
      <c r="Y61" s="1146"/>
      <c r="Z61" s="1146"/>
      <c r="AA61" s="1146"/>
      <c r="AB61" s="1146"/>
      <c r="AC61" s="1146"/>
      <c r="AD61" s="237"/>
      <c r="AE61" s="232"/>
      <c r="AF61" s="238"/>
      <c r="AG61" s="232"/>
      <c r="AH61" s="238"/>
      <c r="AI61" s="232"/>
      <c r="AJ61" s="236"/>
      <c r="AK61" s="231"/>
    </row>
    <row r="62" spans="2:37">
      <c r="B62" s="1113" t="s">
        <v>1582</v>
      </c>
      <c r="C62" s="1325"/>
      <c r="D62" s="1336"/>
      <c r="E62" s="1701"/>
      <c r="F62" s="1105"/>
      <c r="G62" s="950"/>
      <c r="H62" s="950"/>
      <c r="I62" s="950"/>
      <c r="J62" s="950"/>
      <c r="K62" s="950"/>
      <c r="L62" s="950"/>
      <c r="M62" s="950"/>
      <c r="N62" s="950"/>
      <c r="R62" s="229"/>
      <c r="S62" s="230"/>
      <c r="T62" s="232"/>
      <c r="U62" s="232"/>
      <c r="AD62" s="237"/>
      <c r="AE62" s="232"/>
      <c r="AF62" s="238"/>
      <c r="AG62" s="232"/>
      <c r="AH62" s="238">
        <v>1000</v>
      </c>
      <c r="AI62" s="232"/>
      <c r="AJ62" s="236"/>
      <c r="AK62" s="231"/>
    </row>
    <row r="63" spans="2:37">
      <c r="B63" s="1113" t="s">
        <v>1583</v>
      </c>
      <c r="C63" s="1325"/>
      <c r="D63" s="1336"/>
      <c r="E63" s="1701"/>
      <c r="F63" s="1105"/>
      <c r="G63" s="950"/>
      <c r="H63" s="950"/>
      <c r="I63" s="950"/>
      <c r="J63" s="950"/>
      <c r="K63" s="950"/>
      <c r="L63" s="950"/>
      <c r="M63" s="1115"/>
      <c r="N63" s="1115"/>
      <c r="AD63" s="237"/>
      <c r="AE63" s="232"/>
      <c r="AF63" s="238"/>
      <c r="AG63" s="232"/>
      <c r="AH63" s="238"/>
      <c r="AI63" s="232"/>
      <c r="AJ63" s="236"/>
      <c r="AK63" s="231"/>
    </row>
    <row r="64" spans="2:37">
      <c r="B64" s="1113" t="s">
        <v>1584</v>
      </c>
      <c r="C64" s="1325"/>
      <c r="D64" s="1336"/>
      <c r="E64" s="1701"/>
      <c r="F64" s="1105"/>
      <c r="G64" s="950"/>
      <c r="H64" s="950"/>
      <c r="I64" s="950"/>
      <c r="J64" s="950"/>
      <c r="K64" s="950"/>
      <c r="L64" s="950"/>
      <c r="AD64" s="237"/>
      <c r="AE64" s="232"/>
      <c r="AF64" s="238"/>
      <c r="AG64" s="232"/>
      <c r="AH64" s="238"/>
      <c r="AI64" s="232"/>
      <c r="AJ64" s="236"/>
      <c r="AK64" s="231"/>
    </row>
    <row r="65" spans="1:62" s="231" customFormat="1">
      <c r="A65" s="1066"/>
      <c r="B65" s="1113" t="s">
        <v>1585</v>
      </c>
      <c r="C65" s="1325"/>
      <c r="D65" s="1336"/>
      <c r="E65" s="1701"/>
      <c r="F65" s="1105"/>
      <c r="G65" s="950"/>
      <c r="H65" s="950"/>
      <c r="I65" s="950"/>
      <c r="J65" s="950"/>
      <c r="K65" s="950"/>
      <c r="L65" s="950"/>
      <c r="M65" s="1066"/>
      <c r="N65" s="1066"/>
      <c r="O65" s="1066"/>
      <c r="P65" s="1424"/>
      <c r="R65" s="235"/>
      <c r="S65" s="239"/>
      <c r="T65" s="240"/>
      <c r="U65" s="240"/>
      <c r="V65" s="235"/>
      <c r="W65" s="235"/>
      <c r="X65" s="235"/>
      <c r="Y65" s="235"/>
      <c r="Z65" s="235"/>
      <c r="AA65" s="235"/>
      <c r="AB65" s="235"/>
      <c r="AC65" s="235"/>
      <c r="AD65" s="237"/>
      <c r="AE65" s="232"/>
      <c r="AF65" s="238"/>
      <c r="AG65" s="232"/>
      <c r="AH65" s="238"/>
      <c r="AI65" s="232"/>
      <c r="AJ65" s="236"/>
      <c r="AL65" s="235"/>
      <c r="AM65" s="235"/>
      <c r="AN65" s="235"/>
      <c r="AO65" s="235"/>
      <c r="AP65" s="1229"/>
      <c r="AQ65" s="235"/>
      <c r="AR65" s="235"/>
      <c r="AS65" s="235"/>
      <c r="AT65" s="235"/>
      <c r="AU65" s="235"/>
      <c r="AV65" s="235"/>
      <c r="AW65" s="235"/>
      <c r="AX65" s="235"/>
      <c r="AY65" s="235"/>
      <c r="AZ65" s="235"/>
      <c r="BA65" s="235"/>
      <c r="BB65" s="235"/>
      <c r="BC65" s="235"/>
      <c r="BD65" s="235"/>
      <c r="BE65" s="235"/>
      <c r="BF65" s="235"/>
      <c r="BG65" s="235"/>
      <c r="BH65" s="235"/>
      <c r="BI65" s="235"/>
      <c r="BJ65" s="235"/>
    </row>
    <row r="66" spans="1:62" s="231" customFormat="1">
      <c r="A66" s="1066"/>
      <c r="B66" s="1107" t="s">
        <v>1586</v>
      </c>
      <c r="C66" s="1108"/>
      <c r="D66" s="1337"/>
      <c r="E66" s="1108"/>
      <c r="F66" s="1114"/>
      <c r="G66" s="1115"/>
      <c r="H66" s="1115"/>
      <c r="I66" s="1115"/>
      <c r="J66" s="1115"/>
      <c r="K66" s="1115"/>
      <c r="L66" s="1115"/>
      <c r="M66" s="1066"/>
      <c r="N66" s="1066"/>
      <c r="O66" s="1066"/>
      <c r="P66" s="1424"/>
      <c r="R66" s="235"/>
      <c r="S66" s="239"/>
      <c r="T66" s="240"/>
      <c r="U66" s="240"/>
      <c r="V66" s="235"/>
      <c r="W66" s="235"/>
      <c r="X66" s="235"/>
      <c r="Y66" s="235"/>
      <c r="Z66" s="235"/>
      <c r="AA66" s="235"/>
      <c r="AB66" s="235"/>
      <c r="AC66" s="235"/>
      <c r="AD66" s="233"/>
      <c r="AE66" s="240"/>
      <c r="AF66" s="234"/>
      <c r="AG66" s="240"/>
      <c r="AH66" s="234"/>
      <c r="AI66" s="240"/>
      <c r="AJ66" s="241"/>
      <c r="AL66" s="235"/>
      <c r="AM66" s="235"/>
      <c r="AN66" s="235"/>
      <c r="AO66" s="235"/>
      <c r="AP66" s="1229"/>
      <c r="AQ66" s="235"/>
      <c r="AR66" s="235"/>
      <c r="AS66" s="235"/>
      <c r="AT66" s="235"/>
      <c r="AU66" s="235"/>
      <c r="AV66" s="235"/>
      <c r="AW66" s="235"/>
      <c r="AX66" s="235"/>
      <c r="AY66" s="235"/>
      <c r="AZ66" s="235"/>
      <c r="BA66" s="235"/>
      <c r="BB66" s="235"/>
      <c r="BC66" s="235"/>
      <c r="BD66" s="235"/>
      <c r="BE66" s="235"/>
      <c r="BF66" s="235"/>
      <c r="BG66" s="235"/>
      <c r="BH66" s="235"/>
      <c r="BI66" s="235"/>
      <c r="BJ66" s="235"/>
    </row>
    <row r="67" spans="1:62" s="231" customFormat="1">
      <c r="A67" s="1066"/>
      <c r="B67" s="286"/>
      <c r="C67" s="286"/>
      <c r="D67" s="1331"/>
      <c r="E67" s="286"/>
      <c r="F67" s="5"/>
      <c r="G67" s="5"/>
      <c r="H67" s="5"/>
      <c r="I67" s="5"/>
      <c r="J67" s="5"/>
      <c r="K67" s="5"/>
      <c r="L67" s="5"/>
      <c r="M67" s="1066"/>
      <c r="N67" s="1066"/>
      <c r="O67" s="1066"/>
      <c r="P67" s="1424"/>
      <c r="R67" s="235"/>
      <c r="S67" s="239"/>
      <c r="T67" s="240"/>
      <c r="U67" s="240"/>
      <c r="V67" s="235"/>
      <c r="W67" s="235"/>
      <c r="X67" s="235"/>
      <c r="Y67" s="235"/>
      <c r="Z67" s="235"/>
      <c r="AA67" s="235"/>
      <c r="AB67" s="235"/>
      <c r="AC67" s="235"/>
      <c r="AD67" s="233"/>
      <c r="AE67" s="240"/>
      <c r="AF67" s="234"/>
      <c r="AG67" s="240"/>
      <c r="AH67" s="234"/>
      <c r="AI67" s="240"/>
      <c r="AJ67" s="241"/>
      <c r="AL67" s="235"/>
      <c r="AM67" s="235"/>
      <c r="AN67" s="235"/>
      <c r="AO67" s="235"/>
      <c r="AP67" s="1229"/>
      <c r="AQ67" s="235"/>
      <c r="AR67" s="235"/>
      <c r="AS67" s="235"/>
      <c r="AT67" s="235"/>
      <c r="AU67" s="235"/>
      <c r="AV67" s="235"/>
      <c r="AW67" s="235"/>
      <c r="AX67" s="235"/>
      <c r="AY67" s="235"/>
      <c r="AZ67" s="235"/>
      <c r="BA67" s="235"/>
      <c r="BB67" s="235"/>
      <c r="BC67" s="235"/>
      <c r="BD67" s="235"/>
      <c r="BE67" s="235"/>
      <c r="BF67" s="235"/>
      <c r="BG67" s="235"/>
      <c r="BH67" s="235"/>
      <c r="BI67" s="235"/>
      <c r="BJ67" s="235"/>
    </row>
    <row r="68" spans="1:62" s="231" customFormat="1">
      <c r="A68" s="1066"/>
      <c r="B68" s="1422"/>
      <c r="C68" s="1422"/>
      <c r="D68" s="1423"/>
      <c r="E68" s="1422"/>
      <c r="F68" s="1066"/>
      <c r="G68" s="1066"/>
      <c r="H68" s="1066"/>
      <c r="I68" s="1066"/>
      <c r="J68" s="1066"/>
      <c r="K68" s="1066"/>
      <c r="L68" s="1066"/>
      <c r="M68" s="1066"/>
      <c r="N68" s="1066"/>
      <c r="O68" s="1066"/>
      <c r="P68" s="1424"/>
      <c r="S68" s="1360"/>
      <c r="T68" s="232"/>
      <c r="U68" s="232"/>
      <c r="AD68" s="237"/>
      <c r="AE68" s="232"/>
      <c r="AF68" s="238"/>
      <c r="AG68" s="232"/>
      <c r="AH68" s="238"/>
      <c r="AI68" s="232"/>
      <c r="AJ68" s="236"/>
      <c r="AK68" s="235"/>
      <c r="AL68" s="235"/>
      <c r="AM68" s="235"/>
      <c r="AN68" s="235"/>
      <c r="AO68" s="235"/>
      <c r="AP68" s="1229"/>
      <c r="AQ68" s="235"/>
      <c r="AR68" s="235"/>
      <c r="AS68" s="235"/>
      <c r="AT68" s="235"/>
      <c r="AU68" s="235"/>
      <c r="AV68" s="235"/>
      <c r="AW68" s="235"/>
      <c r="AX68" s="235"/>
      <c r="AY68" s="235"/>
      <c r="AZ68" s="235"/>
      <c r="BA68" s="235"/>
      <c r="BB68" s="235"/>
      <c r="BC68" s="235"/>
      <c r="BD68" s="235"/>
      <c r="BE68" s="235"/>
      <c r="BF68" s="235"/>
      <c r="BG68" s="235"/>
      <c r="BH68" s="235"/>
      <c r="BI68" s="235"/>
      <c r="BJ68" s="235"/>
    </row>
    <row r="69" spans="1:62" s="1426" customFormat="1" ht="24.4" customHeight="1">
      <c r="A69" s="1066"/>
      <c r="B69" s="1422"/>
      <c r="C69" s="1422"/>
      <c r="D69" s="1423"/>
      <c r="E69" s="1422"/>
      <c r="F69" s="1066"/>
      <c r="G69" s="1066"/>
      <c r="H69" s="1066"/>
      <c r="I69" s="1066"/>
      <c r="J69" s="1066"/>
      <c r="K69" s="1066"/>
      <c r="L69" s="1066"/>
      <c r="M69" s="1066"/>
      <c r="N69" s="1066"/>
      <c r="O69" s="1066"/>
      <c r="P69" s="1425"/>
      <c r="R69" s="231"/>
      <c r="S69" s="1360"/>
      <c r="T69" s="232"/>
      <c r="U69" s="232"/>
      <c r="V69" s="231"/>
      <c r="W69" s="231"/>
      <c r="X69" s="231"/>
      <c r="Y69" s="231"/>
      <c r="Z69" s="231"/>
      <c r="AA69" s="231"/>
      <c r="AB69" s="231"/>
      <c r="AC69" s="231"/>
      <c r="AD69" s="237"/>
      <c r="AE69" s="232"/>
      <c r="AF69" s="238"/>
      <c r="AG69" s="232"/>
      <c r="AH69" s="238"/>
      <c r="AI69" s="232"/>
      <c r="AJ69" s="236"/>
      <c r="AK69" s="235"/>
      <c r="AL69" s="235"/>
      <c r="AM69" s="235"/>
      <c r="AN69" s="235"/>
      <c r="AO69" s="235"/>
      <c r="AP69" s="1229"/>
      <c r="AQ69" s="235"/>
      <c r="AR69" s="235"/>
      <c r="AS69" s="235"/>
      <c r="AT69" s="235"/>
      <c r="AU69" s="235"/>
      <c r="AV69" s="235"/>
      <c r="AW69" s="235"/>
      <c r="AX69" s="235"/>
      <c r="AY69" s="235"/>
      <c r="AZ69" s="235"/>
      <c r="BA69" s="235"/>
      <c r="BB69" s="235"/>
      <c r="BC69" s="235"/>
      <c r="BD69" s="235"/>
      <c r="BE69" s="235"/>
      <c r="BF69" s="235"/>
      <c r="BG69" s="235"/>
      <c r="BH69" s="235"/>
      <c r="BI69" s="235"/>
      <c r="BJ69" s="235"/>
    </row>
    <row r="70" spans="1:62" s="1426" customFormat="1" ht="34.5" customHeight="1">
      <c r="A70" s="1066"/>
      <c r="B70" s="1422"/>
      <c r="C70" s="1422"/>
      <c r="D70" s="1423"/>
      <c r="E70" s="1422"/>
      <c r="F70" s="1066"/>
      <c r="G70" s="1066"/>
      <c r="H70" s="1066"/>
      <c r="I70" s="1066"/>
      <c r="J70" s="1066"/>
      <c r="K70" s="1066"/>
      <c r="L70" s="1066"/>
      <c r="M70" s="1066"/>
      <c r="N70" s="1066"/>
      <c r="O70" s="1066"/>
      <c r="P70" s="1425"/>
      <c r="R70" s="231"/>
      <c r="S70" s="1360"/>
      <c r="T70" s="232"/>
      <c r="U70" s="232"/>
      <c r="V70" s="231"/>
      <c r="W70" s="231"/>
      <c r="X70" s="231"/>
      <c r="Y70" s="231"/>
      <c r="Z70" s="231"/>
      <c r="AA70" s="231"/>
      <c r="AB70" s="231"/>
      <c r="AC70" s="231"/>
      <c r="AD70" s="237"/>
      <c r="AE70" s="232"/>
      <c r="AF70" s="238"/>
      <c r="AG70" s="232"/>
      <c r="AH70" s="238"/>
      <c r="AI70" s="232"/>
      <c r="AJ70" s="236"/>
      <c r="AK70" s="231"/>
      <c r="AL70" s="231"/>
      <c r="AM70" s="231"/>
      <c r="AN70" s="231"/>
      <c r="AO70" s="231"/>
      <c r="AP70" s="229"/>
      <c r="AQ70" s="231"/>
      <c r="AR70" s="231"/>
      <c r="AS70" s="231"/>
      <c r="AT70" s="231"/>
      <c r="AU70" s="231"/>
      <c r="AV70" s="231"/>
      <c r="AW70" s="231"/>
      <c r="AX70" s="231"/>
      <c r="AY70" s="231"/>
      <c r="AZ70" s="231"/>
      <c r="BA70" s="231"/>
      <c r="BB70" s="231"/>
      <c r="BC70" s="231"/>
      <c r="BD70" s="231"/>
      <c r="BE70" s="231"/>
      <c r="BF70" s="231"/>
      <c r="BG70" s="231"/>
      <c r="BH70" s="231"/>
      <c r="BI70" s="231"/>
      <c r="BJ70" s="231"/>
    </row>
    <row r="71" spans="1:62" s="1426" customFormat="1" ht="61.9" customHeight="1">
      <c r="A71" s="1066"/>
      <c r="B71" s="1422"/>
      <c r="C71" s="1422"/>
      <c r="D71" s="1423"/>
      <c r="E71" s="1422"/>
      <c r="F71" s="1066"/>
      <c r="G71" s="1066"/>
      <c r="H71" s="1066"/>
      <c r="I71" s="1066"/>
      <c r="J71" s="1066"/>
      <c r="K71" s="1066"/>
      <c r="L71" s="1066"/>
      <c r="M71" s="1066"/>
      <c r="N71" s="1066"/>
      <c r="O71" s="1066"/>
      <c r="P71" s="1425"/>
      <c r="R71" s="231"/>
      <c r="S71" s="1350"/>
      <c r="T71" s="1350"/>
      <c r="U71" s="1350"/>
      <c r="V71" s="1350"/>
      <c r="W71" s="1350"/>
      <c r="X71" s="1350"/>
      <c r="Y71" s="1350"/>
      <c r="Z71" s="1350"/>
      <c r="AA71" s="1350"/>
      <c r="AB71" s="1350"/>
      <c r="AC71" s="1350"/>
      <c r="AD71" s="1350"/>
      <c r="AE71" s="1350"/>
      <c r="AF71" s="1350"/>
      <c r="AG71" s="1350"/>
      <c r="AH71" s="1350"/>
      <c r="AI71" s="1350"/>
      <c r="AJ71" s="1350"/>
      <c r="AK71" s="231"/>
      <c r="AL71" s="231"/>
      <c r="AM71" s="231"/>
      <c r="AN71" s="231"/>
      <c r="AO71" s="231"/>
      <c r="AP71" s="229"/>
      <c r="AQ71" s="231"/>
      <c r="AR71" s="231"/>
      <c r="AS71" s="231"/>
      <c r="AT71" s="231"/>
      <c r="AU71" s="231"/>
      <c r="AV71" s="231"/>
      <c r="AW71" s="231"/>
      <c r="AX71" s="231"/>
      <c r="AY71" s="231"/>
      <c r="AZ71" s="231"/>
      <c r="BA71" s="231"/>
      <c r="BB71" s="231"/>
      <c r="BC71" s="231"/>
      <c r="BD71" s="231"/>
      <c r="BE71" s="231"/>
      <c r="BF71" s="231"/>
      <c r="BG71" s="231"/>
      <c r="BH71" s="231"/>
      <c r="BI71" s="231"/>
      <c r="BJ71" s="231"/>
    </row>
    <row r="72" spans="1:62" s="1426" customFormat="1" ht="67.25" customHeight="1">
      <c r="A72" s="1066"/>
      <c r="B72" s="1422"/>
      <c r="C72" s="1422"/>
      <c r="D72" s="1423"/>
      <c r="E72" s="1422"/>
      <c r="F72" s="1066"/>
      <c r="G72" s="1066"/>
      <c r="H72" s="1066"/>
      <c r="I72" s="1066"/>
      <c r="J72" s="1066"/>
      <c r="K72" s="1066"/>
      <c r="L72" s="1066"/>
      <c r="M72" s="1066"/>
      <c r="N72" s="1066"/>
      <c r="O72" s="1066"/>
      <c r="P72" s="1425"/>
      <c r="R72" s="1427"/>
      <c r="S72" s="1427"/>
      <c r="T72" s="1427"/>
      <c r="U72" s="1427"/>
      <c r="V72" s="1428"/>
      <c r="W72" s="1428"/>
      <c r="X72" s="1428"/>
      <c r="Y72" s="1428"/>
      <c r="Z72" s="1428"/>
      <c r="AA72" s="1428"/>
      <c r="AB72" s="1427"/>
      <c r="AC72" s="1427"/>
      <c r="AD72" s="1427"/>
      <c r="AE72" s="1427"/>
      <c r="AF72" s="1427"/>
      <c r="AG72" s="1427"/>
      <c r="AH72" s="1427"/>
      <c r="AI72" s="1427"/>
      <c r="AJ72" s="1427"/>
      <c r="AK72" s="231"/>
      <c r="AL72" s="231"/>
      <c r="AM72" s="231"/>
      <c r="AN72" s="231"/>
      <c r="AO72" s="231"/>
      <c r="AP72" s="229"/>
      <c r="AQ72" s="231"/>
      <c r="AR72" s="231"/>
      <c r="AS72" s="231"/>
      <c r="AT72" s="231"/>
      <c r="AU72" s="231"/>
      <c r="AV72" s="231"/>
      <c r="AW72" s="231"/>
      <c r="AX72" s="231"/>
      <c r="AY72" s="231"/>
      <c r="AZ72" s="231"/>
      <c r="BA72" s="231"/>
      <c r="BB72" s="231"/>
      <c r="BC72" s="231"/>
      <c r="BD72" s="231"/>
      <c r="BE72" s="231"/>
      <c r="BF72" s="231"/>
      <c r="BG72" s="231"/>
      <c r="BH72" s="231"/>
      <c r="BI72" s="231"/>
      <c r="BJ72" s="231"/>
    </row>
    <row r="73" spans="1:62" s="1426" customFormat="1" ht="45" customHeight="1">
      <c r="A73" s="1066"/>
      <c r="B73" s="1422"/>
      <c r="C73" s="1422"/>
      <c r="D73" s="1423"/>
      <c r="E73" s="1422"/>
      <c r="F73" s="1066"/>
      <c r="G73" s="1066"/>
      <c r="H73" s="1066"/>
      <c r="I73" s="1066"/>
      <c r="J73" s="1066"/>
      <c r="K73" s="1066"/>
      <c r="L73" s="1066"/>
      <c r="M73" s="1066"/>
      <c r="N73" s="1066"/>
      <c r="O73" s="1066"/>
      <c r="P73" s="1425"/>
      <c r="R73" s="1429"/>
      <c r="S73" s="1429"/>
      <c r="T73" s="1429"/>
      <c r="U73" s="1429"/>
      <c r="V73" s="1430"/>
      <c r="W73" s="1430"/>
      <c r="X73" s="1430"/>
      <c r="Y73" s="1430"/>
      <c r="Z73" s="1430"/>
      <c r="AA73" s="1430"/>
      <c r="AB73" s="1429"/>
      <c r="AC73" s="1429"/>
      <c r="AD73" s="1429"/>
      <c r="AE73" s="1429"/>
      <c r="AF73" s="1429"/>
      <c r="AG73" s="1429"/>
      <c r="AH73" s="1429"/>
      <c r="AI73" s="1431"/>
      <c r="AJ73" s="1431"/>
      <c r="AK73" s="231"/>
      <c r="AL73" s="231"/>
      <c r="AM73" s="231"/>
      <c r="AN73" s="231"/>
      <c r="AO73" s="231"/>
      <c r="AP73" s="229"/>
      <c r="AQ73" s="231"/>
      <c r="AR73" s="231"/>
      <c r="AS73" s="231"/>
      <c r="AT73" s="231"/>
      <c r="AU73" s="231"/>
      <c r="AV73" s="231"/>
      <c r="AW73" s="231"/>
      <c r="AX73" s="231"/>
      <c r="AY73" s="231"/>
      <c r="AZ73" s="231"/>
      <c r="BA73" s="231"/>
      <c r="BB73" s="231"/>
      <c r="BC73" s="231"/>
      <c r="BD73" s="231"/>
      <c r="BE73" s="231"/>
      <c r="BF73" s="231"/>
      <c r="BG73" s="231"/>
      <c r="BH73" s="231"/>
      <c r="BI73" s="231"/>
      <c r="BJ73" s="231"/>
    </row>
    <row r="74" spans="1:62" s="1426" customFormat="1" ht="24.85" customHeight="1">
      <c r="A74" s="1066"/>
      <c r="B74" s="1422"/>
      <c r="C74" s="1422"/>
      <c r="D74" s="1423"/>
      <c r="E74" s="1422"/>
      <c r="F74" s="1066"/>
      <c r="G74" s="1066"/>
      <c r="H74" s="1066"/>
      <c r="I74" s="1066"/>
      <c r="J74" s="1066"/>
      <c r="K74" s="1066"/>
      <c r="L74" s="1066"/>
      <c r="M74" s="1066"/>
      <c r="N74" s="1066"/>
      <c r="O74" s="1066"/>
      <c r="P74" s="1425"/>
      <c r="R74" s="1429"/>
      <c r="S74" s="1429"/>
      <c r="T74" s="1429"/>
      <c r="U74" s="1429"/>
      <c r="V74" s="1430"/>
      <c r="W74" s="1430"/>
      <c r="X74" s="1430"/>
      <c r="Y74" s="1430"/>
      <c r="Z74" s="1430"/>
      <c r="AA74" s="1430"/>
      <c r="AB74" s="1429"/>
      <c r="AC74" s="1429"/>
      <c r="AD74" s="1429"/>
      <c r="AE74" s="1429"/>
      <c r="AF74" s="1429"/>
      <c r="AG74" s="1429"/>
      <c r="AH74" s="1429"/>
      <c r="AI74" s="1433"/>
      <c r="AJ74" s="1433"/>
      <c r="AK74" s="1427"/>
      <c r="AL74" s="1427"/>
      <c r="AM74" s="1427"/>
      <c r="AN74" s="1427"/>
      <c r="AO74" s="1428"/>
      <c r="AP74" s="229"/>
    </row>
    <row r="75" spans="1:62" s="1426" customFormat="1" ht="73.900000000000006" customHeight="1">
      <c r="A75" s="1066"/>
      <c r="B75" s="1422"/>
      <c r="C75" s="1422"/>
      <c r="D75" s="1423"/>
      <c r="E75" s="1422"/>
      <c r="F75" s="1066"/>
      <c r="G75" s="1066"/>
      <c r="H75" s="1066"/>
      <c r="I75" s="1066"/>
      <c r="J75" s="1066"/>
      <c r="K75" s="1066"/>
      <c r="L75" s="1066"/>
      <c r="M75" s="1066"/>
      <c r="N75" s="1066"/>
      <c r="O75" s="1066"/>
      <c r="P75" s="1425"/>
      <c r="R75" s="1429"/>
      <c r="S75" s="1429"/>
      <c r="T75" s="1429"/>
      <c r="U75" s="1429"/>
      <c r="V75" s="1430"/>
      <c r="W75" s="1430"/>
      <c r="X75" s="1430"/>
      <c r="Y75" s="1430"/>
      <c r="Z75" s="1430"/>
      <c r="AA75" s="1430"/>
      <c r="AB75" s="1429"/>
      <c r="AC75" s="1429"/>
      <c r="AD75" s="1429"/>
      <c r="AE75" s="1429"/>
      <c r="AF75" s="1429"/>
      <c r="AG75" s="1429"/>
      <c r="AH75" s="1429"/>
      <c r="AI75" s="1434"/>
      <c r="AJ75" s="1434"/>
      <c r="AK75" s="1431"/>
      <c r="AL75" s="1431"/>
      <c r="AM75" s="1431"/>
      <c r="AN75" s="1431"/>
      <c r="AO75" s="1432"/>
      <c r="AP75" s="229"/>
    </row>
    <row r="76" spans="1:62" s="1426" customFormat="1" ht="72.849999999999994" customHeight="1">
      <c r="A76" s="1066"/>
      <c r="B76" s="1422"/>
      <c r="C76" s="1422"/>
      <c r="D76" s="1423"/>
      <c r="E76" s="1422"/>
      <c r="F76" s="1066"/>
      <c r="G76" s="1066"/>
      <c r="H76" s="1066"/>
      <c r="I76" s="1066"/>
      <c r="J76" s="1066"/>
      <c r="K76" s="1066"/>
      <c r="L76" s="1066"/>
      <c r="M76" s="1066"/>
      <c r="N76" s="1066"/>
      <c r="O76" s="1066"/>
      <c r="P76" s="1425"/>
      <c r="R76" s="1435"/>
      <c r="S76" s="1435"/>
      <c r="T76" s="1435"/>
      <c r="U76" s="1435"/>
      <c r="V76" s="1436"/>
      <c r="W76" s="1436"/>
      <c r="X76" s="1436"/>
      <c r="Y76" s="1436"/>
      <c r="Z76" s="1436"/>
      <c r="AA76" s="1436"/>
      <c r="AB76" s="1435"/>
      <c r="AC76" s="1435"/>
      <c r="AD76" s="1435"/>
      <c r="AE76" s="1435"/>
      <c r="AF76" s="1435"/>
      <c r="AG76" s="1435"/>
      <c r="AH76" s="1435"/>
      <c r="AI76" s="1435"/>
      <c r="AJ76" s="1435"/>
      <c r="AK76" s="237"/>
      <c r="AL76" s="237"/>
      <c r="AM76" s="237"/>
      <c r="AN76" s="237"/>
      <c r="AO76" s="1432"/>
      <c r="AP76" s="229"/>
    </row>
    <row r="77" spans="1:62" s="1426" customFormat="1" ht="14.35" customHeight="1">
      <c r="A77" s="1066"/>
      <c r="B77" s="1422"/>
      <c r="C77" s="1422"/>
      <c r="D77" s="1423"/>
      <c r="E77" s="1422"/>
      <c r="F77" s="1066"/>
      <c r="G77" s="1066"/>
      <c r="H77" s="1066"/>
      <c r="I77" s="1066"/>
      <c r="J77" s="1066"/>
      <c r="K77" s="1066"/>
      <c r="L77" s="1066"/>
      <c r="M77" s="1066"/>
      <c r="N77" s="1066"/>
      <c r="O77" s="1066"/>
      <c r="P77" s="1425"/>
      <c r="R77" s="1429"/>
      <c r="S77" s="1429"/>
      <c r="T77" s="1429"/>
      <c r="U77" s="1429"/>
      <c r="V77" s="1438"/>
      <c r="W77" s="1438"/>
      <c r="X77" s="1438"/>
      <c r="Y77" s="1438"/>
      <c r="Z77" s="1438"/>
      <c r="AA77" s="1438"/>
      <c r="AB77" s="1429"/>
      <c r="AC77" s="1429"/>
      <c r="AD77" s="1429"/>
      <c r="AE77" s="1429"/>
      <c r="AF77" s="1429"/>
      <c r="AG77" s="1429"/>
      <c r="AH77" s="1429"/>
      <c r="AI77" s="1435"/>
      <c r="AJ77" s="1435"/>
      <c r="AK77" s="1434"/>
      <c r="AL77" s="1434"/>
      <c r="AM77" s="1434"/>
      <c r="AN77" s="1434"/>
      <c r="AO77" s="1432"/>
      <c r="AP77" s="229"/>
    </row>
    <row r="78" spans="1:62" s="1426" customFormat="1" ht="14.35" customHeight="1">
      <c r="A78" s="1066"/>
      <c r="B78" s="1422"/>
      <c r="C78" s="1422"/>
      <c r="D78" s="1423"/>
      <c r="E78" s="1422"/>
      <c r="F78" s="1066"/>
      <c r="G78" s="1066"/>
      <c r="H78" s="1066"/>
      <c r="I78" s="1066"/>
      <c r="J78" s="1066"/>
      <c r="K78" s="1066"/>
      <c r="L78" s="1066"/>
      <c r="M78" s="1066"/>
      <c r="N78" s="1066"/>
      <c r="O78" s="1066"/>
      <c r="P78" s="1425"/>
      <c r="R78" s="1429"/>
      <c r="S78" s="1429"/>
      <c r="T78" s="1438"/>
      <c r="U78" s="1438"/>
      <c r="V78" s="1439"/>
      <c r="W78" s="1439"/>
      <c r="X78" s="1439"/>
      <c r="Y78" s="1439"/>
      <c r="Z78" s="1439"/>
      <c r="AA78" s="1439"/>
      <c r="AB78" s="1438"/>
      <c r="AC78" s="1438"/>
      <c r="AD78" s="1438"/>
      <c r="AE78" s="1438"/>
      <c r="AF78" s="1438"/>
      <c r="AG78" s="1438"/>
      <c r="AH78" s="1438"/>
      <c r="AI78" s="1440"/>
      <c r="AJ78" s="1440"/>
      <c r="AK78" s="1435"/>
      <c r="AL78" s="1435"/>
      <c r="AM78" s="1435"/>
      <c r="AN78" s="1435"/>
      <c r="AO78" s="1437"/>
      <c r="AP78" s="229"/>
    </row>
    <row r="79" spans="1:62" s="1426" customFormat="1" ht="14.35" customHeight="1">
      <c r="A79" s="1066"/>
      <c r="B79" s="1422"/>
      <c r="C79" s="1422"/>
      <c r="D79" s="1423"/>
      <c r="E79" s="1422"/>
      <c r="F79" s="1066"/>
      <c r="G79" s="1066"/>
      <c r="H79" s="1066"/>
      <c r="I79" s="1066"/>
      <c r="J79" s="1066"/>
      <c r="K79" s="1066"/>
      <c r="L79" s="1066"/>
      <c r="M79" s="1066"/>
      <c r="N79" s="1066"/>
      <c r="O79" s="1066"/>
      <c r="P79" s="1425"/>
      <c r="R79" s="1429"/>
      <c r="S79" s="1429"/>
      <c r="T79" s="237"/>
      <c r="U79" s="237"/>
      <c r="V79" s="1442"/>
      <c r="W79" s="1442"/>
      <c r="X79" s="1442"/>
      <c r="Y79" s="1442"/>
      <c r="Z79" s="1442"/>
      <c r="AA79" s="1442"/>
      <c r="AB79" s="237"/>
      <c r="AC79" s="237"/>
      <c r="AD79" s="237"/>
      <c r="AE79" s="237"/>
      <c r="AF79" s="237"/>
      <c r="AG79" s="237"/>
      <c r="AH79" s="237"/>
      <c r="AI79" s="1440"/>
      <c r="AJ79" s="1440"/>
      <c r="AK79" s="1435"/>
      <c r="AL79" s="1435"/>
      <c r="AM79" s="1435"/>
      <c r="AN79" s="1435"/>
      <c r="AO79" s="1432"/>
      <c r="AP79" s="229"/>
    </row>
    <row r="80" spans="1:62" s="1426" customFormat="1" ht="14.35" customHeight="1">
      <c r="A80" s="1066"/>
      <c r="B80" s="1422"/>
      <c r="C80" s="1422"/>
      <c r="D80" s="1423"/>
      <c r="E80" s="1422"/>
      <c r="F80" s="1066"/>
      <c r="G80" s="1066"/>
      <c r="H80" s="1066"/>
      <c r="I80" s="1066"/>
      <c r="J80" s="1066"/>
      <c r="K80" s="1066"/>
      <c r="L80" s="1066"/>
      <c r="M80" s="1066"/>
      <c r="N80" s="1066"/>
      <c r="O80" s="1066"/>
      <c r="P80" s="1425"/>
      <c r="R80" s="1444"/>
      <c r="S80" s="1444"/>
      <c r="T80" s="232"/>
      <c r="U80" s="232"/>
      <c r="AE80" s="232"/>
      <c r="AF80" s="238"/>
      <c r="AG80" s="232"/>
      <c r="AH80" s="238"/>
      <c r="AI80" s="232"/>
      <c r="AJ80" s="236"/>
      <c r="AK80" s="1440"/>
      <c r="AL80" s="1440"/>
      <c r="AM80" s="1440"/>
      <c r="AN80" s="1440"/>
      <c r="AO80" s="1441"/>
      <c r="AP80" s="229"/>
    </row>
    <row r="81" spans="1:62" s="1426" customFormat="1" ht="14.35" customHeight="1">
      <c r="A81" s="1066"/>
      <c r="B81" s="1422"/>
      <c r="C81" s="1422"/>
      <c r="D81" s="1423"/>
      <c r="E81" s="1422"/>
      <c r="F81" s="1066"/>
      <c r="G81" s="1066"/>
      <c r="H81" s="1066"/>
      <c r="I81" s="1066"/>
      <c r="J81" s="1066"/>
      <c r="K81" s="1066"/>
      <c r="L81" s="1066"/>
      <c r="M81" s="1066"/>
      <c r="N81" s="1066"/>
      <c r="O81" s="1066"/>
      <c r="P81" s="1425"/>
      <c r="S81" s="1445"/>
      <c r="T81" s="232"/>
      <c r="U81" s="232"/>
      <c r="AE81" s="232"/>
      <c r="AF81" s="238"/>
      <c r="AG81" s="232"/>
      <c r="AH81" s="238"/>
      <c r="AI81" s="232"/>
      <c r="AJ81" s="236"/>
      <c r="AK81" s="1440"/>
      <c r="AL81" s="1440"/>
      <c r="AM81" s="1440"/>
      <c r="AN81" s="1440"/>
      <c r="AO81" s="1443"/>
      <c r="AP81" s="229"/>
    </row>
    <row r="82" spans="1:62" s="237" customFormat="1" ht="16.5" customHeight="1">
      <c r="A82" s="1448"/>
      <c r="B82" s="1422"/>
      <c r="C82" s="1422"/>
      <c r="D82" s="1423"/>
      <c r="E82" s="1422"/>
      <c r="F82" s="1066"/>
      <c r="G82" s="1066"/>
      <c r="H82" s="1066"/>
      <c r="I82" s="1066"/>
      <c r="J82" s="1066"/>
      <c r="K82" s="1066"/>
      <c r="L82" s="1066"/>
      <c r="M82" s="1448"/>
      <c r="N82" s="1448"/>
      <c r="O82" s="1448"/>
      <c r="P82" s="1424"/>
      <c r="R82" s="1426"/>
      <c r="S82" s="1445"/>
      <c r="T82" s="232"/>
      <c r="U82" s="232"/>
      <c r="V82" s="1426"/>
      <c r="W82" s="1426"/>
      <c r="X82" s="1426"/>
      <c r="Y82" s="1426"/>
      <c r="Z82" s="1426"/>
      <c r="AA82" s="1426"/>
      <c r="AB82" s="1426"/>
      <c r="AC82" s="1426"/>
      <c r="AD82" s="1426"/>
      <c r="AE82" s="232"/>
      <c r="AF82" s="238"/>
      <c r="AG82" s="232"/>
      <c r="AH82" s="238"/>
      <c r="AI82" s="232"/>
      <c r="AJ82" s="236"/>
      <c r="AK82" s="1428"/>
      <c r="AL82" s="1428"/>
      <c r="AM82" s="1428"/>
      <c r="AN82" s="1426"/>
      <c r="AO82" s="1426"/>
      <c r="AP82" s="229"/>
      <c r="AQ82" s="1426"/>
      <c r="AR82" s="1426"/>
      <c r="AS82" s="1426"/>
      <c r="AT82" s="1426"/>
      <c r="AU82" s="1426"/>
      <c r="AV82" s="1426"/>
      <c r="AW82" s="1426"/>
      <c r="AX82" s="1426"/>
      <c r="AY82" s="1426"/>
      <c r="AZ82" s="1426"/>
      <c r="BA82" s="1426"/>
      <c r="BB82" s="1426"/>
      <c r="BC82" s="1426"/>
      <c r="BD82" s="1426"/>
      <c r="BE82" s="1426"/>
      <c r="BF82" s="1426"/>
      <c r="BG82" s="1426"/>
      <c r="BH82" s="1426"/>
      <c r="BI82" s="1426"/>
      <c r="BJ82" s="1426"/>
    </row>
    <row r="83" spans="1:62" s="237" customFormat="1" ht="24.4" customHeight="1">
      <c r="A83" s="1448"/>
      <c r="B83" s="1422"/>
      <c r="C83" s="1422"/>
      <c r="D83" s="1423"/>
      <c r="E83" s="1422"/>
      <c r="F83" s="1066"/>
      <c r="G83" s="1066"/>
      <c r="H83" s="1066"/>
      <c r="I83" s="1066"/>
      <c r="J83" s="1066"/>
      <c r="K83" s="1066"/>
      <c r="L83" s="1066"/>
      <c r="M83" s="1448"/>
      <c r="N83" s="1448"/>
      <c r="O83" s="1448"/>
      <c r="P83" s="1424"/>
      <c r="R83" s="1444"/>
      <c r="S83" s="1444"/>
      <c r="T83" s="232"/>
      <c r="U83" s="232"/>
      <c r="V83" s="1426"/>
      <c r="W83" s="1426"/>
      <c r="X83" s="1426"/>
      <c r="Y83" s="1426"/>
      <c r="Z83" s="1426"/>
      <c r="AA83" s="1426"/>
      <c r="AB83" s="1426"/>
      <c r="AC83" s="1426"/>
      <c r="AD83" s="1426"/>
      <c r="AE83" s="232"/>
      <c r="AF83" s="238"/>
      <c r="AG83" s="232"/>
      <c r="AH83" s="238"/>
      <c r="AI83" s="232"/>
      <c r="AJ83" s="236"/>
      <c r="AK83" s="1446"/>
      <c r="AL83" s="1446"/>
      <c r="AM83" s="1446"/>
      <c r="AN83" s="1426"/>
      <c r="AO83" s="1426"/>
      <c r="AP83" s="229"/>
      <c r="AQ83" s="1426"/>
      <c r="AR83" s="1426"/>
      <c r="AS83" s="1426"/>
      <c r="AT83" s="1426"/>
      <c r="AU83" s="1426"/>
      <c r="AV83" s="1426"/>
      <c r="AW83" s="1426"/>
      <c r="AX83" s="1426"/>
      <c r="AY83" s="1426"/>
      <c r="AZ83" s="1426"/>
      <c r="BA83" s="1426"/>
      <c r="BB83" s="1426"/>
      <c r="BC83" s="1426"/>
      <c r="BD83" s="1426"/>
      <c r="BE83" s="1426"/>
      <c r="BF83" s="1426"/>
      <c r="BG83" s="1426"/>
      <c r="BH83" s="1426"/>
      <c r="BI83" s="1426"/>
      <c r="BJ83" s="1426"/>
    </row>
    <row r="84" spans="1:62" s="237" customFormat="1" ht="96.85" customHeight="1">
      <c r="A84" s="1448"/>
      <c r="B84" s="1422"/>
      <c r="C84" s="1422"/>
      <c r="D84" s="1423"/>
      <c r="E84" s="1422"/>
      <c r="F84" s="1066"/>
      <c r="G84" s="1066"/>
      <c r="H84" s="1066"/>
      <c r="I84" s="1066"/>
      <c r="J84" s="1066"/>
      <c r="K84" s="1066"/>
      <c r="L84" s="1066"/>
      <c r="M84" s="1448"/>
      <c r="N84" s="1448"/>
      <c r="O84" s="1448"/>
      <c r="P84" s="1424"/>
      <c r="R84" s="1426"/>
      <c r="S84" s="1445"/>
      <c r="T84" s="232"/>
      <c r="U84" s="232"/>
      <c r="V84" s="1426"/>
      <c r="W84" s="1426"/>
      <c r="X84" s="1426"/>
      <c r="Y84" s="1426"/>
      <c r="Z84" s="1426"/>
      <c r="AA84" s="1426"/>
      <c r="AB84" s="1426"/>
      <c r="AC84" s="1426"/>
      <c r="AD84" s="1426"/>
      <c r="AE84" s="232"/>
      <c r="AF84" s="238"/>
      <c r="AG84" s="232"/>
      <c r="AH84" s="238"/>
      <c r="AI84" s="232"/>
      <c r="AJ84" s="236"/>
      <c r="AK84" s="1447"/>
      <c r="AL84" s="1447"/>
      <c r="AM84" s="1447"/>
      <c r="AN84" s="1426"/>
      <c r="AO84" s="1426"/>
      <c r="AP84" s="229"/>
      <c r="AQ84" s="1426"/>
      <c r="AR84" s="1426"/>
      <c r="AS84" s="1426"/>
      <c r="AT84" s="1426"/>
      <c r="AU84" s="1426"/>
      <c r="AV84" s="1426"/>
      <c r="AW84" s="1426"/>
      <c r="AX84" s="1426"/>
      <c r="AY84" s="1426"/>
      <c r="AZ84" s="1426"/>
      <c r="BA84" s="1426"/>
      <c r="BB84" s="1426"/>
      <c r="BC84" s="1426"/>
      <c r="BD84" s="1426"/>
      <c r="BE84" s="1426"/>
      <c r="BF84" s="1426"/>
      <c r="BG84" s="1426"/>
      <c r="BH84" s="1426"/>
      <c r="BI84" s="1426"/>
      <c r="BJ84" s="1426"/>
    </row>
    <row r="85" spans="1:62" s="237" customFormat="1" ht="37.9" customHeight="1">
      <c r="A85" s="1448"/>
      <c r="B85" s="1449"/>
      <c r="C85" s="1449"/>
      <c r="D85" s="1450"/>
      <c r="E85" s="1449"/>
      <c r="F85" s="1448"/>
      <c r="G85" s="1448"/>
      <c r="H85" s="1448"/>
      <c r="I85" s="1448"/>
      <c r="J85" s="1448"/>
      <c r="K85" s="1448"/>
      <c r="L85" s="1448"/>
      <c r="M85" s="1448"/>
      <c r="N85" s="1448"/>
      <c r="O85" s="1448"/>
      <c r="P85" s="1424"/>
      <c r="S85" s="1411"/>
      <c r="T85" s="1411"/>
      <c r="U85" s="1411"/>
      <c r="V85" s="1411"/>
      <c r="W85" s="1411"/>
      <c r="X85" s="1411"/>
      <c r="Y85" s="1411"/>
      <c r="Z85" s="1411"/>
      <c r="AA85" s="1411"/>
      <c r="AB85" s="1411"/>
      <c r="AC85" s="1411"/>
      <c r="AD85" s="1411"/>
      <c r="AE85" s="1411"/>
      <c r="AF85" s="1411"/>
      <c r="AG85" s="1411"/>
      <c r="AH85" s="1411"/>
      <c r="AI85" s="1411"/>
      <c r="AJ85" s="1411"/>
      <c r="AK85" s="1447"/>
      <c r="AL85" s="1447"/>
      <c r="AM85" s="1447"/>
      <c r="AN85" s="1426"/>
      <c r="AO85" s="1426"/>
      <c r="AP85" s="229"/>
      <c r="AQ85" s="1426"/>
      <c r="AR85" s="1426"/>
      <c r="AS85" s="1426"/>
      <c r="AT85" s="1426"/>
      <c r="AU85" s="1426"/>
      <c r="AV85" s="1426"/>
      <c r="AW85" s="1426"/>
      <c r="AX85" s="1426"/>
      <c r="AY85" s="1426"/>
      <c r="AZ85" s="1426"/>
      <c r="BA85" s="1426"/>
      <c r="BB85" s="1426"/>
      <c r="BC85" s="1426"/>
      <c r="BD85" s="1426"/>
      <c r="BE85" s="1426"/>
      <c r="BF85" s="1426"/>
      <c r="BG85" s="1426"/>
      <c r="BH85" s="1426"/>
      <c r="BI85" s="1426"/>
      <c r="BJ85" s="1426"/>
    </row>
    <row r="86" spans="1:62" s="237" customFormat="1" ht="33.85" customHeight="1">
      <c r="A86" s="1448"/>
      <c r="B86" s="1449"/>
      <c r="C86" s="1449"/>
      <c r="D86" s="1450"/>
      <c r="E86" s="1449"/>
      <c r="F86" s="1448"/>
      <c r="G86" s="1448"/>
      <c r="H86" s="1448"/>
      <c r="I86" s="1448"/>
      <c r="J86" s="1448"/>
      <c r="K86" s="1448"/>
      <c r="L86" s="1448"/>
      <c r="M86" s="1448"/>
      <c r="N86" s="1448"/>
      <c r="O86" s="1448"/>
      <c r="P86" s="1424"/>
      <c r="R86" s="1452"/>
      <c r="S86" s="1452"/>
      <c r="T86" s="1452"/>
      <c r="U86" s="1452"/>
      <c r="V86" s="1453"/>
      <c r="W86" s="1453"/>
      <c r="X86" s="1453"/>
      <c r="Y86" s="1453"/>
      <c r="Z86" s="1453"/>
      <c r="AA86" s="1453"/>
      <c r="AB86" s="1452"/>
      <c r="AC86" s="1452"/>
      <c r="AD86" s="1452"/>
      <c r="AE86" s="1452"/>
      <c r="AF86" s="1452"/>
      <c r="AG86" s="1452"/>
      <c r="AH86" s="1452"/>
      <c r="AI86" s="1452"/>
      <c r="AJ86" s="1452"/>
      <c r="AK86" s="1447"/>
      <c r="AL86" s="1447"/>
      <c r="AM86" s="1447"/>
      <c r="AN86" s="1426"/>
      <c r="AO86" s="1426"/>
      <c r="AP86" s="229"/>
      <c r="AQ86" s="1426"/>
      <c r="AR86" s="1426"/>
      <c r="AS86" s="1426"/>
      <c r="AT86" s="1426"/>
      <c r="AU86" s="1426"/>
      <c r="AV86" s="1426"/>
      <c r="AW86" s="1426"/>
      <c r="AX86" s="1426"/>
      <c r="AY86" s="1426"/>
      <c r="AZ86" s="1426"/>
      <c r="BA86" s="1426"/>
      <c r="BB86" s="1426"/>
      <c r="BC86" s="1426"/>
      <c r="BD86" s="1426"/>
      <c r="BE86" s="1426"/>
      <c r="BF86" s="1426"/>
      <c r="BG86" s="1426"/>
      <c r="BH86" s="1426"/>
      <c r="BI86" s="1426"/>
      <c r="BJ86" s="1426"/>
    </row>
    <row r="87" spans="1:62" s="237" customFormat="1" ht="57.4" customHeight="1">
      <c r="A87" s="1448"/>
      <c r="B87" s="1449"/>
      <c r="C87" s="1449"/>
      <c r="D87" s="1450"/>
      <c r="E87" s="1449"/>
      <c r="F87" s="1448"/>
      <c r="G87" s="1448"/>
      <c r="H87" s="1448"/>
      <c r="I87" s="1448"/>
      <c r="J87" s="1448"/>
      <c r="K87" s="1448"/>
      <c r="L87" s="1448"/>
      <c r="M87" s="1448"/>
      <c r="N87" s="1448"/>
      <c r="O87" s="1448"/>
      <c r="P87" s="1424"/>
      <c r="R87" s="1452"/>
      <c r="S87" s="1452"/>
      <c r="T87" s="1454"/>
      <c r="U87" s="1454"/>
      <c r="V87" s="1452"/>
      <c r="W87" s="1452"/>
      <c r="X87" s="1452"/>
      <c r="Y87" s="1452"/>
      <c r="Z87" s="1452"/>
      <c r="AA87" s="1452"/>
      <c r="AB87" s="1454"/>
      <c r="AC87" s="1454"/>
      <c r="AD87" s="1454"/>
      <c r="AE87" s="1454"/>
      <c r="AF87" s="1454"/>
      <c r="AG87" s="1454"/>
      <c r="AH87" s="1454"/>
      <c r="AI87" s="1455"/>
      <c r="AJ87" s="1455"/>
      <c r="AK87" s="1436"/>
      <c r="AL87" s="1436"/>
      <c r="AM87" s="1436"/>
      <c r="AP87" s="1451"/>
    </row>
    <row r="88" spans="1:62" s="237" customFormat="1" ht="71.75" customHeight="1">
      <c r="A88" s="1448"/>
      <c r="B88" s="1449"/>
      <c r="C88" s="1449"/>
      <c r="D88" s="1450"/>
      <c r="E88" s="1449"/>
      <c r="F88" s="1448"/>
      <c r="G88" s="1448"/>
      <c r="H88" s="1448"/>
      <c r="I88" s="1448"/>
      <c r="J88" s="1448"/>
      <c r="K88" s="1448"/>
      <c r="L88" s="1448"/>
      <c r="M88" s="1448"/>
      <c r="N88" s="1448"/>
      <c r="O88" s="1448"/>
      <c r="P88" s="1424"/>
      <c r="R88" s="1452"/>
      <c r="S88" s="1452"/>
      <c r="T88" s="1452"/>
      <c r="U88" s="1452"/>
      <c r="V88" s="1452"/>
      <c r="W88" s="1452"/>
      <c r="X88" s="1452"/>
      <c r="Y88" s="1452"/>
      <c r="Z88" s="1452"/>
      <c r="AA88" s="1452"/>
      <c r="AB88" s="1452"/>
      <c r="AC88" s="1452"/>
      <c r="AD88" s="1452"/>
      <c r="AE88" s="1452"/>
      <c r="AF88" s="1452"/>
      <c r="AG88" s="1452"/>
      <c r="AH88" s="1452"/>
      <c r="AI88" s="1455"/>
      <c r="AJ88" s="1455"/>
      <c r="AK88" s="1452"/>
      <c r="AL88" s="1452"/>
      <c r="AM88" s="1452"/>
      <c r="AN88" s="1452"/>
      <c r="AO88" s="1453"/>
      <c r="AP88" s="1451"/>
    </row>
    <row r="89" spans="1:62" s="237" customFormat="1" ht="97.25" customHeight="1">
      <c r="A89" s="1448"/>
      <c r="B89" s="1449"/>
      <c r="C89" s="1449"/>
      <c r="D89" s="1450"/>
      <c r="E89" s="1449"/>
      <c r="F89" s="1448"/>
      <c r="G89" s="1448"/>
      <c r="H89" s="1448"/>
      <c r="I89" s="1448"/>
      <c r="J89" s="1448"/>
      <c r="K89" s="1448"/>
      <c r="L89" s="1448"/>
      <c r="M89" s="1448"/>
      <c r="N89" s="1448"/>
      <c r="O89" s="1448"/>
      <c r="P89" s="1424"/>
      <c r="R89" s="1452"/>
      <c r="S89" s="1452"/>
      <c r="T89" s="1454"/>
      <c r="U89" s="1454"/>
      <c r="V89" s="1452"/>
      <c r="W89" s="1452"/>
      <c r="X89" s="1452"/>
      <c r="Y89" s="1452"/>
      <c r="Z89" s="1452"/>
      <c r="AA89" s="1452"/>
      <c r="AB89" s="1454"/>
      <c r="AC89" s="1454"/>
      <c r="AD89" s="1454"/>
      <c r="AE89" s="1454"/>
      <c r="AF89" s="1454"/>
      <c r="AG89" s="1454"/>
      <c r="AH89" s="1454"/>
      <c r="AI89" s="1455"/>
      <c r="AJ89" s="1455"/>
      <c r="AK89" s="1455"/>
      <c r="AL89" s="1455"/>
      <c r="AM89" s="1455"/>
      <c r="AN89" s="1455"/>
      <c r="AO89" s="1456"/>
      <c r="AP89" s="1451"/>
    </row>
    <row r="90" spans="1:62" s="237" customFormat="1" ht="57.4" customHeight="1">
      <c r="A90" s="1448"/>
      <c r="B90" s="1449"/>
      <c r="C90" s="1449"/>
      <c r="D90" s="1450"/>
      <c r="E90" s="1449"/>
      <c r="F90" s="1448"/>
      <c r="G90" s="1448"/>
      <c r="H90" s="1448"/>
      <c r="I90" s="1448"/>
      <c r="J90" s="1448"/>
      <c r="K90" s="1448"/>
      <c r="L90" s="1448"/>
      <c r="M90" s="1448"/>
      <c r="N90" s="1448"/>
      <c r="O90" s="1448"/>
      <c r="P90" s="1424"/>
      <c r="R90" s="1452"/>
      <c r="S90" s="1452"/>
      <c r="T90" s="1454"/>
      <c r="U90" s="1454"/>
      <c r="V90" s="1452"/>
      <c r="W90" s="1452"/>
      <c r="X90" s="1452"/>
      <c r="Y90" s="1452"/>
      <c r="Z90" s="1452"/>
      <c r="AA90" s="1452"/>
      <c r="AB90" s="1454"/>
      <c r="AC90" s="1454"/>
      <c r="AD90" s="1454"/>
      <c r="AE90" s="1454"/>
      <c r="AF90" s="1454"/>
      <c r="AG90" s="1454"/>
      <c r="AH90" s="1454"/>
      <c r="AI90" s="1455"/>
      <c r="AJ90" s="1455"/>
      <c r="AK90" s="1455"/>
      <c r="AL90" s="1455"/>
      <c r="AM90" s="1455"/>
      <c r="AN90" s="1455"/>
      <c r="AO90" s="1456"/>
      <c r="AP90" s="1451"/>
    </row>
    <row r="91" spans="1:62" s="237" customFormat="1" ht="24.4" customHeight="1">
      <c r="A91" s="1448"/>
      <c r="B91" s="1449"/>
      <c r="C91" s="1449"/>
      <c r="D91" s="1450"/>
      <c r="E91" s="1449"/>
      <c r="F91" s="1448"/>
      <c r="G91" s="1448"/>
      <c r="H91" s="1448"/>
      <c r="I91" s="1448"/>
      <c r="J91" s="1448"/>
      <c r="K91" s="1448"/>
      <c r="L91" s="1448"/>
      <c r="M91" s="1448"/>
      <c r="N91" s="1448"/>
      <c r="O91" s="1448"/>
      <c r="P91" s="1424"/>
      <c r="R91" s="1452"/>
      <c r="S91" s="1452"/>
      <c r="T91" s="1452"/>
      <c r="U91" s="1452"/>
      <c r="V91" s="1452"/>
      <c r="W91" s="1452"/>
      <c r="X91" s="1452"/>
      <c r="Y91" s="1452"/>
      <c r="Z91" s="1452"/>
      <c r="AA91" s="1452"/>
      <c r="AB91" s="1452"/>
      <c r="AC91" s="1452"/>
      <c r="AD91" s="1452"/>
      <c r="AE91" s="1452"/>
      <c r="AF91" s="1452"/>
      <c r="AG91" s="1452"/>
      <c r="AH91" s="1452"/>
      <c r="AI91" s="1457"/>
      <c r="AJ91" s="1457"/>
      <c r="AK91" s="1455"/>
      <c r="AL91" s="1455"/>
      <c r="AM91" s="1455"/>
      <c r="AN91" s="1455"/>
      <c r="AO91" s="1456"/>
      <c r="AP91" s="1451"/>
    </row>
    <row r="92" spans="1:62" s="1460" customFormat="1" ht="24.4" customHeight="1">
      <c r="A92" s="1448"/>
      <c r="B92" s="1449"/>
      <c r="C92" s="1449"/>
      <c r="D92" s="1450"/>
      <c r="E92" s="1449"/>
      <c r="F92" s="1448"/>
      <c r="G92" s="1448"/>
      <c r="H92" s="1448"/>
      <c r="I92" s="1448"/>
      <c r="J92" s="1448"/>
      <c r="K92" s="1448"/>
      <c r="L92" s="1448"/>
      <c r="M92" s="1448"/>
      <c r="N92" s="1448"/>
      <c r="O92" s="1448"/>
      <c r="P92" s="1424"/>
      <c r="R92" s="1452"/>
      <c r="S92" s="1452"/>
      <c r="T92" s="1452"/>
      <c r="U92" s="1452"/>
      <c r="V92" s="1452"/>
      <c r="W92" s="1452"/>
      <c r="X92" s="1452"/>
      <c r="Y92" s="1452"/>
      <c r="Z92" s="1452"/>
      <c r="AA92" s="1452"/>
      <c r="AB92" s="1452"/>
      <c r="AC92" s="1452"/>
      <c r="AD92" s="1452"/>
      <c r="AE92" s="1452"/>
      <c r="AF92" s="1452"/>
      <c r="AG92" s="1452"/>
      <c r="AH92" s="1452"/>
      <c r="AI92" s="1455"/>
      <c r="AJ92" s="1455"/>
      <c r="AK92" s="1455"/>
      <c r="AL92" s="1455"/>
      <c r="AM92" s="1455"/>
      <c r="AN92" s="1455"/>
      <c r="AO92" s="1456"/>
      <c r="AP92" s="1451"/>
      <c r="AQ92" s="237"/>
      <c r="AR92" s="237"/>
      <c r="AS92" s="237"/>
      <c r="AT92" s="237"/>
      <c r="AU92" s="237"/>
      <c r="AV92" s="237"/>
      <c r="AW92" s="237"/>
      <c r="AX92" s="237"/>
      <c r="AY92" s="237"/>
      <c r="AZ92" s="237"/>
      <c r="BA92" s="237"/>
      <c r="BB92" s="237"/>
      <c r="BC92" s="237"/>
      <c r="BD92" s="237"/>
      <c r="BE92" s="237"/>
      <c r="BF92" s="237"/>
      <c r="BG92" s="237"/>
      <c r="BH92" s="237"/>
      <c r="BI92" s="237"/>
      <c r="BJ92" s="237"/>
    </row>
    <row r="93" spans="1:62" s="1460" customFormat="1" ht="24.4" customHeight="1">
      <c r="A93" s="1448"/>
      <c r="B93" s="1449"/>
      <c r="C93" s="1449"/>
      <c r="D93" s="1450"/>
      <c r="E93" s="1449"/>
      <c r="F93" s="1448"/>
      <c r="G93" s="1448"/>
      <c r="H93" s="1448"/>
      <c r="I93" s="1448"/>
      <c r="J93" s="1448"/>
      <c r="K93" s="1448"/>
      <c r="L93" s="1448"/>
      <c r="M93" s="1448"/>
      <c r="N93" s="1448"/>
      <c r="O93" s="1448"/>
      <c r="P93" s="1424"/>
      <c r="R93" s="1455"/>
      <c r="S93" s="1455"/>
      <c r="T93" s="1455"/>
      <c r="U93" s="1455"/>
      <c r="V93" s="1455"/>
      <c r="W93" s="1455"/>
      <c r="X93" s="1455"/>
      <c r="Y93" s="1455"/>
      <c r="Z93" s="1455"/>
      <c r="AA93" s="1455"/>
      <c r="AB93" s="1455"/>
      <c r="AC93" s="1455"/>
      <c r="AD93" s="1455"/>
      <c r="AE93" s="1455"/>
      <c r="AF93" s="1455"/>
      <c r="AG93" s="1455"/>
      <c r="AH93" s="1455"/>
      <c r="AI93" s="1455"/>
      <c r="AJ93" s="1455"/>
      <c r="AK93" s="1457"/>
      <c r="AL93" s="1457"/>
      <c r="AM93" s="1457"/>
      <c r="AN93" s="1457"/>
      <c r="AO93" s="1456"/>
      <c r="AP93" s="1451"/>
      <c r="AQ93" s="237"/>
      <c r="AR93" s="237"/>
      <c r="AS93" s="237"/>
      <c r="AT93" s="237"/>
      <c r="AU93" s="237"/>
      <c r="AV93" s="237"/>
      <c r="AW93" s="237"/>
      <c r="AX93" s="237"/>
      <c r="AY93" s="237"/>
      <c r="AZ93" s="237"/>
      <c r="BA93" s="237"/>
      <c r="BB93" s="237"/>
      <c r="BC93" s="237"/>
      <c r="BD93" s="237"/>
      <c r="BE93" s="237"/>
      <c r="BF93" s="237"/>
      <c r="BG93" s="237"/>
      <c r="BH93" s="237"/>
      <c r="BI93" s="237"/>
      <c r="BJ93" s="237"/>
    </row>
    <row r="94" spans="1:62" s="1460" customFormat="1" ht="24.4" customHeight="1">
      <c r="A94" s="1448"/>
      <c r="B94" s="1449"/>
      <c r="C94" s="1449"/>
      <c r="D94" s="1450"/>
      <c r="E94" s="1449"/>
      <c r="F94" s="1448"/>
      <c r="G94" s="1448"/>
      <c r="H94" s="1448"/>
      <c r="I94" s="1448"/>
      <c r="J94" s="1448"/>
      <c r="K94" s="1448"/>
      <c r="L94" s="1448"/>
      <c r="M94" s="1448"/>
      <c r="N94" s="1448"/>
      <c r="O94" s="1448"/>
      <c r="P94" s="1424"/>
      <c r="R94" s="1452"/>
      <c r="S94" s="1452"/>
      <c r="T94" s="1452"/>
      <c r="U94" s="1452"/>
      <c r="V94" s="1452"/>
      <c r="W94" s="1452"/>
      <c r="X94" s="1452"/>
      <c r="Y94" s="1452"/>
      <c r="Z94" s="1452"/>
      <c r="AA94" s="1452"/>
      <c r="AB94" s="1452"/>
      <c r="AC94" s="1452"/>
      <c r="AD94" s="1452"/>
      <c r="AE94" s="1452"/>
      <c r="AF94" s="1452"/>
      <c r="AG94" s="1452"/>
      <c r="AH94" s="1452"/>
      <c r="AI94" s="1459"/>
      <c r="AJ94" s="1459"/>
      <c r="AK94" s="1455"/>
      <c r="AL94" s="1455"/>
      <c r="AM94" s="1455"/>
      <c r="AN94" s="1455"/>
      <c r="AO94" s="1456"/>
      <c r="AP94" s="1451"/>
      <c r="AQ94" s="237"/>
      <c r="AR94" s="237"/>
      <c r="AS94" s="237"/>
      <c r="AT94" s="237"/>
      <c r="AU94" s="237"/>
      <c r="AV94" s="237"/>
      <c r="AW94" s="237"/>
      <c r="AX94" s="237"/>
      <c r="AY94" s="237"/>
      <c r="AZ94" s="237"/>
      <c r="BA94" s="237"/>
      <c r="BB94" s="237"/>
      <c r="BC94" s="237"/>
      <c r="BD94" s="237"/>
      <c r="BE94" s="237"/>
      <c r="BF94" s="237"/>
      <c r="BG94" s="237"/>
      <c r="BH94" s="237"/>
      <c r="BI94" s="237"/>
      <c r="BJ94" s="237"/>
    </row>
    <row r="95" spans="1:62" s="1460" customFormat="1" ht="24.4" customHeight="1">
      <c r="A95" s="1448"/>
      <c r="B95" s="1449"/>
      <c r="C95" s="1449"/>
      <c r="D95" s="1450"/>
      <c r="E95" s="1449"/>
      <c r="F95" s="1448"/>
      <c r="G95" s="1448"/>
      <c r="H95" s="1448"/>
      <c r="I95" s="1448"/>
      <c r="J95" s="1448"/>
      <c r="K95" s="1448"/>
      <c r="L95" s="1448"/>
      <c r="M95" s="1448"/>
      <c r="N95" s="1448"/>
      <c r="O95" s="1448"/>
      <c r="P95" s="1424"/>
      <c r="T95" s="1461"/>
      <c r="U95" s="1461"/>
      <c r="AE95" s="1461"/>
      <c r="AF95" s="1451"/>
      <c r="AG95" s="1461"/>
      <c r="AH95" s="1451"/>
      <c r="AI95" s="1459"/>
      <c r="AJ95" s="1459"/>
      <c r="AK95" s="1455"/>
      <c r="AL95" s="1455"/>
      <c r="AM95" s="1455"/>
      <c r="AN95" s="1455"/>
      <c r="AO95" s="1458"/>
      <c r="AP95" s="1451"/>
      <c r="AQ95" s="237"/>
      <c r="AR95" s="237"/>
      <c r="AS95" s="237"/>
      <c r="AT95" s="237"/>
      <c r="AU95" s="237"/>
      <c r="AV95" s="237"/>
      <c r="AW95" s="237"/>
      <c r="AX95" s="237"/>
      <c r="AY95" s="237"/>
      <c r="AZ95" s="237"/>
      <c r="BA95" s="237"/>
      <c r="BB95" s="237"/>
      <c r="BC95" s="237"/>
      <c r="BD95" s="237"/>
      <c r="BE95" s="237"/>
      <c r="BF95" s="237"/>
      <c r="BG95" s="237"/>
      <c r="BH95" s="237"/>
      <c r="BI95" s="237"/>
      <c r="BJ95" s="237"/>
    </row>
    <row r="96" spans="1:62" s="1460" customFormat="1" ht="24.4" customHeight="1">
      <c r="A96" s="1448"/>
      <c r="B96" s="1449"/>
      <c r="C96" s="1449"/>
      <c r="D96" s="1450"/>
      <c r="E96" s="1449"/>
      <c r="F96" s="1448"/>
      <c r="G96" s="1448"/>
      <c r="H96" s="1448"/>
      <c r="I96" s="1448"/>
      <c r="J96" s="1448"/>
      <c r="K96" s="1448"/>
      <c r="L96" s="1448"/>
      <c r="M96" s="1448"/>
      <c r="N96" s="1448"/>
      <c r="O96" s="1448"/>
      <c r="P96" s="1424"/>
      <c r="AK96" s="1453"/>
      <c r="AL96" s="1453"/>
      <c r="AM96" s="1453"/>
      <c r="AN96" s="237"/>
      <c r="AO96" s="1456"/>
      <c r="AP96" s="1451"/>
      <c r="AQ96" s="237"/>
      <c r="AR96" s="237"/>
      <c r="AS96" s="237"/>
      <c r="AT96" s="237"/>
      <c r="AU96" s="237"/>
      <c r="AV96" s="237"/>
      <c r="AW96" s="237"/>
      <c r="AX96" s="237"/>
      <c r="AY96" s="237"/>
      <c r="AZ96" s="237"/>
      <c r="BA96" s="237"/>
      <c r="BB96" s="237"/>
      <c r="BC96" s="237"/>
      <c r="BD96" s="237"/>
      <c r="BE96" s="237"/>
      <c r="BF96" s="237"/>
      <c r="BG96" s="237"/>
      <c r="BH96" s="237"/>
      <c r="BI96" s="237"/>
      <c r="BJ96" s="237"/>
    </row>
    <row r="97" spans="1:62" s="1460" customFormat="1" ht="24.4" customHeight="1">
      <c r="A97" s="1448"/>
      <c r="B97" s="1449"/>
      <c r="C97" s="1449"/>
      <c r="D97" s="1450"/>
      <c r="E97" s="1449"/>
      <c r="F97" s="1448"/>
      <c r="G97" s="1448"/>
      <c r="H97" s="1448"/>
      <c r="I97" s="1448"/>
      <c r="J97" s="1448"/>
      <c r="K97" s="1448"/>
      <c r="L97" s="1448"/>
      <c r="M97" s="1448"/>
      <c r="N97" s="1448"/>
      <c r="O97" s="1448"/>
      <c r="P97" s="1424"/>
      <c r="AK97" s="1459"/>
      <c r="AL97" s="1459"/>
      <c r="AM97" s="1459"/>
      <c r="AO97" s="1452"/>
      <c r="AP97" s="1451"/>
    </row>
    <row r="98" spans="1:62" s="1460" customFormat="1" ht="46.25" customHeight="1">
      <c r="A98" s="1448"/>
      <c r="B98" s="1449"/>
      <c r="C98" s="1449"/>
      <c r="D98" s="1450"/>
      <c r="E98" s="1449"/>
      <c r="F98" s="1448"/>
      <c r="G98" s="1448"/>
      <c r="H98" s="1448"/>
      <c r="I98" s="1448"/>
      <c r="J98" s="1448"/>
      <c r="K98" s="1448"/>
      <c r="L98" s="1448"/>
      <c r="M98" s="1448"/>
      <c r="N98" s="1448"/>
      <c r="O98" s="1448"/>
      <c r="P98" s="1424"/>
      <c r="T98" s="1461"/>
      <c r="U98" s="1461"/>
      <c r="AE98" s="1461"/>
      <c r="AF98" s="1451"/>
      <c r="AG98" s="1461"/>
      <c r="AH98" s="1451"/>
      <c r="AI98" s="1459"/>
      <c r="AJ98" s="1459"/>
      <c r="AK98" s="1459"/>
      <c r="AL98" s="1459"/>
      <c r="AM98" s="1459"/>
      <c r="AO98" s="1452"/>
      <c r="AP98" s="1451"/>
    </row>
    <row r="99" spans="1:62" s="1460" customFormat="1" ht="83.65" customHeight="1">
      <c r="A99" s="1448"/>
      <c r="B99" s="1449"/>
      <c r="C99" s="1449"/>
      <c r="D99" s="1450"/>
      <c r="E99" s="1449"/>
      <c r="F99" s="1448"/>
      <c r="G99" s="1448"/>
      <c r="H99" s="1448"/>
      <c r="I99" s="1448"/>
      <c r="J99" s="1448"/>
      <c r="K99" s="1448"/>
      <c r="L99" s="1448"/>
      <c r="M99" s="1448"/>
      <c r="N99" s="1448"/>
      <c r="O99" s="1448"/>
      <c r="P99" s="1424"/>
      <c r="R99" s="1411"/>
      <c r="S99" s="1411"/>
      <c r="T99" s="1411"/>
      <c r="U99" s="1411"/>
      <c r="V99" s="1411"/>
      <c r="W99" s="1411"/>
      <c r="X99" s="1411"/>
      <c r="Y99" s="1411"/>
      <c r="Z99" s="1411"/>
      <c r="AA99" s="1411"/>
      <c r="AB99" s="1411"/>
      <c r="AC99" s="1411"/>
      <c r="AD99" s="1411"/>
      <c r="AE99" s="1411"/>
      <c r="AF99" s="1411"/>
      <c r="AG99" s="1411"/>
      <c r="AH99" s="1411"/>
      <c r="AI99" s="1411"/>
      <c r="AJ99" s="1411"/>
      <c r="AK99" s="1459"/>
      <c r="AL99" s="1459"/>
      <c r="AM99" s="1459"/>
      <c r="AO99" s="1452"/>
      <c r="AP99" s="1451"/>
    </row>
    <row r="100" spans="1:62" s="1460" customFormat="1" ht="16.25" customHeight="1">
      <c r="A100" s="1448"/>
      <c r="B100" s="1449"/>
      <c r="C100" s="1449"/>
      <c r="D100" s="1450"/>
      <c r="E100" s="1449"/>
      <c r="F100" s="1448"/>
      <c r="G100" s="1448"/>
      <c r="H100" s="1448"/>
      <c r="I100" s="1448"/>
      <c r="J100" s="1448"/>
      <c r="K100" s="1448"/>
      <c r="L100" s="1448"/>
      <c r="M100" s="1448"/>
      <c r="N100" s="1448"/>
      <c r="O100" s="1448"/>
      <c r="P100" s="1424"/>
      <c r="R100" s="1452"/>
      <c r="S100" s="1452"/>
      <c r="T100" s="1452"/>
      <c r="U100" s="1452"/>
      <c r="V100" s="1453"/>
      <c r="W100" s="1453"/>
      <c r="X100" s="1453"/>
      <c r="Y100" s="1453"/>
      <c r="Z100" s="1453"/>
      <c r="AA100" s="1453"/>
      <c r="AB100" s="1452"/>
      <c r="AC100" s="1452"/>
      <c r="AD100" s="1452"/>
      <c r="AE100" s="1452"/>
      <c r="AF100" s="1452"/>
      <c r="AG100" s="1452"/>
      <c r="AH100" s="1452"/>
      <c r="AI100" s="1452"/>
      <c r="AJ100" s="1452"/>
      <c r="AK100" s="1459"/>
      <c r="AL100" s="1459"/>
      <c r="AM100" s="1459"/>
      <c r="AO100" s="1452"/>
      <c r="AP100" s="1451"/>
    </row>
    <row r="101" spans="1:62" s="1460" customFormat="1" ht="16.25" customHeight="1">
      <c r="A101" s="1448"/>
      <c r="B101" s="1449"/>
      <c r="C101" s="1449"/>
      <c r="D101" s="1450"/>
      <c r="E101" s="1449"/>
      <c r="F101" s="1448"/>
      <c r="G101" s="1448"/>
      <c r="H101" s="1448"/>
      <c r="I101" s="1448"/>
      <c r="J101" s="1448"/>
      <c r="K101" s="1448"/>
      <c r="L101" s="1448"/>
      <c r="M101" s="1448"/>
      <c r="N101" s="1448"/>
      <c r="O101" s="1448"/>
      <c r="P101" s="1424"/>
      <c r="R101" s="1463"/>
      <c r="S101" s="1463"/>
      <c r="T101" s="1465"/>
      <c r="U101" s="1465"/>
      <c r="V101" s="1464"/>
      <c r="W101" s="1464"/>
      <c r="X101" s="1464"/>
      <c r="Y101" s="1464"/>
      <c r="Z101" s="1464"/>
      <c r="AA101" s="1464"/>
      <c r="AB101" s="1465"/>
      <c r="AC101" s="1465"/>
      <c r="AD101" s="1465"/>
      <c r="AE101" s="1465"/>
      <c r="AF101" s="1466"/>
      <c r="AG101" s="1466"/>
      <c r="AH101" s="1466"/>
      <c r="AI101" s="1466"/>
      <c r="AJ101" s="1466"/>
      <c r="AK101" s="1462"/>
      <c r="AL101" s="1462"/>
      <c r="AM101" s="1462"/>
      <c r="AO101" s="1452"/>
      <c r="AP101" s="1451"/>
    </row>
    <row r="102" spans="1:62" s="1460" customFormat="1" ht="16.25" customHeight="1">
      <c r="A102" s="1448"/>
      <c r="B102" s="1449"/>
      <c r="C102" s="1449"/>
      <c r="D102" s="1450"/>
      <c r="E102" s="1449"/>
      <c r="F102" s="1448"/>
      <c r="G102" s="1448"/>
      <c r="H102" s="1448"/>
      <c r="I102" s="1448"/>
      <c r="J102" s="1448"/>
      <c r="K102" s="1448"/>
      <c r="L102" s="1448"/>
      <c r="M102" s="1448"/>
      <c r="N102" s="1448"/>
      <c r="O102" s="1448"/>
      <c r="P102" s="1424"/>
      <c r="R102" s="1468"/>
      <c r="S102" s="1468"/>
      <c r="T102" s="1465"/>
      <c r="U102" s="1465"/>
      <c r="V102" s="1464"/>
      <c r="W102" s="1464"/>
      <c r="X102" s="1464"/>
      <c r="Y102" s="1464"/>
      <c r="Z102" s="1464"/>
      <c r="AA102" s="1464"/>
      <c r="AB102" s="1465"/>
      <c r="AC102" s="1465"/>
      <c r="AD102" s="1465"/>
      <c r="AE102" s="1465"/>
      <c r="AF102" s="1469"/>
      <c r="AG102" s="1469"/>
      <c r="AH102" s="1469"/>
      <c r="AI102" s="1469"/>
      <c r="AJ102" s="1469"/>
      <c r="AK102" s="1452"/>
      <c r="AL102" s="1452"/>
      <c r="AM102" s="1453"/>
      <c r="AN102" s="1453"/>
      <c r="AO102" s="1452"/>
      <c r="AP102" s="1451"/>
    </row>
    <row r="103" spans="1:62" s="1460" customFormat="1" ht="132.4" customHeight="1">
      <c r="A103" s="1448"/>
      <c r="B103" s="1449"/>
      <c r="C103" s="1449"/>
      <c r="D103" s="1450"/>
      <c r="E103" s="1449"/>
      <c r="F103" s="1448"/>
      <c r="G103" s="1448"/>
      <c r="H103" s="1448"/>
      <c r="I103" s="1448"/>
      <c r="J103" s="1448"/>
      <c r="K103" s="1448"/>
      <c r="L103" s="1448"/>
      <c r="M103" s="1448"/>
      <c r="N103" s="1448"/>
      <c r="O103" s="1448"/>
      <c r="P103" s="1424"/>
      <c r="R103" s="1470"/>
      <c r="S103" s="1470"/>
      <c r="T103" s="1465"/>
      <c r="U103" s="1465"/>
      <c r="V103" s="1471"/>
      <c r="W103" s="1471"/>
      <c r="X103" s="1471"/>
      <c r="Y103" s="1471"/>
      <c r="Z103" s="1471"/>
      <c r="AA103" s="1471"/>
      <c r="AB103" s="1465"/>
      <c r="AC103" s="1465"/>
      <c r="AD103" s="1465"/>
      <c r="AE103" s="1465"/>
      <c r="AF103" s="1472"/>
      <c r="AG103" s="1472"/>
      <c r="AH103" s="1472"/>
      <c r="AI103" s="1472"/>
      <c r="AJ103" s="1472"/>
      <c r="AK103" s="1466"/>
      <c r="AL103" s="1466"/>
      <c r="AM103" s="1464"/>
      <c r="AN103" s="1467"/>
      <c r="AO103" s="1427"/>
      <c r="AP103" s="1451"/>
    </row>
    <row r="104" spans="1:62" s="1460" customFormat="1" ht="51.4" customHeight="1">
      <c r="A104" s="1448"/>
      <c r="B104" s="1449"/>
      <c r="C104" s="1449"/>
      <c r="D104" s="1450"/>
      <c r="E104" s="1449"/>
      <c r="F104" s="1448"/>
      <c r="G104" s="1448"/>
      <c r="H104" s="1448"/>
      <c r="I104" s="1448"/>
      <c r="J104" s="1448"/>
      <c r="K104" s="1448"/>
      <c r="L104" s="1448"/>
      <c r="M104" s="1448"/>
      <c r="N104" s="1448"/>
      <c r="O104" s="1448"/>
      <c r="P104" s="1424"/>
      <c r="R104" s="1470"/>
      <c r="S104" s="1470"/>
      <c r="T104" s="1465"/>
      <c r="U104" s="1465"/>
      <c r="V104" s="1471"/>
      <c r="W104" s="1471"/>
      <c r="X104" s="1471"/>
      <c r="Y104" s="1471"/>
      <c r="Z104" s="1471"/>
      <c r="AA104" s="1471"/>
      <c r="AB104" s="1465"/>
      <c r="AC104" s="1465"/>
      <c r="AD104" s="1465"/>
      <c r="AE104" s="1465"/>
      <c r="AF104" s="1472"/>
      <c r="AG104" s="1472"/>
      <c r="AH104" s="1472"/>
      <c r="AI104" s="1472"/>
      <c r="AJ104" s="1472"/>
      <c r="AK104" s="1469"/>
      <c r="AL104" s="1469"/>
      <c r="AM104" s="1464"/>
      <c r="AN104" s="1467"/>
      <c r="AO104" s="1427"/>
      <c r="AP104" s="1451"/>
    </row>
    <row r="105" spans="1:62" s="237" customFormat="1" ht="42.4" customHeight="1">
      <c r="A105" s="1448"/>
      <c r="B105" s="1449"/>
      <c r="C105" s="1449"/>
      <c r="D105" s="1450"/>
      <c r="E105" s="1449"/>
      <c r="F105" s="1448"/>
      <c r="G105" s="1448"/>
      <c r="H105" s="1448"/>
      <c r="I105" s="1448"/>
      <c r="J105" s="1448"/>
      <c r="K105" s="1448"/>
      <c r="L105" s="1448"/>
      <c r="M105" s="1448"/>
      <c r="N105" s="1448"/>
      <c r="O105" s="1448"/>
      <c r="P105" s="1424"/>
      <c r="R105" s="1470"/>
      <c r="S105" s="1470"/>
      <c r="T105" s="1465"/>
      <c r="U105" s="1465"/>
      <c r="V105" s="1471"/>
      <c r="W105" s="1471"/>
      <c r="X105" s="1471"/>
      <c r="Y105" s="1471"/>
      <c r="Z105" s="1471"/>
      <c r="AA105" s="1471"/>
      <c r="AB105" s="1465"/>
      <c r="AC105" s="1465"/>
      <c r="AD105" s="1465"/>
      <c r="AE105" s="1465"/>
      <c r="AF105" s="1472"/>
      <c r="AG105" s="1472"/>
      <c r="AH105" s="1472"/>
      <c r="AI105" s="1472"/>
      <c r="AJ105" s="1472"/>
      <c r="AK105" s="1455"/>
      <c r="AL105" s="1455"/>
      <c r="AM105" s="1471"/>
      <c r="AN105" s="1473"/>
      <c r="AO105" s="1427"/>
      <c r="AP105" s="1451"/>
      <c r="AQ105" s="1460"/>
      <c r="AR105" s="1460"/>
      <c r="AS105" s="1460"/>
      <c r="AT105" s="1460"/>
      <c r="AU105" s="1460"/>
      <c r="AV105" s="1460"/>
      <c r="AW105" s="1460"/>
      <c r="AX105" s="1460"/>
      <c r="AY105" s="1460"/>
      <c r="AZ105" s="1460"/>
      <c r="BA105" s="1460"/>
      <c r="BB105" s="1460"/>
      <c r="BC105" s="1460"/>
      <c r="BD105" s="1460"/>
      <c r="BE105" s="1460"/>
      <c r="BF105" s="1460"/>
      <c r="BG105" s="1460"/>
      <c r="BH105" s="1460"/>
      <c r="BI105" s="1460"/>
      <c r="BJ105" s="1460"/>
    </row>
    <row r="106" spans="1:62" s="237" customFormat="1" ht="35.75" customHeight="1">
      <c r="A106" s="1448"/>
      <c r="B106" s="1449"/>
      <c r="C106" s="1449"/>
      <c r="D106" s="1450"/>
      <c r="E106" s="1449"/>
      <c r="F106" s="1448"/>
      <c r="G106" s="1448"/>
      <c r="H106" s="1448"/>
      <c r="I106" s="1448"/>
      <c r="J106" s="1448"/>
      <c r="K106" s="1448"/>
      <c r="L106" s="1448"/>
      <c r="M106" s="1448"/>
      <c r="N106" s="1448"/>
      <c r="O106" s="1448"/>
      <c r="P106" s="1424"/>
      <c r="R106" s="1474"/>
      <c r="S106" s="1474"/>
      <c r="T106" s="1465"/>
      <c r="U106" s="1465"/>
      <c r="V106" s="1475"/>
      <c r="W106" s="1475"/>
      <c r="X106" s="1475"/>
      <c r="Y106" s="1475"/>
      <c r="Z106" s="1475"/>
      <c r="AA106" s="1475"/>
      <c r="AB106" s="1465"/>
      <c r="AC106" s="1465"/>
      <c r="AD106" s="1465"/>
      <c r="AE106" s="1465"/>
      <c r="AF106" s="1466"/>
      <c r="AG106" s="1466"/>
      <c r="AH106" s="1466"/>
      <c r="AI106" s="1466"/>
      <c r="AJ106" s="1466"/>
      <c r="AK106" s="1460"/>
      <c r="AL106" s="1460"/>
      <c r="AM106" s="1471"/>
      <c r="AN106" s="1473"/>
      <c r="AO106" s="1427"/>
      <c r="AP106" s="1451"/>
      <c r="AQ106" s="1460"/>
      <c r="AR106" s="1460"/>
      <c r="AS106" s="1460"/>
      <c r="AT106" s="1460"/>
      <c r="AU106" s="1460"/>
      <c r="AV106" s="1460"/>
      <c r="AW106" s="1460"/>
      <c r="AX106" s="1460"/>
      <c r="AY106" s="1460"/>
      <c r="AZ106" s="1460"/>
      <c r="BA106" s="1460"/>
      <c r="BB106" s="1460"/>
      <c r="BC106" s="1460"/>
      <c r="BD106" s="1460"/>
      <c r="BE106" s="1460"/>
      <c r="BF106" s="1460"/>
      <c r="BG106" s="1460"/>
      <c r="BH106" s="1460"/>
      <c r="BI106" s="1460"/>
      <c r="BJ106" s="1460"/>
    </row>
    <row r="107" spans="1:62" s="237" customFormat="1" ht="18" customHeight="1">
      <c r="A107" s="1448"/>
      <c r="B107" s="1449"/>
      <c r="C107" s="1449"/>
      <c r="D107" s="1450"/>
      <c r="E107" s="1449"/>
      <c r="F107" s="1448"/>
      <c r="G107" s="1448"/>
      <c r="H107" s="1448"/>
      <c r="I107" s="1448"/>
      <c r="J107" s="1448"/>
      <c r="K107" s="1448"/>
      <c r="L107" s="1448"/>
      <c r="M107" s="1448"/>
      <c r="N107" s="1448"/>
      <c r="O107" s="1448"/>
      <c r="P107" s="1424"/>
      <c r="R107" s="1465"/>
      <c r="S107" s="1465"/>
      <c r="T107" s="1465"/>
      <c r="U107" s="1465"/>
      <c r="V107" s="1464"/>
      <c r="W107" s="1464"/>
      <c r="X107" s="1464"/>
      <c r="Y107" s="1464"/>
      <c r="Z107" s="1464"/>
      <c r="AA107" s="1464"/>
      <c r="AB107" s="1465"/>
      <c r="AC107" s="1465"/>
      <c r="AD107" s="1465"/>
      <c r="AE107" s="1465"/>
      <c r="AF107" s="1476"/>
      <c r="AG107" s="1476"/>
      <c r="AH107" s="1476"/>
      <c r="AI107" s="1476"/>
      <c r="AJ107" s="1476"/>
      <c r="AK107" s="1460"/>
      <c r="AL107" s="1460"/>
      <c r="AM107" s="1471"/>
      <c r="AN107" s="1473"/>
      <c r="AO107" s="1427"/>
      <c r="AP107" s="1451"/>
      <c r="AQ107" s="1460"/>
      <c r="AR107" s="1460"/>
      <c r="AS107" s="1460"/>
      <c r="AT107" s="1460"/>
      <c r="AU107" s="1460"/>
      <c r="AV107" s="1460"/>
      <c r="AW107" s="1460"/>
      <c r="AX107" s="1460"/>
      <c r="AY107" s="1460"/>
      <c r="AZ107" s="1460"/>
      <c r="BA107" s="1460"/>
      <c r="BB107" s="1460"/>
      <c r="BC107" s="1460"/>
      <c r="BD107" s="1460"/>
      <c r="BE107" s="1460"/>
      <c r="BF107" s="1460"/>
      <c r="BG107" s="1460"/>
      <c r="BH107" s="1460"/>
      <c r="BI107" s="1460"/>
      <c r="BJ107" s="1460"/>
    </row>
    <row r="108" spans="1:62" s="237" customFormat="1" ht="18" customHeight="1">
      <c r="A108" s="1448"/>
      <c r="B108" s="1449"/>
      <c r="C108" s="1449"/>
      <c r="D108" s="1450"/>
      <c r="E108" s="1449"/>
      <c r="F108" s="1448"/>
      <c r="G108" s="1448"/>
      <c r="H108" s="1448"/>
      <c r="I108" s="1448"/>
      <c r="J108" s="1448"/>
      <c r="K108" s="1448"/>
      <c r="L108" s="1448"/>
      <c r="M108" s="1448"/>
      <c r="N108" s="1448"/>
      <c r="O108" s="1448"/>
      <c r="P108" s="1424"/>
      <c r="R108" s="1465"/>
      <c r="S108" s="1465"/>
      <c r="T108" s="1465"/>
      <c r="U108" s="1465"/>
      <c r="V108" s="1464"/>
      <c r="W108" s="1464"/>
      <c r="X108" s="1464"/>
      <c r="Y108" s="1464"/>
      <c r="Z108" s="1464"/>
      <c r="AA108" s="1464"/>
      <c r="AB108" s="1465"/>
      <c r="AC108" s="1465"/>
      <c r="AD108" s="1465"/>
      <c r="AE108" s="1465"/>
      <c r="AF108" s="1476"/>
      <c r="AG108" s="1476"/>
      <c r="AH108" s="1476"/>
      <c r="AI108" s="1476"/>
      <c r="AJ108" s="1476"/>
      <c r="AK108" s="1466"/>
      <c r="AL108" s="1466"/>
      <c r="AM108" s="1464"/>
      <c r="AN108" s="1467"/>
      <c r="AO108" s="1427"/>
      <c r="AP108" s="1451"/>
      <c r="AQ108" s="1460"/>
      <c r="AR108" s="1460"/>
      <c r="AS108" s="1460"/>
      <c r="AT108" s="1460"/>
      <c r="AU108" s="1460"/>
      <c r="AV108" s="1460"/>
      <c r="AW108" s="1460"/>
      <c r="AX108" s="1460"/>
      <c r="AY108" s="1460"/>
      <c r="AZ108" s="1460"/>
      <c r="BA108" s="1460"/>
      <c r="BB108" s="1460"/>
      <c r="BC108" s="1460"/>
      <c r="BD108" s="1460"/>
      <c r="BE108" s="1460"/>
      <c r="BF108" s="1460"/>
      <c r="BG108" s="1460"/>
      <c r="BH108" s="1460"/>
      <c r="BI108" s="1460"/>
      <c r="BJ108" s="1460"/>
    </row>
    <row r="109" spans="1:62" s="237" customFormat="1" ht="28.25" customHeight="1">
      <c r="A109" s="1448"/>
      <c r="B109" s="1449"/>
      <c r="C109" s="1449"/>
      <c r="D109" s="1450"/>
      <c r="E109" s="1449"/>
      <c r="F109" s="1448"/>
      <c r="G109" s="1448"/>
      <c r="H109" s="1448"/>
      <c r="I109" s="1448"/>
      <c r="J109" s="1448"/>
      <c r="K109" s="1448"/>
      <c r="L109" s="1448"/>
      <c r="M109" s="1448"/>
      <c r="N109" s="1448"/>
      <c r="O109" s="1448"/>
      <c r="P109" s="1424"/>
      <c r="R109" s="1465"/>
      <c r="S109" s="1465"/>
      <c r="T109" s="1465"/>
      <c r="U109" s="1465"/>
      <c r="V109" s="1464"/>
      <c r="W109" s="1464"/>
      <c r="X109" s="1464"/>
      <c r="Y109" s="1464"/>
      <c r="Z109" s="1464"/>
      <c r="AA109" s="1464"/>
      <c r="AB109" s="1465"/>
      <c r="AC109" s="1465"/>
      <c r="AD109" s="1465"/>
      <c r="AE109" s="1465"/>
      <c r="AF109" s="1469"/>
      <c r="AG109" s="1469"/>
      <c r="AH109" s="1469"/>
      <c r="AI109" s="1469"/>
      <c r="AJ109" s="1469"/>
      <c r="AK109" s="1411"/>
      <c r="AL109" s="1411"/>
      <c r="AM109" s="1464"/>
      <c r="AN109" s="1467"/>
      <c r="AO109" s="1427"/>
      <c r="AP109" s="1451"/>
      <c r="AQ109" s="1460"/>
      <c r="AR109" s="1460"/>
      <c r="AS109" s="1460"/>
      <c r="AT109" s="1460"/>
      <c r="AU109" s="1460"/>
      <c r="AV109" s="1460"/>
      <c r="AW109" s="1460"/>
      <c r="AX109" s="1460"/>
      <c r="AY109" s="1460"/>
      <c r="AZ109" s="1460"/>
      <c r="BA109" s="1460"/>
      <c r="BB109" s="1460"/>
      <c r="BC109" s="1460"/>
      <c r="BD109" s="1460"/>
      <c r="BE109" s="1460"/>
      <c r="BF109" s="1460"/>
      <c r="BG109" s="1460"/>
      <c r="BH109" s="1460"/>
      <c r="BI109" s="1460"/>
      <c r="BJ109" s="1460"/>
    </row>
    <row r="110" spans="1:62" s="231" customFormat="1" ht="24.4" customHeight="1">
      <c r="A110" s="1066"/>
      <c r="B110" s="1449"/>
      <c r="C110" s="1449"/>
      <c r="D110" s="1450"/>
      <c r="E110" s="1449"/>
      <c r="F110" s="1448"/>
      <c r="G110" s="1448"/>
      <c r="H110" s="1448"/>
      <c r="I110" s="1448"/>
      <c r="J110" s="1448"/>
      <c r="K110" s="1448"/>
      <c r="L110" s="1448"/>
      <c r="M110" s="1066"/>
      <c r="N110" s="1066"/>
      <c r="O110" s="1066"/>
      <c r="P110" s="1424"/>
      <c r="R110" s="1470"/>
      <c r="S110" s="1470"/>
      <c r="T110" s="1465"/>
      <c r="U110" s="1465"/>
      <c r="V110" s="1471"/>
      <c r="W110" s="1471"/>
      <c r="X110" s="1471"/>
      <c r="Y110" s="1471"/>
      <c r="Z110" s="1471"/>
      <c r="AA110" s="1471"/>
      <c r="AB110" s="1465"/>
      <c r="AC110" s="1465"/>
      <c r="AD110" s="1465"/>
      <c r="AE110" s="1465"/>
      <c r="AF110" s="1471"/>
      <c r="AG110" s="1471"/>
      <c r="AH110" s="1471"/>
      <c r="AI110" s="1471"/>
      <c r="AJ110" s="1471"/>
      <c r="AK110" s="1453"/>
      <c r="AL110" s="1453"/>
      <c r="AM110" s="1464"/>
      <c r="AN110" s="1467"/>
      <c r="AO110" s="1427"/>
      <c r="AP110" s="1451"/>
      <c r="AQ110" s="237"/>
      <c r="AR110" s="237"/>
      <c r="AS110" s="237"/>
      <c r="AT110" s="237"/>
      <c r="AU110" s="237"/>
      <c r="AV110" s="237"/>
      <c r="AW110" s="237"/>
      <c r="AX110" s="237"/>
      <c r="AY110" s="237"/>
      <c r="AZ110" s="237"/>
      <c r="BA110" s="237"/>
      <c r="BB110" s="237"/>
      <c r="BC110" s="237"/>
      <c r="BD110" s="237"/>
      <c r="BE110" s="237"/>
      <c r="BF110" s="237"/>
      <c r="BG110" s="237"/>
      <c r="BH110" s="237"/>
      <c r="BI110" s="237"/>
      <c r="BJ110" s="237"/>
    </row>
    <row r="111" spans="1:62" s="231" customFormat="1" ht="24.4" customHeight="1">
      <c r="A111" s="1066"/>
      <c r="B111" s="1449"/>
      <c r="C111" s="1449"/>
      <c r="D111" s="1450"/>
      <c r="E111" s="1449"/>
      <c r="F111" s="1448"/>
      <c r="G111" s="1448"/>
      <c r="H111" s="1448"/>
      <c r="I111" s="1448"/>
      <c r="J111" s="1448"/>
      <c r="K111" s="1448"/>
      <c r="L111" s="1448"/>
      <c r="M111" s="1066"/>
      <c r="N111" s="1066"/>
      <c r="O111" s="1066"/>
      <c r="P111" s="1424"/>
      <c r="R111" s="1470"/>
      <c r="S111" s="1470"/>
      <c r="T111" s="1465"/>
      <c r="U111" s="1465"/>
      <c r="V111" s="1471"/>
      <c r="W111" s="1471"/>
      <c r="X111" s="1471"/>
      <c r="Y111" s="1471"/>
      <c r="Z111" s="1471"/>
      <c r="AA111" s="1471"/>
      <c r="AB111" s="1465"/>
      <c r="AC111" s="1465"/>
      <c r="AD111" s="1465"/>
      <c r="AE111" s="1465"/>
      <c r="AF111" s="1471"/>
      <c r="AG111" s="1471"/>
      <c r="AH111" s="1471"/>
      <c r="AI111" s="1471"/>
      <c r="AJ111" s="1471"/>
      <c r="AK111" s="1469"/>
      <c r="AL111" s="1469"/>
      <c r="AM111" s="1464"/>
      <c r="AN111" s="1467"/>
      <c r="AO111" s="1427"/>
      <c r="AP111" s="1451"/>
      <c r="AQ111" s="237"/>
      <c r="AR111" s="237"/>
      <c r="AS111" s="237"/>
      <c r="AT111" s="237"/>
      <c r="AU111" s="237"/>
      <c r="AV111" s="237"/>
      <c r="AW111" s="237"/>
      <c r="AX111" s="237"/>
      <c r="AY111" s="237"/>
      <c r="AZ111" s="237"/>
      <c r="BA111" s="237"/>
      <c r="BB111" s="237"/>
      <c r="BC111" s="237"/>
      <c r="BD111" s="237"/>
      <c r="BE111" s="237"/>
      <c r="BF111" s="237"/>
      <c r="BG111" s="237"/>
      <c r="BH111" s="237"/>
      <c r="BI111" s="237"/>
      <c r="BJ111" s="237"/>
    </row>
    <row r="112" spans="1:62" s="231" customFormat="1" ht="24.4" customHeight="1">
      <c r="A112" s="1066"/>
      <c r="B112" s="1449"/>
      <c r="C112" s="1449"/>
      <c r="D112" s="1450"/>
      <c r="E112" s="1449"/>
      <c r="F112" s="1448"/>
      <c r="G112" s="1448"/>
      <c r="H112" s="1448"/>
      <c r="I112" s="1448"/>
      <c r="J112" s="1448"/>
      <c r="K112" s="1448"/>
      <c r="L112" s="1448"/>
      <c r="M112" s="1066"/>
      <c r="N112" s="1066"/>
      <c r="O112" s="1066"/>
      <c r="P112" s="1424"/>
      <c r="R112" s="1470"/>
      <c r="S112" s="1470"/>
      <c r="T112" s="1465"/>
      <c r="U112" s="1465"/>
      <c r="V112" s="1471"/>
      <c r="W112" s="1471"/>
      <c r="X112" s="1471"/>
      <c r="Y112" s="1471"/>
      <c r="Z112" s="1471"/>
      <c r="AA112" s="1471"/>
      <c r="AB112" s="1465"/>
      <c r="AC112" s="1465"/>
      <c r="AD112" s="1465"/>
      <c r="AE112" s="1465"/>
      <c r="AF112" s="1471"/>
      <c r="AG112" s="1471"/>
      <c r="AH112" s="1471"/>
      <c r="AI112" s="1471"/>
      <c r="AJ112" s="1471"/>
      <c r="AK112" s="1477"/>
      <c r="AL112" s="1477"/>
      <c r="AM112" s="1471"/>
      <c r="AN112" s="1473"/>
      <c r="AO112" s="1427"/>
      <c r="AP112" s="1451"/>
      <c r="AQ112" s="237"/>
      <c r="AR112" s="237"/>
      <c r="AS112" s="237"/>
      <c r="AT112" s="237"/>
      <c r="AU112" s="237"/>
      <c r="AV112" s="237"/>
      <c r="AW112" s="237"/>
      <c r="AX112" s="237"/>
      <c r="AY112" s="237"/>
      <c r="AZ112" s="237"/>
      <c r="BA112" s="237"/>
      <c r="BB112" s="237"/>
      <c r="BC112" s="237"/>
      <c r="BD112" s="237"/>
      <c r="BE112" s="237"/>
      <c r="BF112" s="237"/>
      <c r="BG112" s="237"/>
      <c r="BH112" s="237"/>
      <c r="BI112" s="237"/>
      <c r="BJ112" s="237"/>
    </row>
    <row r="113" spans="1:62" s="231" customFormat="1" ht="24.4" customHeight="1">
      <c r="A113" s="1066"/>
      <c r="B113" s="1422"/>
      <c r="C113" s="1422"/>
      <c r="D113" s="1423"/>
      <c r="E113" s="1422"/>
      <c r="F113" s="1066"/>
      <c r="G113" s="1066"/>
      <c r="H113" s="1066"/>
      <c r="I113" s="1066"/>
      <c r="J113" s="1066"/>
      <c r="K113" s="1066"/>
      <c r="L113" s="1066"/>
      <c r="M113" s="1066"/>
      <c r="N113" s="1066"/>
      <c r="O113" s="1066"/>
      <c r="P113" s="1424"/>
      <c r="R113" s="948"/>
      <c r="S113" s="948"/>
      <c r="T113" s="1465"/>
      <c r="U113" s="1465"/>
      <c r="V113" s="1464"/>
      <c r="W113" s="1464"/>
      <c r="X113" s="1464"/>
      <c r="Y113" s="1464"/>
      <c r="Z113" s="1464"/>
      <c r="AA113" s="1464"/>
      <c r="AB113" s="1465"/>
      <c r="AC113" s="1465"/>
      <c r="AD113" s="1465"/>
      <c r="AE113" s="1465"/>
      <c r="AF113" s="1466"/>
      <c r="AG113" s="1466"/>
      <c r="AH113" s="1466"/>
      <c r="AI113" s="1466"/>
      <c r="AJ113" s="1466"/>
      <c r="AK113" s="1472"/>
      <c r="AL113" s="1472"/>
      <c r="AM113" s="1471"/>
      <c r="AN113" s="1473"/>
      <c r="AO113" s="1427"/>
      <c r="AP113" s="1451"/>
      <c r="AQ113" s="237"/>
      <c r="AR113" s="237"/>
      <c r="AS113" s="237"/>
      <c r="AT113" s="237"/>
      <c r="AU113" s="237"/>
      <c r="AV113" s="237"/>
      <c r="AW113" s="237"/>
      <c r="AX113" s="237"/>
      <c r="AY113" s="237"/>
      <c r="AZ113" s="237"/>
      <c r="BA113" s="237"/>
      <c r="BB113" s="237"/>
      <c r="BC113" s="237"/>
      <c r="BD113" s="237"/>
      <c r="BE113" s="237"/>
      <c r="BF113" s="237"/>
      <c r="BG113" s="237"/>
      <c r="BH113" s="237"/>
      <c r="BI113" s="237"/>
      <c r="BJ113" s="237"/>
    </row>
    <row r="114" spans="1:62" s="231" customFormat="1" ht="24.4" customHeight="1">
      <c r="A114" s="1066"/>
      <c r="B114" s="1422"/>
      <c r="C114" s="1422"/>
      <c r="D114" s="1423"/>
      <c r="E114" s="1422"/>
      <c r="F114" s="1066"/>
      <c r="G114" s="1066"/>
      <c r="H114" s="1066"/>
      <c r="I114" s="1066"/>
      <c r="J114" s="1066"/>
      <c r="K114" s="1066"/>
      <c r="L114" s="1066"/>
      <c r="M114" s="1066"/>
      <c r="N114" s="1066"/>
      <c r="O114" s="1066"/>
      <c r="P114" s="1424"/>
      <c r="R114" s="948"/>
      <c r="S114" s="948"/>
      <c r="T114" s="1465"/>
      <c r="U114" s="1465"/>
      <c r="V114" s="1464"/>
      <c r="W114" s="1464"/>
      <c r="X114" s="1464"/>
      <c r="Y114" s="1464"/>
      <c r="Z114" s="1464"/>
      <c r="AA114" s="1464"/>
      <c r="AB114" s="1465"/>
      <c r="AC114" s="1465"/>
      <c r="AD114" s="1465"/>
      <c r="AE114" s="1465"/>
      <c r="AF114" s="1471"/>
      <c r="AG114" s="1471"/>
      <c r="AH114" s="1471"/>
      <c r="AI114" s="1471"/>
      <c r="AJ114" s="1471"/>
      <c r="AK114" s="1472"/>
      <c r="AL114" s="1472"/>
      <c r="AM114" s="1471"/>
      <c r="AN114" s="1473"/>
      <c r="AO114" s="1427"/>
      <c r="AP114" s="1451"/>
      <c r="AQ114" s="237"/>
      <c r="AR114" s="237"/>
      <c r="AS114" s="237"/>
      <c r="AT114" s="237"/>
      <c r="AU114" s="237"/>
      <c r="AV114" s="237"/>
      <c r="AW114" s="237"/>
      <c r="AX114" s="237"/>
      <c r="AY114" s="237"/>
      <c r="AZ114" s="237"/>
      <c r="BA114" s="237"/>
      <c r="BB114" s="237"/>
      <c r="BC114" s="237"/>
      <c r="BD114" s="237"/>
      <c r="BE114" s="237"/>
      <c r="BF114" s="237"/>
      <c r="BG114" s="237"/>
      <c r="BH114" s="237"/>
      <c r="BI114" s="237"/>
      <c r="BJ114" s="237"/>
    </row>
    <row r="115" spans="1:62" s="231" customFormat="1" ht="24.4" customHeight="1">
      <c r="A115" s="1066"/>
      <c r="B115" s="1422"/>
      <c r="C115" s="1422"/>
      <c r="D115" s="1423"/>
      <c r="E115" s="1422"/>
      <c r="F115" s="1066"/>
      <c r="G115" s="1066"/>
      <c r="H115" s="1066"/>
      <c r="I115" s="1066"/>
      <c r="J115" s="1066"/>
      <c r="K115" s="1066"/>
      <c r="L115" s="1066"/>
      <c r="M115" s="1066"/>
      <c r="N115" s="1066"/>
      <c r="O115" s="1066"/>
      <c r="P115" s="1424"/>
      <c r="R115" s="1479"/>
      <c r="S115" s="1479"/>
      <c r="T115" s="1470"/>
      <c r="U115" s="1470"/>
      <c r="V115" s="1471"/>
      <c r="W115" s="1471"/>
      <c r="X115" s="1471"/>
      <c r="Y115" s="1471"/>
      <c r="Z115" s="1471"/>
      <c r="AA115" s="1471"/>
      <c r="AB115" s="1470"/>
      <c r="AC115" s="1470"/>
      <c r="AD115" s="1470"/>
      <c r="AE115" s="1470"/>
      <c r="AF115" s="1471"/>
      <c r="AG115" s="1471"/>
      <c r="AH115" s="1471"/>
      <c r="AI115" s="1471"/>
      <c r="AJ115" s="1471"/>
      <c r="AK115" s="1466"/>
      <c r="AL115" s="1466"/>
      <c r="AM115" s="1464"/>
      <c r="AN115" s="1467"/>
      <c r="AO115" s="1427"/>
      <c r="AP115" s="229"/>
    </row>
    <row r="116" spans="1:62" s="231" customFormat="1" ht="71.349999999999994" customHeight="1">
      <c r="A116" s="1066"/>
      <c r="B116" s="1422"/>
      <c r="C116" s="1422"/>
      <c r="D116" s="1423"/>
      <c r="E116" s="1422"/>
      <c r="F116" s="1066"/>
      <c r="G116" s="1066"/>
      <c r="H116" s="1066"/>
      <c r="I116" s="1066"/>
      <c r="J116" s="1066"/>
      <c r="K116" s="1066"/>
      <c r="L116" s="1066"/>
      <c r="M116" s="1066"/>
      <c r="N116" s="1066"/>
      <c r="O116" s="1066"/>
      <c r="P116" s="1424"/>
      <c r="R116" s="948"/>
      <c r="S116" s="948"/>
      <c r="T116" s="1465"/>
      <c r="U116" s="1465"/>
      <c r="V116" s="1464"/>
      <c r="W116" s="1464"/>
      <c r="X116" s="1464"/>
      <c r="Y116" s="1464"/>
      <c r="Z116" s="1464"/>
      <c r="AA116" s="1464"/>
      <c r="AB116" s="1465"/>
      <c r="AC116" s="1465"/>
      <c r="AD116" s="1465"/>
      <c r="AE116" s="1465"/>
      <c r="AF116" s="1471"/>
      <c r="AG116" s="1471"/>
      <c r="AH116" s="1471"/>
      <c r="AI116" s="1471"/>
      <c r="AJ116" s="1471"/>
      <c r="AK116" s="1478"/>
      <c r="AL116" s="1478"/>
      <c r="AM116" s="1464"/>
      <c r="AN116" s="1467"/>
      <c r="AO116" s="1427"/>
      <c r="AP116" s="229"/>
    </row>
    <row r="117" spans="1:62" s="231" customFormat="1" ht="59.75" customHeight="1">
      <c r="A117" s="1066"/>
      <c r="B117" s="1422"/>
      <c r="C117" s="1422"/>
      <c r="D117" s="1423"/>
      <c r="E117" s="1422"/>
      <c r="F117" s="1066"/>
      <c r="G117" s="1066"/>
      <c r="H117" s="1066"/>
      <c r="I117" s="1066"/>
      <c r="J117" s="1066"/>
      <c r="K117" s="1066"/>
      <c r="L117" s="1066"/>
      <c r="M117" s="1066"/>
      <c r="N117" s="1066"/>
      <c r="O117" s="1066"/>
      <c r="P117" s="1424"/>
      <c r="R117" s="1479"/>
      <c r="S117" s="1479"/>
      <c r="T117" s="1470"/>
      <c r="U117" s="1470"/>
      <c r="V117" s="1471"/>
      <c r="W117" s="1471"/>
      <c r="X117" s="1471"/>
      <c r="Y117" s="1471"/>
      <c r="Z117" s="1471"/>
      <c r="AA117" s="1471"/>
      <c r="AB117" s="1470"/>
      <c r="AC117" s="1470"/>
      <c r="AD117" s="1470"/>
      <c r="AE117" s="1470"/>
      <c r="AF117" s="1471"/>
      <c r="AG117" s="1471"/>
      <c r="AH117" s="1471"/>
      <c r="AI117" s="1471"/>
      <c r="AJ117" s="1471"/>
      <c r="AK117" s="1476"/>
      <c r="AL117" s="1476"/>
      <c r="AM117" s="1471"/>
      <c r="AN117" s="1473"/>
      <c r="AO117" s="1427"/>
      <c r="AP117" s="229"/>
    </row>
    <row r="118" spans="1:62" s="231" customFormat="1" ht="24.4" customHeight="1">
      <c r="A118" s="1066"/>
      <c r="B118" s="1422"/>
      <c r="C118" s="1422"/>
      <c r="D118" s="1423"/>
      <c r="E118" s="1422"/>
      <c r="F118" s="1066"/>
      <c r="G118" s="1066"/>
      <c r="H118" s="1066"/>
      <c r="I118" s="1066"/>
      <c r="J118" s="1066"/>
      <c r="K118" s="1066"/>
      <c r="L118" s="1066"/>
      <c r="M118" s="1066"/>
      <c r="N118" s="1066"/>
      <c r="O118" s="1066"/>
      <c r="P118" s="1424"/>
      <c r="R118" s="1479"/>
      <c r="S118" s="1479"/>
      <c r="T118" s="1470"/>
      <c r="U118" s="1470"/>
      <c r="V118" s="1471"/>
      <c r="W118" s="1471"/>
      <c r="X118" s="1471"/>
      <c r="Y118" s="1471"/>
      <c r="Z118" s="1471"/>
      <c r="AA118" s="1471"/>
      <c r="AB118" s="1470"/>
      <c r="AC118" s="1470"/>
      <c r="AD118" s="1470"/>
      <c r="AE118" s="1470"/>
      <c r="AF118" s="1471"/>
      <c r="AG118" s="1471"/>
      <c r="AH118" s="1471"/>
      <c r="AI118" s="1471"/>
      <c r="AJ118" s="1471"/>
      <c r="AK118" s="1476"/>
      <c r="AL118" s="1476"/>
      <c r="AM118" s="1464"/>
      <c r="AN118" s="1467"/>
      <c r="AO118" s="1427"/>
      <c r="AP118" s="229"/>
    </row>
    <row r="119" spans="1:62" s="231" customFormat="1" ht="24.4" customHeight="1">
      <c r="A119" s="1066"/>
      <c r="B119" s="1422"/>
      <c r="C119" s="1422"/>
      <c r="D119" s="1423"/>
      <c r="E119" s="1422"/>
      <c r="F119" s="1066"/>
      <c r="G119" s="1066"/>
      <c r="H119" s="1066"/>
      <c r="I119" s="1066"/>
      <c r="J119" s="1066"/>
      <c r="K119" s="1066"/>
      <c r="L119" s="1066"/>
      <c r="M119" s="1066"/>
      <c r="N119" s="1066"/>
      <c r="O119" s="1066"/>
      <c r="P119" s="1424"/>
      <c r="R119" s="1480"/>
      <c r="S119" s="1480"/>
      <c r="T119" s="1465"/>
      <c r="U119" s="1465"/>
      <c r="V119" s="1464"/>
      <c r="W119" s="1464"/>
      <c r="X119" s="1464"/>
      <c r="Y119" s="1464"/>
      <c r="Z119" s="1464"/>
      <c r="AA119" s="1464"/>
      <c r="AB119" s="1465"/>
      <c r="AC119" s="1465"/>
      <c r="AD119" s="1465"/>
      <c r="AE119" s="1465"/>
      <c r="AF119" s="1466"/>
      <c r="AG119" s="1466"/>
      <c r="AH119" s="1466"/>
      <c r="AI119" s="1466"/>
      <c r="AJ119" s="1466"/>
      <c r="AK119" s="1477"/>
      <c r="AL119" s="1477"/>
      <c r="AM119" s="1471"/>
      <c r="AN119" s="1473"/>
      <c r="AO119" s="1427"/>
      <c r="AP119" s="229"/>
    </row>
    <row r="120" spans="1:62" s="231" customFormat="1" ht="24.4" customHeight="1">
      <c r="A120" s="1066"/>
      <c r="B120" s="1422"/>
      <c r="C120" s="1422"/>
      <c r="D120" s="1423"/>
      <c r="E120" s="1422"/>
      <c r="F120" s="1066"/>
      <c r="G120" s="1066"/>
      <c r="H120" s="1066"/>
      <c r="I120" s="1066"/>
      <c r="J120" s="1066"/>
      <c r="K120" s="1066"/>
      <c r="L120" s="1066"/>
      <c r="M120" s="1066"/>
      <c r="N120" s="1066"/>
      <c r="O120" s="1066"/>
      <c r="P120" s="1424"/>
      <c r="R120" s="1481"/>
      <c r="S120" s="1481"/>
      <c r="T120" s="1465"/>
      <c r="U120" s="1465"/>
      <c r="V120" s="1464"/>
      <c r="W120" s="1464"/>
      <c r="X120" s="1464"/>
      <c r="Y120" s="1464"/>
      <c r="Z120" s="1464"/>
      <c r="AA120" s="1464"/>
      <c r="AB120" s="1465"/>
      <c r="AC120" s="1465"/>
      <c r="AD120" s="1465"/>
      <c r="AE120" s="1465"/>
      <c r="AF120" s="1471"/>
      <c r="AG120" s="1471"/>
      <c r="AH120" s="1471"/>
      <c r="AI120" s="1471"/>
      <c r="AJ120" s="1471"/>
      <c r="AK120" s="1471"/>
      <c r="AL120" s="1471"/>
      <c r="AM120" s="1471"/>
      <c r="AN120" s="1473"/>
      <c r="AO120" s="1427"/>
      <c r="AP120" s="229"/>
    </row>
    <row r="121" spans="1:62" s="231" customFormat="1" ht="56.35" customHeight="1">
      <c r="A121" s="1066"/>
      <c r="B121" s="1422"/>
      <c r="C121" s="1422"/>
      <c r="D121" s="1423"/>
      <c r="E121" s="1422"/>
      <c r="F121" s="1066"/>
      <c r="G121" s="1066"/>
      <c r="H121" s="1066"/>
      <c r="I121" s="1066"/>
      <c r="J121" s="1066"/>
      <c r="K121" s="1066"/>
      <c r="L121" s="1066"/>
      <c r="M121" s="1066"/>
      <c r="N121" s="1066"/>
      <c r="O121" s="1066"/>
      <c r="P121" s="1424"/>
      <c r="R121" s="1479"/>
      <c r="S121" s="1479"/>
      <c r="T121" s="1470"/>
      <c r="U121" s="1470"/>
      <c r="V121" s="1471"/>
      <c r="W121" s="1471"/>
      <c r="X121" s="1471"/>
      <c r="Y121" s="1471"/>
      <c r="Z121" s="1471"/>
      <c r="AA121" s="1471"/>
      <c r="AB121" s="1470"/>
      <c r="AC121" s="1470"/>
      <c r="AD121" s="1470"/>
      <c r="AE121" s="1470"/>
      <c r="AF121" s="1471"/>
      <c r="AG121" s="1471"/>
      <c r="AH121" s="1471"/>
      <c r="AI121" s="1471"/>
      <c r="AJ121" s="1471"/>
      <c r="AK121" s="1466"/>
      <c r="AL121" s="1466"/>
      <c r="AM121" s="1465"/>
      <c r="AN121" s="1467"/>
      <c r="AO121" s="1427"/>
      <c r="AP121" s="229"/>
    </row>
    <row r="122" spans="1:62" s="231" customFormat="1" ht="24.4" customHeight="1">
      <c r="A122" s="1066"/>
      <c r="B122" s="1422"/>
      <c r="C122" s="1422"/>
      <c r="D122" s="1423"/>
      <c r="E122" s="1422"/>
      <c r="F122" s="1066"/>
      <c r="G122" s="1066"/>
      <c r="H122" s="1066"/>
      <c r="I122" s="1066"/>
      <c r="J122" s="1066"/>
      <c r="K122" s="1066"/>
      <c r="L122" s="1066"/>
      <c r="M122" s="1066"/>
      <c r="N122" s="1066"/>
      <c r="O122" s="1066"/>
      <c r="P122" s="1424"/>
      <c r="R122" s="1479"/>
      <c r="S122" s="1479"/>
      <c r="T122" s="1470"/>
      <c r="U122" s="1470"/>
      <c r="V122" s="1471"/>
      <c r="W122" s="1471"/>
      <c r="X122" s="1471"/>
      <c r="Y122" s="1471"/>
      <c r="Z122" s="1471"/>
      <c r="AA122" s="1471"/>
      <c r="AB122" s="1470"/>
      <c r="AC122" s="1470"/>
      <c r="AD122" s="1470"/>
      <c r="AE122" s="1470"/>
      <c r="AF122" s="1471"/>
      <c r="AG122" s="1471"/>
      <c r="AH122" s="1471"/>
      <c r="AI122" s="1471"/>
      <c r="AJ122" s="1471"/>
      <c r="AK122" s="1471"/>
      <c r="AL122" s="1471"/>
      <c r="AM122" s="1464"/>
      <c r="AN122" s="1467"/>
      <c r="AO122" s="1427"/>
      <c r="AP122" s="229"/>
    </row>
    <row r="123" spans="1:62" s="231" customFormat="1" ht="50.75" customHeight="1">
      <c r="A123" s="1066"/>
      <c r="B123" s="1422"/>
      <c r="C123" s="1422"/>
      <c r="D123" s="1423"/>
      <c r="E123" s="1422"/>
      <c r="F123" s="1066"/>
      <c r="G123" s="1066"/>
      <c r="H123" s="1066"/>
      <c r="I123" s="1066"/>
      <c r="J123" s="1066"/>
      <c r="K123" s="1066"/>
      <c r="L123" s="1066"/>
      <c r="M123" s="1066"/>
      <c r="N123" s="1066"/>
      <c r="O123" s="1066"/>
      <c r="P123" s="1424"/>
      <c r="R123" s="1479"/>
      <c r="S123" s="1479"/>
      <c r="T123" s="1470"/>
      <c r="U123" s="1470"/>
      <c r="V123" s="1471"/>
      <c r="W123" s="1471"/>
      <c r="X123" s="1471"/>
      <c r="Y123" s="1471"/>
      <c r="Z123" s="1471"/>
      <c r="AA123" s="1471"/>
      <c r="AB123" s="1470"/>
      <c r="AC123" s="1470"/>
      <c r="AD123" s="1470"/>
      <c r="AE123" s="1470"/>
      <c r="AF123" s="1471"/>
      <c r="AG123" s="1471"/>
      <c r="AH123" s="1471"/>
      <c r="AI123" s="1471"/>
      <c r="AJ123" s="1471"/>
      <c r="AK123" s="1478"/>
      <c r="AL123" s="1478"/>
      <c r="AM123" s="1471"/>
      <c r="AN123" s="1473"/>
      <c r="AO123" s="1427"/>
      <c r="AP123" s="229"/>
    </row>
    <row r="124" spans="1:62" s="231" customFormat="1" ht="24.4" customHeight="1">
      <c r="A124" s="1066"/>
      <c r="B124" s="1422"/>
      <c r="C124" s="1422"/>
      <c r="D124" s="1423"/>
      <c r="E124" s="1422"/>
      <c r="F124" s="1066"/>
      <c r="G124" s="1066"/>
      <c r="H124" s="1066"/>
      <c r="I124" s="1066"/>
      <c r="J124" s="1066"/>
      <c r="K124" s="1066"/>
      <c r="L124" s="1066"/>
      <c r="M124" s="1066"/>
      <c r="N124" s="1066"/>
      <c r="O124" s="1066"/>
      <c r="P124" s="1424"/>
      <c r="R124" s="948"/>
      <c r="S124" s="948"/>
      <c r="T124" s="1465"/>
      <c r="U124" s="1465"/>
      <c r="V124" s="1464"/>
      <c r="W124" s="1464"/>
      <c r="X124" s="1464"/>
      <c r="Y124" s="1464"/>
      <c r="Z124" s="1464"/>
      <c r="AA124" s="1464"/>
      <c r="AB124" s="1465"/>
      <c r="AC124" s="1465"/>
      <c r="AD124" s="1465"/>
      <c r="AE124" s="1465"/>
      <c r="AF124" s="1471"/>
      <c r="AG124" s="1471"/>
      <c r="AH124" s="1471"/>
      <c r="AI124" s="1471"/>
      <c r="AJ124" s="1471"/>
      <c r="AK124" s="1471"/>
      <c r="AL124" s="1471"/>
      <c r="AM124" s="1471"/>
      <c r="AN124" s="1473"/>
      <c r="AO124" s="1427"/>
      <c r="AP124" s="229"/>
    </row>
    <row r="125" spans="1:62" s="231" customFormat="1" ht="24.4" customHeight="1">
      <c r="A125" s="1066"/>
      <c r="B125" s="1422"/>
      <c r="C125" s="1422"/>
      <c r="D125" s="1423"/>
      <c r="E125" s="1422"/>
      <c r="F125" s="1066"/>
      <c r="G125" s="1066"/>
      <c r="H125" s="1066"/>
      <c r="I125" s="1066"/>
      <c r="J125" s="1066"/>
      <c r="K125" s="1066"/>
      <c r="L125" s="1066"/>
      <c r="M125" s="1066"/>
      <c r="N125" s="1066"/>
      <c r="O125" s="1066"/>
      <c r="P125" s="1424"/>
      <c r="R125" s="1479"/>
      <c r="S125" s="1479"/>
      <c r="T125" s="1470"/>
      <c r="U125" s="1470"/>
      <c r="V125" s="1471"/>
      <c r="W125" s="1471"/>
      <c r="X125" s="1471"/>
      <c r="Y125" s="1471"/>
      <c r="Z125" s="1471"/>
      <c r="AA125" s="1471"/>
      <c r="AB125" s="1470"/>
      <c r="AC125" s="1470"/>
      <c r="AD125" s="1470"/>
      <c r="AE125" s="1470"/>
      <c r="AF125" s="1471"/>
      <c r="AG125" s="1471"/>
      <c r="AH125" s="1471"/>
      <c r="AI125" s="1471"/>
      <c r="AJ125" s="1471"/>
      <c r="AK125" s="1471"/>
      <c r="AL125" s="1471"/>
      <c r="AM125" s="1471"/>
      <c r="AN125" s="1473"/>
      <c r="AO125" s="1427"/>
      <c r="AP125" s="229"/>
    </row>
    <row r="126" spans="1:62" s="231" customFormat="1" ht="24.4" customHeight="1">
      <c r="A126" s="1066"/>
      <c r="B126" s="1422"/>
      <c r="C126" s="1422"/>
      <c r="D126" s="1423"/>
      <c r="E126" s="1422"/>
      <c r="F126" s="1066"/>
      <c r="G126" s="1066"/>
      <c r="H126" s="1066"/>
      <c r="I126" s="1066"/>
      <c r="J126" s="1066"/>
      <c r="K126" s="1066"/>
      <c r="L126" s="1066"/>
      <c r="M126" s="1066"/>
      <c r="N126" s="1066"/>
      <c r="O126" s="1066"/>
      <c r="P126" s="1424"/>
      <c r="R126" s="948"/>
      <c r="S126" s="948"/>
      <c r="T126" s="1465"/>
      <c r="U126" s="1465"/>
      <c r="V126" s="1464"/>
      <c r="W126" s="1464"/>
      <c r="X126" s="1464"/>
      <c r="Y126" s="1464"/>
      <c r="Z126" s="1464"/>
      <c r="AA126" s="1464"/>
      <c r="AB126" s="1465"/>
      <c r="AC126" s="1465"/>
      <c r="AD126" s="1465"/>
      <c r="AE126" s="1465"/>
      <c r="AF126" s="1471"/>
      <c r="AG126" s="1471"/>
      <c r="AH126" s="1471"/>
      <c r="AI126" s="1471"/>
      <c r="AJ126" s="1471"/>
      <c r="AK126" s="1471"/>
      <c r="AL126" s="1471"/>
      <c r="AM126" s="1464"/>
      <c r="AN126" s="1467"/>
      <c r="AO126" s="1427"/>
      <c r="AP126" s="229"/>
    </row>
    <row r="127" spans="1:62" s="231" customFormat="1" ht="24.4" customHeight="1">
      <c r="A127" s="1066"/>
      <c r="B127" s="1422"/>
      <c r="C127" s="1422"/>
      <c r="D127" s="1423"/>
      <c r="E127" s="1422"/>
      <c r="F127" s="1066"/>
      <c r="G127" s="1066"/>
      <c r="H127" s="1066"/>
      <c r="I127" s="1066"/>
      <c r="J127" s="1066"/>
      <c r="K127" s="1066"/>
      <c r="L127" s="1066"/>
      <c r="M127" s="1066"/>
      <c r="N127" s="1066"/>
      <c r="O127" s="1066"/>
      <c r="P127" s="1424"/>
      <c r="R127" s="948"/>
      <c r="S127" s="948"/>
      <c r="T127" s="1465"/>
      <c r="U127" s="1465"/>
      <c r="V127" s="1464"/>
      <c r="W127" s="1464"/>
      <c r="X127" s="1464"/>
      <c r="Y127" s="1464"/>
      <c r="Z127" s="1464"/>
      <c r="AA127" s="1464"/>
      <c r="AB127" s="1465"/>
      <c r="AC127" s="1465"/>
      <c r="AD127" s="1465"/>
      <c r="AE127" s="1465"/>
      <c r="AF127" s="1471"/>
      <c r="AG127" s="1471"/>
      <c r="AH127" s="1471"/>
      <c r="AI127" s="1471"/>
      <c r="AJ127" s="1471"/>
      <c r="AK127" s="1471"/>
      <c r="AL127" s="1471"/>
      <c r="AM127" s="1471"/>
      <c r="AN127" s="1473"/>
      <c r="AO127" s="1427"/>
      <c r="AP127" s="229"/>
    </row>
    <row r="128" spans="1:62" s="231" customFormat="1" ht="24.4" customHeight="1">
      <c r="A128" s="1066"/>
      <c r="B128" s="1422"/>
      <c r="C128" s="1422"/>
      <c r="D128" s="1423"/>
      <c r="E128" s="1422"/>
      <c r="F128" s="1066"/>
      <c r="G128" s="1066"/>
      <c r="H128" s="1066"/>
      <c r="I128" s="1066"/>
      <c r="J128" s="1066"/>
      <c r="K128" s="1066"/>
      <c r="L128" s="1066"/>
      <c r="M128" s="1066"/>
      <c r="N128" s="1066"/>
      <c r="O128" s="1066"/>
      <c r="P128" s="1424"/>
      <c r="R128" s="948"/>
      <c r="S128" s="948"/>
      <c r="T128" s="1465"/>
      <c r="U128" s="1465"/>
      <c r="V128" s="1464"/>
      <c r="W128" s="1464"/>
      <c r="X128" s="1464"/>
      <c r="Y128" s="1464"/>
      <c r="Z128" s="1464"/>
      <c r="AA128" s="1464"/>
      <c r="AB128" s="1465"/>
      <c r="AC128" s="1465"/>
      <c r="AD128" s="1465"/>
      <c r="AE128" s="1465"/>
      <c r="AF128" s="1471"/>
      <c r="AG128" s="1471"/>
      <c r="AH128" s="1471"/>
      <c r="AI128" s="1471"/>
      <c r="AJ128" s="1471"/>
      <c r="AK128" s="1471"/>
      <c r="AL128" s="1471"/>
      <c r="AM128" s="1464"/>
      <c r="AN128" s="1467"/>
      <c r="AO128" s="1427"/>
      <c r="AP128" s="229"/>
    </row>
    <row r="129" spans="1:42" s="231" customFormat="1" ht="24.4" customHeight="1">
      <c r="A129" s="1066"/>
      <c r="B129" s="1422"/>
      <c r="C129" s="1422"/>
      <c r="D129" s="1423"/>
      <c r="E129" s="1422"/>
      <c r="F129" s="1066"/>
      <c r="G129" s="1066"/>
      <c r="H129" s="1066"/>
      <c r="I129" s="1066"/>
      <c r="J129" s="1066"/>
      <c r="K129" s="1066"/>
      <c r="L129" s="1066"/>
      <c r="M129" s="1066"/>
      <c r="N129" s="1066"/>
      <c r="O129" s="1066"/>
      <c r="P129" s="1424"/>
      <c r="R129" s="948"/>
      <c r="S129" s="948"/>
      <c r="T129" s="1465"/>
      <c r="U129" s="1465"/>
      <c r="V129" s="1464"/>
      <c r="W129" s="1464"/>
      <c r="X129" s="1464"/>
      <c r="Y129" s="1464"/>
      <c r="Z129" s="1464"/>
      <c r="AA129" s="1464"/>
      <c r="AB129" s="1465"/>
      <c r="AC129" s="1465"/>
      <c r="AD129" s="1465"/>
      <c r="AE129" s="1465"/>
      <c r="AF129" s="1471"/>
      <c r="AG129" s="1471"/>
      <c r="AH129" s="1471"/>
      <c r="AI129" s="1471"/>
      <c r="AJ129" s="1471"/>
      <c r="AK129" s="1478"/>
      <c r="AL129" s="1478"/>
      <c r="AM129" s="1464"/>
      <c r="AN129" s="1467"/>
      <c r="AO129" s="1427"/>
      <c r="AP129" s="229"/>
    </row>
    <row r="130" spans="1:42" s="231" customFormat="1" ht="24.4" customHeight="1">
      <c r="A130" s="1066"/>
      <c r="B130" s="1422"/>
      <c r="C130" s="1422"/>
      <c r="D130" s="1423"/>
      <c r="E130" s="1422"/>
      <c r="F130" s="1066"/>
      <c r="G130" s="1066"/>
      <c r="H130" s="1066"/>
      <c r="I130" s="1066"/>
      <c r="J130" s="1066"/>
      <c r="K130" s="1066"/>
      <c r="L130" s="1066"/>
      <c r="M130" s="1066"/>
      <c r="N130" s="1066"/>
      <c r="O130" s="1066"/>
      <c r="P130" s="1424"/>
      <c r="R130" s="948"/>
      <c r="S130" s="948"/>
      <c r="T130" s="1465"/>
      <c r="U130" s="1465"/>
      <c r="V130" s="1464"/>
      <c r="W130" s="1464"/>
      <c r="X130" s="1464"/>
      <c r="Y130" s="1464"/>
      <c r="Z130" s="1464"/>
      <c r="AA130" s="1464"/>
      <c r="AB130" s="1465"/>
      <c r="AC130" s="1465"/>
      <c r="AD130" s="1465"/>
      <c r="AE130" s="1465"/>
      <c r="AF130" s="1471"/>
      <c r="AG130" s="1471"/>
      <c r="AH130" s="1471"/>
      <c r="AI130" s="1471"/>
      <c r="AJ130" s="1471"/>
      <c r="AK130" s="1471"/>
      <c r="AL130" s="1471"/>
      <c r="AM130" s="1464"/>
      <c r="AN130" s="1467"/>
      <c r="AO130" s="1427"/>
      <c r="AP130" s="229"/>
    </row>
    <row r="131" spans="1:42" s="231" customFormat="1" ht="24.4" customHeight="1">
      <c r="A131" s="1066"/>
      <c r="B131" s="1422"/>
      <c r="C131" s="1422"/>
      <c r="D131" s="1423"/>
      <c r="E131" s="1422"/>
      <c r="F131" s="1066"/>
      <c r="G131" s="1066"/>
      <c r="H131" s="1066"/>
      <c r="I131" s="1066"/>
      <c r="J131" s="1066"/>
      <c r="K131" s="1066"/>
      <c r="L131" s="1066"/>
      <c r="M131" s="1066"/>
      <c r="N131" s="1066"/>
      <c r="O131" s="1066"/>
      <c r="P131" s="1424"/>
      <c r="R131" s="948"/>
      <c r="S131" s="948"/>
      <c r="T131" s="1465"/>
      <c r="U131" s="1465"/>
      <c r="V131" s="1464"/>
      <c r="W131" s="1464"/>
      <c r="X131" s="1464"/>
      <c r="Y131" s="1464"/>
      <c r="Z131" s="1464"/>
      <c r="AA131" s="1464"/>
      <c r="AB131" s="1465"/>
      <c r="AC131" s="1465"/>
      <c r="AD131" s="1465"/>
      <c r="AE131" s="1465"/>
      <c r="AF131" s="1471"/>
      <c r="AG131" s="1471"/>
      <c r="AH131" s="1471"/>
      <c r="AI131" s="1471"/>
      <c r="AJ131" s="1471"/>
      <c r="AK131" s="1471"/>
      <c r="AL131" s="1471"/>
      <c r="AM131" s="1464"/>
      <c r="AN131" s="1467"/>
      <c r="AO131" s="1427"/>
      <c r="AP131" s="229"/>
    </row>
    <row r="132" spans="1:42" s="231" customFormat="1" ht="24.4" customHeight="1">
      <c r="A132" s="1066"/>
      <c r="B132" s="1422"/>
      <c r="C132" s="1422"/>
      <c r="D132" s="1423"/>
      <c r="E132" s="1422"/>
      <c r="F132" s="1066"/>
      <c r="G132" s="1066"/>
      <c r="H132" s="1066"/>
      <c r="I132" s="1066"/>
      <c r="J132" s="1066"/>
      <c r="K132" s="1066"/>
      <c r="L132" s="1066"/>
      <c r="M132" s="1066"/>
      <c r="N132" s="1066"/>
      <c r="O132" s="1066"/>
      <c r="P132" s="1424"/>
      <c r="R132" s="948"/>
      <c r="S132" s="948"/>
      <c r="T132" s="1465"/>
      <c r="U132" s="1465"/>
      <c r="V132" s="1464"/>
      <c r="W132" s="1464"/>
      <c r="X132" s="1464"/>
      <c r="Y132" s="1464"/>
      <c r="Z132" s="1464"/>
      <c r="AA132" s="1464"/>
      <c r="AB132" s="1465"/>
      <c r="AC132" s="1465"/>
      <c r="AD132" s="1465"/>
      <c r="AE132" s="1465"/>
      <c r="AF132" s="1471"/>
      <c r="AG132" s="1471"/>
      <c r="AH132" s="1471"/>
      <c r="AI132" s="1471"/>
      <c r="AJ132" s="1471"/>
      <c r="AK132" s="1471"/>
      <c r="AL132" s="1471"/>
      <c r="AM132" s="1464"/>
      <c r="AN132" s="1467"/>
      <c r="AO132" s="1427"/>
      <c r="AP132" s="229"/>
    </row>
    <row r="133" spans="1:42" s="231" customFormat="1" ht="24.4" customHeight="1">
      <c r="A133" s="1066"/>
      <c r="B133" s="1422"/>
      <c r="C133" s="1422"/>
      <c r="D133" s="1423"/>
      <c r="E133" s="1422"/>
      <c r="F133" s="1066"/>
      <c r="G133" s="1066"/>
      <c r="H133" s="1066"/>
      <c r="I133" s="1066"/>
      <c r="J133" s="1066"/>
      <c r="K133" s="1066"/>
      <c r="L133" s="1066"/>
      <c r="M133" s="1066"/>
      <c r="N133" s="1066"/>
      <c r="O133" s="1066"/>
      <c r="P133" s="1424"/>
      <c r="R133" s="948"/>
      <c r="S133" s="948"/>
      <c r="T133" s="1465"/>
      <c r="U133" s="1465"/>
      <c r="V133" s="1464"/>
      <c r="W133" s="1464"/>
      <c r="X133" s="1464"/>
      <c r="Y133" s="1464"/>
      <c r="Z133" s="1464"/>
      <c r="AA133" s="1464"/>
      <c r="AB133" s="1465"/>
      <c r="AC133" s="1465"/>
      <c r="AD133" s="1465"/>
      <c r="AE133" s="1465"/>
      <c r="AF133" s="1471"/>
      <c r="AG133" s="1471"/>
      <c r="AH133" s="1471"/>
      <c r="AI133" s="1471"/>
      <c r="AJ133" s="1471"/>
      <c r="AK133" s="1471"/>
      <c r="AL133" s="1471"/>
      <c r="AM133" s="1464"/>
      <c r="AN133" s="1467"/>
      <c r="AO133" s="1427"/>
      <c r="AP133" s="229"/>
    </row>
    <row r="134" spans="1:42" s="231" customFormat="1" ht="24.4" customHeight="1">
      <c r="A134" s="1066"/>
      <c r="B134" s="1422"/>
      <c r="C134" s="1422"/>
      <c r="D134" s="1423"/>
      <c r="E134" s="1422"/>
      <c r="F134" s="1066"/>
      <c r="G134" s="1066"/>
      <c r="H134" s="1066"/>
      <c r="I134" s="1066"/>
      <c r="J134" s="1066"/>
      <c r="K134" s="1066"/>
      <c r="L134" s="1066"/>
      <c r="M134" s="1066"/>
      <c r="N134" s="1066"/>
      <c r="O134" s="1066"/>
      <c r="P134" s="1424"/>
      <c r="R134" s="948"/>
      <c r="S134" s="948"/>
      <c r="T134" s="1465"/>
      <c r="U134" s="1465"/>
      <c r="V134" s="1464"/>
      <c r="W134" s="1464"/>
      <c r="X134" s="1464"/>
      <c r="Y134" s="1464"/>
      <c r="Z134" s="1464"/>
      <c r="AA134" s="1464"/>
      <c r="AB134" s="1465"/>
      <c r="AC134" s="1465"/>
      <c r="AD134" s="1465"/>
      <c r="AE134" s="1465"/>
      <c r="AF134" s="1471"/>
      <c r="AG134" s="1471"/>
      <c r="AH134" s="1471"/>
      <c r="AI134" s="1471"/>
      <c r="AJ134" s="1471"/>
      <c r="AK134" s="1471"/>
      <c r="AL134" s="1471"/>
      <c r="AM134" s="1464"/>
      <c r="AN134" s="1467"/>
      <c r="AO134" s="1427"/>
      <c r="AP134" s="229"/>
    </row>
    <row r="135" spans="1:42" s="231" customFormat="1" ht="24.4" customHeight="1">
      <c r="A135" s="1066"/>
      <c r="B135" s="1422"/>
      <c r="C135" s="1422"/>
      <c r="D135" s="1423"/>
      <c r="E135" s="1422"/>
      <c r="F135" s="1066"/>
      <c r="G135" s="1066"/>
      <c r="H135" s="1066"/>
      <c r="I135" s="1066"/>
      <c r="J135" s="1066"/>
      <c r="K135" s="1066"/>
      <c r="L135" s="1066"/>
      <c r="M135" s="1066"/>
      <c r="N135" s="1066"/>
      <c r="O135" s="1066"/>
      <c r="P135" s="1424"/>
      <c r="R135" s="948"/>
      <c r="S135" s="948"/>
      <c r="T135" s="1465"/>
      <c r="U135" s="1465"/>
      <c r="V135" s="1464"/>
      <c r="W135" s="1464"/>
      <c r="X135" s="1464"/>
      <c r="Y135" s="1464"/>
      <c r="Z135" s="1464"/>
      <c r="AA135" s="1464"/>
      <c r="AB135" s="1465"/>
      <c r="AC135" s="1465"/>
      <c r="AD135" s="1465"/>
      <c r="AE135" s="1465"/>
      <c r="AF135" s="1471"/>
      <c r="AG135" s="1471"/>
      <c r="AH135" s="1471"/>
      <c r="AI135" s="1471"/>
      <c r="AJ135" s="1471"/>
      <c r="AK135" s="1471"/>
      <c r="AL135" s="1471"/>
      <c r="AM135" s="1464"/>
      <c r="AN135" s="1467"/>
      <c r="AO135" s="1427"/>
      <c r="AP135" s="229"/>
    </row>
    <row r="136" spans="1:42" s="231" customFormat="1" ht="24.4" customHeight="1">
      <c r="A136" s="1066"/>
      <c r="B136" s="1422"/>
      <c r="C136" s="1422"/>
      <c r="D136" s="1423"/>
      <c r="E136" s="1422"/>
      <c r="F136" s="1066"/>
      <c r="G136" s="1066"/>
      <c r="H136" s="1066"/>
      <c r="I136" s="1066"/>
      <c r="J136" s="1066"/>
      <c r="K136" s="1066"/>
      <c r="L136" s="1066"/>
      <c r="M136" s="1066"/>
      <c r="N136" s="1066"/>
      <c r="O136" s="1066"/>
      <c r="P136" s="1424"/>
      <c r="R136" s="948"/>
      <c r="S136" s="948"/>
      <c r="T136" s="1465"/>
      <c r="U136" s="1465"/>
      <c r="V136" s="1464"/>
      <c r="W136" s="1464"/>
      <c r="X136" s="1464"/>
      <c r="Y136" s="1464"/>
      <c r="Z136" s="1464"/>
      <c r="AA136" s="1464"/>
      <c r="AB136" s="1465"/>
      <c r="AC136" s="1465"/>
      <c r="AD136" s="1465"/>
      <c r="AE136" s="1465"/>
      <c r="AF136" s="1471"/>
      <c r="AG136" s="1471"/>
      <c r="AH136" s="1471"/>
      <c r="AI136" s="1471"/>
      <c r="AJ136" s="1471"/>
      <c r="AK136" s="1471"/>
      <c r="AL136" s="1471"/>
      <c r="AM136" s="1464"/>
      <c r="AN136" s="1467"/>
      <c r="AO136" s="1427"/>
      <c r="AP136" s="229"/>
    </row>
    <row r="137" spans="1:42" s="231" customFormat="1" ht="24.4" customHeight="1">
      <c r="A137" s="1066"/>
      <c r="B137" s="1422"/>
      <c r="C137" s="1422"/>
      <c r="D137" s="1423"/>
      <c r="E137" s="1422"/>
      <c r="F137" s="1066"/>
      <c r="G137" s="1066"/>
      <c r="H137" s="1066"/>
      <c r="I137" s="1066"/>
      <c r="J137" s="1066"/>
      <c r="K137" s="1066"/>
      <c r="L137" s="1066"/>
      <c r="M137" s="1066"/>
      <c r="N137" s="1066"/>
      <c r="O137" s="1066"/>
      <c r="P137" s="1424"/>
      <c r="R137" s="1465"/>
      <c r="S137" s="1465"/>
      <c r="T137" s="1465"/>
      <c r="U137" s="1465"/>
      <c r="V137" s="1464"/>
      <c r="W137" s="1464"/>
      <c r="X137" s="1464"/>
      <c r="Y137" s="1464"/>
      <c r="Z137" s="1464"/>
      <c r="AA137" s="1464"/>
      <c r="AB137" s="1465"/>
      <c r="AC137" s="1465"/>
      <c r="AD137" s="1465"/>
      <c r="AE137" s="1465"/>
      <c r="AF137" s="1471"/>
      <c r="AG137" s="1471"/>
      <c r="AH137" s="1471"/>
      <c r="AI137" s="1471"/>
      <c r="AJ137" s="1471"/>
      <c r="AK137" s="1471"/>
      <c r="AL137" s="1471"/>
      <c r="AM137" s="1464"/>
      <c r="AN137" s="1467"/>
      <c r="AO137" s="1427"/>
      <c r="AP137" s="229"/>
    </row>
    <row r="138" spans="1:42" s="231" customFormat="1" ht="31.5" customHeight="1">
      <c r="A138" s="1066"/>
      <c r="B138" s="1422"/>
      <c r="C138" s="1422"/>
      <c r="D138" s="1423"/>
      <c r="E138" s="1422"/>
      <c r="F138" s="1066"/>
      <c r="G138" s="1066"/>
      <c r="H138" s="1066"/>
      <c r="I138" s="1066"/>
      <c r="J138" s="1066"/>
      <c r="K138" s="1066"/>
      <c r="L138" s="1066"/>
      <c r="M138" s="1066"/>
      <c r="N138" s="1066"/>
      <c r="O138" s="1066"/>
      <c r="P138" s="1424"/>
      <c r="R138" s="1465"/>
      <c r="S138" s="1465"/>
      <c r="T138" s="1465"/>
      <c r="U138" s="1465"/>
      <c r="V138" s="1464"/>
      <c r="W138" s="1464"/>
      <c r="X138" s="1464"/>
      <c r="Y138" s="1464"/>
      <c r="Z138" s="1464"/>
      <c r="AA138" s="1464"/>
      <c r="AB138" s="1465"/>
      <c r="AC138" s="1465"/>
      <c r="AD138" s="1465"/>
      <c r="AE138" s="1465"/>
      <c r="AF138" s="1471"/>
      <c r="AG138" s="1471"/>
      <c r="AH138" s="1471"/>
      <c r="AI138" s="1471"/>
      <c r="AJ138" s="1471"/>
      <c r="AK138" s="1471"/>
      <c r="AL138" s="1471"/>
      <c r="AM138" s="1464"/>
      <c r="AN138" s="1467"/>
      <c r="AO138" s="1427"/>
      <c r="AP138" s="229"/>
    </row>
    <row r="139" spans="1:42" s="231" customFormat="1" ht="24.4" customHeight="1">
      <c r="A139" s="1066"/>
      <c r="B139" s="1422"/>
      <c r="C139" s="1422"/>
      <c r="D139" s="1423"/>
      <c r="E139" s="1422"/>
      <c r="F139" s="1066"/>
      <c r="G139" s="1066"/>
      <c r="H139" s="1066"/>
      <c r="I139" s="1066"/>
      <c r="J139" s="1066"/>
      <c r="K139" s="1066"/>
      <c r="L139" s="1066"/>
      <c r="M139" s="1066"/>
      <c r="N139" s="1066"/>
      <c r="O139" s="1066"/>
      <c r="P139" s="1424"/>
      <c r="S139" s="1360"/>
      <c r="T139" s="232"/>
      <c r="U139" s="232"/>
      <c r="AD139" s="237"/>
      <c r="AE139" s="232"/>
      <c r="AF139" s="238"/>
      <c r="AG139" s="232"/>
      <c r="AH139" s="238"/>
      <c r="AI139" s="232"/>
      <c r="AJ139" s="236"/>
      <c r="AK139" s="1471"/>
      <c r="AL139" s="1471"/>
      <c r="AM139" s="1464"/>
      <c r="AN139" s="1467"/>
      <c r="AO139" s="1427"/>
      <c r="AP139" s="229"/>
    </row>
    <row r="140" spans="1:42" s="231" customFormat="1" ht="24.4" customHeight="1">
      <c r="A140" s="1066"/>
      <c r="B140" s="1422"/>
      <c r="C140" s="1422"/>
      <c r="D140" s="1423"/>
      <c r="E140" s="1422"/>
      <c r="F140" s="1066"/>
      <c r="G140" s="1066"/>
      <c r="H140" s="1066"/>
      <c r="I140" s="1066"/>
      <c r="J140" s="1066"/>
      <c r="K140" s="1066"/>
      <c r="L140" s="1066"/>
      <c r="M140" s="1066"/>
      <c r="N140" s="1066"/>
      <c r="O140" s="1066"/>
      <c r="P140" s="1424"/>
      <c r="R140" s="1350"/>
      <c r="S140" s="1350"/>
      <c r="T140" s="1350"/>
      <c r="U140" s="1350"/>
      <c r="V140" s="1350"/>
      <c r="W140" s="1350"/>
      <c r="X140" s="1350"/>
      <c r="Y140" s="1350"/>
      <c r="Z140" s="1350"/>
      <c r="AA140" s="1350"/>
      <c r="AB140" s="1350"/>
      <c r="AC140" s="1350"/>
      <c r="AD140" s="1350"/>
      <c r="AE140" s="1350"/>
      <c r="AF140" s="1350"/>
      <c r="AG140" s="1350"/>
      <c r="AH140" s="1350"/>
      <c r="AI140" s="1350"/>
      <c r="AJ140" s="1350"/>
      <c r="AK140" s="1471"/>
      <c r="AL140" s="1471"/>
      <c r="AM140" s="1464"/>
      <c r="AN140" s="1467"/>
      <c r="AO140" s="1427"/>
      <c r="AP140" s="229"/>
    </row>
    <row r="141" spans="1:42" s="231" customFormat="1" ht="24.4" customHeight="1">
      <c r="A141" s="1066"/>
      <c r="B141" s="1422"/>
      <c r="C141" s="1422"/>
      <c r="D141" s="1423"/>
      <c r="E141" s="1422"/>
      <c r="F141" s="1066"/>
      <c r="G141" s="1066"/>
      <c r="H141" s="1066"/>
      <c r="I141" s="1066"/>
      <c r="J141" s="1066"/>
      <c r="K141" s="1066"/>
      <c r="L141" s="1066"/>
      <c r="M141" s="1066"/>
      <c r="N141" s="1066"/>
      <c r="O141" s="1066"/>
      <c r="P141" s="1424"/>
      <c r="R141" s="1460"/>
      <c r="S141" s="1460"/>
      <c r="T141" s="1452"/>
      <c r="U141" s="1452"/>
      <c r="V141" s="1482"/>
      <c r="W141" s="1482"/>
      <c r="X141" s="1482"/>
      <c r="Y141" s="1482"/>
      <c r="Z141" s="1482"/>
      <c r="AA141" s="1482"/>
      <c r="AB141" s="1452"/>
      <c r="AC141" s="1452"/>
      <c r="AD141" s="1452"/>
      <c r="AE141" s="1452"/>
      <c r="AF141" s="1452"/>
      <c r="AG141" s="1452"/>
      <c r="AH141" s="1452"/>
      <c r="AI141" s="1452"/>
      <c r="AJ141" s="1452"/>
      <c r="AK141" s="1471"/>
      <c r="AL141" s="1471"/>
      <c r="AP141" s="229"/>
    </row>
    <row r="142" spans="1:42" s="231" customFormat="1" ht="24.4" customHeight="1">
      <c r="A142" s="1066"/>
      <c r="B142" s="1422"/>
      <c r="C142" s="1422"/>
      <c r="D142" s="1423"/>
      <c r="E142" s="1422"/>
      <c r="F142" s="1066"/>
      <c r="G142" s="1066"/>
      <c r="H142" s="1066"/>
      <c r="I142" s="1066"/>
      <c r="J142" s="1066"/>
      <c r="K142" s="1066"/>
      <c r="L142" s="1066"/>
      <c r="M142" s="1066"/>
      <c r="N142" s="1066"/>
      <c r="O142" s="1066"/>
      <c r="P142" s="1424"/>
      <c r="R142" s="1460"/>
      <c r="S142" s="1460"/>
      <c r="T142" s="1465"/>
      <c r="U142" s="1465"/>
      <c r="V142" s="1482"/>
      <c r="W142" s="1482"/>
      <c r="X142" s="1482"/>
      <c r="Y142" s="1482"/>
      <c r="Z142" s="1482"/>
      <c r="AA142" s="1482"/>
      <c r="AB142" s="1465"/>
      <c r="AC142" s="1465"/>
      <c r="AD142" s="1465"/>
      <c r="AE142" s="1465"/>
      <c r="AF142" s="1465"/>
      <c r="AG142" s="1465"/>
      <c r="AH142" s="1465"/>
      <c r="AI142" s="1465"/>
      <c r="AJ142" s="1465"/>
      <c r="AK142" s="1471"/>
      <c r="AL142" s="1471"/>
      <c r="AP142" s="229"/>
    </row>
    <row r="143" spans="1:42" s="231" customFormat="1" ht="41.35" customHeight="1">
      <c r="A143" s="1066"/>
      <c r="B143" s="1422"/>
      <c r="C143" s="1422"/>
      <c r="D143" s="1423"/>
      <c r="E143" s="1422"/>
      <c r="F143" s="1066"/>
      <c r="G143" s="1066"/>
      <c r="H143" s="1066"/>
      <c r="I143" s="1066"/>
      <c r="J143" s="1066"/>
      <c r="K143" s="1066"/>
      <c r="L143" s="1066"/>
      <c r="M143" s="1066"/>
      <c r="N143" s="1066"/>
      <c r="O143" s="1066"/>
      <c r="P143" s="1424"/>
      <c r="R143" s="1460"/>
      <c r="S143" s="1460"/>
      <c r="T143" s="1427"/>
      <c r="U143" s="1427"/>
      <c r="V143" s="1482"/>
      <c r="W143" s="1482"/>
      <c r="X143" s="1482"/>
      <c r="Y143" s="1482"/>
      <c r="Z143" s="1482"/>
      <c r="AA143" s="1482"/>
      <c r="AB143" s="1427"/>
      <c r="AC143" s="1427"/>
      <c r="AD143" s="1427"/>
      <c r="AE143" s="1427"/>
      <c r="AF143" s="1427"/>
      <c r="AG143" s="1427"/>
      <c r="AH143" s="1427"/>
      <c r="AI143" s="1427"/>
      <c r="AJ143" s="1427"/>
      <c r="AK143" s="1452"/>
      <c r="AL143" s="1452"/>
      <c r="AM143" s="1452"/>
      <c r="AP143" s="229"/>
    </row>
    <row r="144" spans="1:42" s="231" customFormat="1" ht="34.5" customHeight="1">
      <c r="A144" s="1066"/>
      <c r="B144" s="1422"/>
      <c r="C144" s="1422"/>
      <c r="D144" s="1423"/>
      <c r="E144" s="1422"/>
      <c r="F144" s="1066"/>
      <c r="G144" s="1066"/>
      <c r="H144" s="1066"/>
      <c r="I144" s="1066"/>
      <c r="J144" s="1066"/>
      <c r="K144" s="1066"/>
      <c r="L144" s="1066"/>
      <c r="M144" s="1066"/>
      <c r="N144" s="1066"/>
      <c r="O144" s="1066"/>
      <c r="P144" s="1424"/>
      <c r="R144" s="1460"/>
      <c r="S144" s="1460"/>
      <c r="T144" s="1452"/>
      <c r="U144" s="1452"/>
      <c r="V144" s="1482"/>
      <c r="W144" s="1482"/>
      <c r="X144" s="1482"/>
      <c r="Y144" s="1482"/>
      <c r="Z144" s="1482"/>
      <c r="AA144" s="1482"/>
      <c r="AB144" s="1452"/>
      <c r="AC144" s="1452"/>
      <c r="AD144" s="1452"/>
      <c r="AE144" s="1452"/>
      <c r="AF144" s="1452"/>
      <c r="AG144" s="1452"/>
      <c r="AH144" s="1452"/>
      <c r="AI144" s="1452"/>
      <c r="AJ144" s="1452"/>
      <c r="AK144" s="1465"/>
      <c r="AL144" s="1465"/>
      <c r="AM144" s="1465"/>
      <c r="AP144" s="229"/>
    </row>
    <row r="145" spans="1:62" s="231" customFormat="1" ht="24.4" customHeight="1">
      <c r="A145" s="1066"/>
      <c r="B145" s="1422"/>
      <c r="C145" s="1422"/>
      <c r="D145" s="1423"/>
      <c r="E145" s="1422"/>
      <c r="F145" s="1066"/>
      <c r="G145" s="1066"/>
      <c r="H145" s="1066"/>
      <c r="I145" s="1066"/>
      <c r="J145" s="1066"/>
      <c r="K145" s="1066"/>
      <c r="L145" s="1066"/>
      <c r="M145" s="1066"/>
      <c r="N145" s="1066"/>
      <c r="O145" s="1066"/>
      <c r="P145" s="1424"/>
      <c r="R145" s="1460"/>
      <c r="S145" s="1460"/>
      <c r="T145" s="1427"/>
      <c r="U145" s="1427"/>
      <c r="V145" s="1482"/>
      <c r="W145" s="1482"/>
      <c r="X145" s="1482"/>
      <c r="Y145" s="1482"/>
      <c r="Z145" s="1482"/>
      <c r="AA145" s="1482"/>
      <c r="AB145" s="1427"/>
      <c r="AC145" s="1427"/>
      <c r="AD145" s="1427"/>
      <c r="AE145" s="1427"/>
      <c r="AF145" s="1427"/>
      <c r="AG145" s="1427"/>
      <c r="AH145" s="1427"/>
      <c r="AI145" s="1427"/>
      <c r="AJ145" s="1427"/>
      <c r="AK145" s="1427"/>
      <c r="AL145" s="1427"/>
      <c r="AM145" s="1427"/>
      <c r="AP145" s="229"/>
    </row>
    <row r="146" spans="1:62" s="231" customFormat="1" ht="24.4" customHeight="1">
      <c r="A146" s="1066"/>
      <c r="B146" s="1422"/>
      <c r="C146" s="1422"/>
      <c r="D146" s="1423"/>
      <c r="E146" s="1422"/>
      <c r="F146" s="1066"/>
      <c r="G146" s="1066"/>
      <c r="H146" s="1066"/>
      <c r="I146" s="1066"/>
      <c r="J146" s="1066"/>
      <c r="K146" s="1066"/>
      <c r="L146" s="1066"/>
      <c r="M146" s="1066"/>
      <c r="N146" s="1066"/>
      <c r="O146" s="1066"/>
      <c r="P146" s="1424"/>
      <c r="R146" s="1460"/>
      <c r="S146" s="1460"/>
      <c r="T146" s="1452"/>
      <c r="U146" s="1452"/>
      <c r="V146" s="1482"/>
      <c r="W146" s="1482"/>
      <c r="X146" s="1482"/>
      <c r="Y146" s="1482"/>
      <c r="Z146" s="1482"/>
      <c r="AA146" s="1482"/>
      <c r="AB146" s="1452"/>
      <c r="AC146" s="1452"/>
      <c r="AD146" s="1452"/>
      <c r="AE146" s="1452"/>
      <c r="AF146" s="1452"/>
      <c r="AG146" s="1452"/>
      <c r="AH146" s="1452"/>
      <c r="AI146" s="1452"/>
      <c r="AJ146" s="1452"/>
      <c r="AK146" s="1452"/>
      <c r="AL146" s="1452"/>
      <c r="AM146" s="1452"/>
      <c r="AP146" s="229"/>
    </row>
    <row r="147" spans="1:62" s="231" customFormat="1" ht="24.4" customHeight="1">
      <c r="A147" s="1066"/>
      <c r="B147" s="1422"/>
      <c r="C147" s="1422"/>
      <c r="D147" s="1423"/>
      <c r="E147" s="1422"/>
      <c r="F147" s="1066"/>
      <c r="G147" s="1066"/>
      <c r="H147" s="1066"/>
      <c r="I147" s="1066"/>
      <c r="J147" s="1066"/>
      <c r="K147" s="1066"/>
      <c r="L147" s="1066"/>
      <c r="M147" s="1066"/>
      <c r="N147" s="1066"/>
      <c r="O147" s="1066"/>
      <c r="P147" s="1424"/>
      <c r="R147" s="1460"/>
      <c r="S147" s="1460"/>
      <c r="T147" s="1452"/>
      <c r="U147" s="1452"/>
      <c r="V147" s="1482"/>
      <c r="W147" s="1482"/>
      <c r="X147" s="1482"/>
      <c r="Y147" s="1482"/>
      <c r="Z147" s="1482"/>
      <c r="AA147" s="1482"/>
      <c r="AB147" s="1452"/>
      <c r="AC147" s="1452"/>
      <c r="AD147" s="1452"/>
      <c r="AE147" s="1452"/>
      <c r="AF147" s="1452"/>
      <c r="AG147" s="1452"/>
      <c r="AH147" s="1452"/>
      <c r="AI147" s="1452"/>
      <c r="AJ147" s="1452"/>
      <c r="AK147" s="1427"/>
      <c r="AL147" s="1427"/>
      <c r="AM147" s="1427"/>
      <c r="AP147" s="229"/>
    </row>
    <row r="148" spans="1:62" s="231" customFormat="1" ht="24.4" customHeight="1">
      <c r="A148" s="1066"/>
      <c r="B148" s="1422"/>
      <c r="C148" s="1422"/>
      <c r="D148" s="1423"/>
      <c r="E148" s="1422"/>
      <c r="F148" s="1066"/>
      <c r="G148" s="1066"/>
      <c r="H148" s="1066"/>
      <c r="I148" s="1066"/>
      <c r="J148" s="1066"/>
      <c r="K148" s="1066"/>
      <c r="L148" s="1066"/>
      <c r="M148" s="1066"/>
      <c r="N148" s="1066"/>
      <c r="O148" s="1066"/>
      <c r="P148" s="1424"/>
      <c r="R148" s="1460"/>
      <c r="S148" s="1460"/>
      <c r="T148" s="1484"/>
      <c r="U148" s="1484"/>
      <c r="V148" s="69"/>
      <c r="W148" s="69"/>
      <c r="X148" s="69"/>
      <c r="Y148" s="69"/>
      <c r="Z148" s="69"/>
      <c r="AA148" s="69"/>
      <c r="AB148" s="1483"/>
      <c r="AC148" s="1484"/>
      <c r="AD148" s="1484"/>
      <c r="AE148" s="1484"/>
      <c r="AF148" s="1484"/>
      <c r="AG148" s="1484"/>
      <c r="AH148" s="1484"/>
      <c r="AI148" s="1484"/>
      <c r="AJ148" s="1484"/>
      <c r="AK148" s="1452"/>
      <c r="AL148" s="1452"/>
      <c r="AM148" s="1452"/>
      <c r="AP148" s="229"/>
    </row>
    <row r="149" spans="1:62" s="231" customFormat="1" ht="24.4" customHeight="1">
      <c r="A149" s="1066"/>
      <c r="B149" s="1422"/>
      <c r="C149" s="1422"/>
      <c r="D149" s="1423"/>
      <c r="E149" s="1422"/>
      <c r="F149" s="1066"/>
      <c r="G149" s="1066"/>
      <c r="H149" s="1066"/>
      <c r="I149" s="1066"/>
      <c r="J149" s="1066"/>
      <c r="K149" s="1066"/>
      <c r="L149" s="1066"/>
      <c r="M149" s="1066"/>
      <c r="N149" s="1066"/>
      <c r="O149" s="1066"/>
      <c r="P149" s="1424"/>
      <c r="S149" s="1360"/>
      <c r="T149" s="1484"/>
      <c r="U149" s="1484"/>
      <c r="AB149" s="1483"/>
      <c r="AC149" s="1484"/>
      <c r="AD149" s="1484"/>
      <c r="AE149" s="1484"/>
      <c r="AF149" s="1484"/>
      <c r="AG149" s="1484"/>
      <c r="AH149" s="1484"/>
      <c r="AI149" s="1484"/>
      <c r="AJ149" s="1484"/>
      <c r="AK149" s="1452"/>
      <c r="AL149" s="1452"/>
      <c r="AM149" s="1452"/>
      <c r="AN149" s="1426"/>
      <c r="AO149" s="1427"/>
      <c r="AP149" s="229"/>
    </row>
    <row r="150" spans="1:62" s="231" customFormat="1" ht="24.4" customHeight="1">
      <c r="A150" s="1066"/>
      <c r="B150" s="1422"/>
      <c r="C150" s="1422"/>
      <c r="D150" s="1423"/>
      <c r="E150" s="1422"/>
      <c r="F150" s="1066"/>
      <c r="G150" s="1066"/>
      <c r="H150" s="1066"/>
      <c r="I150" s="1066"/>
      <c r="J150" s="1066"/>
      <c r="K150" s="1066"/>
      <c r="L150" s="1066"/>
      <c r="M150" s="1066"/>
      <c r="N150" s="1066"/>
      <c r="O150" s="1066"/>
      <c r="P150" s="1424"/>
      <c r="S150" s="1360"/>
      <c r="T150" s="1484"/>
      <c r="U150" s="1484"/>
      <c r="AB150" s="1483"/>
      <c r="AC150" s="1484"/>
      <c r="AD150" s="1484"/>
      <c r="AE150" s="1484"/>
      <c r="AF150" s="1484"/>
      <c r="AG150" s="1484"/>
      <c r="AH150" s="1484"/>
      <c r="AI150" s="1484"/>
      <c r="AJ150" s="1484"/>
      <c r="AK150" s="1350"/>
      <c r="AL150" s="1350"/>
      <c r="AM150" s="1350"/>
      <c r="AN150" s="1350"/>
      <c r="AO150" s="1427"/>
      <c r="AP150" s="229"/>
    </row>
    <row r="151" spans="1:62" s="231" customFormat="1" ht="24.4" customHeight="1">
      <c r="A151" s="1066"/>
      <c r="B151" s="1422"/>
      <c r="C151" s="1422"/>
      <c r="D151" s="1423"/>
      <c r="E151" s="1422"/>
      <c r="F151" s="1066"/>
      <c r="G151" s="1066"/>
      <c r="H151" s="1066"/>
      <c r="I151" s="1066"/>
      <c r="J151" s="1066"/>
      <c r="K151" s="1066"/>
      <c r="L151" s="1066"/>
      <c r="M151" s="1066"/>
      <c r="N151" s="1066"/>
      <c r="O151" s="1066"/>
      <c r="P151" s="1424"/>
      <c r="R151" s="1460"/>
      <c r="S151" s="1460"/>
      <c r="T151" s="1484"/>
      <c r="U151" s="1484"/>
      <c r="V151" s="69"/>
      <c r="W151" s="69"/>
      <c r="X151" s="69"/>
      <c r="Y151" s="69"/>
      <c r="Z151" s="69"/>
      <c r="AA151" s="69"/>
      <c r="AB151" s="1483"/>
      <c r="AC151" s="1484"/>
      <c r="AD151" s="1484"/>
      <c r="AE151" s="1484"/>
      <c r="AF151" s="1484"/>
      <c r="AG151" s="1484"/>
      <c r="AH151" s="1484"/>
      <c r="AI151" s="1484"/>
      <c r="AJ151" s="1484"/>
      <c r="AK151" s="1485"/>
      <c r="AL151" s="1485"/>
      <c r="AM151" s="229"/>
      <c r="AN151" s="229"/>
      <c r="AO151" s="1427"/>
      <c r="AP151" s="229"/>
    </row>
    <row r="152" spans="1:62" s="231" customFormat="1" ht="24.4" customHeight="1">
      <c r="A152" s="1066"/>
      <c r="B152" s="1422"/>
      <c r="C152" s="1422"/>
      <c r="D152" s="1423"/>
      <c r="E152" s="1422"/>
      <c r="F152" s="1066"/>
      <c r="G152" s="1066"/>
      <c r="H152" s="1066"/>
      <c r="I152" s="1066"/>
      <c r="J152" s="1066"/>
      <c r="K152" s="1066"/>
      <c r="L152" s="1066"/>
      <c r="M152" s="1066"/>
      <c r="N152" s="1066"/>
      <c r="O152" s="1066"/>
      <c r="P152" s="1424"/>
      <c r="S152" s="1360"/>
      <c r="T152" s="1484"/>
      <c r="U152" s="1484"/>
      <c r="AB152" s="1483"/>
      <c r="AC152" s="1484"/>
      <c r="AD152" s="1484"/>
      <c r="AE152" s="1484"/>
      <c r="AF152" s="1484"/>
      <c r="AG152" s="1484"/>
      <c r="AH152" s="1484"/>
      <c r="AI152" s="1484"/>
      <c r="AJ152" s="1484"/>
      <c r="AK152" s="1464"/>
      <c r="AL152" s="1464"/>
      <c r="AM152" s="229"/>
      <c r="AN152" s="229"/>
      <c r="AP152" s="229"/>
    </row>
    <row r="153" spans="1:62" s="231" customFormat="1" ht="24.4" customHeight="1">
      <c r="A153" s="1066"/>
      <c r="B153" s="1422"/>
      <c r="C153" s="1422"/>
      <c r="D153" s="1423"/>
      <c r="E153" s="1422"/>
      <c r="F153" s="1066"/>
      <c r="G153" s="1066"/>
      <c r="H153" s="1066"/>
      <c r="I153" s="1066"/>
      <c r="J153" s="1066"/>
      <c r="K153" s="1066"/>
      <c r="L153" s="1066"/>
      <c r="M153" s="1066"/>
      <c r="N153" s="1066"/>
      <c r="O153" s="1066"/>
      <c r="P153" s="1424"/>
      <c r="S153" s="1360"/>
      <c r="T153" s="1484"/>
      <c r="U153" s="1484"/>
      <c r="AB153" s="1483"/>
      <c r="AC153" s="1484"/>
      <c r="AD153" s="1484"/>
      <c r="AE153" s="1484"/>
      <c r="AF153" s="1484"/>
      <c r="AG153" s="1484"/>
      <c r="AH153" s="1484"/>
      <c r="AI153" s="1484"/>
      <c r="AJ153" s="1484"/>
      <c r="AK153" s="1486"/>
      <c r="AL153" s="1486"/>
      <c r="AM153" s="229"/>
      <c r="AN153" s="229"/>
      <c r="AP153" s="229"/>
    </row>
    <row r="154" spans="1:62" s="231" customFormat="1" ht="24.4" customHeight="1">
      <c r="A154" s="1066"/>
      <c r="B154" s="1422"/>
      <c r="C154" s="1422"/>
      <c r="D154" s="1423"/>
      <c r="E154" s="1422"/>
      <c r="F154" s="1066"/>
      <c r="G154" s="1066"/>
      <c r="H154" s="1066"/>
      <c r="I154" s="1066"/>
      <c r="J154" s="1066"/>
      <c r="K154" s="1066"/>
      <c r="L154" s="1066"/>
      <c r="M154" s="1066"/>
      <c r="N154" s="1066"/>
      <c r="O154" s="1066"/>
      <c r="P154" s="1424"/>
      <c r="S154" s="1360"/>
      <c r="T154" s="232"/>
      <c r="U154" s="232"/>
      <c r="AD154" s="237"/>
      <c r="AE154" s="232"/>
      <c r="AF154" s="238"/>
      <c r="AG154" s="232"/>
      <c r="AH154" s="238"/>
      <c r="AI154" s="232"/>
      <c r="AJ154" s="236"/>
      <c r="AK154" s="1485"/>
      <c r="AL154" s="1485"/>
      <c r="AM154" s="229"/>
      <c r="AN154" s="229"/>
      <c r="AP154" s="229"/>
    </row>
    <row r="155" spans="1:62" s="231" customFormat="1">
      <c r="A155" s="1066"/>
      <c r="B155" s="1422"/>
      <c r="C155" s="1422"/>
      <c r="D155" s="1423"/>
      <c r="E155" s="1422"/>
      <c r="F155" s="1066"/>
      <c r="G155" s="1066"/>
      <c r="H155" s="1066"/>
      <c r="I155" s="1066"/>
      <c r="J155" s="1066"/>
      <c r="K155" s="1066"/>
      <c r="L155" s="1066"/>
      <c r="M155" s="1066"/>
      <c r="N155" s="1066"/>
      <c r="O155" s="1066"/>
      <c r="P155" s="1424"/>
      <c r="S155" s="1360"/>
      <c r="T155" s="232"/>
      <c r="U155" s="232"/>
      <c r="AD155" s="237"/>
      <c r="AE155" s="232"/>
      <c r="AF155" s="238"/>
      <c r="AG155" s="232"/>
      <c r="AH155" s="238"/>
      <c r="AI155" s="232"/>
      <c r="AJ155" s="236"/>
      <c r="AK155" s="1486"/>
      <c r="AL155" s="1486"/>
      <c r="AM155" s="229"/>
      <c r="AN155" s="229"/>
      <c r="AP155" s="229"/>
    </row>
    <row r="156" spans="1:62" s="231" customFormat="1">
      <c r="A156" s="1066"/>
      <c r="B156" s="1422"/>
      <c r="C156" s="1422"/>
      <c r="D156" s="1423"/>
      <c r="E156" s="1422"/>
      <c r="F156" s="1066"/>
      <c r="G156" s="1066"/>
      <c r="H156" s="1066"/>
      <c r="I156" s="1066"/>
      <c r="J156" s="1066"/>
      <c r="K156" s="1066"/>
      <c r="L156" s="1066"/>
      <c r="M156" s="1066"/>
      <c r="N156" s="1066"/>
      <c r="O156" s="1066"/>
      <c r="P156" s="1424"/>
      <c r="S156" s="1360"/>
      <c r="T156" s="232"/>
      <c r="U156" s="232"/>
      <c r="AD156" s="237"/>
      <c r="AE156" s="232"/>
      <c r="AF156" s="238"/>
      <c r="AG156" s="232"/>
      <c r="AH156" s="238"/>
      <c r="AI156" s="232"/>
      <c r="AJ156" s="236"/>
      <c r="AK156" s="1485"/>
      <c r="AL156" s="1485"/>
      <c r="AM156" s="229"/>
      <c r="AP156" s="229"/>
    </row>
    <row r="157" spans="1:62" s="231" customFormat="1">
      <c r="A157" s="1066"/>
      <c r="B157" s="1422"/>
      <c r="C157" s="1422"/>
      <c r="D157" s="1423"/>
      <c r="E157" s="1422"/>
      <c r="F157" s="1066"/>
      <c r="G157" s="1066"/>
      <c r="H157" s="1066"/>
      <c r="I157" s="1066"/>
      <c r="J157" s="1066"/>
      <c r="K157" s="1066"/>
      <c r="L157" s="1066"/>
      <c r="M157" s="1066"/>
      <c r="N157" s="1066"/>
      <c r="O157" s="1066"/>
      <c r="P157" s="1424"/>
      <c r="S157" s="1360"/>
      <c r="T157" s="232"/>
      <c r="U157" s="232"/>
      <c r="AD157" s="237"/>
      <c r="AE157" s="232"/>
      <c r="AF157" s="238"/>
      <c r="AG157" s="232"/>
      <c r="AH157" s="238"/>
      <c r="AI157" s="232"/>
      <c r="AJ157" s="236"/>
      <c r="AK157" s="1485"/>
      <c r="AL157" s="1485"/>
      <c r="AP157" s="229"/>
    </row>
    <row r="158" spans="1:62" s="231" customFormat="1">
      <c r="A158" s="1066"/>
      <c r="B158" s="1422"/>
      <c r="C158" s="1422"/>
      <c r="D158" s="1423"/>
      <c r="E158" s="1422"/>
      <c r="F158" s="1066"/>
      <c r="G158" s="1066"/>
      <c r="H158" s="1066"/>
      <c r="I158" s="1066"/>
      <c r="J158" s="1066"/>
      <c r="K158" s="1066"/>
      <c r="L158" s="1066"/>
      <c r="M158" s="1066"/>
      <c r="N158" s="1066"/>
      <c r="O158" s="1066"/>
      <c r="P158" s="1424"/>
      <c r="S158" s="1360"/>
      <c r="T158" s="232"/>
      <c r="U158" s="232"/>
      <c r="AD158" s="237"/>
      <c r="AE158" s="232"/>
      <c r="AF158" s="238"/>
      <c r="AG158" s="232"/>
      <c r="AH158" s="238"/>
      <c r="AI158" s="232"/>
      <c r="AJ158" s="236"/>
      <c r="AK158" s="1484"/>
      <c r="AL158" s="1484"/>
      <c r="AP158" s="229"/>
    </row>
    <row r="159" spans="1:62">
      <c r="B159" s="1422"/>
      <c r="C159" s="1422"/>
      <c r="D159" s="1423"/>
      <c r="E159" s="1422"/>
      <c r="F159" s="1066"/>
      <c r="G159" s="1066"/>
      <c r="H159" s="1066"/>
      <c r="I159" s="1066"/>
      <c r="J159" s="1066"/>
      <c r="K159" s="1066"/>
      <c r="L159" s="1066"/>
      <c r="R159" s="231"/>
      <c r="S159" s="1360"/>
      <c r="T159" s="232"/>
      <c r="U159" s="232"/>
      <c r="V159" s="231"/>
      <c r="W159" s="231"/>
      <c r="X159" s="231"/>
      <c r="Y159" s="231"/>
      <c r="Z159" s="231"/>
      <c r="AA159" s="231"/>
      <c r="AB159" s="231"/>
      <c r="AC159" s="231"/>
      <c r="AD159" s="237"/>
      <c r="AE159" s="232"/>
      <c r="AF159" s="238"/>
      <c r="AG159" s="232"/>
      <c r="AH159" s="238"/>
      <c r="AI159" s="232"/>
      <c r="AJ159" s="236"/>
      <c r="AK159" s="1484"/>
      <c r="AL159" s="1484"/>
      <c r="AM159" s="231"/>
      <c r="AN159" s="231"/>
      <c r="AO159" s="231"/>
      <c r="AP159" s="229"/>
      <c r="AQ159" s="231"/>
      <c r="AR159" s="231"/>
      <c r="AS159" s="231"/>
      <c r="AT159" s="231"/>
      <c r="AU159" s="231"/>
      <c r="AV159" s="231"/>
      <c r="AW159" s="231"/>
      <c r="AX159" s="231"/>
      <c r="AY159" s="231"/>
      <c r="AZ159" s="231"/>
      <c r="BA159" s="231"/>
      <c r="BB159" s="231"/>
      <c r="BC159" s="231"/>
      <c r="BD159" s="231"/>
      <c r="BE159" s="231"/>
      <c r="BF159" s="231"/>
      <c r="BG159" s="231"/>
      <c r="BH159" s="231"/>
      <c r="BI159" s="231"/>
      <c r="BJ159" s="231"/>
    </row>
    <row r="160" spans="1:62">
      <c r="B160" s="1422"/>
      <c r="C160" s="1422"/>
      <c r="D160" s="1423"/>
      <c r="E160" s="1422"/>
      <c r="F160" s="1066"/>
      <c r="G160" s="1066"/>
      <c r="H160" s="1066"/>
      <c r="I160" s="1066"/>
      <c r="J160" s="1066"/>
      <c r="K160" s="1066"/>
      <c r="L160" s="1066"/>
      <c r="R160" s="231"/>
      <c r="S160" s="1360"/>
      <c r="T160" s="232"/>
      <c r="U160" s="232"/>
      <c r="V160" s="231"/>
      <c r="W160" s="231"/>
      <c r="X160" s="231"/>
      <c r="Y160" s="231"/>
      <c r="Z160" s="231"/>
      <c r="AA160" s="231"/>
      <c r="AB160" s="231"/>
      <c r="AC160" s="231"/>
      <c r="AD160" s="237"/>
      <c r="AE160" s="232"/>
      <c r="AF160" s="238"/>
      <c r="AG160" s="232"/>
      <c r="AH160" s="238"/>
      <c r="AI160" s="232"/>
      <c r="AJ160" s="236"/>
      <c r="AK160" s="1484"/>
      <c r="AL160" s="1484"/>
      <c r="AM160" s="231"/>
      <c r="AN160" s="231"/>
      <c r="AO160" s="231"/>
      <c r="AP160" s="229"/>
      <c r="AQ160" s="231"/>
      <c r="AR160" s="231"/>
      <c r="AS160" s="231"/>
      <c r="AT160" s="231"/>
      <c r="AU160" s="231"/>
      <c r="AV160" s="231"/>
      <c r="AW160" s="231"/>
      <c r="AX160" s="231"/>
      <c r="AY160" s="231"/>
      <c r="AZ160" s="231"/>
      <c r="BA160" s="231"/>
      <c r="BB160" s="231"/>
      <c r="BC160" s="231"/>
      <c r="BD160" s="231"/>
      <c r="BE160" s="231"/>
      <c r="BF160" s="231"/>
      <c r="BG160" s="231"/>
      <c r="BH160" s="231"/>
      <c r="BI160" s="231"/>
      <c r="BJ160" s="231"/>
    </row>
    <row r="161" spans="2:62">
      <c r="B161" s="1422"/>
      <c r="C161" s="1422"/>
      <c r="D161" s="1423"/>
      <c r="E161" s="1422"/>
      <c r="F161" s="1066"/>
      <c r="G161" s="1066"/>
      <c r="H161" s="1066"/>
      <c r="I161" s="1066"/>
      <c r="J161" s="1066"/>
      <c r="K161" s="1066"/>
      <c r="L161" s="1066"/>
      <c r="R161" s="231"/>
      <c r="S161" s="1360"/>
      <c r="T161" s="232"/>
      <c r="U161" s="232"/>
      <c r="V161" s="231"/>
      <c r="W161" s="231"/>
      <c r="X161" s="231"/>
      <c r="Y161" s="231"/>
      <c r="Z161" s="231"/>
      <c r="AA161" s="231"/>
      <c r="AB161" s="231"/>
      <c r="AC161" s="231"/>
      <c r="AD161" s="237"/>
      <c r="AE161" s="232"/>
      <c r="AF161" s="238"/>
      <c r="AG161" s="232"/>
      <c r="AH161" s="238"/>
      <c r="AI161" s="232"/>
      <c r="AJ161" s="236"/>
      <c r="AK161" s="1484"/>
      <c r="AL161" s="1484"/>
      <c r="AM161" s="231"/>
      <c r="AN161" s="231"/>
      <c r="AO161" s="231"/>
      <c r="AP161" s="229"/>
      <c r="AQ161" s="231"/>
      <c r="AR161" s="231"/>
      <c r="AS161" s="231"/>
      <c r="AT161" s="231"/>
      <c r="AU161" s="231"/>
      <c r="AV161" s="231"/>
      <c r="AW161" s="231"/>
      <c r="AX161" s="231"/>
      <c r="AY161" s="231"/>
      <c r="AZ161" s="231"/>
      <c r="BA161" s="231"/>
      <c r="BB161" s="231"/>
      <c r="BC161" s="231"/>
      <c r="BD161" s="231"/>
      <c r="BE161" s="231"/>
      <c r="BF161" s="231"/>
      <c r="BG161" s="231"/>
      <c r="BH161" s="231"/>
      <c r="BI161" s="231"/>
      <c r="BJ161" s="231"/>
    </row>
    <row r="162" spans="2:62">
      <c r="AK162" s="1484"/>
      <c r="AL162" s="1484"/>
      <c r="AM162" s="231"/>
      <c r="AN162" s="231"/>
      <c r="AO162" s="231"/>
      <c r="AP162" s="229"/>
      <c r="AQ162" s="231"/>
      <c r="AR162" s="231"/>
      <c r="AS162" s="231"/>
      <c r="AT162" s="231"/>
      <c r="AU162" s="231"/>
      <c r="AV162" s="231"/>
      <c r="AW162" s="231"/>
      <c r="AX162" s="231"/>
      <c r="AY162" s="231"/>
      <c r="AZ162" s="231"/>
      <c r="BA162" s="231"/>
      <c r="BB162" s="231"/>
      <c r="BC162" s="231"/>
      <c r="BD162" s="231"/>
      <c r="BE162" s="231"/>
      <c r="BF162" s="231"/>
      <c r="BG162" s="231"/>
      <c r="BH162" s="231"/>
      <c r="BI162" s="231"/>
      <c r="BJ162" s="231"/>
    </row>
    <row r="163" spans="2:62">
      <c r="AK163" s="1484"/>
      <c r="AL163" s="1484"/>
      <c r="AM163" s="231"/>
      <c r="AN163" s="231"/>
      <c r="AO163" s="231"/>
      <c r="AP163" s="229"/>
      <c r="AQ163" s="231"/>
      <c r="AR163" s="231"/>
      <c r="AS163" s="231"/>
      <c r="AT163" s="231"/>
      <c r="AU163" s="231"/>
      <c r="AV163" s="231"/>
      <c r="AW163" s="231"/>
      <c r="AX163" s="231"/>
      <c r="AY163" s="231"/>
      <c r="AZ163" s="231"/>
      <c r="BA163" s="231"/>
      <c r="BB163" s="231"/>
      <c r="BC163" s="231"/>
      <c r="BD163" s="231"/>
      <c r="BE163" s="231"/>
      <c r="BF163" s="231"/>
      <c r="BG163" s="231"/>
      <c r="BH163" s="231"/>
      <c r="BI163" s="231"/>
      <c r="BJ163" s="231"/>
    </row>
  </sheetData>
  <mergeCells count="229">
    <mergeCell ref="G5:H5"/>
    <mergeCell ref="G19:H19"/>
    <mergeCell ref="I19:J19"/>
    <mergeCell ref="G6:H6"/>
    <mergeCell ref="I6:J6"/>
    <mergeCell ref="S7:S9"/>
    <mergeCell ref="U1:U2"/>
    <mergeCell ref="R38:R39"/>
    <mergeCell ref="S38:S39"/>
    <mergeCell ref="V31:V33"/>
    <mergeCell ref="R31:R33"/>
    <mergeCell ref="S31:S33"/>
    <mergeCell ref="R34:R36"/>
    <mergeCell ref="S34:S36"/>
    <mergeCell ref="AD38:AD39"/>
    <mergeCell ref="AB31:AB33"/>
    <mergeCell ref="AC31:AC33"/>
    <mergeCell ref="AJ31:AJ33"/>
    <mergeCell ref="AI31:AI33"/>
    <mergeCell ref="AG31:AG33"/>
    <mergeCell ref="AE31:AE33"/>
    <mergeCell ref="U31:U33"/>
    <mergeCell ref="AF31:AF33"/>
    <mergeCell ref="AD31:AD33"/>
    <mergeCell ref="AD34:AD36"/>
    <mergeCell ref="AJ1:AJ2"/>
    <mergeCell ref="AF1:AF2"/>
    <mergeCell ref="AE1:AE2"/>
    <mergeCell ref="AD16:AD17"/>
    <mergeCell ref="R16:R17"/>
    <mergeCell ref="S16:S17"/>
    <mergeCell ref="AB1:AB2"/>
    <mergeCell ref="AC1:AC2"/>
    <mergeCell ref="AD7:AD9"/>
    <mergeCell ref="V1:V2"/>
    <mergeCell ref="AD1:AD2"/>
    <mergeCell ref="AD3:AD5"/>
    <mergeCell ref="R1:R2"/>
    <mergeCell ref="S1:S2"/>
    <mergeCell ref="R3:R5"/>
    <mergeCell ref="S3:S5"/>
    <mergeCell ref="R11:R12"/>
    <mergeCell ref="AD11:AD12"/>
    <mergeCell ref="S11:S12"/>
    <mergeCell ref="AG1:AG2"/>
    <mergeCell ref="AI1:AI2"/>
    <mergeCell ref="R7:R9"/>
    <mergeCell ref="W1:Z1"/>
    <mergeCell ref="AA1:AA2"/>
    <mergeCell ref="K51:L51"/>
    <mergeCell ref="G49:H49"/>
    <mergeCell ref="K21:L21"/>
    <mergeCell ref="K22:L22"/>
    <mergeCell ref="K23:L23"/>
    <mergeCell ref="K24:L24"/>
    <mergeCell ref="K38:L38"/>
    <mergeCell ref="K39:L39"/>
    <mergeCell ref="K40:L40"/>
    <mergeCell ref="I38:J38"/>
    <mergeCell ref="G51:H51"/>
    <mergeCell ref="I51:J51"/>
    <mergeCell ref="G38:H38"/>
    <mergeCell ref="K6:L6"/>
    <mergeCell ref="G7:H7"/>
    <mergeCell ref="K27:L27"/>
    <mergeCell ref="G14:H14"/>
    <mergeCell ref="I14:J14"/>
    <mergeCell ref="K14:L14"/>
    <mergeCell ref="G15:H15"/>
    <mergeCell ref="I15:J15"/>
    <mergeCell ref="M24:N24"/>
    <mergeCell ref="G21:H21"/>
    <mergeCell ref="I21:J21"/>
    <mergeCell ref="M17:N17"/>
    <mergeCell ref="M14:N14"/>
    <mergeCell ref="K15:L15"/>
    <mergeCell ref="G16:H16"/>
    <mergeCell ref="I16:J16"/>
    <mergeCell ref="K16:L16"/>
    <mergeCell ref="G13:H13"/>
    <mergeCell ref="G11:H11"/>
    <mergeCell ref="M11:N11"/>
    <mergeCell ref="K13:L13"/>
    <mergeCell ref="K12:L12"/>
    <mergeCell ref="K10:L10"/>
    <mergeCell ref="M48:N48"/>
    <mergeCell ref="M19:N19"/>
    <mergeCell ref="K49:L49"/>
    <mergeCell ref="I49:J49"/>
    <mergeCell ref="M46:N46"/>
    <mergeCell ref="G42:H42"/>
    <mergeCell ref="I42:J42"/>
    <mergeCell ref="K42:L42"/>
    <mergeCell ref="M44:N44"/>
    <mergeCell ref="M39:N39"/>
    <mergeCell ref="G43:H43"/>
    <mergeCell ref="I43:J43"/>
    <mergeCell ref="K43:L43"/>
    <mergeCell ref="M40:N40"/>
    <mergeCell ref="G44:H44"/>
    <mergeCell ref="I44:J44"/>
    <mergeCell ref="K44:L44"/>
    <mergeCell ref="M35:N35"/>
    <mergeCell ref="G39:H39"/>
    <mergeCell ref="I39:J39"/>
    <mergeCell ref="M36:N36"/>
    <mergeCell ref="G40:H40"/>
    <mergeCell ref="I40:J40"/>
    <mergeCell ref="M37:N37"/>
    <mergeCell ref="B54:F54"/>
    <mergeCell ref="G18:H18"/>
    <mergeCell ref="M18:N18"/>
    <mergeCell ref="G54:J54"/>
    <mergeCell ref="G23:H23"/>
    <mergeCell ref="I23:J23"/>
    <mergeCell ref="M20:N20"/>
    <mergeCell ref="G25:H25"/>
    <mergeCell ref="I25:J25"/>
    <mergeCell ref="K25:L25"/>
    <mergeCell ref="M22:N22"/>
    <mergeCell ref="I24:J24"/>
    <mergeCell ref="M21:N21"/>
    <mergeCell ref="K30:L30"/>
    <mergeCell ref="M27:N27"/>
    <mergeCell ref="G27:H27"/>
    <mergeCell ref="I27:J27"/>
    <mergeCell ref="G24:H24"/>
    <mergeCell ref="G22:H22"/>
    <mergeCell ref="I22:J22"/>
    <mergeCell ref="G47:H47"/>
    <mergeCell ref="I47:J47"/>
    <mergeCell ref="K47:L47"/>
    <mergeCell ref="M41:N41"/>
    <mergeCell ref="G3:H3"/>
    <mergeCell ref="I3:J3"/>
    <mergeCell ref="M3:N3"/>
    <mergeCell ref="K11:L11"/>
    <mergeCell ref="K9:L9"/>
    <mergeCell ref="K5:L5"/>
    <mergeCell ref="M12:N12"/>
    <mergeCell ref="I13:J13"/>
    <mergeCell ref="B8:L8"/>
    <mergeCell ref="M8:N8"/>
    <mergeCell ref="B4:L4"/>
    <mergeCell ref="I5:J5"/>
    <mergeCell ref="M5:N5"/>
    <mergeCell ref="M6:N6"/>
    <mergeCell ref="M7:N7"/>
    <mergeCell ref="I7:J7"/>
    <mergeCell ref="K7:L7"/>
    <mergeCell ref="G10:H10"/>
    <mergeCell ref="I11:J11"/>
    <mergeCell ref="I12:J12"/>
    <mergeCell ref="I10:J10"/>
    <mergeCell ref="M10:N10"/>
    <mergeCell ref="G12:H12"/>
    <mergeCell ref="M9:N9"/>
    <mergeCell ref="P24:P27"/>
    <mergeCell ref="G28:H28"/>
    <mergeCell ref="I28:J28"/>
    <mergeCell ref="K28:L28"/>
    <mergeCell ref="M25:N25"/>
    <mergeCell ref="B48:L48"/>
    <mergeCell ref="B50:L50"/>
    <mergeCell ref="B17:L17"/>
    <mergeCell ref="B20:L20"/>
    <mergeCell ref="B26:L26"/>
    <mergeCell ref="B31:L31"/>
    <mergeCell ref="M23:N23"/>
    <mergeCell ref="M28:N28"/>
    <mergeCell ref="M45:N45"/>
    <mergeCell ref="M47:N47"/>
    <mergeCell ref="G37:H37"/>
    <mergeCell ref="I37:J37"/>
    <mergeCell ref="K37:L37"/>
    <mergeCell ref="M34:N34"/>
    <mergeCell ref="G36:H36"/>
    <mergeCell ref="I36:J36"/>
    <mergeCell ref="G41:H41"/>
    <mergeCell ref="I41:J41"/>
    <mergeCell ref="M38:N38"/>
    <mergeCell ref="P18:P22"/>
    <mergeCell ref="P29:P32"/>
    <mergeCell ref="P9:P13"/>
    <mergeCell ref="K34:L34"/>
    <mergeCell ref="M31:N31"/>
    <mergeCell ref="G33:H33"/>
    <mergeCell ref="I33:J33"/>
    <mergeCell ref="K33:L33"/>
    <mergeCell ref="M30:N30"/>
    <mergeCell ref="G32:H32"/>
    <mergeCell ref="I32:J32"/>
    <mergeCell ref="K32:L32"/>
    <mergeCell ref="M29:N29"/>
    <mergeCell ref="G29:H29"/>
    <mergeCell ref="I29:J29"/>
    <mergeCell ref="K29:L29"/>
    <mergeCell ref="M26:N26"/>
    <mergeCell ref="G30:H30"/>
    <mergeCell ref="I30:J30"/>
    <mergeCell ref="M15:N15"/>
    <mergeCell ref="K18:L18"/>
    <mergeCell ref="K19:L19"/>
    <mergeCell ref="M16:N16"/>
    <mergeCell ref="I18:J18"/>
    <mergeCell ref="G1:H1"/>
    <mergeCell ref="I1:J1"/>
    <mergeCell ref="G45:H45"/>
    <mergeCell ref="I45:J45"/>
    <mergeCell ref="K45:L45"/>
    <mergeCell ref="M42:N42"/>
    <mergeCell ref="G46:H46"/>
    <mergeCell ref="I46:J46"/>
    <mergeCell ref="K46:L46"/>
    <mergeCell ref="M43:N43"/>
    <mergeCell ref="I34:J34"/>
    <mergeCell ref="G35:H35"/>
    <mergeCell ref="I35:J35"/>
    <mergeCell ref="K35:L35"/>
    <mergeCell ref="M32:N32"/>
    <mergeCell ref="M4:N4"/>
    <mergeCell ref="K41:L41"/>
    <mergeCell ref="K36:L36"/>
    <mergeCell ref="M33:N33"/>
    <mergeCell ref="G34:H34"/>
    <mergeCell ref="F2:N2"/>
    <mergeCell ref="G9:H9"/>
    <mergeCell ref="I9:J9"/>
    <mergeCell ref="M13:N13"/>
  </mergeCells>
  <hyperlinks>
    <hyperlink ref="Z3" r:id="rId1" location="uniqueId_b5wchJsX_0_button" xr:uid="{6B0F0400-3AA6-4BB6-BBD5-D5AFE3999013}"/>
    <hyperlink ref="Z4" r:id="rId2" xr:uid="{8D0C7924-63DF-41AB-A6C5-D485E1A9221A}"/>
    <hyperlink ref="Z5" r:id="rId3" xr:uid="{AB24BC85-D55D-4692-943E-A3DD52DCC929}"/>
    <hyperlink ref="Z14" r:id="rId4" xr:uid="{762622B6-EC72-450D-AD61-8683FA4F8951}"/>
    <hyperlink ref="Z16" r:id="rId5" xr:uid="{B6DCA85B-31E0-4856-A5E8-BB6DE1858116}"/>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98EE1-84C4-4807-B239-D2EF652835AA}">
  <dimension ref="B2:F12"/>
  <sheetViews>
    <sheetView workbookViewId="0">
      <selection activeCell="C13" sqref="C13"/>
    </sheetView>
  </sheetViews>
  <sheetFormatPr baseColWidth="10" defaultRowHeight="13.5"/>
  <cols>
    <col min="1" max="1" width="5.625" customWidth="1"/>
    <col min="2" max="2" width="29.3125" customWidth="1"/>
    <col min="4" max="4" width="2.3125" customWidth="1"/>
    <col min="5" max="5" width="29.3125" customWidth="1"/>
  </cols>
  <sheetData>
    <row r="2" spans="2:6">
      <c r="E2" t="s">
        <v>924</v>
      </c>
      <c r="F2" s="513">
        <v>43056</v>
      </c>
    </row>
    <row r="3" spans="2:6">
      <c r="E3" t="s">
        <v>926</v>
      </c>
      <c r="F3" s="513">
        <v>43056</v>
      </c>
    </row>
    <row r="4" spans="2:6">
      <c r="B4" t="s">
        <v>917</v>
      </c>
      <c r="C4" s="513">
        <v>43086</v>
      </c>
    </row>
    <row r="5" spans="2:6">
      <c r="B5" t="s">
        <v>918</v>
      </c>
      <c r="C5" s="513">
        <v>43086</v>
      </c>
    </row>
    <row r="6" spans="2:6">
      <c r="B6" t="s">
        <v>927</v>
      </c>
      <c r="C6" s="513">
        <v>43086</v>
      </c>
      <c r="F6" s="513"/>
    </row>
    <row r="7" spans="2:6">
      <c r="B7" t="s">
        <v>916</v>
      </c>
      <c r="C7" s="513">
        <v>43086</v>
      </c>
      <c r="F7" s="513"/>
    </row>
    <row r="8" spans="2:6">
      <c r="B8" t="s">
        <v>232</v>
      </c>
      <c r="C8" s="513">
        <v>42753</v>
      </c>
      <c r="E8" t="s">
        <v>232</v>
      </c>
      <c r="F8" s="513">
        <v>42753</v>
      </c>
    </row>
    <row r="9" spans="2:6">
      <c r="B9" t="s">
        <v>920</v>
      </c>
      <c r="C9" s="513" t="s">
        <v>928</v>
      </c>
      <c r="E9" t="s">
        <v>925</v>
      </c>
      <c r="F9" s="513">
        <v>42873</v>
      </c>
    </row>
    <row r="10" spans="2:6">
      <c r="B10" t="s">
        <v>919</v>
      </c>
      <c r="C10" s="513">
        <v>42965</v>
      </c>
      <c r="F10" s="513"/>
    </row>
    <row r="11" spans="2:6">
      <c r="B11" t="s">
        <v>921</v>
      </c>
      <c r="C11" t="s">
        <v>923</v>
      </c>
    </row>
    <row r="12" spans="2:6">
      <c r="B12" t="s">
        <v>922</v>
      </c>
      <c r="C12" s="513">
        <v>42813</v>
      </c>
      <c r="E12" t="s">
        <v>922</v>
      </c>
      <c r="F12" s="513">
        <v>42754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FD483-FAE3-4FC3-982A-E8D06A8CE743}">
  <dimension ref="C2:D42"/>
  <sheetViews>
    <sheetView topLeftCell="B1" workbookViewId="0">
      <selection activeCell="C4" sqref="C4"/>
    </sheetView>
  </sheetViews>
  <sheetFormatPr baseColWidth="10" defaultRowHeight="13.5"/>
  <cols>
    <col min="2" max="2" width="6.0625" customWidth="1"/>
    <col min="3" max="3" width="117.5625" customWidth="1"/>
  </cols>
  <sheetData>
    <row r="2" spans="3:4" ht="17.649999999999999">
      <c r="C2" s="4" t="s">
        <v>739</v>
      </c>
    </row>
    <row r="3" spans="3:4" ht="17.649999999999999">
      <c r="C3" s="3" t="s">
        <v>744</v>
      </c>
    </row>
    <row r="5" spans="3:4">
      <c r="C5" s="5"/>
    </row>
    <row r="6" spans="3:4" ht="35.65">
      <c r="C6" s="6" t="s">
        <v>87</v>
      </c>
      <c r="D6">
        <f>SUM(D11,D15,D19,D24,D31)</f>
        <v>45</v>
      </c>
    </row>
    <row r="7" spans="3:4">
      <c r="C7" s="5"/>
      <c r="D7">
        <f>SUM(D11,D16,D31,D33)</f>
        <v>65</v>
      </c>
    </row>
    <row r="8" spans="3:4">
      <c r="C8" s="7"/>
    </row>
    <row r="9" spans="3:4" ht="16.5">
      <c r="C9" s="8" t="s">
        <v>88</v>
      </c>
      <c r="D9" s="8" t="s">
        <v>89</v>
      </c>
    </row>
    <row r="10" spans="3:4" ht="16.5">
      <c r="C10" s="17" t="s">
        <v>90</v>
      </c>
      <c r="D10" s="17">
        <v>25</v>
      </c>
    </row>
    <row r="11" spans="3:4" ht="16.5">
      <c r="C11" s="10" t="s">
        <v>91</v>
      </c>
      <c r="D11" s="10">
        <v>30</v>
      </c>
    </row>
    <row r="12" spans="3:4" ht="16.5">
      <c r="C12" s="13" t="s">
        <v>92</v>
      </c>
      <c r="D12" s="9">
        <v>25</v>
      </c>
    </row>
    <row r="13" spans="3:4" ht="16.5">
      <c r="C13" s="17" t="s">
        <v>93</v>
      </c>
      <c r="D13" s="17">
        <v>15</v>
      </c>
    </row>
    <row r="14" spans="3:4" ht="16.5">
      <c r="C14" s="8" t="s">
        <v>94</v>
      </c>
      <c r="D14" s="8" t="s">
        <v>89</v>
      </c>
    </row>
    <row r="15" spans="3:4" ht="16.5">
      <c r="C15" s="19" t="s">
        <v>95</v>
      </c>
      <c r="D15" s="20">
        <v>0</v>
      </c>
    </row>
    <row r="16" spans="3:4" ht="16.5">
      <c r="C16" s="19" t="s">
        <v>96</v>
      </c>
      <c r="D16" s="20">
        <v>10</v>
      </c>
    </row>
    <row r="17" spans="3:4" ht="16.5">
      <c r="C17" s="15" t="s">
        <v>97</v>
      </c>
      <c r="D17" s="21">
        <v>20</v>
      </c>
    </row>
    <row r="18" spans="3:4" ht="16.5">
      <c r="C18" s="8" t="s">
        <v>98</v>
      </c>
      <c r="D18" s="8" t="s">
        <v>89</v>
      </c>
    </row>
    <row r="19" spans="3:4" ht="16.5">
      <c r="C19" s="18" t="s">
        <v>99</v>
      </c>
      <c r="D19" s="18">
        <v>0</v>
      </c>
    </row>
    <row r="20" spans="3:4" ht="16.5">
      <c r="C20" s="18" t="s">
        <v>100</v>
      </c>
      <c r="D20" s="18">
        <v>5</v>
      </c>
    </row>
    <row r="21" spans="3:4" ht="16.5">
      <c r="C21" s="18" t="s">
        <v>101</v>
      </c>
      <c r="D21" s="18">
        <v>10</v>
      </c>
    </row>
    <row r="22" spans="3:4" ht="16.5">
      <c r="C22" s="18" t="s">
        <v>102</v>
      </c>
      <c r="D22" s="18">
        <v>15</v>
      </c>
    </row>
    <row r="23" spans="3:4" ht="16.5">
      <c r="C23" s="8" t="s">
        <v>103</v>
      </c>
      <c r="D23" s="8" t="s">
        <v>89</v>
      </c>
    </row>
    <row r="24" spans="3:4" ht="16.5">
      <c r="C24" s="10" t="s">
        <v>104</v>
      </c>
      <c r="D24" s="10">
        <v>0</v>
      </c>
    </row>
    <row r="25" spans="3:4" ht="16.5">
      <c r="C25" s="17" t="s">
        <v>105</v>
      </c>
      <c r="D25" s="17">
        <v>5</v>
      </c>
    </row>
    <row r="26" spans="3:4" ht="16.5">
      <c r="C26" s="17" t="s">
        <v>100</v>
      </c>
      <c r="D26" s="17">
        <v>10</v>
      </c>
    </row>
    <row r="27" spans="3:4" ht="16.5">
      <c r="C27" s="17" t="s">
        <v>101</v>
      </c>
      <c r="D27" s="17">
        <v>15</v>
      </c>
    </row>
    <row r="28" spans="3:4" ht="16.5">
      <c r="C28" s="17" t="s">
        <v>102</v>
      </c>
      <c r="D28" s="17">
        <v>20</v>
      </c>
    </row>
    <row r="29" spans="3:4" ht="16.5">
      <c r="C29" s="8" t="s">
        <v>106</v>
      </c>
      <c r="D29" s="8" t="s">
        <v>89</v>
      </c>
    </row>
    <row r="30" spans="3:4" ht="27">
      <c r="C30" s="16" t="s">
        <v>107</v>
      </c>
      <c r="D30" s="17">
        <v>20</v>
      </c>
    </row>
    <row r="31" spans="3:4" ht="27">
      <c r="C31" s="14" t="s">
        <v>108</v>
      </c>
      <c r="D31" s="10">
        <v>15</v>
      </c>
    </row>
    <row r="32" spans="3:4" ht="16.5">
      <c r="C32" s="17" t="s">
        <v>109</v>
      </c>
      <c r="D32" s="17">
        <v>10</v>
      </c>
    </row>
    <row r="33" spans="3:4" ht="16.5">
      <c r="C33" s="11" t="s">
        <v>110</v>
      </c>
      <c r="D33" s="11">
        <v>10</v>
      </c>
    </row>
    <row r="34" spans="3:4" ht="16.5">
      <c r="C34" s="8" t="s">
        <v>111</v>
      </c>
      <c r="D34" s="8" t="s">
        <v>89</v>
      </c>
    </row>
    <row r="35" spans="3:4" ht="16.5">
      <c r="C35" s="17" t="s">
        <v>112</v>
      </c>
      <c r="D35" s="17">
        <v>5</v>
      </c>
    </row>
    <row r="36" spans="3:4" ht="16.5">
      <c r="C36" s="8" t="s">
        <v>113</v>
      </c>
      <c r="D36" s="8" t="s">
        <v>89</v>
      </c>
    </row>
    <row r="37" spans="3:4" ht="27">
      <c r="C37" s="16" t="s">
        <v>114</v>
      </c>
      <c r="D37" s="17">
        <v>5</v>
      </c>
    </row>
    <row r="38" spans="3:4" ht="16.5">
      <c r="C38" s="8" t="s">
        <v>115</v>
      </c>
      <c r="D38" s="8" t="s">
        <v>89</v>
      </c>
    </row>
    <row r="39" spans="3:4" ht="16.5">
      <c r="C39" s="11" t="s">
        <v>116</v>
      </c>
      <c r="D39" s="11">
        <v>5</v>
      </c>
    </row>
    <row r="40" spans="3:4" ht="16.5">
      <c r="C40" s="9" t="s">
        <v>117</v>
      </c>
      <c r="D40" s="9">
        <v>5</v>
      </c>
    </row>
    <row r="41" spans="3:4" ht="16.5">
      <c r="C41" s="17" t="s">
        <v>118</v>
      </c>
      <c r="D41" s="17">
        <v>5</v>
      </c>
    </row>
    <row r="42" spans="3:4" ht="16.5">
      <c r="C42" s="17" t="s">
        <v>119</v>
      </c>
      <c r="D42" s="17">
        <v>5</v>
      </c>
    </row>
  </sheetData>
  <hyperlinks>
    <hyperlink ref="C15" r:id="rId1" display="https://www.border.gov.au/Lega/Lega/Form/Immi-FAQs/how-can-i-prove-i-have-competent-english" xr:uid="{029F5178-6C94-49E8-85C5-105C18664759}"/>
    <hyperlink ref="C16" r:id="rId2" display="https://www.border.gov.au/Lega/Lega/Form/Immi-FAQs/how-can-i-prove-i-have-proficient-english" xr:uid="{BB45D829-29B8-437A-A770-FA315197FFDB}"/>
    <hyperlink ref="C17" r:id="rId3" display="https://www.border.gov.au/Lega/Lega/Form/Immi-FAQs/how-can-i-prove-i-have-superior-english" xr:uid="{4FB01BFD-6278-4AE4-9704-12A274D13914}"/>
    <hyperlink ref="C30" r:id="rId4" display="https://www.aqf.edu.au/aqf-qualifications" xr:uid="{0DE94A47-9AD1-4979-9FAD-4E20330E496B}"/>
    <hyperlink ref="C31" r:id="rId5" display="https://www.aqf.edu.au/aqf-qualifications" xr:uid="{4326C6E5-8E08-45F3-81F7-27A7A02ABD16}"/>
    <hyperlink ref="C37" r:id="rId6" display="https://www.border.gov.au/Trav/Work/Work/Allocation-dates-for-General-Skilled-Migration-applications/2-year-study" xr:uid="{E1A13168-4501-45F7-83B4-ECCFA1D9B19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5371-4079-46C2-8685-7E4B6511D95E}">
  <dimension ref="A1:M61"/>
  <sheetViews>
    <sheetView workbookViewId="0">
      <selection activeCell="H33" sqref="H33"/>
    </sheetView>
  </sheetViews>
  <sheetFormatPr baseColWidth="10" defaultRowHeight="13.5"/>
  <cols>
    <col min="1" max="2" width="2.6875" style="505" customWidth="1"/>
    <col min="3" max="6" width="2.5" style="493" customWidth="1"/>
    <col min="7" max="7" width="2.6875" style="505" customWidth="1"/>
    <col min="8" max="8" width="18.6875" style="505" customWidth="1"/>
    <col min="9" max="9" width="39.0625" style="505" customWidth="1"/>
    <col min="10" max="11" width="11" style="505"/>
    <col min="12" max="12" width="11" style="506"/>
    <col min="13" max="16384" width="11" style="505"/>
  </cols>
  <sheetData>
    <row r="1" spans="1:13">
      <c r="F1" s="493" t="s">
        <v>377</v>
      </c>
    </row>
    <row r="3" spans="1:13">
      <c r="A3" s="3232" t="s">
        <v>853</v>
      </c>
      <c r="B3" s="3233"/>
      <c r="C3" s="2467" t="s">
        <v>867</v>
      </c>
      <c r="D3" s="2467"/>
      <c r="E3" s="2467" t="s">
        <v>868</v>
      </c>
      <c r="F3" s="2467"/>
      <c r="H3" s="505" t="s">
        <v>67</v>
      </c>
      <c r="I3" s="505" t="s">
        <v>494</v>
      </c>
      <c r="J3" s="505" t="s">
        <v>866</v>
      </c>
      <c r="K3" s="505" t="s">
        <v>232</v>
      </c>
      <c r="L3" s="505" t="s">
        <v>888</v>
      </c>
    </row>
    <row r="4" spans="1:13">
      <c r="A4" s="3232" t="s">
        <v>854</v>
      </c>
      <c r="B4" s="3233"/>
      <c r="C4" s="2467"/>
      <c r="D4" s="2467"/>
      <c r="E4" s="2467"/>
      <c r="F4" s="2467"/>
      <c r="G4" s="505">
        <v>1</v>
      </c>
      <c r="H4" s="505" t="s">
        <v>844</v>
      </c>
      <c r="I4" s="505" t="s">
        <v>845</v>
      </c>
    </row>
    <row r="5" spans="1:13">
      <c r="A5" s="3232" t="s">
        <v>855</v>
      </c>
      <c r="B5" s="3233"/>
      <c r="C5" s="3231" t="s">
        <v>869</v>
      </c>
      <c r="D5" s="3231"/>
      <c r="E5" s="3230" t="s">
        <v>869</v>
      </c>
      <c r="F5" s="3230"/>
      <c r="G5" s="505">
        <v>2</v>
      </c>
      <c r="H5" s="505" t="s">
        <v>850</v>
      </c>
      <c r="I5" s="505" t="s">
        <v>846</v>
      </c>
    </row>
    <row r="6" spans="1:13">
      <c r="A6" s="3232" t="s">
        <v>856</v>
      </c>
      <c r="B6" s="3233"/>
      <c r="C6" s="2467"/>
      <c r="D6" s="2467"/>
      <c r="E6" s="2467"/>
      <c r="F6" s="2467"/>
      <c r="G6" s="505">
        <v>3</v>
      </c>
      <c r="H6" s="505" t="s">
        <v>844</v>
      </c>
      <c r="I6" s="505" t="s">
        <v>847</v>
      </c>
    </row>
    <row r="7" spans="1:13">
      <c r="A7" s="3232" t="s">
        <v>857</v>
      </c>
      <c r="B7" s="3233"/>
      <c r="C7" s="3231" t="s">
        <v>870</v>
      </c>
      <c r="D7" s="3231"/>
      <c r="E7" s="3230" t="s">
        <v>870</v>
      </c>
      <c r="F7" s="3230"/>
      <c r="G7" s="505">
        <v>4</v>
      </c>
      <c r="H7" s="505" t="s">
        <v>851</v>
      </c>
      <c r="I7" s="505" t="s">
        <v>848</v>
      </c>
    </row>
    <row r="8" spans="1:13">
      <c r="A8" s="3232" t="s">
        <v>858</v>
      </c>
      <c r="B8" s="3233"/>
      <c r="C8" s="2467"/>
      <c r="D8" s="2467"/>
      <c r="E8" s="2467"/>
      <c r="F8" s="2467"/>
      <c r="G8" s="505">
        <v>5</v>
      </c>
      <c r="H8" s="505" t="s">
        <v>852</v>
      </c>
      <c r="I8" s="505" t="s">
        <v>849</v>
      </c>
    </row>
    <row r="9" spans="1:13">
      <c r="A9" s="3232" t="s">
        <v>859</v>
      </c>
      <c r="B9" s="3233"/>
      <c r="C9" s="2467"/>
      <c r="D9" s="2467"/>
      <c r="E9" s="3230" t="s">
        <v>905</v>
      </c>
      <c r="F9" s="3230"/>
      <c r="G9" s="505">
        <v>6</v>
      </c>
      <c r="H9" s="505" t="s">
        <v>875</v>
      </c>
      <c r="I9" s="505" t="s">
        <v>874</v>
      </c>
    </row>
    <row r="10" spans="1:13">
      <c r="A10" s="3232" t="s">
        <v>860</v>
      </c>
      <c r="B10" s="3233"/>
      <c r="C10" s="3231" t="s">
        <v>872</v>
      </c>
      <c r="D10" s="3231"/>
      <c r="E10" s="2467"/>
      <c r="F10" s="2467"/>
      <c r="G10" s="505">
        <v>7</v>
      </c>
      <c r="H10" s="505" t="s">
        <v>882</v>
      </c>
      <c r="I10" s="505" t="s">
        <v>876</v>
      </c>
    </row>
    <row r="11" spans="1:13">
      <c r="A11" s="3232" t="s">
        <v>861</v>
      </c>
      <c r="B11" s="3233"/>
      <c r="C11" s="2467"/>
      <c r="D11" s="2467"/>
      <c r="E11" s="3230" t="s">
        <v>906</v>
      </c>
      <c r="F11" s="3230"/>
      <c r="G11" s="505">
        <v>8</v>
      </c>
      <c r="H11" s="505" t="s">
        <v>883</v>
      </c>
      <c r="I11" s="505" t="s">
        <v>877</v>
      </c>
      <c r="J11" s="505" t="s">
        <v>0</v>
      </c>
      <c r="K11" s="505">
        <v>3.5</v>
      </c>
      <c r="L11" s="507" t="s">
        <v>889</v>
      </c>
      <c r="M11" s="505" t="s">
        <v>890</v>
      </c>
    </row>
    <row r="12" spans="1:13">
      <c r="A12" s="3232" t="s">
        <v>862</v>
      </c>
      <c r="B12" s="3233"/>
      <c r="C12" s="2467"/>
      <c r="D12" s="2467"/>
      <c r="E12" s="3230" t="s">
        <v>871</v>
      </c>
      <c r="F12" s="3230"/>
      <c r="G12" s="505">
        <v>9</v>
      </c>
      <c r="H12" s="505" t="s">
        <v>884</v>
      </c>
      <c r="I12" s="505" t="s">
        <v>878</v>
      </c>
    </row>
    <row r="13" spans="1:13">
      <c r="A13" s="3232" t="s">
        <v>863</v>
      </c>
      <c r="B13" s="3233"/>
      <c r="C13" s="2467"/>
      <c r="D13" s="2467"/>
      <c r="E13" s="3230" t="s">
        <v>872</v>
      </c>
      <c r="F13" s="3230"/>
      <c r="G13" s="505">
        <v>10</v>
      </c>
      <c r="H13" s="505" t="s">
        <v>885</v>
      </c>
      <c r="I13" s="505" t="s">
        <v>879</v>
      </c>
    </row>
    <row r="14" spans="1:13">
      <c r="A14" s="3232" t="s">
        <v>864</v>
      </c>
      <c r="B14" s="3233"/>
      <c r="C14" s="2467"/>
      <c r="D14" s="2467"/>
      <c r="E14" s="2467"/>
      <c r="F14" s="2467"/>
      <c r="G14" s="505">
        <v>11</v>
      </c>
      <c r="H14" s="505" t="s">
        <v>886</v>
      </c>
      <c r="I14" s="505" t="s">
        <v>880</v>
      </c>
    </row>
    <row r="15" spans="1:13">
      <c r="A15" s="3232" t="s">
        <v>865</v>
      </c>
      <c r="B15" s="3233"/>
      <c r="C15" s="3231" t="s">
        <v>908</v>
      </c>
      <c r="D15" s="3231"/>
      <c r="E15" s="3230" t="s">
        <v>873</v>
      </c>
      <c r="F15" s="3230"/>
      <c r="G15" s="505">
        <v>12</v>
      </c>
      <c r="H15" s="505" t="s">
        <v>887</v>
      </c>
      <c r="I15" s="505" t="s">
        <v>881</v>
      </c>
    </row>
    <row r="16" spans="1:13">
      <c r="A16" s="3232" t="s">
        <v>891</v>
      </c>
      <c r="B16" s="3233"/>
      <c r="C16" s="2467" t="s">
        <v>377</v>
      </c>
      <c r="D16" s="2467"/>
      <c r="E16" s="2467"/>
      <c r="F16" s="2467"/>
      <c r="G16" s="505">
        <v>13</v>
      </c>
    </row>
    <row r="17" spans="1:7">
      <c r="A17" s="3232" t="s">
        <v>892</v>
      </c>
      <c r="B17" s="3233"/>
      <c r="C17" s="2467"/>
      <c r="D17" s="2467"/>
      <c r="E17" s="2467"/>
      <c r="F17" s="2467"/>
      <c r="G17" s="505">
        <v>14</v>
      </c>
    </row>
    <row r="18" spans="1:7">
      <c r="A18" s="3232" t="s">
        <v>893</v>
      </c>
      <c r="B18" s="3233"/>
      <c r="C18" s="2467"/>
      <c r="D18" s="2467"/>
      <c r="E18" s="2467"/>
      <c r="F18" s="2467"/>
      <c r="G18" s="505">
        <v>15</v>
      </c>
    </row>
    <row r="19" spans="1:7">
      <c r="A19" s="3232" t="s">
        <v>894</v>
      </c>
      <c r="B19" s="3233"/>
      <c r="C19" s="2467"/>
      <c r="D19" s="2467"/>
      <c r="E19" s="2467"/>
      <c r="F19" s="2467"/>
      <c r="G19" s="505">
        <v>16</v>
      </c>
    </row>
    <row r="20" spans="1:7">
      <c r="A20" s="3232" t="s">
        <v>895</v>
      </c>
      <c r="B20" s="3233"/>
      <c r="C20" s="2467"/>
      <c r="D20" s="2467"/>
      <c r="E20" s="2467"/>
      <c r="F20" s="2467"/>
      <c r="G20" s="505">
        <v>17</v>
      </c>
    </row>
    <row r="21" spans="1:7">
      <c r="A21" s="3232" t="s">
        <v>896</v>
      </c>
      <c r="B21" s="3233"/>
      <c r="C21" s="2467"/>
      <c r="D21" s="2467"/>
      <c r="E21" s="2467"/>
      <c r="F21" s="2467"/>
      <c r="G21" s="505">
        <v>18</v>
      </c>
    </row>
    <row r="22" spans="1:7">
      <c r="A22" s="3232" t="s">
        <v>897</v>
      </c>
      <c r="B22" s="3233"/>
      <c r="C22" s="2467"/>
      <c r="D22" s="2467"/>
      <c r="E22" s="2467"/>
      <c r="F22" s="2467"/>
      <c r="G22" s="505">
        <v>19</v>
      </c>
    </row>
    <row r="23" spans="1:7">
      <c r="A23" s="3232" t="s">
        <v>898</v>
      </c>
      <c r="B23" s="3233"/>
      <c r="C23" s="2467"/>
      <c r="D23" s="2467"/>
      <c r="E23" s="2467"/>
      <c r="F23" s="2467"/>
      <c r="G23" s="505">
        <v>20</v>
      </c>
    </row>
    <row r="24" spans="1:7">
      <c r="A24" s="3232" t="s">
        <v>899</v>
      </c>
      <c r="B24" s="3233"/>
      <c r="C24" s="2467"/>
      <c r="D24" s="2467"/>
      <c r="E24" s="3230" t="s">
        <v>907</v>
      </c>
      <c r="F24" s="3230"/>
      <c r="G24" s="505">
        <v>21</v>
      </c>
    </row>
    <row r="25" spans="1:7">
      <c r="A25" s="3232" t="s">
        <v>900</v>
      </c>
      <c r="B25" s="3233"/>
      <c r="C25" s="2467"/>
      <c r="D25" s="2467"/>
      <c r="E25" s="2467"/>
      <c r="F25" s="2467"/>
      <c r="G25" s="505">
        <v>22</v>
      </c>
    </row>
    <row r="26" spans="1:7">
      <c r="A26" s="3232" t="s">
        <v>901</v>
      </c>
      <c r="B26" s="3233"/>
      <c r="C26" s="2467"/>
      <c r="D26" s="2467"/>
      <c r="E26" s="2467"/>
      <c r="F26" s="2467"/>
      <c r="G26" s="505">
        <v>23</v>
      </c>
    </row>
    <row r="27" spans="1:7">
      <c r="A27" s="3232" t="s">
        <v>902</v>
      </c>
      <c r="B27" s="3233"/>
      <c r="C27" s="2467"/>
      <c r="D27" s="2467"/>
      <c r="E27" s="2467"/>
      <c r="F27" s="2467"/>
      <c r="G27" s="505">
        <v>24</v>
      </c>
    </row>
    <row r="28" spans="1:7">
      <c r="A28" s="3232" t="s">
        <v>903</v>
      </c>
      <c r="B28" s="3233"/>
      <c r="C28" s="2467"/>
      <c r="D28" s="2467"/>
      <c r="E28" s="3230" t="s">
        <v>904</v>
      </c>
      <c r="F28" s="3230"/>
      <c r="G28" s="505">
        <v>25</v>
      </c>
    </row>
    <row r="29" spans="1:7">
      <c r="G29" s="505">
        <v>26</v>
      </c>
    </row>
    <row r="30" spans="1:7">
      <c r="G30" s="505">
        <v>27</v>
      </c>
    </row>
    <row r="32" spans="1:7">
      <c r="A32" s="3232" t="s">
        <v>578</v>
      </c>
      <c r="B32" s="3233"/>
      <c r="C32" s="2467"/>
      <c r="D32" s="2467"/>
      <c r="E32" s="3234" t="s">
        <v>578</v>
      </c>
      <c r="F32" s="3235"/>
      <c r="G32" s="519"/>
    </row>
    <row r="33" spans="1:7" ht="13.9" thickBot="1">
      <c r="A33" s="3232" t="s">
        <v>579</v>
      </c>
      <c r="B33" s="3233"/>
      <c r="C33" s="2467"/>
      <c r="D33" s="2467"/>
      <c r="E33" s="3239" t="s">
        <v>579</v>
      </c>
      <c r="F33" s="3240"/>
      <c r="G33" s="519"/>
    </row>
    <row r="34" spans="1:7">
      <c r="A34" s="3243" t="s">
        <v>580</v>
      </c>
      <c r="B34" s="3244"/>
      <c r="C34" s="3245"/>
      <c r="D34" s="3245"/>
      <c r="E34" s="3239" t="s">
        <v>580</v>
      </c>
      <c r="F34" s="3240"/>
      <c r="G34" s="519"/>
    </row>
    <row r="35" spans="1:7">
      <c r="A35" s="3236" t="s">
        <v>581</v>
      </c>
      <c r="B35" s="3237"/>
      <c r="C35" s="3238"/>
      <c r="D35" s="3238"/>
      <c r="E35" s="3239" t="s">
        <v>581</v>
      </c>
      <c r="F35" s="3240"/>
      <c r="G35" s="519"/>
    </row>
    <row r="36" spans="1:7">
      <c r="A36" s="3236" t="s">
        <v>582</v>
      </c>
      <c r="B36" s="3237"/>
      <c r="C36" s="3238"/>
      <c r="D36" s="3238"/>
      <c r="E36" s="3241" t="s">
        <v>582</v>
      </c>
      <c r="F36" s="3242"/>
      <c r="G36" s="519"/>
    </row>
    <row r="37" spans="1:7" ht="13.9" thickBot="1">
      <c r="A37" s="3255" t="s">
        <v>54</v>
      </c>
      <c r="B37" s="3256"/>
      <c r="C37" s="3250"/>
      <c r="D37" s="3250"/>
      <c r="E37" s="3241" t="s">
        <v>54</v>
      </c>
      <c r="F37" s="3242"/>
      <c r="G37" s="519"/>
    </row>
    <row r="38" spans="1:7">
      <c r="A38" s="3257" t="s">
        <v>583</v>
      </c>
      <c r="B38" s="3258"/>
      <c r="C38" s="3245"/>
      <c r="D38" s="3245"/>
      <c r="E38" s="3241" t="s">
        <v>583</v>
      </c>
      <c r="F38" s="3242"/>
      <c r="G38" s="519"/>
    </row>
    <row r="39" spans="1:7" ht="13.9" thickBot="1">
      <c r="A39" s="3248" t="s">
        <v>573</v>
      </c>
      <c r="B39" s="3249"/>
      <c r="C39" s="3250"/>
      <c r="D39" s="3250"/>
      <c r="E39" s="3251" t="s">
        <v>573</v>
      </c>
      <c r="F39" s="3252"/>
      <c r="G39" s="519"/>
    </row>
    <row r="40" spans="1:7" ht="13.9" thickBot="1">
      <c r="A40" s="3246" t="s">
        <v>574</v>
      </c>
      <c r="B40" s="3247"/>
      <c r="C40" s="3238"/>
      <c r="D40" s="3238"/>
      <c r="E40" s="3251" t="s">
        <v>574</v>
      </c>
      <c r="F40" s="3252"/>
    </row>
    <row r="41" spans="1:7" ht="13.9" thickBot="1">
      <c r="A41" s="3253" t="s">
        <v>575</v>
      </c>
      <c r="B41" s="3254"/>
      <c r="C41" s="3245"/>
      <c r="D41" s="3245"/>
      <c r="E41" s="3251" t="s">
        <v>575</v>
      </c>
      <c r="F41" s="3252"/>
    </row>
    <row r="42" spans="1:7">
      <c r="A42" s="3266" t="s">
        <v>576</v>
      </c>
      <c r="B42" s="3267"/>
      <c r="C42" s="3261"/>
      <c r="D42" s="3261"/>
      <c r="E42" s="3262" t="s">
        <v>576</v>
      </c>
      <c r="F42" s="3263"/>
    </row>
    <row r="43" spans="1:7">
      <c r="A43" s="3241" t="s">
        <v>577</v>
      </c>
      <c r="B43" s="3242"/>
      <c r="C43" s="3238"/>
      <c r="D43" s="3238"/>
      <c r="E43" s="3264" t="s">
        <v>577</v>
      </c>
      <c r="F43" s="3265"/>
    </row>
    <row r="44" spans="1:7" ht="13.9" thickBot="1">
      <c r="A44" s="3268" t="s">
        <v>578</v>
      </c>
      <c r="B44" s="3269"/>
      <c r="C44" s="3250"/>
      <c r="D44" s="3250"/>
      <c r="E44" s="3264" t="s">
        <v>578</v>
      </c>
      <c r="F44" s="3265"/>
    </row>
    <row r="45" spans="1:7" ht="13.9" thickBot="1">
      <c r="A45" s="3246" t="s">
        <v>579</v>
      </c>
      <c r="B45" s="3247"/>
      <c r="C45" s="3238"/>
      <c r="D45" s="3238"/>
      <c r="E45" s="3239" t="s">
        <v>579</v>
      </c>
      <c r="F45" s="3240"/>
    </row>
    <row r="46" spans="1:7">
      <c r="A46" s="3243" t="s">
        <v>580</v>
      </c>
      <c r="B46" s="3244"/>
      <c r="C46" s="3245"/>
      <c r="D46" s="3245"/>
      <c r="E46" s="3239" t="s">
        <v>580</v>
      </c>
      <c r="F46" s="3240"/>
    </row>
    <row r="47" spans="1:7">
      <c r="A47" s="3236" t="s">
        <v>581</v>
      </c>
      <c r="B47" s="3237"/>
      <c r="C47" s="3238"/>
      <c r="D47" s="3238"/>
      <c r="E47" s="3239" t="s">
        <v>581</v>
      </c>
      <c r="F47" s="3240"/>
    </row>
    <row r="48" spans="1:7">
      <c r="A48" s="3236" t="s">
        <v>582</v>
      </c>
      <c r="B48" s="3237"/>
      <c r="C48" s="3238"/>
      <c r="D48" s="3238"/>
      <c r="E48" s="3241" t="s">
        <v>582</v>
      </c>
      <c r="F48" s="3242"/>
    </row>
    <row r="49" spans="1:6" ht="13.9" thickBot="1">
      <c r="A49" s="3255" t="s">
        <v>54</v>
      </c>
      <c r="B49" s="3256"/>
      <c r="C49" s="3250"/>
      <c r="D49" s="3250"/>
      <c r="E49" s="3241" t="s">
        <v>54</v>
      </c>
      <c r="F49" s="3242"/>
    </row>
    <row r="50" spans="1:6">
      <c r="A50" s="3257" t="s">
        <v>583</v>
      </c>
      <c r="B50" s="3258"/>
      <c r="C50" s="3245"/>
      <c r="D50" s="3245"/>
      <c r="E50" s="3241" t="s">
        <v>583</v>
      </c>
      <c r="F50" s="3242"/>
    </row>
    <row r="51" spans="1:6" ht="13.9" thickBot="1">
      <c r="A51" s="3248" t="s">
        <v>573</v>
      </c>
      <c r="B51" s="3249"/>
      <c r="C51" s="3250"/>
      <c r="D51" s="3250"/>
      <c r="E51" s="3251" t="s">
        <v>573</v>
      </c>
      <c r="F51" s="3252"/>
    </row>
    <row r="52" spans="1:6" ht="13.9" thickBot="1">
      <c r="A52" s="3246" t="s">
        <v>574</v>
      </c>
      <c r="B52" s="3247"/>
      <c r="C52" s="3238"/>
      <c r="D52" s="3238"/>
      <c r="E52" s="3251" t="s">
        <v>574</v>
      </c>
      <c r="F52" s="3252"/>
    </row>
    <row r="53" spans="1:6" ht="13.9" thickBot="1">
      <c r="A53" s="3259" t="s">
        <v>575</v>
      </c>
      <c r="B53" s="3260"/>
      <c r="C53" s="3270"/>
      <c r="D53" s="3270"/>
      <c r="E53" s="3271" t="s">
        <v>575</v>
      </c>
      <c r="F53" s="3272"/>
    </row>
    <row r="54" spans="1:6">
      <c r="A54" s="3241" t="s">
        <v>576</v>
      </c>
      <c r="B54" s="3242"/>
      <c r="C54" s="3238"/>
      <c r="D54" s="3238"/>
      <c r="E54" s="3264" t="s">
        <v>576</v>
      </c>
      <c r="F54" s="3265"/>
    </row>
    <row r="55" spans="1:6">
      <c r="A55" s="3241" t="s">
        <v>577</v>
      </c>
      <c r="B55" s="3242"/>
      <c r="C55" s="3238"/>
      <c r="D55" s="3238"/>
      <c r="E55" s="3264" t="s">
        <v>577</v>
      </c>
      <c r="F55" s="3265"/>
    </row>
    <row r="56" spans="1:6" ht="13.9" thickBot="1">
      <c r="A56" s="3268" t="s">
        <v>578</v>
      </c>
      <c r="B56" s="3269"/>
      <c r="C56" s="3250"/>
      <c r="D56" s="3250"/>
      <c r="E56" s="3264" t="s">
        <v>578</v>
      </c>
      <c r="F56" s="3265"/>
    </row>
    <row r="57" spans="1:6" ht="13.9" thickBot="1">
      <c r="A57" s="3246" t="s">
        <v>579</v>
      </c>
      <c r="B57" s="3247"/>
      <c r="C57" s="3238"/>
      <c r="D57" s="3238"/>
      <c r="E57" s="3234" t="s">
        <v>579</v>
      </c>
      <c r="F57" s="3235"/>
    </row>
    <row r="58" spans="1:6">
      <c r="A58" s="3243" t="s">
        <v>580</v>
      </c>
      <c r="B58" s="3244"/>
      <c r="C58" s="3245"/>
      <c r="D58" s="3245"/>
      <c r="E58" s="3234" t="s">
        <v>580</v>
      </c>
      <c r="F58" s="3235"/>
    </row>
    <row r="59" spans="1:6">
      <c r="A59" s="3236" t="s">
        <v>581</v>
      </c>
      <c r="B59" s="3237"/>
      <c r="C59" s="3238"/>
      <c r="D59" s="3238"/>
      <c r="E59" s="3234" t="s">
        <v>581</v>
      </c>
      <c r="F59" s="3235"/>
    </row>
    <row r="60" spans="1:6">
      <c r="A60" s="3236" t="s">
        <v>582</v>
      </c>
      <c r="B60" s="3237"/>
      <c r="C60" s="3238"/>
      <c r="D60" s="3238"/>
      <c r="E60" s="3234" t="s">
        <v>582</v>
      </c>
      <c r="F60" s="3235"/>
    </row>
    <row r="61" spans="1:6" ht="13.9" thickBot="1">
      <c r="A61" s="3255" t="s">
        <v>54</v>
      </c>
      <c r="B61" s="3256"/>
      <c r="C61" s="3250"/>
      <c r="D61" s="3250"/>
      <c r="E61" s="3234" t="s">
        <v>54</v>
      </c>
      <c r="F61" s="3235"/>
    </row>
  </sheetData>
  <mergeCells count="168">
    <mergeCell ref="A60:B60"/>
    <mergeCell ref="C60:D60"/>
    <mergeCell ref="E60:F60"/>
    <mergeCell ref="A61:B61"/>
    <mergeCell ref="C61:D61"/>
    <mergeCell ref="E61:F61"/>
    <mergeCell ref="A57:B57"/>
    <mergeCell ref="C57:D57"/>
    <mergeCell ref="E57:F57"/>
    <mergeCell ref="A58:B58"/>
    <mergeCell ref="C58:D58"/>
    <mergeCell ref="E58:F58"/>
    <mergeCell ref="A59:B59"/>
    <mergeCell ref="C59:D59"/>
    <mergeCell ref="E59:F59"/>
    <mergeCell ref="A55:B55"/>
    <mergeCell ref="C55:D55"/>
    <mergeCell ref="E55:F55"/>
    <mergeCell ref="A56:B56"/>
    <mergeCell ref="C56:D56"/>
    <mergeCell ref="E56:F56"/>
    <mergeCell ref="C53:D53"/>
    <mergeCell ref="E53:F53"/>
    <mergeCell ref="A54:B54"/>
    <mergeCell ref="C54:D54"/>
    <mergeCell ref="E54:F54"/>
    <mergeCell ref="C50:D50"/>
    <mergeCell ref="E50:F50"/>
    <mergeCell ref="C51:D51"/>
    <mergeCell ref="E51:F51"/>
    <mergeCell ref="C52:D52"/>
    <mergeCell ref="E52:F52"/>
    <mergeCell ref="C47:D47"/>
    <mergeCell ref="E47:F47"/>
    <mergeCell ref="C48:D48"/>
    <mergeCell ref="E48:F48"/>
    <mergeCell ref="C49:D49"/>
    <mergeCell ref="E49:F49"/>
    <mergeCell ref="A52:B52"/>
    <mergeCell ref="A53:B53"/>
    <mergeCell ref="C40:D40"/>
    <mergeCell ref="E40:F40"/>
    <mergeCell ref="C41:D41"/>
    <mergeCell ref="E41:F41"/>
    <mergeCell ref="C42:D42"/>
    <mergeCell ref="E42:F42"/>
    <mergeCell ref="C43:D43"/>
    <mergeCell ref="E43:F43"/>
    <mergeCell ref="C44:D44"/>
    <mergeCell ref="E44:F44"/>
    <mergeCell ref="C45:D45"/>
    <mergeCell ref="E45:F45"/>
    <mergeCell ref="C46:D46"/>
    <mergeCell ref="E46:F46"/>
    <mergeCell ref="A47:B47"/>
    <mergeCell ref="A48:B48"/>
    <mergeCell ref="A49:B49"/>
    <mergeCell ref="A50:B50"/>
    <mergeCell ref="A51:B51"/>
    <mergeCell ref="A42:B42"/>
    <mergeCell ref="A43:B43"/>
    <mergeCell ref="A44:B44"/>
    <mergeCell ref="A45:B45"/>
    <mergeCell ref="A46:B46"/>
    <mergeCell ref="A39:B39"/>
    <mergeCell ref="C39:D39"/>
    <mergeCell ref="E39:F39"/>
    <mergeCell ref="A40:B40"/>
    <mergeCell ref="A41:B41"/>
    <mergeCell ref="A37:B37"/>
    <mergeCell ref="C37:D37"/>
    <mergeCell ref="E37:F37"/>
    <mergeCell ref="A38:B38"/>
    <mergeCell ref="C38:D38"/>
    <mergeCell ref="E38:F38"/>
    <mergeCell ref="A35:B35"/>
    <mergeCell ref="C35:D35"/>
    <mergeCell ref="E35:F35"/>
    <mergeCell ref="A36:B36"/>
    <mergeCell ref="C36:D36"/>
    <mergeCell ref="E36:F36"/>
    <mergeCell ref="A33:B33"/>
    <mergeCell ref="C33:D33"/>
    <mergeCell ref="E33:F33"/>
    <mergeCell ref="A34:B34"/>
    <mergeCell ref="C34:D34"/>
    <mergeCell ref="E34:F34"/>
    <mergeCell ref="A32:B32"/>
    <mergeCell ref="C32:D32"/>
    <mergeCell ref="E32:F32"/>
    <mergeCell ref="A14:B14"/>
    <mergeCell ref="A3:B3"/>
    <mergeCell ref="A4:B4"/>
    <mergeCell ref="A5:B5"/>
    <mergeCell ref="A6:B6"/>
    <mergeCell ref="A7:B7"/>
    <mergeCell ref="A8:B8"/>
    <mergeCell ref="E8:F8"/>
    <mergeCell ref="A15:B15"/>
    <mergeCell ref="C3:D3"/>
    <mergeCell ref="C5:D5"/>
    <mergeCell ref="C7:D7"/>
    <mergeCell ref="C8:D8"/>
    <mergeCell ref="C9:D9"/>
    <mergeCell ref="E10:F10"/>
    <mergeCell ref="C11:D11"/>
    <mergeCell ref="A9:B9"/>
    <mergeCell ref="A10:B10"/>
    <mergeCell ref="A11:B11"/>
    <mergeCell ref="A12:B12"/>
    <mergeCell ref="A13:B13"/>
    <mergeCell ref="E3:F3"/>
    <mergeCell ref="E5:F5"/>
    <mergeCell ref="E7:F7"/>
    <mergeCell ref="E9:F9"/>
    <mergeCell ref="E11:F11"/>
    <mergeCell ref="E12:F12"/>
    <mergeCell ref="E13:F13"/>
    <mergeCell ref="C12:D12"/>
    <mergeCell ref="C13:D13"/>
    <mergeCell ref="C10:D10"/>
    <mergeCell ref="C4:D4"/>
    <mergeCell ref="E4:F4"/>
    <mergeCell ref="C6:D6"/>
    <mergeCell ref="E6:F6"/>
    <mergeCell ref="A16:B16"/>
    <mergeCell ref="A17:B17"/>
    <mergeCell ref="A18:B18"/>
    <mergeCell ref="A19:B19"/>
    <mergeCell ref="E19:F19"/>
    <mergeCell ref="A26:B26"/>
    <mergeCell ref="A27:B27"/>
    <mergeCell ref="A28:B28"/>
    <mergeCell ref="C16:D16"/>
    <mergeCell ref="E16:F16"/>
    <mergeCell ref="C17:D17"/>
    <mergeCell ref="E17:F17"/>
    <mergeCell ref="C18:D18"/>
    <mergeCell ref="E18:F18"/>
    <mergeCell ref="C19:D19"/>
    <mergeCell ref="A20:B20"/>
    <mergeCell ref="A21:B21"/>
    <mergeCell ref="A22:B22"/>
    <mergeCell ref="A23:B23"/>
    <mergeCell ref="A24:B24"/>
    <mergeCell ref="A25:B25"/>
    <mergeCell ref="C28:D28"/>
    <mergeCell ref="E28:F28"/>
    <mergeCell ref="C23:D23"/>
    <mergeCell ref="E23:F23"/>
    <mergeCell ref="C24:D24"/>
    <mergeCell ref="E24:F24"/>
    <mergeCell ref="C25:D25"/>
    <mergeCell ref="E25:F25"/>
    <mergeCell ref="C14:D14"/>
    <mergeCell ref="C26:D26"/>
    <mergeCell ref="E26:F26"/>
    <mergeCell ref="C27:D27"/>
    <mergeCell ref="E27:F27"/>
    <mergeCell ref="C20:D20"/>
    <mergeCell ref="E20:F20"/>
    <mergeCell ref="C21:D21"/>
    <mergeCell ref="E21:F21"/>
    <mergeCell ref="C22:D22"/>
    <mergeCell ref="E22:F22"/>
    <mergeCell ref="E15:F15"/>
    <mergeCell ref="E14:F14"/>
    <mergeCell ref="C15:D15"/>
  </mergeCells>
  <hyperlinks>
    <hyperlink ref="L11" r:id="rId1" location="school" xr:uid="{058F0392-0536-4AF8-91A5-7A25177B0707}"/>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8"/>
  <sheetViews>
    <sheetView zoomScale="70" zoomScaleNormal="70" workbookViewId="0">
      <selection activeCell="H18" sqref="H18"/>
    </sheetView>
  </sheetViews>
  <sheetFormatPr baseColWidth="10" defaultRowHeight="13.5"/>
  <cols>
    <col min="2" max="2" width="6.0625" customWidth="1"/>
    <col min="3" max="3" width="117.5625" customWidth="1"/>
    <col min="5" max="5" width="11" style="451"/>
  </cols>
  <sheetData>
    <row r="1" spans="3:6" ht="35.25">
      <c r="C1" s="433" t="s">
        <v>740</v>
      </c>
    </row>
    <row r="2" spans="3:6" ht="17.649999999999999">
      <c r="C2" s="4" t="s">
        <v>772</v>
      </c>
    </row>
    <row r="3" spans="3:6" ht="17.649999999999999">
      <c r="C3" s="3" t="s">
        <v>85</v>
      </c>
      <c r="F3" t="s">
        <v>1111</v>
      </c>
    </row>
    <row r="4" spans="3:6" ht="15">
      <c r="C4" s="444" t="s">
        <v>76</v>
      </c>
      <c r="D4" s="2" t="s">
        <v>727</v>
      </c>
      <c r="E4" s="451" t="s">
        <v>794</v>
      </c>
      <c r="F4" s="451" t="s">
        <v>794</v>
      </c>
    </row>
    <row r="5" spans="3:6" ht="15">
      <c r="C5" s="445" t="s">
        <v>77</v>
      </c>
    </row>
    <row r="6" spans="3:6" ht="15">
      <c r="C6" s="445" t="s">
        <v>75</v>
      </c>
    </row>
    <row r="7" spans="3:6" ht="15">
      <c r="C7" s="445" t="s">
        <v>74</v>
      </c>
    </row>
    <row r="8" spans="3:6" ht="15">
      <c r="C8" s="446" t="s">
        <v>69</v>
      </c>
      <c r="D8" s="2" t="s">
        <v>728</v>
      </c>
      <c r="E8" s="451" t="s">
        <v>795</v>
      </c>
      <c r="F8" s="451" t="s">
        <v>1110</v>
      </c>
    </row>
    <row r="9" spans="3:6" ht="15">
      <c r="C9" s="446" t="s">
        <v>70</v>
      </c>
      <c r="D9" s="2" t="s">
        <v>729</v>
      </c>
      <c r="E9" s="472">
        <v>0.94</v>
      </c>
      <c r="F9" s="763"/>
    </row>
    <row r="10" spans="3:6" ht="15">
      <c r="C10" s="445" t="s">
        <v>778</v>
      </c>
    </row>
    <row r="11" spans="3:6" ht="15">
      <c r="C11" s="445" t="s">
        <v>779</v>
      </c>
    </row>
    <row r="12" spans="3:6" ht="15">
      <c r="C12" s="446" t="s">
        <v>71</v>
      </c>
      <c r="D12" s="2" t="s">
        <v>730</v>
      </c>
      <c r="E12" s="451" t="s">
        <v>796</v>
      </c>
      <c r="F12" s="451" t="s">
        <v>796</v>
      </c>
    </row>
    <row r="13" spans="3:6" ht="15">
      <c r="C13" s="446" t="s">
        <v>766</v>
      </c>
      <c r="D13" s="2" t="s">
        <v>726</v>
      </c>
      <c r="E13" s="451">
        <v>30</v>
      </c>
      <c r="F13" s="451">
        <v>29</v>
      </c>
    </row>
    <row r="14" spans="3:6" ht="15">
      <c r="C14" s="448" t="s">
        <v>123</v>
      </c>
      <c r="D14" s="12"/>
    </row>
    <row r="15" spans="3:6" ht="15">
      <c r="C15" s="531" t="s">
        <v>776</v>
      </c>
      <c r="D15" s="12"/>
    </row>
    <row r="16" spans="3:6" ht="15">
      <c r="C16" s="449" t="s">
        <v>777</v>
      </c>
      <c r="D16" s="12"/>
    </row>
    <row r="17" spans="3:6" ht="15">
      <c r="C17" s="446" t="s">
        <v>72</v>
      </c>
      <c r="D17" s="2" t="s">
        <v>731</v>
      </c>
      <c r="E17" s="451" t="s">
        <v>797</v>
      </c>
      <c r="F17" s="451" t="s">
        <v>797</v>
      </c>
    </row>
    <row r="18" spans="3:6" ht="15">
      <c r="C18" s="447" t="s">
        <v>73</v>
      </c>
      <c r="D18" t="s">
        <v>767</v>
      </c>
    </row>
    <row r="19" spans="3:6" ht="13.9" thickBot="1"/>
    <row r="20" spans="3:6">
      <c r="C20" s="434" t="s">
        <v>83</v>
      </c>
      <c r="D20" s="435">
        <v>1</v>
      </c>
      <c r="E20" s="451" t="s">
        <v>745</v>
      </c>
    </row>
    <row r="21" spans="3:6">
      <c r="C21" s="436" t="s">
        <v>82</v>
      </c>
      <c r="D21" s="437">
        <v>2</v>
      </c>
    </row>
    <row r="22" spans="3:6">
      <c r="C22" s="436" t="s">
        <v>81</v>
      </c>
      <c r="D22" s="437">
        <v>3</v>
      </c>
    </row>
    <row r="23" spans="3:6">
      <c r="C23" s="436" t="s">
        <v>80</v>
      </c>
      <c r="D23" s="437">
        <v>4</v>
      </c>
    </row>
    <row r="24" spans="3:6">
      <c r="C24" s="436" t="s">
        <v>79</v>
      </c>
      <c r="D24" s="437">
        <v>5</v>
      </c>
    </row>
    <row r="25" spans="3:6" ht="13.9" thickBot="1">
      <c r="C25" s="438" t="s">
        <v>78</v>
      </c>
      <c r="D25" s="439">
        <v>6</v>
      </c>
    </row>
    <row r="26" spans="3:6">
      <c r="C26" s="440"/>
      <c r="D26" s="441"/>
    </row>
    <row r="27" spans="3:6" ht="17.649999999999999">
      <c r="C27" s="4" t="s">
        <v>773</v>
      </c>
    </row>
    <row r="28" spans="3:6" ht="15.85" customHeight="1">
      <c r="C28" s="442" t="s">
        <v>752</v>
      </c>
      <c r="D28" t="s">
        <v>746</v>
      </c>
    </row>
    <row r="29" spans="3:6" ht="15.85" customHeight="1">
      <c r="C29" s="442" t="s">
        <v>753</v>
      </c>
      <c r="D29" t="s">
        <v>747</v>
      </c>
      <c r="E29" s="451" t="s">
        <v>746</v>
      </c>
    </row>
    <row r="30" spans="3:6" ht="15.85" customHeight="1">
      <c r="C30" s="442" t="s">
        <v>754</v>
      </c>
      <c r="D30" t="s">
        <v>748</v>
      </c>
      <c r="E30" s="451" t="s">
        <v>755</v>
      </c>
    </row>
    <row r="31" spans="3:6" ht="15.85" customHeight="1">
      <c r="C31" s="442" t="s">
        <v>756</v>
      </c>
      <c r="D31" t="s">
        <v>749</v>
      </c>
      <c r="E31" s="451" t="s">
        <v>761</v>
      </c>
    </row>
    <row r="32" spans="3:6" ht="15.85" customHeight="1">
      <c r="C32" s="442" t="s">
        <v>757</v>
      </c>
      <c r="D32" t="s">
        <v>760</v>
      </c>
    </row>
    <row r="33" spans="2:7" ht="15.85" customHeight="1">
      <c r="C33" s="442" t="s">
        <v>758</v>
      </c>
      <c r="D33" t="s">
        <v>750</v>
      </c>
      <c r="E33" s="451" t="s">
        <v>760</v>
      </c>
    </row>
    <row r="34" spans="2:7" ht="15.85" customHeight="1">
      <c r="C34" s="443" t="s">
        <v>759</v>
      </c>
      <c r="D34" t="s">
        <v>751</v>
      </c>
      <c r="E34" s="451" t="s">
        <v>750</v>
      </c>
    </row>
    <row r="35" spans="2:7">
      <c r="C35" s="1"/>
    </row>
    <row r="36" spans="2:7" ht="17.649999999999999">
      <c r="C36" s="4" t="s">
        <v>774</v>
      </c>
    </row>
    <row r="37" spans="2:7" ht="15">
      <c r="C37" s="444" t="s">
        <v>732</v>
      </c>
      <c r="D37" s="2" t="s">
        <v>734</v>
      </c>
    </row>
    <row r="38" spans="2:7" ht="15">
      <c r="C38" s="450" t="s">
        <v>733</v>
      </c>
      <c r="D38" t="s">
        <v>735</v>
      </c>
      <c r="E38" s="451" t="s">
        <v>741</v>
      </c>
    </row>
    <row r="39" spans="2:7" ht="15">
      <c r="C39" s="450" t="s">
        <v>742</v>
      </c>
      <c r="D39" t="s">
        <v>736</v>
      </c>
      <c r="E39" s="451" t="s">
        <v>749</v>
      </c>
    </row>
    <row r="40" spans="2:7" ht="15">
      <c r="C40" s="450" t="s">
        <v>743</v>
      </c>
      <c r="D40" t="s">
        <v>737</v>
      </c>
      <c r="E40" s="451" t="s">
        <v>765</v>
      </c>
    </row>
    <row r="41" spans="2:7" ht="15">
      <c r="C41" s="450" t="s">
        <v>764</v>
      </c>
      <c r="D41" t="s">
        <v>763</v>
      </c>
      <c r="E41" s="451" t="s">
        <v>737</v>
      </c>
    </row>
    <row r="42" spans="2:7">
      <c r="C42" s="1"/>
    </row>
    <row r="43" spans="2:7" ht="46.5" customHeight="1">
      <c r="B43" s="3273" t="s">
        <v>775</v>
      </c>
      <c r="C43" s="3273"/>
      <c r="D43" s="441"/>
    </row>
    <row r="44" spans="2:7">
      <c r="B44" s="418" t="s">
        <v>696</v>
      </c>
    </row>
    <row r="45" spans="2:7">
      <c r="B45" s="419" t="s">
        <v>697</v>
      </c>
      <c r="C45" s="420" t="s">
        <v>698</v>
      </c>
      <c r="D45" s="421" t="s">
        <v>699</v>
      </c>
    </row>
    <row r="46" spans="2:7" ht="13.5" customHeight="1">
      <c r="B46" s="422" t="s">
        <v>700</v>
      </c>
      <c r="C46" s="423" t="s">
        <v>701</v>
      </c>
      <c r="D46" s="430" t="s">
        <v>722</v>
      </c>
      <c r="F46" s="424"/>
      <c r="G46" s="424" t="s">
        <v>703</v>
      </c>
    </row>
    <row r="47" spans="2:7" ht="13.5" customHeight="1">
      <c r="B47" s="425">
        <v>2</v>
      </c>
      <c r="C47" s="426" t="s">
        <v>704</v>
      </c>
      <c r="D47" s="430" t="s">
        <v>762</v>
      </c>
      <c r="E47" s="451" t="s">
        <v>726</v>
      </c>
      <c r="F47" s="424"/>
      <c r="G47" s="424" t="s">
        <v>702</v>
      </c>
    </row>
    <row r="48" spans="2:7" ht="13.5" customHeight="1">
      <c r="B48" s="425">
        <v>3</v>
      </c>
      <c r="C48" s="426" t="s">
        <v>705</v>
      </c>
      <c r="D48" s="427" t="s">
        <v>592</v>
      </c>
      <c r="E48" s="452" t="s">
        <v>738</v>
      </c>
      <c r="F48" s="424"/>
      <c r="G48" s="424" t="s">
        <v>702</v>
      </c>
    </row>
    <row r="49" spans="1:7" ht="13.5" customHeight="1">
      <c r="B49" s="428"/>
      <c r="C49" s="429" t="s">
        <v>706</v>
      </c>
      <c r="D49" s="431" t="s">
        <v>724</v>
      </c>
      <c r="F49" s="424"/>
      <c r="G49" s="424" t="s">
        <v>702</v>
      </c>
    </row>
    <row r="50" spans="1:7" ht="23.25" customHeight="1">
      <c r="B50" s="425">
        <v>4</v>
      </c>
      <c r="C50" s="426" t="s">
        <v>707</v>
      </c>
      <c r="D50" s="430" t="s">
        <v>722</v>
      </c>
      <c r="F50" s="424"/>
      <c r="G50" s="424" t="s">
        <v>702</v>
      </c>
    </row>
    <row r="51" spans="1:7" ht="23.25" customHeight="1">
      <c r="B51" s="425">
        <v>5</v>
      </c>
      <c r="C51" s="426" t="s">
        <v>708</v>
      </c>
      <c r="D51" s="430" t="s">
        <v>722</v>
      </c>
      <c r="F51" s="424"/>
      <c r="G51" s="424" t="s">
        <v>702</v>
      </c>
    </row>
    <row r="52" spans="1:7" ht="13.5" customHeight="1">
      <c r="B52" s="428"/>
      <c r="C52" s="429" t="s">
        <v>709</v>
      </c>
      <c r="D52" s="431" t="s">
        <v>725</v>
      </c>
      <c r="F52" s="424"/>
      <c r="G52" s="424" t="s">
        <v>702</v>
      </c>
    </row>
    <row r="53" spans="1:7" ht="23.25" customHeight="1">
      <c r="B53" s="425">
        <v>6</v>
      </c>
      <c r="C53" s="426" t="s">
        <v>723</v>
      </c>
      <c r="D53" s="430" t="s">
        <v>722</v>
      </c>
      <c r="F53" s="424"/>
      <c r="G53" s="424" t="s">
        <v>702</v>
      </c>
    </row>
    <row r="54" spans="1:7" ht="13.5" customHeight="1">
      <c r="B54" s="428"/>
      <c r="C54" s="429" t="s">
        <v>710</v>
      </c>
      <c r="D54" s="431" t="s">
        <v>711</v>
      </c>
      <c r="F54" s="426"/>
      <c r="G54" s="426" t="s">
        <v>711</v>
      </c>
    </row>
    <row r="55" spans="1:7" ht="23.25" customHeight="1">
      <c r="B55" s="428"/>
      <c r="C55" s="429" t="s">
        <v>712</v>
      </c>
      <c r="D55" s="431" t="s">
        <v>711</v>
      </c>
      <c r="F55" s="426"/>
      <c r="G55" s="426" t="s">
        <v>711</v>
      </c>
    </row>
    <row r="56" spans="1:7" ht="23.25" customHeight="1">
      <c r="B56" s="428"/>
      <c r="C56" s="429" t="s">
        <v>713</v>
      </c>
      <c r="D56" s="431" t="s">
        <v>711</v>
      </c>
      <c r="F56" s="426"/>
      <c r="G56" s="426" t="s">
        <v>711</v>
      </c>
    </row>
    <row r="57" spans="1:7" ht="23.25" customHeight="1">
      <c r="B57" s="428"/>
      <c r="C57" s="429" t="s">
        <v>714</v>
      </c>
      <c r="D57" s="431" t="s">
        <v>711</v>
      </c>
      <c r="F57" s="426"/>
      <c r="G57" s="426" t="s">
        <v>711</v>
      </c>
    </row>
    <row r="58" spans="1:7" ht="23.25" customHeight="1">
      <c r="B58" s="425">
        <v>7</v>
      </c>
      <c r="C58" s="426" t="s">
        <v>715</v>
      </c>
      <c r="D58" s="430" t="s">
        <v>722</v>
      </c>
      <c r="F58" s="424"/>
      <c r="G58" s="424" t="s">
        <v>702</v>
      </c>
    </row>
    <row r="59" spans="1:7" ht="23.25" customHeight="1">
      <c r="B59" s="425">
        <v>8</v>
      </c>
      <c r="C59" s="426" t="s">
        <v>716</v>
      </c>
      <c r="D59" s="430" t="s">
        <v>722</v>
      </c>
      <c r="F59" s="424"/>
      <c r="G59" s="424" t="s">
        <v>702</v>
      </c>
    </row>
    <row r="60" spans="1:7" ht="23.25" customHeight="1">
      <c r="B60" s="428"/>
      <c r="C60" s="429" t="s">
        <v>717</v>
      </c>
      <c r="D60" s="431" t="s">
        <v>724</v>
      </c>
      <c r="F60" s="424"/>
      <c r="G60" s="424" t="s">
        <v>702</v>
      </c>
    </row>
    <row r="61" spans="1:7" ht="23.25" customHeight="1">
      <c r="B61" s="425">
        <v>9</v>
      </c>
      <c r="C61" s="426" t="s">
        <v>718</v>
      </c>
      <c r="D61" s="430" t="s">
        <v>722</v>
      </c>
      <c r="F61" s="424"/>
      <c r="G61" s="424" t="s">
        <v>702</v>
      </c>
    </row>
    <row r="62" spans="1:7" ht="23.25" customHeight="1">
      <c r="A62" s="432"/>
      <c r="B62" s="428"/>
      <c r="C62" s="429" t="s">
        <v>719</v>
      </c>
      <c r="D62" s="431" t="s">
        <v>724</v>
      </c>
      <c r="F62" s="424"/>
      <c r="G62" s="424"/>
    </row>
    <row r="63" spans="1:7" ht="15.4" customHeight="1">
      <c r="A63" s="432"/>
      <c r="B63" s="428"/>
      <c r="C63" s="429" t="s">
        <v>720</v>
      </c>
      <c r="D63" s="431" t="s">
        <v>724</v>
      </c>
      <c r="F63" s="424"/>
      <c r="G63" s="424" t="s">
        <v>702</v>
      </c>
    </row>
    <row r="64" spans="1:7" ht="13.5" customHeight="1">
      <c r="B64" s="425">
        <v>10</v>
      </c>
      <c r="C64" s="426" t="s">
        <v>721</v>
      </c>
      <c r="D64" s="414" t="s">
        <v>762</v>
      </c>
      <c r="E64" s="451" t="s">
        <v>591</v>
      </c>
    </row>
    <row r="65" spans="3:3">
      <c r="C65" s="1"/>
    </row>
    <row r="66" spans="3:3">
      <c r="C66" s="1"/>
    </row>
    <row r="67" spans="3:3">
      <c r="C67" s="1"/>
    </row>
    <row r="68" spans="3:3">
      <c r="C68" s="1"/>
    </row>
  </sheetData>
  <mergeCells count="1">
    <mergeCell ref="B43:C43"/>
  </mergeCells>
  <hyperlinks>
    <hyperlink ref="C46" r:id="rId1" display="https://departments.moe.gov.sa/Scholarship/RelatedDepartments/KingSalmanScholarship/Documents/Issueadecisionform.pdf" xr:uid="{5D154A64-1E28-4326-9918-B569E0AC0DB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40"/>
  <sheetViews>
    <sheetView zoomScaleNormal="100" workbookViewId="0">
      <selection activeCell="C14" sqref="C14"/>
    </sheetView>
  </sheetViews>
  <sheetFormatPr baseColWidth="10" defaultRowHeight="13.5"/>
  <cols>
    <col min="1" max="1" width="1.9375" style="78" customWidth="1"/>
    <col min="2" max="2" width="11" style="78"/>
    <col min="3" max="3" width="26.75" style="78" customWidth="1"/>
    <col min="4" max="4" width="27.0625" style="78" customWidth="1"/>
    <col min="5" max="5" width="23.1875" style="78" customWidth="1"/>
    <col min="6" max="6" width="19.5" style="90" customWidth="1"/>
    <col min="7" max="7" width="19.3125" style="78" customWidth="1"/>
    <col min="8" max="8" width="15.6875" style="78" customWidth="1"/>
    <col min="9" max="9" width="19.8125" style="78" customWidth="1"/>
    <col min="10" max="10" width="20.9375" style="78" customWidth="1"/>
    <col min="11" max="11" width="16.0625" style="78" customWidth="1"/>
    <col min="12" max="12" width="15" style="78" customWidth="1"/>
    <col min="13" max="16384" width="11" style="78"/>
  </cols>
  <sheetData>
    <row r="2" spans="2:7" s="107" customFormat="1" ht="23.25">
      <c r="C2" s="111" t="s">
        <v>472</v>
      </c>
      <c r="D2" s="108" t="s">
        <v>473</v>
      </c>
      <c r="E2" s="79" t="s">
        <v>471</v>
      </c>
      <c r="F2" s="109" t="s">
        <v>445</v>
      </c>
      <c r="G2" s="110" t="s">
        <v>443</v>
      </c>
    </row>
    <row r="3" spans="2:7">
      <c r="B3" s="3274" t="s">
        <v>67</v>
      </c>
      <c r="D3" s="80"/>
      <c r="E3" s="81" t="s">
        <v>459</v>
      </c>
      <c r="F3" s="78"/>
    </row>
    <row r="4" spans="2:7">
      <c r="B4" s="3275"/>
      <c r="D4" s="80"/>
      <c r="E4" s="82" t="s">
        <v>461</v>
      </c>
      <c r="F4" s="78"/>
    </row>
    <row r="5" spans="2:7">
      <c r="B5" s="3276"/>
      <c r="D5" s="80"/>
      <c r="E5" s="83" t="s">
        <v>462</v>
      </c>
      <c r="F5" s="78"/>
    </row>
    <row r="6" spans="2:7">
      <c r="B6" s="3277" t="s">
        <v>418</v>
      </c>
      <c r="C6" s="3274" t="s">
        <v>294</v>
      </c>
      <c r="F6" s="78"/>
    </row>
    <row r="7" spans="2:7">
      <c r="B7" s="3279"/>
      <c r="C7" s="3276"/>
      <c r="F7" s="78"/>
    </row>
    <row r="8" spans="2:7">
      <c r="B8" s="3277" t="s">
        <v>352</v>
      </c>
      <c r="C8" s="84" t="s">
        <v>291</v>
      </c>
      <c r="F8" s="78"/>
      <c r="G8" s="86" t="s">
        <v>449</v>
      </c>
    </row>
    <row r="9" spans="2:7">
      <c r="B9" s="3279"/>
      <c r="C9" s="87" t="s">
        <v>369</v>
      </c>
      <c r="D9" s="87" t="s">
        <v>292</v>
      </c>
      <c r="E9" s="88"/>
      <c r="F9" s="78"/>
      <c r="G9" s="88" t="s">
        <v>448</v>
      </c>
    </row>
    <row r="10" spans="2:7">
      <c r="B10" s="3277" t="s">
        <v>353</v>
      </c>
      <c r="D10" s="84" t="s">
        <v>288</v>
      </c>
      <c r="F10" s="78"/>
    </row>
    <row r="11" spans="2:7">
      <c r="B11" s="3279"/>
      <c r="C11" s="87" t="s">
        <v>450</v>
      </c>
      <c r="D11" s="84" t="s">
        <v>295</v>
      </c>
      <c r="F11" s="78"/>
    </row>
    <row r="12" spans="2:7">
      <c r="B12" s="3277" t="s">
        <v>366</v>
      </c>
      <c r="D12" s="80"/>
      <c r="F12" s="78"/>
    </row>
    <row r="13" spans="2:7">
      <c r="B13" s="3279"/>
      <c r="D13" s="80"/>
      <c r="E13" s="85" t="s">
        <v>460</v>
      </c>
      <c r="F13" s="78"/>
      <c r="G13" s="85" t="s">
        <v>444</v>
      </c>
    </row>
    <row r="14" spans="2:7">
      <c r="F14" s="78"/>
      <c r="G14" s="90"/>
    </row>
    <row r="15" spans="2:7">
      <c r="F15" s="78"/>
      <c r="G15" s="90"/>
    </row>
    <row r="16" spans="2:7">
      <c r="D16" s="88"/>
      <c r="F16" s="78"/>
    </row>
    <row r="17" spans="2:7">
      <c r="C17" s="90"/>
      <c r="F17" s="78"/>
    </row>
    <row r="18" spans="2:7">
      <c r="C18" s="90"/>
      <c r="F18" s="78"/>
    </row>
    <row r="19" spans="2:7" ht="23.25">
      <c r="C19" s="91" t="s">
        <v>953</v>
      </c>
      <c r="D19" s="92" t="s">
        <v>446</v>
      </c>
      <c r="E19" s="93" t="s">
        <v>278</v>
      </c>
      <c r="F19" s="94" t="s">
        <v>398</v>
      </c>
      <c r="G19" s="95" t="s">
        <v>463</v>
      </c>
    </row>
    <row r="20" spans="2:7">
      <c r="B20" s="3277" t="s">
        <v>67</v>
      </c>
      <c r="C20" s="3274" t="s">
        <v>290</v>
      </c>
      <c r="D20" s="3274" t="s">
        <v>282</v>
      </c>
      <c r="F20" s="3274" t="s">
        <v>283</v>
      </c>
    </row>
    <row r="21" spans="2:7">
      <c r="B21" s="3278"/>
      <c r="C21" s="3276"/>
      <c r="D21" s="3276"/>
      <c r="F21" s="3275"/>
    </row>
    <row r="22" spans="2:7">
      <c r="B22" s="3279"/>
      <c r="C22" s="96"/>
      <c r="D22" s="97"/>
      <c r="F22" s="96" t="s">
        <v>457</v>
      </c>
    </row>
    <row r="23" spans="2:7">
      <c r="B23" s="3277" t="s">
        <v>418</v>
      </c>
      <c r="C23" s="84" t="s">
        <v>287</v>
      </c>
      <c r="E23" s="98" t="s">
        <v>308</v>
      </c>
      <c r="F23" s="99" t="s">
        <v>456</v>
      </c>
    </row>
    <row r="24" spans="2:7">
      <c r="B24" s="3279"/>
      <c r="C24" s="100"/>
      <c r="E24" s="101" t="s">
        <v>374</v>
      </c>
      <c r="F24" s="102" t="s">
        <v>455</v>
      </c>
    </row>
    <row r="25" spans="2:7">
      <c r="B25" s="3277" t="s">
        <v>352</v>
      </c>
      <c r="C25" s="84" t="s">
        <v>286</v>
      </c>
      <c r="E25" s="84" t="s">
        <v>335</v>
      </c>
      <c r="F25" s="78"/>
      <c r="G25" s="103" t="s">
        <v>285</v>
      </c>
    </row>
    <row r="26" spans="2:7">
      <c r="B26" s="3279"/>
      <c r="C26" s="87" t="s">
        <v>307</v>
      </c>
      <c r="E26" s="87" t="s">
        <v>466</v>
      </c>
      <c r="F26" s="78"/>
      <c r="G26" s="103" t="s">
        <v>464</v>
      </c>
    </row>
    <row r="27" spans="2:7">
      <c r="B27" s="3277" t="s">
        <v>353</v>
      </c>
      <c r="C27" s="84" t="s">
        <v>289</v>
      </c>
      <c r="D27" s="84" t="s">
        <v>279</v>
      </c>
      <c r="E27" s="84" t="s">
        <v>276</v>
      </c>
      <c r="F27" s="78"/>
      <c r="G27" s="84" t="s">
        <v>458</v>
      </c>
    </row>
    <row r="28" spans="2:7">
      <c r="B28" s="3278"/>
      <c r="C28" s="87" t="s">
        <v>297</v>
      </c>
      <c r="D28" s="89" t="s">
        <v>452</v>
      </c>
      <c r="E28" s="87" t="s">
        <v>274</v>
      </c>
      <c r="F28" s="78"/>
      <c r="G28" s="104"/>
    </row>
    <row r="29" spans="2:7">
      <c r="B29" s="3278"/>
      <c r="C29" s="86"/>
      <c r="D29" s="89" t="s">
        <v>451</v>
      </c>
      <c r="E29" s="89"/>
      <c r="F29" s="78"/>
      <c r="G29" s="105"/>
    </row>
    <row r="30" spans="2:7">
      <c r="B30" s="3279"/>
      <c r="C30" s="90"/>
      <c r="D30" s="106" t="s">
        <v>453</v>
      </c>
      <c r="E30" s="89"/>
      <c r="F30" s="78"/>
      <c r="G30" s="3274" t="s">
        <v>275</v>
      </c>
    </row>
    <row r="31" spans="2:7">
      <c r="B31" s="3277" t="s">
        <v>366</v>
      </c>
      <c r="C31" s="90"/>
      <c r="D31" s="84" t="s">
        <v>271</v>
      </c>
      <c r="E31" s="84" t="s">
        <v>273</v>
      </c>
      <c r="F31" s="78"/>
      <c r="G31" s="3276"/>
    </row>
    <row r="32" spans="2:7">
      <c r="B32" s="3279"/>
      <c r="C32" s="90"/>
      <c r="D32" s="89" t="s">
        <v>272</v>
      </c>
      <c r="E32" s="87" t="s">
        <v>311</v>
      </c>
      <c r="F32" s="78"/>
      <c r="G32" s="3274" t="s">
        <v>277</v>
      </c>
    </row>
    <row r="33" spans="3:7">
      <c r="D33" s="89" t="s">
        <v>454</v>
      </c>
      <c r="F33" s="78"/>
      <c r="G33" s="3276"/>
    </row>
    <row r="34" spans="3:7">
      <c r="D34" s="106" t="s">
        <v>453</v>
      </c>
      <c r="F34" s="78"/>
    </row>
    <row r="35" spans="3:7">
      <c r="C35" s="90"/>
      <c r="F35" s="78"/>
    </row>
    <row r="36" spans="3:7">
      <c r="C36" s="90"/>
      <c r="F36" s="78"/>
    </row>
    <row r="37" spans="3:7">
      <c r="C37" s="90"/>
      <c r="F37" s="78"/>
    </row>
    <row r="38" spans="3:7">
      <c r="C38" s="90"/>
      <c r="F38" s="78"/>
    </row>
    <row r="39" spans="3:7">
      <c r="C39" s="90"/>
      <c r="F39" s="78"/>
    </row>
    <row r="40" spans="3:7">
      <c r="C40" s="90"/>
      <c r="F40" s="78"/>
    </row>
  </sheetData>
  <mergeCells count="16">
    <mergeCell ref="B31:B32"/>
    <mergeCell ref="G30:G31"/>
    <mergeCell ref="G32:G33"/>
    <mergeCell ref="F20:F21"/>
    <mergeCell ref="B23:B24"/>
    <mergeCell ref="B25:B26"/>
    <mergeCell ref="B3:B5"/>
    <mergeCell ref="B27:B30"/>
    <mergeCell ref="C20:C21"/>
    <mergeCell ref="C6:C7"/>
    <mergeCell ref="D20:D21"/>
    <mergeCell ref="B12:B13"/>
    <mergeCell ref="B10:B11"/>
    <mergeCell ref="B8:B9"/>
    <mergeCell ref="B6:B7"/>
    <mergeCell ref="B20:B2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L104"/>
  <sheetViews>
    <sheetView workbookViewId="0">
      <selection activeCell="D35" sqref="D35"/>
    </sheetView>
  </sheetViews>
  <sheetFormatPr baseColWidth="10" defaultRowHeight="12.75"/>
  <cols>
    <col min="1" max="1" width="4.3125" style="22" customWidth="1"/>
    <col min="2" max="2" width="3.125" style="22" customWidth="1"/>
    <col min="3" max="3" width="62.125" style="23" customWidth="1"/>
    <col min="4" max="4" width="5.5" style="22" customWidth="1"/>
    <col min="5" max="6" width="9" style="22" customWidth="1"/>
    <col min="7" max="8" width="4.5" style="22" customWidth="1"/>
    <col min="9" max="10" width="17.5" style="22" customWidth="1"/>
    <col min="11" max="16384" width="11" style="22"/>
  </cols>
  <sheetData>
    <row r="4" spans="2:12" ht="14.25" thickBot="1">
      <c r="B4" s="43" t="s">
        <v>124</v>
      </c>
      <c r="C4" s="44"/>
      <c r="D4" s="43" t="s">
        <v>126</v>
      </c>
    </row>
    <row r="5" spans="2:12" ht="13.5" thickTop="1" thickBot="1">
      <c r="B5" s="46">
        <v>1</v>
      </c>
      <c r="C5" s="72" t="s">
        <v>206</v>
      </c>
      <c r="D5" s="73">
        <v>1</v>
      </c>
      <c r="E5" s="22" t="s">
        <v>207</v>
      </c>
    </row>
    <row r="6" spans="2:12" ht="13.9" thickTop="1" thickBot="1">
      <c r="B6" s="46">
        <v>2</v>
      </c>
      <c r="C6" s="72" t="s">
        <v>137</v>
      </c>
      <c r="D6" s="73">
        <v>1</v>
      </c>
      <c r="I6" s="70" t="s">
        <v>182</v>
      </c>
      <c r="J6" s="70" t="s">
        <v>181</v>
      </c>
      <c r="K6" s="70" t="s">
        <v>183</v>
      </c>
      <c r="L6" s="70" t="s">
        <v>184</v>
      </c>
    </row>
    <row r="7" spans="2:12" ht="13.9" thickTop="1">
      <c r="B7" s="22">
        <v>3</v>
      </c>
      <c r="C7" s="45" t="s">
        <v>142</v>
      </c>
      <c r="D7" s="45">
        <v>1</v>
      </c>
      <c r="I7" s="12"/>
      <c r="J7" s="69" t="s">
        <v>185</v>
      </c>
      <c r="K7" s="69" t="s">
        <v>188</v>
      </c>
      <c r="L7" s="69"/>
    </row>
    <row r="8" spans="2:12">
      <c r="B8" s="22">
        <v>4</v>
      </c>
      <c r="C8" s="45" t="s">
        <v>201</v>
      </c>
      <c r="D8" s="45"/>
      <c r="I8" s="69"/>
      <c r="J8" s="69" t="s">
        <v>186</v>
      </c>
      <c r="K8" s="69" t="s">
        <v>186</v>
      </c>
      <c r="L8" s="69" t="s">
        <v>186</v>
      </c>
    </row>
    <row r="9" spans="2:12">
      <c r="B9" s="22">
        <v>5</v>
      </c>
      <c r="C9" s="45" t="s">
        <v>217</v>
      </c>
      <c r="D9" s="45"/>
      <c r="I9" s="69"/>
      <c r="J9" s="69" t="s">
        <v>187</v>
      </c>
      <c r="K9" s="69" t="s">
        <v>187</v>
      </c>
      <c r="L9" s="69" t="s">
        <v>187</v>
      </c>
    </row>
    <row r="10" spans="2:12" ht="25.5">
      <c r="B10" s="22">
        <v>6</v>
      </c>
      <c r="C10" s="36" t="s">
        <v>212</v>
      </c>
      <c r="D10" s="35">
        <v>1</v>
      </c>
    </row>
    <row r="11" spans="2:12">
      <c r="B11" s="22">
        <v>7</v>
      </c>
      <c r="C11" s="36" t="s">
        <v>127</v>
      </c>
      <c r="D11" s="35">
        <v>3</v>
      </c>
    </row>
    <row r="12" spans="2:12">
      <c r="B12" s="22">
        <v>8</v>
      </c>
      <c r="C12" s="36" t="s">
        <v>130</v>
      </c>
      <c r="D12" s="35">
        <v>1</v>
      </c>
    </row>
    <row r="13" spans="2:12">
      <c r="B13" s="22">
        <v>9</v>
      </c>
      <c r="C13" s="36" t="s">
        <v>134</v>
      </c>
      <c r="D13" s="35">
        <v>1</v>
      </c>
      <c r="H13" s="22">
        <v>2</v>
      </c>
      <c r="I13" s="45" t="s">
        <v>137</v>
      </c>
      <c r="J13" s="45"/>
    </row>
    <row r="14" spans="2:12">
      <c r="B14" s="22">
        <v>10</v>
      </c>
      <c r="C14" s="36" t="s">
        <v>143</v>
      </c>
      <c r="D14" s="35">
        <v>1</v>
      </c>
      <c r="I14" s="35" t="s">
        <v>189</v>
      </c>
      <c r="J14" s="35"/>
    </row>
    <row r="15" spans="2:12" ht="13.5">
      <c r="B15" s="51">
        <v>11</v>
      </c>
      <c r="C15" s="52" t="s">
        <v>146</v>
      </c>
      <c r="D15" s="53">
        <v>1</v>
      </c>
      <c r="I15" s="33" t="s">
        <v>190</v>
      </c>
      <c r="J15" s="34"/>
    </row>
    <row r="16" spans="2:12" ht="13.5">
      <c r="B16" s="22">
        <v>12</v>
      </c>
      <c r="C16" s="36" t="s">
        <v>152</v>
      </c>
      <c r="D16" s="35">
        <v>1</v>
      </c>
      <c r="I16" s="40" t="s">
        <v>175</v>
      </c>
      <c r="J16" s="24"/>
    </row>
    <row r="17" spans="2:10" ht="13.5">
      <c r="B17" s="22">
        <v>13</v>
      </c>
      <c r="C17" s="36" t="s">
        <v>153</v>
      </c>
      <c r="D17" s="35">
        <v>1</v>
      </c>
      <c r="I17" s="39" t="s">
        <v>176</v>
      </c>
      <c r="J17" s="38"/>
    </row>
    <row r="18" spans="2:10" ht="13.5">
      <c r="B18" s="22">
        <v>14</v>
      </c>
      <c r="C18" s="36" t="s">
        <v>154</v>
      </c>
      <c r="D18" s="35">
        <v>1</v>
      </c>
      <c r="H18" s="22">
        <v>1</v>
      </c>
      <c r="I18" s="31" t="s">
        <v>177</v>
      </c>
      <c r="J18" s="25"/>
    </row>
    <row r="19" spans="2:10" ht="13.5">
      <c r="B19" s="22">
        <v>15</v>
      </c>
      <c r="C19" s="36" t="s">
        <v>155</v>
      </c>
      <c r="D19" s="35">
        <v>1</v>
      </c>
      <c r="I19" s="2" t="s">
        <v>178</v>
      </c>
      <c r="J19" s="27"/>
    </row>
    <row r="20" spans="2:10" ht="13.5">
      <c r="B20" s="22">
        <v>16</v>
      </c>
      <c r="C20" s="36" t="s">
        <v>213</v>
      </c>
      <c r="D20" s="35"/>
      <c r="H20" s="22">
        <v>1</v>
      </c>
      <c r="I20" s="32" t="s">
        <v>179</v>
      </c>
      <c r="J20" s="26"/>
    </row>
    <row r="21" spans="2:10" ht="13.5">
      <c r="B21" s="51">
        <v>17</v>
      </c>
      <c r="C21" s="54" t="s">
        <v>166</v>
      </c>
      <c r="D21" s="55">
        <v>1</v>
      </c>
      <c r="I21" s="41" t="s">
        <v>180</v>
      </c>
      <c r="J21" s="28"/>
    </row>
    <row r="22" spans="2:10" ht="13.5">
      <c r="B22" s="22">
        <v>18</v>
      </c>
      <c r="C22" s="33" t="s">
        <v>169</v>
      </c>
      <c r="D22" s="34">
        <v>1</v>
      </c>
    </row>
    <row r="23" spans="2:10" ht="13.5">
      <c r="B23" s="22">
        <v>19</v>
      </c>
      <c r="C23" s="33" t="s">
        <v>171</v>
      </c>
      <c r="D23" s="34">
        <v>1</v>
      </c>
    </row>
    <row r="24" spans="2:10" ht="13.5">
      <c r="B24" s="22">
        <v>20</v>
      </c>
      <c r="C24" s="33" t="s">
        <v>197</v>
      </c>
      <c r="D24" s="34"/>
    </row>
    <row r="25" spans="2:10" ht="13.5">
      <c r="B25" s="22">
        <v>21</v>
      </c>
      <c r="C25" s="33" t="s">
        <v>205</v>
      </c>
      <c r="D25" s="34"/>
    </row>
    <row r="26" spans="2:10" ht="13.5">
      <c r="B26" s="22">
        <v>22</v>
      </c>
      <c r="C26" s="33" t="s">
        <v>209</v>
      </c>
      <c r="D26" s="34"/>
    </row>
    <row r="27" spans="2:10" ht="13.5">
      <c r="B27" s="22">
        <v>23</v>
      </c>
      <c r="C27" s="33" t="s">
        <v>221</v>
      </c>
      <c r="D27" s="34"/>
    </row>
    <row r="28" spans="2:10" ht="13.5">
      <c r="B28" s="51">
        <v>24</v>
      </c>
      <c r="C28" s="56" t="s">
        <v>156</v>
      </c>
      <c r="D28" s="57">
        <v>1</v>
      </c>
    </row>
    <row r="29" spans="2:10" ht="13.5">
      <c r="B29" s="22">
        <v>25</v>
      </c>
      <c r="C29" s="40" t="s">
        <v>164</v>
      </c>
      <c r="D29" s="24">
        <v>4</v>
      </c>
    </row>
    <row r="30" spans="2:10" ht="13.5">
      <c r="B30" s="22">
        <v>26</v>
      </c>
      <c r="C30" s="40" t="s">
        <v>194</v>
      </c>
      <c r="D30" s="24"/>
    </row>
    <row r="31" spans="2:10" ht="13.5">
      <c r="B31" s="22">
        <v>27</v>
      </c>
      <c r="C31" s="40" t="s">
        <v>198</v>
      </c>
      <c r="D31" s="24"/>
    </row>
    <row r="32" spans="2:10" ht="13.5">
      <c r="B32" s="22">
        <v>28</v>
      </c>
      <c r="C32" s="40" t="s">
        <v>208</v>
      </c>
      <c r="D32" s="24"/>
    </row>
    <row r="33" spans="2:4" ht="13.5">
      <c r="B33" s="22">
        <v>29</v>
      </c>
      <c r="C33" s="40" t="s">
        <v>220</v>
      </c>
      <c r="D33" s="24"/>
    </row>
    <row r="34" spans="2:4" ht="13.5">
      <c r="B34" s="22">
        <v>30</v>
      </c>
      <c r="C34" s="40" t="s">
        <v>223</v>
      </c>
      <c r="D34" s="24"/>
    </row>
    <row r="35" spans="2:4">
      <c r="B35" s="22">
        <v>31</v>
      </c>
      <c r="C35" s="37" t="s">
        <v>150</v>
      </c>
      <c r="D35" s="38">
        <v>1</v>
      </c>
    </row>
    <row r="36" spans="2:4" ht="13.15" thickBot="1">
      <c r="B36" s="58">
        <v>32</v>
      </c>
      <c r="C36" s="59" t="s">
        <v>174</v>
      </c>
      <c r="D36" s="60">
        <v>1</v>
      </c>
    </row>
    <row r="37" spans="2:4" ht="13.5" thickTop="1" thickBot="1">
      <c r="B37" s="46">
        <v>33</v>
      </c>
      <c r="C37" s="47" t="s">
        <v>125</v>
      </c>
      <c r="D37" s="48">
        <v>1</v>
      </c>
    </row>
    <row r="38" spans="2:4" ht="13.15" thickTop="1">
      <c r="B38" s="22">
        <v>34</v>
      </c>
      <c r="C38" s="30" t="s">
        <v>128</v>
      </c>
      <c r="D38" s="25">
        <v>1</v>
      </c>
    </row>
    <row r="39" spans="2:4">
      <c r="B39" s="51">
        <v>35</v>
      </c>
      <c r="C39" s="61" t="s">
        <v>129</v>
      </c>
      <c r="D39" s="62">
        <v>1</v>
      </c>
    </row>
    <row r="40" spans="2:4">
      <c r="B40" s="51">
        <v>36</v>
      </c>
      <c r="C40" s="61" t="s">
        <v>131</v>
      </c>
      <c r="D40" s="62">
        <v>1</v>
      </c>
    </row>
    <row r="41" spans="2:4">
      <c r="B41" s="51">
        <v>37</v>
      </c>
      <c r="C41" s="61" t="s">
        <v>132</v>
      </c>
      <c r="D41" s="62">
        <v>1</v>
      </c>
    </row>
    <row r="42" spans="2:4" ht="25.5">
      <c r="B42" s="51">
        <v>38</v>
      </c>
      <c r="C42" s="61" t="s">
        <v>133</v>
      </c>
      <c r="D42" s="62">
        <v>1</v>
      </c>
    </row>
    <row r="43" spans="2:4">
      <c r="B43" s="51">
        <v>39</v>
      </c>
      <c r="C43" s="61" t="s">
        <v>135</v>
      </c>
      <c r="D43" s="62">
        <v>1</v>
      </c>
    </row>
    <row r="44" spans="2:4">
      <c r="B44" s="51">
        <v>40</v>
      </c>
      <c r="C44" s="61" t="s">
        <v>136</v>
      </c>
      <c r="D44" s="62">
        <v>1</v>
      </c>
    </row>
    <row r="45" spans="2:4">
      <c r="B45" s="22">
        <v>41</v>
      </c>
      <c r="C45" s="30" t="s">
        <v>138</v>
      </c>
      <c r="D45" s="25">
        <v>1</v>
      </c>
    </row>
    <row r="46" spans="2:4">
      <c r="B46" s="22">
        <v>42</v>
      </c>
      <c r="C46" s="30" t="s">
        <v>139</v>
      </c>
      <c r="D46" s="25">
        <v>1</v>
      </c>
    </row>
    <row r="47" spans="2:4">
      <c r="B47" s="22">
        <v>43</v>
      </c>
      <c r="C47" s="30" t="s">
        <v>140</v>
      </c>
      <c r="D47" s="25">
        <v>1</v>
      </c>
    </row>
    <row r="48" spans="2:4">
      <c r="B48" s="22">
        <v>44</v>
      </c>
      <c r="C48" s="30" t="s">
        <v>141</v>
      </c>
      <c r="D48" s="25">
        <v>1</v>
      </c>
    </row>
    <row r="49" spans="2:4">
      <c r="B49" s="22">
        <v>45</v>
      </c>
      <c r="C49" s="30" t="s">
        <v>144</v>
      </c>
      <c r="D49" s="25">
        <v>1</v>
      </c>
    </row>
    <row r="50" spans="2:4">
      <c r="B50" s="22">
        <v>46</v>
      </c>
      <c r="C50" s="30" t="s">
        <v>145</v>
      </c>
      <c r="D50" s="25">
        <v>1</v>
      </c>
    </row>
    <row r="51" spans="2:4">
      <c r="B51" s="51">
        <v>47</v>
      </c>
      <c r="C51" s="61" t="s">
        <v>147</v>
      </c>
      <c r="D51" s="62">
        <v>1</v>
      </c>
    </row>
    <row r="52" spans="2:4">
      <c r="B52" s="22">
        <v>48</v>
      </c>
      <c r="C52" s="30" t="s">
        <v>158</v>
      </c>
      <c r="D52" s="25">
        <v>1</v>
      </c>
    </row>
    <row r="53" spans="2:4">
      <c r="B53" s="22">
        <v>49</v>
      </c>
      <c r="C53" s="30" t="s">
        <v>159</v>
      </c>
      <c r="D53" s="25">
        <v>1</v>
      </c>
    </row>
    <row r="54" spans="2:4">
      <c r="B54" s="22">
        <v>50</v>
      </c>
      <c r="C54" s="30" t="s">
        <v>160</v>
      </c>
      <c r="D54" s="25">
        <v>1</v>
      </c>
    </row>
    <row r="55" spans="2:4">
      <c r="B55" s="51">
        <v>51</v>
      </c>
      <c r="C55" s="61" t="s">
        <v>165</v>
      </c>
      <c r="D55" s="62">
        <v>1</v>
      </c>
    </row>
    <row r="56" spans="2:4">
      <c r="B56" s="22">
        <v>52</v>
      </c>
      <c r="C56" s="30" t="s">
        <v>167</v>
      </c>
      <c r="D56" s="25">
        <v>1</v>
      </c>
    </row>
    <row r="57" spans="2:4">
      <c r="B57" s="22">
        <v>53</v>
      </c>
      <c r="C57" s="30" t="s">
        <v>170</v>
      </c>
      <c r="D57" s="25">
        <v>1</v>
      </c>
    </row>
    <row r="58" spans="2:4">
      <c r="B58" s="22">
        <v>54</v>
      </c>
      <c r="C58" s="30" t="s">
        <v>195</v>
      </c>
      <c r="D58" s="25"/>
    </row>
    <row r="59" spans="2:4">
      <c r="B59" s="22">
        <v>55</v>
      </c>
      <c r="C59" s="30" t="s">
        <v>196</v>
      </c>
      <c r="D59" s="25"/>
    </row>
    <row r="60" spans="2:4">
      <c r="B60" s="22">
        <v>56</v>
      </c>
      <c r="C60" s="30" t="s">
        <v>199</v>
      </c>
      <c r="D60" s="25"/>
    </row>
    <row r="61" spans="2:4">
      <c r="B61" s="22">
        <v>57</v>
      </c>
      <c r="C61" s="30" t="s">
        <v>200</v>
      </c>
      <c r="D61" s="25"/>
    </row>
    <row r="62" spans="2:4">
      <c r="B62" s="22">
        <v>58</v>
      </c>
      <c r="C62" s="30" t="s">
        <v>202</v>
      </c>
      <c r="D62" s="25"/>
    </row>
    <row r="63" spans="2:4">
      <c r="B63" s="22">
        <v>59</v>
      </c>
      <c r="C63" s="30" t="s">
        <v>203</v>
      </c>
      <c r="D63" s="25"/>
    </row>
    <row r="64" spans="2:4">
      <c r="B64" s="22">
        <v>60</v>
      </c>
      <c r="C64" s="30" t="s">
        <v>211</v>
      </c>
      <c r="D64" s="25"/>
    </row>
    <row r="65" spans="2:4">
      <c r="B65" s="22">
        <v>61</v>
      </c>
      <c r="C65" s="30" t="s">
        <v>215</v>
      </c>
      <c r="D65" s="25"/>
    </row>
    <row r="66" spans="2:4">
      <c r="B66" s="22">
        <v>62</v>
      </c>
      <c r="C66" s="30" t="s">
        <v>216</v>
      </c>
      <c r="D66" s="25"/>
    </row>
    <row r="67" spans="2:4">
      <c r="B67" s="22">
        <v>63</v>
      </c>
      <c r="C67" s="30" t="s">
        <v>219</v>
      </c>
      <c r="D67" s="25"/>
    </row>
    <row r="68" spans="2:4">
      <c r="B68" s="51">
        <v>64</v>
      </c>
      <c r="C68" s="61" t="s">
        <v>222</v>
      </c>
      <c r="D68" s="62"/>
    </row>
    <row r="69" spans="2:4">
      <c r="B69" s="22">
        <v>65</v>
      </c>
      <c r="C69" s="30" t="s">
        <v>225</v>
      </c>
      <c r="D69" s="25"/>
    </row>
    <row r="70" spans="2:4">
      <c r="B70" s="22">
        <v>66</v>
      </c>
      <c r="C70" s="42" t="s">
        <v>157</v>
      </c>
      <c r="D70" s="27">
        <v>1</v>
      </c>
    </row>
    <row r="71" spans="2:4">
      <c r="B71" s="22">
        <v>67</v>
      </c>
      <c r="C71" s="42" t="s">
        <v>161</v>
      </c>
      <c r="D71" s="27">
        <v>1</v>
      </c>
    </row>
    <row r="72" spans="2:4">
      <c r="B72" s="22">
        <v>68</v>
      </c>
      <c r="C72" s="42" t="s">
        <v>173</v>
      </c>
      <c r="D72" s="27">
        <v>1</v>
      </c>
    </row>
    <row r="73" spans="2:4">
      <c r="B73" s="22">
        <v>69</v>
      </c>
      <c r="C73" s="42" t="s">
        <v>192</v>
      </c>
      <c r="D73" s="27"/>
    </row>
    <row r="74" spans="2:4">
      <c r="B74" s="22">
        <v>70</v>
      </c>
      <c r="C74" s="42" t="s">
        <v>191</v>
      </c>
      <c r="D74" s="27"/>
    </row>
    <row r="75" spans="2:4">
      <c r="B75" s="51">
        <v>71</v>
      </c>
      <c r="C75" s="63" t="s">
        <v>193</v>
      </c>
      <c r="D75" s="64"/>
    </row>
    <row r="76" spans="2:4">
      <c r="B76" s="22">
        <v>72</v>
      </c>
      <c r="C76" s="42" t="s">
        <v>218</v>
      </c>
      <c r="D76" s="27"/>
    </row>
    <row r="77" spans="2:4">
      <c r="B77" s="22">
        <v>73</v>
      </c>
      <c r="C77" s="29" t="s">
        <v>148</v>
      </c>
      <c r="D77" s="26">
        <v>1</v>
      </c>
    </row>
    <row r="78" spans="2:4">
      <c r="B78" s="51">
        <v>74</v>
      </c>
      <c r="C78" s="65" t="s">
        <v>149</v>
      </c>
      <c r="D78" s="66">
        <v>1</v>
      </c>
    </row>
    <row r="79" spans="2:4">
      <c r="B79" s="22">
        <v>75</v>
      </c>
      <c r="C79" s="29" t="s">
        <v>151</v>
      </c>
      <c r="D79" s="26">
        <v>1</v>
      </c>
    </row>
    <row r="80" spans="2:4">
      <c r="B80" s="22">
        <v>76</v>
      </c>
      <c r="C80" s="29" t="s">
        <v>162</v>
      </c>
      <c r="D80" s="26">
        <v>1</v>
      </c>
    </row>
    <row r="81" spans="2:4">
      <c r="B81" s="22">
        <v>77</v>
      </c>
      <c r="C81" s="29" t="s">
        <v>163</v>
      </c>
      <c r="D81" s="26">
        <v>1</v>
      </c>
    </row>
    <row r="82" spans="2:4">
      <c r="B82" s="51">
        <v>78</v>
      </c>
      <c r="C82" s="65" t="s">
        <v>172</v>
      </c>
      <c r="D82" s="66">
        <v>1</v>
      </c>
    </row>
    <row r="83" spans="2:4">
      <c r="B83" s="22">
        <v>79</v>
      </c>
      <c r="C83" s="29" t="s">
        <v>204</v>
      </c>
      <c r="D83" s="26"/>
    </row>
    <row r="84" spans="2:4" ht="13.15" thickBot="1">
      <c r="B84" s="22">
        <v>80</v>
      </c>
      <c r="C84" s="29" t="s">
        <v>210</v>
      </c>
      <c r="D84" s="26"/>
    </row>
    <row r="85" spans="2:4" ht="14.25" thickTop="1" thickBot="1">
      <c r="B85" s="46">
        <v>81</v>
      </c>
      <c r="C85" s="76" t="s">
        <v>224</v>
      </c>
      <c r="D85" s="77">
        <v>6.9444444444444441E-3</v>
      </c>
    </row>
    <row r="86" spans="2:4" ht="13.9" thickTop="1">
      <c r="B86" s="71">
        <v>82</v>
      </c>
      <c r="C86" s="74" t="s">
        <v>168</v>
      </c>
      <c r="D86" s="75">
        <v>1</v>
      </c>
    </row>
    <row r="87" spans="2:4" ht="13.5">
      <c r="B87" s="22">
        <v>83</v>
      </c>
      <c r="C87" s="41" t="s">
        <v>226</v>
      </c>
      <c r="D87" s="28"/>
    </row>
    <row r="88" spans="2:4" ht="27">
      <c r="B88" s="22">
        <v>84</v>
      </c>
      <c r="C88" s="49" t="s">
        <v>227</v>
      </c>
      <c r="D88" s="50"/>
    </row>
    <row r="89" spans="2:4" ht="13.5">
      <c r="B89" s="22">
        <v>85</v>
      </c>
      <c r="C89" s="41" t="s">
        <v>214</v>
      </c>
      <c r="D89" s="28"/>
    </row>
    <row r="90" spans="2:4" ht="13.5">
      <c r="B90" s="51">
        <v>86</v>
      </c>
      <c r="C90" s="67" t="s">
        <v>236</v>
      </c>
      <c r="D90" s="68">
        <v>1</v>
      </c>
    </row>
    <row r="91" spans="2:4" ht="13.5">
      <c r="B91" s="51">
        <v>87</v>
      </c>
      <c r="C91" s="67" t="s">
        <v>237</v>
      </c>
      <c r="D91" s="68">
        <v>1</v>
      </c>
    </row>
    <row r="92" spans="2:4" ht="13.5">
      <c r="B92" s="51">
        <v>88</v>
      </c>
      <c r="C92" s="67" t="s">
        <v>238</v>
      </c>
      <c r="D92" s="68">
        <v>1</v>
      </c>
    </row>
    <row r="93" spans="2:4">
      <c r="B93" s="22">
        <v>89</v>
      </c>
    </row>
    <row r="94" spans="2:4">
      <c r="B94" s="22">
        <v>90</v>
      </c>
    </row>
    <row r="95" spans="2:4">
      <c r="B95" s="22">
        <v>91</v>
      </c>
    </row>
    <row r="96" spans="2:4">
      <c r="B96" s="22">
        <v>92</v>
      </c>
    </row>
    <row r="97" spans="2:2">
      <c r="B97" s="22">
        <v>93</v>
      </c>
    </row>
    <row r="98" spans="2:2">
      <c r="B98" s="22">
        <v>94</v>
      </c>
    </row>
    <row r="99" spans="2:2">
      <c r="B99" s="22">
        <v>95</v>
      </c>
    </row>
    <row r="100" spans="2:2">
      <c r="B100" s="22">
        <v>96</v>
      </c>
    </row>
    <row r="101" spans="2:2">
      <c r="B101" s="22">
        <v>97</v>
      </c>
    </row>
    <row r="102" spans="2:2">
      <c r="B102" s="22">
        <v>98</v>
      </c>
    </row>
    <row r="103" spans="2:2">
      <c r="B103" s="22">
        <v>99</v>
      </c>
    </row>
    <row r="104" spans="2:2">
      <c r="B104" s="22">
        <v>100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EF33-4860-4B79-A8A9-6C0D4AD5AE3F}">
  <dimension ref="A2:U41"/>
  <sheetViews>
    <sheetView workbookViewId="0">
      <selection activeCell="B17" sqref="B17"/>
    </sheetView>
  </sheetViews>
  <sheetFormatPr baseColWidth="10" defaultColWidth="5" defaultRowHeight="12.75"/>
  <cols>
    <col min="1" max="1" width="17.9375" style="22" customWidth="1"/>
    <col min="2" max="2" width="5.6875" style="22" bestFit="1" customWidth="1"/>
    <col min="3" max="14" width="5.75" style="22" customWidth="1"/>
    <col min="15" max="15" width="5.75" style="299" customWidth="1"/>
    <col min="16" max="21" width="5.75" style="22" customWidth="1"/>
    <col min="22" max="16384" width="5" style="22"/>
  </cols>
  <sheetData>
    <row r="2" spans="1:21">
      <c r="C2" s="3281">
        <v>2018</v>
      </c>
      <c r="D2" s="3281"/>
      <c r="E2" s="3281"/>
      <c r="F2" s="3281"/>
      <c r="G2" s="3281"/>
      <c r="H2" s="3281"/>
      <c r="I2" s="3281">
        <v>2019</v>
      </c>
      <c r="J2" s="3281"/>
      <c r="K2" s="3281"/>
      <c r="L2" s="3281"/>
      <c r="M2" s="3281"/>
      <c r="N2" s="3281"/>
      <c r="O2" s="3281"/>
      <c r="P2" s="3281"/>
      <c r="Q2" s="3281"/>
      <c r="R2" s="3281"/>
      <c r="S2" s="3281"/>
      <c r="T2" s="3281"/>
      <c r="U2" s="3281"/>
    </row>
    <row r="3" spans="1:21">
      <c r="C3" s="22" t="s">
        <v>573</v>
      </c>
      <c r="D3" s="22" t="s">
        <v>574</v>
      </c>
      <c r="E3" s="22" t="s">
        <v>575</v>
      </c>
      <c r="F3" s="22" t="s">
        <v>576</v>
      </c>
      <c r="G3" s="22" t="s">
        <v>577</v>
      </c>
      <c r="H3" s="22" t="s">
        <v>578</v>
      </c>
      <c r="I3" s="22" t="s">
        <v>579</v>
      </c>
      <c r="J3" s="22" t="s">
        <v>580</v>
      </c>
      <c r="K3" s="22" t="s">
        <v>581</v>
      </c>
      <c r="L3" s="22" t="s">
        <v>582</v>
      </c>
      <c r="M3" s="22" t="s">
        <v>54</v>
      </c>
      <c r="N3" s="22" t="s">
        <v>583</v>
      </c>
      <c r="P3" s="22" t="s">
        <v>573</v>
      </c>
      <c r="Q3" s="22" t="s">
        <v>574</v>
      </c>
      <c r="R3" s="22" t="s">
        <v>575</v>
      </c>
      <c r="S3" s="22" t="s">
        <v>576</v>
      </c>
      <c r="T3" s="22" t="s">
        <v>577</v>
      </c>
      <c r="U3" s="22" t="s">
        <v>578</v>
      </c>
    </row>
    <row r="4" spans="1:21">
      <c r="A4" s="22" t="s">
        <v>569</v>
      </c>
      <c r="B4" s="22">
        <v>3050</v>
      </c>
      <c r="C4" s="22">
        <v>3050</v>
      </c>
      <c r="D4" s="22">
        <v>3050</v>
      </c>
      <c r="E4" s="22">
        <v>3050</v>
      </c>
      <c r="F4" s="22">
        <v>3050</v>
      </c>
      <c r="G4" s="22">
        <v>3050</v>
      </c>
      <c r="H4" s="22">
        <v>3050</v>
      </c>
      <c r="I4" s="22">
        <v>3050</v>
      </c>
      <c r="J4" s="22">
        <v>3050</v>
      </c>
      <c r="K4" s="22">
        <v>3050</v>
      </c>
      <c r="L4" s="22">
        <v>3050</v>
      </c>
      <c r="M4" s="22">
        <v>3050</v>
      </c>
      <c r="N4" s="22">
        <v>3050</v>
      </c>
      <c r="O4" s="299" t="s">
        <v>428</v>
      </c>
      <c r="P4" s="22">
        <v>3050</v>
      </c>
      <c r="Q4" s="22">
        <v>3050</v>
      </c>
      <c r="R4" s="22">
        <v>3050</v>
      </c>
      <c r="S4" s="22">
        <v>3050</v>
      </c>
      <c r="T4" s="22">
        <v>3050</v>
      </c>
      <c r="U4" s="22">
        <v>3050</v>
      </c>
    </row>
    <row r="5" spans="1:21">
      <c r="A5" s="22" t="s">
        <v>566</v>
      </c>
      <c r="B5" s="22">
        <v>10500</v>
      </c>
      <c r="C5" s="22">
        <v>0</v>
      </c>
      <c r="D5" s="22">
        <v>0</v>
      </c>
      <c r="E5" s="22">
        <v>2000</v>
      </c>
      <c r="F5" s="22">
        <v>0</v>
      </c>
      <c r="G5" s="22">
        <v>0</v>
      </c>
      <c r="H5" s="22">
        <v>2000</v>
      </c>
      <c r="I5" s="22">
        <v>0</v>
      </c>
      <c r="J5" s="22">
        <v>0</v>
      </c>
      <c r="K5" s="22">
        <v>2000</v>
      </c>
      <c r="L5" s="22">
        <v>1000</v>
      </c>
      <c r="M5" s="22">
        <v>1000</v>
      </c>
      <c r="N5" s="22">
        <v>2500</v>
      </c>
      <c r="O5" s="299">
        <f>B5-E5-H5-K5-L5-M5-N5</f>
        <v>0</v>
      </c>
    </row>
    <row r="6" spans="1:21">
      <c r="A6" s="22" t="s">
        <v>567</v>
      </c>
      <c r="B6" s="22">
        <v>4000</v>
      </c>
      <c r="C6" s="22">
        <v>0</v>
      </c>
      <c r="D6" s="22">
        <v>0</v>
      </c>
      <c r="E6" s="22">
        <v>0</v>
      </c>
      <c r="F6" s="22">
        <v>0</v>
      </c>
      <c r="G6" s="22">
        <v>0</v>
      </c>
      <c r="H6" s="22">
        <v>0</v>
      </c>
      <c r="I6" s="22">
        <v>0</v>
      </c>
      <c r="J6" s="22">
        <v>0</v>
      </c>
      <c r="K6" s="22">
        <v>0</v>
      </c>
      <c r="L6" s="22">
        <v>0</v>
      </c>
      <c r="M6" s="22">
        <v>0</v>
      </c>
      <c r="N6" s="22">
        <v>4000</v>
      </c>
      <c r="O6" s="299">
        <f>B6-N6</f>
        <v>0</v>
      </c>
    </row>
    <row r="7" spans="1:21">
      <c r="A7" s="22" t="s">
        <v>568</v>
      </c>
      <c r="B7" s="22">
        <v>7200</v>
      </c>
      <c r="C7" s="22">
        <v>0</v>
      </c>
      <c r="D7" s="22">
        <v>900</v>
      </c>
      <c r="E7" s="22">
        <v>900</v>
      </c>
      <c r="F7" s="22">
        <v>900</v>
      </c>
      <c r="G7" s="22">
        <v>900</v>
      </c>
      <c r="H7" s="22">
        <v>900</v>
      </c>
      <c r="I7" s="22">
        <v>900</v>
      </c>
      <c r="J7" s="22">
        <v>900</v>
      </c>
      <c r="K7" s="22">
        <v>900</v>
      </c>
      <c r="L7" s="22">
        <v>0</v>
      </c>
      <c r="M7" s="22">
        <v>0</v>
      </c>
      <c r="N7" s="22">
        <v>0</v>
      </c>
      <c r="O7" s="299">
        <f>B7-D7-E7-F7-G7-H7-I7-J7-K7</f>
        <v>0</v>
      </c>
    </row>
    <row r="8" spans="1:21">
      <c r="A8" s="22" t="s">
        <v>570</v>
      </c>
      <c r="B8" s="22">
        <v>1200</v>
      </c>
      <c r="C8" s="22">
        <v>2400</v>
      </c>
      <c r="D8" s="22">
        <v>1200</v>
      </c>
      <c r="E8" s="22">
        <v>1200</v>
      </c>
      <c r="F8" s="22">
        <v>1200</v>
      </c>
      <c r="G8" s="22">
        <v>1200</v>
      </c>
      <c r="H8" s="22">
        <v>1200</v>
      </c>
      <c r="I8" s="22">
        <v>1200</v>
      </c>
      <c r="J8" s="22">
        <v>1200</v>
      </c>
      <c r="K8" s="22">
        <v>1200</v>
      </c>
      <c r="L8" s="22">
        <v>1200</v>
      </c>
      <c r="M8" s="22">
        <v>1200</v>
      </c>
      <c r="N8" s="22">
        <v>1200</v>
      </c>
      <c r="O8" s="299" t="s">
        <v>428</v>
      </c>
      <c r="P8" s="22">
        <v>1200</v>
      </c>
      <c r="Q8" s="22">
        <v>1200</v>
      </c>
      <c r="R8" s="22">
        <v>1200</v>
      </c>
      <c r="S8" s="22">
        <v>1200</v>
      </c>
      <c r="T8" s="22">
        <v>1200</v>
      </c>
      <c r="U8" s="22">
        <v>1200</v>
      </c>
    </row>
    <row r="9" spans="1:21">
      <c r="A9" s="22" t="s">
        <v>571</v>
      </c>
      <c r="B9" s="22" t="s">
        <v>572</v>
      </c>
      <c r="C9" s="22">
        <f>C4-C5-C6-C7-C8</f>
        <v>650</v>
      </c>
      <c r="D9" s="22">
        <f t="shared" ref="D9:T9" si="0">D4-D5-D6-D7-D8</f>
        <v>950</v>
      </c>
      <c r="E9" s="22">
        <f>E4+E12-E5-E6-E7-E8</f>
        <v>900</v>
      </c>
      <c r="F9" s="22">
        <f t="shared" si="0"/>
        <v>950</v>
      </c>
      <c r="G9" s="22">
        <f t="shared" si="0"/>
        <v>950</v>
      </c>
      <c r="H9" s="22">
        <f>H4+H12-H5-H6-H7-H8</f>
        <v>900</v>
      </c>
      <c r="I9" s="22">
        <f t="shared" si="0"/>
        <v>950</v>
      </c>
      <c r="J9" s="22">
        <f t="shared" si="0"/>
        <v>950</v>
      </c>
      <c r="K9" s="22">
        <f>K4+K12-K5-K6-K7-K8</f>
        <v>900</v>
      </c>
      <c r="L9" s="22">
        <f t="shared" si="0"/>
        <v>850</v>
      </c>
      <c r="M9" s="22">
        <f t="shared" si="0"/>
        <v>850</v>
      </c>
      <c r="N9" s="22">
        <f>N4+N12+N10-N5-N6-N7-N8</f>
        <v>1200</v>
      </c>
      <c r="O9" s="299">
        <f>(SUM(C9:N9)-600)/12</f>
        <v>866.66666666666663</v>
      </c>
      <c r="P9" s="22">
        <f t="shared" si="0"/>
        <v>1850</v>
      </c>
      <c r="Q9" s="22">
        <f t="shared" si="0"/>
        <v>1850</v>
      </c>
      <c r="R9" s="22">
        <f>R4+R12-R5-R6-R7-R8</f>
        <v>3800</v>
      </c>
      <c r="S9" s="22">
        <f t="shared" si="0"/>
        <v>1850</v>
      </c>
      <c r="T9" s="22">
        <f t="shared" si="0"/>
        <v>1850</v>
      </c>
      <c r="U9" s="22">
        <f>U4+U12-U5-U6-U7-U8</f>
        <v>3800</v>
      </c>
    </row>
    <row r="10" spans="1:21">
      <c r="A10" s="22" t="s">
        <v>584</v>
      </c>
      <c r="B10" s="22">
        <v>3900</v>
      </c>
      <c r="C10" s="51"/>
      <c r="D10" s="300"/>
      <c r="E10" s="300"/>
      <c r="F10" s="300"/>
      <c r="G10" s="300"/>
      <c r="H10" s="300"/>
      <c r="I10" s="300"/>
      <c r="J10" s="300"/>
      <c r="K10" s="300"/>
      <c r="L10" s="300"/>
      <c r="M10" s="300"/>
      <c r="N10" s="301">
        <v>3900</v>
      </c>
      <c r="O10" s="302"/>
    </row>
    <row r="11" spans="1:21">
      <c r="A11" s="22" t="s">
        <v>585</v>
      </c>
      <c r="B11" s="22">
        <v>1300</v>
      </c>
    </row>
    <row r="12" spans="1:21">
      <c r="A12" s="22" t="s">
        <v>586</v>
      </c>
      <c r="B12" s="22">
        <v>1950</v>
      </c>
      <c r="C12" s="51"/>
      <c r="D12" s="300"/>
      <c r="E12" s="301">
        <v>1950</v>
      </c>
      <c r="F12" s="51"/>
      <c r="G12" s="300"/>
      <c r="H12" s="301">
        <v>1950</v>
      </c>
      <c r="I12" s="51"/>
      <c r="J12" s="300"/>
      <c r="K12" s="301">
        <v>1950</v>
      </c>
      <c r="L12" s="51"/>
      <c r="M12" s="300"/>
      <c r="N12" s="301">
        <v>1950</v>
      </c>
      <c r="O12" s="303"/>
      <c r="P12" s="51"/>
      <c r="Q12" s="300"/>
      <c r="R12" s="301">
        <v>1950</v>
      </c>
      <c r="S12" s="51"/>
      <c r="T12" s="300"/>
      <c r="U12" s="301">
        <v>1950</v>
      </c>
    </row>
    <row r="14" spans="1:21">
      <c r="B14" s="22">
        <f>B106+B11</f>
        <v>1300</v>
      </c>
    </row>
    <row r="15" spans="1:21">
      <c r="B15" s="22">
        <f>B12*8</f>
        <v>15600</v>
      </c>
    </row>
    <row r="16" spans="1:21">
      <c r="B16" s="22">
        <f>B12*10</f>
        <v>19500</v>
      </c>
    </row>
    <row r="17" spans="2:18">
      <c r="B17" s="22">
        <f>SUM(B14:B16)</f>
        <v>36400</v>
      </c>
    </row>
    <row r="20" spans="2:18">
      <c r="H20" s="3280">
        <f>H28-H24</f>
        <v>13</v>
      </c>
      <c r="I20" s="3282" t="s">
        <v>378</v>
      </c>
      <c r="J20" s="3280">
        <f>L20-H20</f>
        <v>-5</v>
      </c>
      <c r="K20" s="3282" t="s">
        <v>838</v>
      </c>
      <c r="L20" s="3280">
        <v>8</v>
      </c>
      <c r="N20" s="3280">
        <v>3.5</v>
      </c>
      <c r="O20" s="3282" t="s">
        <v>378</v>
      </c>
      <c r="P20" s="3280">
        <f>P28-P24</f>
        <v>4.5</v>
      </c>
      <c r="Q20" s="3282" t="s">
        <v>838</v>
      </c>
      <c r="R20" s="3280">
        <v>8</v>
      </c>
    </row>
    <row r="21" spans="2:18">
      <c r="H21" s="3280"/>
      <c r="I21" s="3280"/>
      <c r="J21" s="3280"/>
      <c r="K21" s="3280"/>
      <c r="L21" s="3280"/>
      <c r="N21" s="3280"/>
      <c r="O21" s="3280"/>
      <c r="P21" s="3280"/>
      <c r="Q21" s="3280"/>
      <c r="R21" s="3280"/>
    </row>
    <row r="22" spans="2:18">
      <c r="H22" s="3282" t="s">
        <v>378</v>
      </c>
      <c r="I22" s="3280"/>
      <c r="J22" s="3282" t="s">
        <v>378</v>
      </c>
      <c r="K22" s="3280"/>
      <c r="L22" s="3280"/>
      <c r="N22" s="3282" t="s">
        <v>378</v>
      </c>
      <c r="O22" s="3280"/>
      <c r="P22" s="3282" t="s">
        <v>378</v>
      </c>
      <c r="Q22" s="3280"/>
      <c r="R22" s="3280"/>
    </row>
    <row r="23" spans="2:18">
      <c r="H23" s="3280"/>
      <c r="I23" s="3280"/>
      <c r="J23" s="3280"/>
      <c r="K23" s="3280"/>
      <c r="L23" s="3280"/>
      <c r="N23" s="3280"/>
      <c r="O23" s="3280"/>
      <c r="P23" s="3280"/>
      <c r="Q23" s="3280"/>
      <c r="R23" s="3280"/>
    </row>
    <row r="24" spans="2:18">
      <c r="H24" s="3280">
        <v>0</v>
      </c>
      <c r="I24" s="3282" t="s">
        <v>839</v>
      </c>
      <c r="J24" s="3280">
        <f>-(L24+H24)</f>
        <v>-6</v>
      </c>
      <c r="K24" s="3282" t="s">
        <v>838</v>
      </c>
      <c r="L24" s="3280">
        <v>6</v>
      </c>
      <c r="N24" s="3280">
        <f>N28-N20</f>
        <v>9.5</v>
      </c>
      <c r="O24" s="3282" t="s">
        <v>839</v>
      </c>
      <c r="P24" s="3280">
        <f>-(R24-N24)</f>
        <v>3.5</v>
      </c>
      <c r="Q24" s="3282" t="s">
        <v>838</v>
      </c>
      <c r="R24" s="3280">
        <v>6</v>
      </c>
    </row>
    <row r="25" spans="2:18">
      <c r="H25" s="3280"/>
      <c r="I25" s="3280"/>
      <c r="J25" s="3280"/>
      <c r="K25" s="3280"/>
      <c r="L25" s="3280"/>
      <c r="N25" s="3280"/>
      <c r="O25" s="3280"/>
      <c r="P25" s="3280"/>
      <c r="Q25" s="3280"/>
      <c r="R25" s="3280"/>
    </row>
    <row r="26" spans="2:18">
      <c r="H26" s="3282" t="s">
        <v>838</v>
      </c>
      <c r="I26" s="3280"/>
      <c r="J26" s="3282" t="s">
        <v>838</v>
      </c>
      <c r="K26" s="3280"/>
      <c r="L26" s="3280"/>
      <c r="N26" s="3282" t="s">
        <v>838</v>
      </c>
      <c r="O26" s="3280"/>
      <c r="P26" s="3282" t="s">
        <v>838</v>
      </c>
      <c r="Q26" s="3280"/>
      <c r="R26" s="3280"/>
    </row>
    <row r="27" spans="2:18">
      <c r="H27" s="3280"/>
      <c r="I27" s="3280"/>
      <c r="J27" s="3280"/>
      <c r="K27" s="3280"/>
      <c r="L27" s="3280"/>
      <c r="N27" s="3280"/>
      <c r="O27" s="3280"/>
      <c r="P27" s="3280"/>
      <c r="Q27" s="3280"/>
      <c r="R27" s="3280"/>
    </row>
    <row r="28" spans="2:18">
      <c r="H28" s="3280">
        <v>13</v>
      </c>
      <c r="I28" s="3280"/>
      <c r="J28" s="3280">
        <v>8</v>
      </c>
      <c r="K28" s="3280"/>
      <c r="L28" s="3280"/>
      <c r="N28" s="3280">
        <v>13</v>
      </c>
      <c r="O28" s="3280"/>
      <c r="P28" s="3280">
        <v>8</v>
      </c>
      <c r="Q28" s="3280"/>
      <c r="R28" s="3280"/>
    </row>
    <row r="29" spans="2:18">
      <c r="H29" s="3280"/>
      <c r="I29" s="3280"/>
      <c r="J29" s="3280"/>
      <c r="K29" s="3280"/>
      <c r="L29" s="3280"/>
      <c r="N29" s="3280"/>
      <c r="O29" s="3280"/>
      <c r="P29" s="3280"/>
      <c r="Q29" s="3280"/>
      <c r="R29" s="3280"/>
    </row>
    <row r="32" spans="2:18">
      <c r="H32" s="3280">
        <f>H40-H36</f>
        <v>13</v>
      </c>
      <c r="I32" s="3282" t="s">
        <v>378</v>
      </c>
      <c r="J32" s="3280">
        <f>L32-H32</f>
        <v>-5</v>
      </c>
      <c r="K32" s="3282" t="s">
        <v>838</v>
      </c>
      <c r="L32" s="3280">
        <v>8</v>
      </c>
      <c r="N32" s="3280">
        <f>N40-N36</f>
        <v>13</v>
      </c>
      <c r="O32" s="3282" t="s">
        <v>378</v>
      </c>
      <c r="P32" s="3280">
        <f>R32-N32</f>
        <v>-5</v>
      </c>
      <c r="Q32" s="3282" t="s">
        <v>838</v>
      </c>
      <c r="R32" s="3280">
        <v>8</v>
      </c>
    </row>
    <row r="33" spans="8:18">
      <c r="H33" s="3280"/>
      <c r="I33" s="3280"/>
      <c r="J33" s="3280"/>
      <c r="K33" s="3280"/>
      <c r="L33" s="3280"/>
      <c r="N33" s="3280"/>
      <c r="O33" s="3280"/>
      <c r="P33" s="3280"/>
      <c r="Q33" s="3280"/>
      <c r="R33" s="3280"/>
    </row>
    <row r="34" spans="8:18">
      <c r="H34" s="3282" t="s">
        <v>378</v>
      </c>
      <c r="I34" s="3280"/>
      <c r="J34" s="3282" t="s">
        <v>378</v>
      </c>
      <c r="K34" s="3280"/>
      <c r="L34" s="3280"/>
      <c r="N34" s="3282" t="s">
        <v>378</v>
      </c>
      <c r="O34" s="3280"/>
      <c r="P34" s="3282" t="s">
        <v>378</v>
      </c>
      <c r="Q34" s="3280"/>
      <c r="R34" s="3280"/>
    </row>
    <row r="35" spans="8:18">
      <c r="H35" s="3280"/>
      <c r="I35" s="3280"/>
      <c r="J35" s="3280"/>
      <c r="K35" s="3280"/>
      <c r="L35" s="3280"/>
      <c r="N35" s="3280"/>
      <c r="O35" s="3280"/>
      <c r="P35" s="3280"/>
      <c r="Q35" s="3280"/>
      <c r="R35" s="3280"/>
    </row>
    <row r="36" spans="8:18">
      <c r="H36" s="3280">
        <v>0</v>
      </c>
      <c r="I36" s="3282" t="s">
        <v>839</v>
      </c>
      <c r="J36" s="3280">
        <f>-(L36+H36)</f>
        <v>-6</v>
      </c>
      <c r="K36" s="3282" t="s">
        <v>838</v>
      </c>
      <c r="L36" s="3280">
        <v>6</v>
      </c>
      <c r="N36" s="3280">
        <v>0</v>
      </c>
      <c r="O36" s="3282" t="s">
        <v>839</v>
      </c>
      <c r="P36" s="3280">
        <f>-(R36+N36)</f>
        <v>-6</v>
      </c>
      <c r="Q36" s="3282" t="s">
        <v>838</v>
      </c>
      <c r="R36" s="3280">
        <v>6</v>
      </c>
    </row>
    <row r="37" spans="8:18">
      <c r="H37" s="3280"/>
      <c r="I37" s="3280"/>
      <c r="J37" s="3280"/>
      <c r="K37" s="3280"/>
      <c r="L37" s="3280"/>
      <c r="N37" s="3280"/>
      <c r="O37" s="3280"/>
      <c r="P37" s="3280"/>
      <c r="Q37" s="3280"/>
      <c r="R37" s="3280"/>
    </row>
    <row r="38" spans="8:18">
      <c r="H38" s="3282" t="s">
        <v>838</v>
      </c>
      <c r="I38" s="3280"/>
      <c r="J38" s="3282" t="s">
        <v>838</v>
      </c>
      <c r="K38" s="3280"/>
      <c r="L38" s="3280"/>
      <c r="N38" s="3282" t="s">
        <v>838</v>
      </c>
      <c r="O38" s="3280"/>
      <c r="P38" s="3282" t="s">
        <v>838</v>
      </c>
      <c r="Q38" s="3280"/>
      <c r="R38" s="3280"/>
    </row>
    <row r="39" spans="8:18">
      <c r="H39" s="3280"/>
      <c r="I39" s="3280"/>
      <c r="J39" s="3280"/>
      <c r="K39" s="3280"/>
      <c r="L39" s="3280"/>
      <c r="N39" s="3280"/>
      <c r="O39" s="3280"/>
      <c r="P39" s="3280"/>
      <c r="Q39" s="3280"/>
      <c r="R39" s="3280"/>
    </row>
    <row r="40" spans="8:18">
      <c r="H40" s="3280">
        <v>13</v>
      </c>
      <c r="I40" s="3280"/>
      <c r="J40" s="3280">
        <v>8</v>
      </c>
      <c r="K40" s="3280"/>
      <c r="L40" s="3280"/>
      <c r="N40" s="3280">
        <v>13</v>
      </c>
      <c r="O40" s="3280"/>
      <c r="P40" s="3280">
        <v>8</v>
      </c>
      <c r="Q40" s="3280"/>
      <c r="R40" s="3280"/>
    </row>
    <row r="41" spans="8:18">
      <c r="H41" s="3280"/>
      <c r="I41" s="3280"/>
      <c r="J41" s="3280"/>
      <c r="K41" s="3280"/>
      <c r="L41" s="3280"/>
      <c r="N41" s="3280"/>
      <c r="O41" s="3280"/>
      <c r="P41" s="3280"/>
      <c r="Q41" s="3280"/>
      <c r="R41" s="3280"/>
    </row>
  </sheetData>
  <mergeCells count="102">
    <mergeCell ref="Q36:Q37"/>
    <mergeCell ref="R36:R37"/>
    <mergeCell ref="N34:N35"/>
    <mergeCell ref="O34:O35"/>
    <mergeCell ref="P34:P35"/>
    <mergeCell ref="Q34:Q35"/>
    <mergeCell ref="R34:R35"/>
    <mergeCell ref="N40:N41"/>
    <mergeCell ref="O40:O41"/>
    <mergeCell ref="P40:P41"/>
    <mergeCell ref="Q40:Q41"/>
    <mergeCell ref="R40:R41"/>
    <mergeCell ref="N38:N39"/>
    <mergeCell ref="O38:O39"/>
    <mergeCell ref="P38:P39"/>
    <mergeCell ref="Q38:Q39"/>
    <mergeCell ref="R38:R39"/>
    <mergeCell ref="Q32:Q33"/>
    <mergeCell ref="R32:R33"/>
    <mergeCell ref="H40:H41"/>
    <mergeCell ref="I40:I41"/>
    <mergeCell ref="J40:J41"/>
    <mergeCell ref="K40:K41"/>
    <mergeCell ref="L40:L41"/>
    <mergeCell ref="H38:H39"/>
    <mergeCell ref="I38:I39"/>
    <mergeCell ref="J38:J39"/>
    <mergeCell ref="K38:K39"/>
    <mergeCell ref="L38:L39"/>
    <mergeCell ref="H36:H37"/>
    <mergeCell ref="I36:I37"/>
    <mergeCell ref="J36:J37"/>
    <mergeCell ref="K36:K37"/>
    <mergeCell ref="L36:L37"/>
    <mergeCell ref="H34:H35"/>
    <mergeCell ref="I34:I35"/>
    <mergeCell ref="J34:J35"/>
    <mergeCell ref="K34:K35"/>
    <mergeCell ref="N36:N37"/>
    <mergeCell ref="O36:O37"/>
    <mergeCell ref="P36:P37"/>
    <mergeCell ref="L34:L35"/>
    <mergeCell ref="H32:H33"/>
    <mergeCell ref="I32:I33"/>
    <mergeCell ref="J32:J33"/>
    <mergeCell ref="K32:K33"/>
    <mergeCell ref="L32:L33"/>
    <mergeCell ref="N28:N29"/>
    <mergeCell ref="O28:O29"/>
    <mergeCell ref="P28:P29"/>
    <mergeCell ref="N32:N33"/>
    <mergeCell ref="O32:O33"/>
    <mergeCell ref="P32:P33"/>
    <mergeCell ref="H28:H29"/>
    <mergeCell ref="I28:I29"/>
    <mergeCell ref="J28:J29"/>
    <mergeCell ref="K28:K29"/>
    <mergeCell ref="L28:L29"/>
    <mergeCell ref="R28:R29"/>
    <mergeCell ref="N26:N27"/>
    <mergeCell ref="O26:O27"/>
    <mergeCell ref="P26:P27"/>
    <mergeCell ref="Q26:Q27"/>
    <mergeCell ref="R26:R27"/>
    <mergeCell ref="N24:N25"/>
    <mergeCell ref="O24:O25"/>
    <mergeCell ref="P24:P25"/>
    <mergeCell ref="Q24:Q25"/>
    <mergeCell ref="R24:R25"/>
    <mergeCell ref="Q28:Q29"/>
    <mergeCell ref="H26:H27"/>
    <mergeCell ref="I26:I27"/>
    <mergeCell ref="J26:J27"/>
    <mergeCell ref="K26:K27"/>
    <mergeCell ref="L26:L27"/>
    <mergeCell ref="L22:L23"/>
    <mergeCell ref="N22:N23"/>
    <mergeCell ref="O22:O23"/>
    <mergeCell ref="P22:P23"/>
    <mergeCell ref="Q22:Q23"/>
    <mergeCell ref="R22:R23"/>
    <mergeCell ref="H24:H25"/>
    <mergeCell ref="C2:H2"/>
    <mergeCell ref="I2:U2"/>
    <mergeCell ref="H20:H21"/>
    <mergeCell ref="I20:I21"/>
    <mergeCell ref="J20:J21"/>
    <mergeCell ref="K20:K21"/>
    <mergeCell ref="L20:L21"/>
    <mergeCell ref="N20:N21"/>
    <mergeCell ref="O20:O21"/>
    <mergeCell ref="P20:P21"/>
    <mergeCell ref="Q20:Q21"/>
    <mergeCell ref="R20:R21"/>
    <mergeCell ref="I24:I25"/>
    <mergeCell ref="J24:J25"/>
    <mergeCell ref="K24:K25"/>
    <mergeCell ref="L24:L25"/>
    <mergeCell ref="H22:H23"/>
    <mergeCell ref="I22:I23"/>
    <mergeCell ref="J22:J23"/>
    <mergeCell ref="K22:K2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F24"/>
  <sheetViews>
    <sheetView workbookViewId="0">
      <selection activeCell="C16" sqref="C16"/>
    </sheetView>
  </sheetViews>
  <sheetFormatPr baseColWidth="10" defaultRowHeight="13.5"/>
  <sheetData>
    <row r="3" spans="2:6">
      <c r="B3" t="s">
        <v>228</v>
      </c>
      <c r="C3" t="s">
        <v>235</v>
      </c>
    </row>
    <row r="4" spans="2:6">
      <c r="B4" t="s">
        <v>229</v>
      </c>
      <c r="C4" t="s">
        <v>232</v>
      </c>
      <c r="D4" t="s">
        <v>234</v>
      </c>
    </row>
    <row r="5" spans="2:6">
      <c r="B5" t="s">
        <v>231</v>
      </c>
      <c r="C5" t="s">
        <v>122</v>
      </c>
    </row>
    <row r="6" spans="2:6">
      <c r="B6" t="s">
        <v>230</v>
      </c>
      <c r="C6" t="s">
        <v>233</v>
      </c>
    </row>
    <row r="9" spans="2:6">
      <c r="B9" s="285" t="s">
        <v>352</v>
      </c>
      <c r="C9" s="3283" t="s">
        <v>556</v>
      </c>
      <c r="D9" s="3283"/>
      <c r="E9" s="3283"/>
      <c r="F9" s="3283"/>
    </row>
    <row r="10" spans="2:6" s="286" customFormat="1">
      <c r="B10" s="287" t="s">
        <v>553</v>
      </c>
      <c r="C10" s="286" t="s">
        <v>555</v>
      </c>
      <c r="D10" s="286" t="s">
        <v>557</v>
      </c>
      <c r="E10" s="286" t="s">
        <v>559</v>
      </c>
      <c r="F10" s="286" t="s">
        <v>560</v>
      </c>
    </row>
    <row r="11" spans="2:6" s="286" customFormat="1">
      <c r="B11" s="287" t="s">
        <v>554</v>
      </c>
      <c r="C11" s="286" t="s">
        <v>558</v>
      </c>
    </row>
    <row r="12" spans="2:6" s="286" customFormat="1">
      <c r="B12" s="287"/>
    </row>
    <row r="13" spans="2:6" s="286" customFormat="1">
      <c r="B13" s="287"/>
    </row>
    <row r="14" spans="2:6" s="286" customFormat="1">
      <c r="B14" s="287"/>
    </row>
    <row r="15" spans="2:6" s="286" customFormat="1">
      <c r="B15" s="512" t="s">
        <v>352</v>
      </c>
      <c r="C15" s="3283" t="s">
        <v>937</v>
      </c>
      <c r="D15" s="3283"/>
      <c r="E15" s="3283"/>
      <c r="F15" s="3283"/>
    </row>
    <row r="16" spans="2:6">
      <c r="B16" s="287" t="s">
        <v>553</v>
      </c>
    </row>
    <row r="17" spans="2:2">
      <c r="B17" s="287" t="s">
        <v>554</v>
      </c>
    </row>
    <row r="18" spans="2:2">
      <c r="B18" s="287" t="s">
        <v>930</v>
      </c>
    </row>
    <row r="19" spans="2:2">
      <c r="B19" s="287" t="s">
        <v>931</v>
      </c>
    </row>
    <row r="20" spans="2:2">
      <c r="B20" s="287" t="s">
        <v>934</v>
      </c>
    </row>
    <row r="21" spans="2:2">
      <c r="B21" s="287" t="s">
        <v>932</v>
      </c>
    </row>
    <row r="22" spans="2:2">
      <c r="B22" s="287" t="s">
        <v>933</v>
      </c>
    </row>
    <row r="23" spans="2:2">
      <c r="B23" s="287" t="s">
        <v>935</v>
      </c>
    </row>
    <row r="24" spans="2:2">
      <c r="B24" s="287" t="s">
        <v>936</v>
      </c>
    </row>
  </sheetData>
  <mergeCells count="2">
    <mergeCell ref="C9:F9"/>
    <mergeCell ref="C15:F1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ACC9-C586-4A94-97A0-DA5CFC9955DE}">
  <dimension ref="A2:Y33"/>
  <sheetViews>
    <sheetView topLeftCell="B2" workbookViewId="0">
      <selection activeCell="Y2" sqref="Y1:Y1048576"/>
    </sheetView>
  </sheetViews>
  <sheetFormatPr baseColWidth="10" defaultRowHeight="13.5"/>
  <cols>
    <col min="2" max="2" width="3.0625" style="22" customWidth="1"/>
    <col min="3" max="3" width="7.5625" style="22" customWidth="1"/>
    <col min="4" max="4" width="3.3125" style="474" customWidth="1"/>
    <col min="5" max="5" width="11" style="22"/>
    <col min="6" max="6" width="7.4375" style="473" customWidth="1"/>
    <col min="7" max="13" width="5.25" style="475" customWidth="1"/>
    <col min="14" max="14" width="5.25" style="476" customWidth="1"/>
    <col min="15" max="19" width="5.25" style="475" customWidth="1"/>
    <col min="20" max="20" width="5.9375" customWidth="1"/>
  </cols>
  <sheetData>
    <row r="2" spans="2:25">
      <c r="Y2" t="s">
        <v>950</v>
      </c>
    </row>
    <row r="3" spans="2:25" ht="13.9" thickBot="1">
      <c r="B3" s="22" t="s">
        <v>800</v>
      </c>
    </row>
    <row r="4" spans="2:25" ht="13.9" thickBot="1">
      <c r="F4" s="477" t="s">
        <v>834</v>
      </c>
      <c r="G4" s="475" t="s">
        <v>578</v>
      </c>
      <c r="H4" s="475" t="s">
        <v>579</v>
      </c>
      <c r="I4" s="475" t="s">
        <v>580</v>
      </c>
      <c r="J4" s="475" t="s">
        <v>581</v>
      </c>
      <c r="K4" s="475" t="s">
        <v>582</v>
      </c>
      <c r="L4" s="475" t="s">
        <v>54</v>
      </c>
      <c r="M4" s="475" t="s">
        <v>583</v>
      </c>
      <c r="N4" s="476" t="s">
        <v>573</v>
      </c>
      <c r="O4" s="475" t="s">
        <v>574</v>
      </c>
      <c r="P4" s="475" t="s">
        <v>575</v>
      </c>
      <c r="Q4" s="475" t="s">
        <v>576</v>
      </c>
      <c r="R4" s="475" t="s">
        <v>577</v>
      </c>
      <c r="S4" s="475" t="s">
        <v>578</v>
      </c>
      <c r="T4" s="477" t="s">
        <v>837</v>
      </c>
    </row>
    <row r="5" spans="2:25" ht="13.9" thickBot="1">
      <c r="B5" s="22">
        <v>1</v>
      </c>
      <c r="C5" s="22" t="s">
        <v>801</v>
      </c>
      <c r="D5" s="474" t="s">
        <v>414</v>
      </c>
      <c r="E5" s="473" t="s">
        <v>804</v>
      </c>
      <c r="F5" s="477">
        <v>5</v>
      </c>
      <c r="N5" s="480">
        <v>6</v>
      </c>
      <c r="Q5" s="478">
        <v>7</v>
      </c>
      <c r="T5" s="477">
        <v>7</v>
      </c>
    </row>
    <row r="6" spans="2:25" ht="13.9" thickBot="1">
      <c r="D6" s="2467" t="s">
        <v>812</v>
      </c>
      <c r="E6" s="473" t="s">
        <v>836</v>
      </c>
      <c r="F6" s="477">
        <v>209</v>
      </c>
      <c r="G6" s="478">
        <v>204</v>
      </c>
      <c r="H6" s="478">
        <v>199</v>
      </c>
      <c r="I6" s="478">
        <v>194</v>
      </c>
      <c r="J6" s="478">
        <v>189</v>
      </c>
      <c r="K6" s="478">
        <v>184</v>
      </c>
      <c r="T6" s="477">
        <v>184</v>
      </c>
    </row>
    <row r="7" spans="2:25" ht="13.9" thickBot="1">
      <c r="D7" s="2467"/>
      <c r="E7" s="473" t="s">
        <v>835</v>
      </c>
      <c r="F7" s="477">
        <v>42</v>
      </c>
      <c r="G7" s="478">
        <v>40</v>
      </c>
      <c r="H7" s="478">
        <v>38</v>
      </c>
      <c r="I7" s="478">
        <v>36</v>
      </c>
      <c r="J7" s="478">
        <v>34</v>
      </c>
      <c r="K7" s="478">
        <v>33</v>
      </c>
      <c r="T7" s="477">
        <v>33</v>
      </c>
    </row>
    <row r="8" spans="2:25" ht="13.9" thickBot="1">
      <c r="B8" s="22">
        <v>2</v>
      </c>
      <c r="C8" s="22" t="s">
        <v>802</v>
      </c>
      <c r="D8" s="474" t="s">
        <v>811</v>
      </c>
      <c r="E8" s="473" t="s">
        <v>805</v>
      </c>
      <c r="F8" s="477">
        <v>6</v>
      </c>
      <c r="L8" s="478">
        <v>7</v>
      </c>
      <c r="M8" s="479">
        <v>8</v>
      </c>
      <c r="N8" s="480">
        <v>9</v>
      </c>
      <c r="O8" s="478">
        <v>10</v>
      </c>
      <c r="T8" s="477">
        <v>10</v>
      </c>
    </row>
    <row r="9" spans="2:25" ht="13.9" thickBot="1">
      <c r="D9" s="474" t="s">
        <v>833</v>
      </c>
      <c r="E9" s="473" t="s">
        <v>806</v>
      </c>
      <c r="F9" s="481">
        <v>6</v>
      </c>
      <c r="G9" s="478">
        <v>7</v>
      </c>
      <c r="I9" s="478">
        <v>8</v>
      </c>
      <c r="K9" s="478">
        <v>9</v>
      </c>
      <c r="M9" s="479">
        <v>10</v>
      </c>
      <c r="T9" s="477">
        <v>10</v>
      </c>
    </row>
    <row r="10" spans="2:25" ht="13.9" thickBot="1">
      <c r="D10" s="474" t="s">
        <v>832</v>
      </c>
      <c r="E10" s="473" t="s">
        <v>807</v>
      </c>
      <c r="F10" s="477">
        <v>9</v>
      </c>
      <c r="I10" s="478">
        <v>10</v>
      </c>
      <c r="T10" s="477">
        <v>10</v>
      </c>
    </row>
    <row r="11" spans="2:25" ht="13.9" thickBot="1">
      <c r="D11" s="474" t="s">
        <v>831</v>
      </c>
      <c r="E11" s="473" t="s">
        <v>808</v>
      </c>
      <c r="F11" s="481">
        <v>5</v>
      </c>
      <c r="G11" s="478">
        <v>6</v>
      </c>
      <c r="I11" s="478">
        <v>7</v>
      </c>
      <c r="K11" s="478">
        <v>8</v>
      </c>
      <c r="L11" s="478">
        <v>9</v>
      </c>
      <c r="M11" s="479">
        <v>10</v>
      </c>
      <c r="T11" s="477">
        <v>10</v>
      </c>
    </row>
    <row r="12" spans="2:25" ht="13.9" thickBot="1">
      <c r="D12" s="474" t="s">
        <v>830</v>
      </c>
      <c r="E12" s="473" t="s">
        <v>809</v>
      </c>
      <c r="F12" s="481">
        <v>7</v>
      </c>
      <c r="G12" s="478">
        <v>8</v>
      </c>
      <c r="J12" s="478">
        <v>9</v>
      </c>
      <c r="M12" s="479">
        <v>10</v>
      </c>
      <c r="T12" s="477">
        <v>10</v>
      </c>
    </row>
    <row r="13" spans="2:25" ht="13.9" thickBot="1">
      <c r="D13" s="474" t="s">
        <v>829</v>
      </c>
      <c r="E13" s="473" t="s">
        <v>810</v>
      </c>
      <c r="F13" s="481">
        <v>7</v>
      </c>
      <c r="G13" s="478">
        <v>8</v>
      </c>
      <c r="J13" s="478">
        <v>9</v>
      </c>
      <c r="M13" s="479">
        <v>10</v>
      </c>
      <c r="T13" s="477">
        <v>10</v>
      </c>
    </row>
    <row r="14" spans="2:25" ht="13.9" thickBot="1">
      <c r="B14" s="22">
        <v>3</v>
      </c>
      <c r="C14" s="22" t="s">
        <v>803</v>
      </c>
      <c r="D14" s="474" t="s">
        <v>828</v>
      </c>
      <c r="E14" s="473" t="s">
        <v>813</v>
      </c>
      <c r="F14" s="477">
        <v>7</v>
      </c>
      <c r="L14" s="478">
        <v>8</v>
      </c>
      <c r="M14" s="479">
        <v>9</v>
      </c>
      <c r="N14" s="480">
        <v>10</v>
      </c>
      <c r="T14" s="477">
        <v>10</v>
      </c>
    </row>
    <row r="15" spans="2:25" ht="13.9" thickBot="1">
      <c r="D15" s="474" t="s">
        <v>827</v>
      </c>
      <c r="E15" s="473" t="s">
        <v>814</v>
      </c>
      <c r="F15" s="477">
        <v>2</v>
      </c>
      <c r="H15" s="478">
        <v>3</v>
      </c>
      <c r="I15" s="478">
        <v>4</v>
      </c>
      <c r="J15" s="478">
        <v>5</v>
      </c>
      <c r="K15" s="478">
        <v>6</v>
      </c>
      <c r="L15" s="478">
        <v>7</v>
      </c>
      <c r="M15" s="479">
        <v>8</v>
      </c>
      <c r="N15" s="480">
        <v>9</v>
      </c>
      <c r="O15" s="478">
        <v>10</v>
      </c>
      <c r="T15" s="477">
        <v>10</v>
      </c>
    </row>
    <row r="16" spans="2:25" ht="13.9" thickBot="1">
      <c r="D16" s="474" t="s">
        <v>826</v>
      </c>
      <c r="E16" s="473" t="s">
        <v>815</v>
      </c>
      <c r="F16" s="477">
        <v>4</v>
      </c>
      <c r="H16" s="478">
        <v>6</v>
      </c>
      <c r="J16" s="478">
        <v>8</v>
      </c>
      <c r="L16" s="478">
        <v>10</v>
      </c>
      <c r="T16" s="477">
        <v>10</v>
      </c>
    </row>
    <row r="17" spans="4:20" ht="13.9" thickBot="1">
      <c r="D17" s="474" t="s">
        <v>825</v>
      </c>
      <c r="E17" s="473" t="s">
        <v>816</v>
      </c>
      <c r="F17" s="477">
        <v>4</v>
      </c>
      <c r="H17" s="478">
        <v>6</v>
      </c>
      <c r="J17" s="478">
        <v>8</v>
      </c>
      <c r="L17" s="478">
        <v>10</v>
      </c>
      <c r="T17" s="477">
        <v>10</v>
      </c>
    </row>
    <row r="18" spans="4:20" ht="13.9" thickBot="1">
      <c r="D18" s="474" t="s">
        <v>824</v>
      </c>
      <c r="E18" s="473" t="s">
        <v>817</v>
      </c>
      <c r="F18" s="477">
        <v>2</v>
      </c>
      <c r="H18" s="478">
        <v>3</v>
      </c>
      <c r="J18" s="478">
        <v>4</v>
      </c>
      <c r="L18" s="478">
        <v>5</v>
      </c>
      <c r="M18" s="479">
        <v>6</v>
      </c>
      <c r="N18" s="480">
        <v>7</v>
      </c>
      <c r="O18" s="478">
        <v>8</v>
      </c>
      <c r="P18" s="478">
        <v>9</v>
      </c>
      <c r="Q18" s="478">
        <v>10</v>
      </c>
      <c r="T18" s="477">
        <v>10</v>
      </c>
    </row>
    <row r="19" spans="4:20" ht="13.9" thickBot="1">
      <c r="D19" s="474" t="s">
        <v>823</v>
      </c>
      <c r="E19" s="473" t="s">
        <v>818</v>
      </c>
      <c r="F19" s="477">
        <v>4</v>
      </c>
      <c r="M19" s="479">
        <v>6</v>
      </c>
      <c r="N19" s="480">
        <v>8</v>
      </c>
      <c r="O19" s="478">
        <v>10</v>
      </c>
      <c r="T19" s="477">
        <v>10</v>
      </c>
    </row>
    <row r="20" spans="4:20" ht="13.9" thickBot="1">
      <c r="D20" s="474" t="s">
        <v>822</v>
      </c>
      <c r="E20" s="473" t="s">
        <v>819</v>
      </c>
      <c r="F20" s="477">
        <v>7</v>
      </c>
      <c r="H20" s="478">
        <v>8</v>
      </c>
      <c r="J20" s="478">
        <v>9</v>
      </c>
      <c r="L20" s="478">
        <v>10</v>
      </c>
      <c r="T20" s="477">
        <v>10</v>
      </c>
    </row>
    <row r="21" spans="4:20" ht="13.9" thickBot="1">
      <c r="D21" s="474" t="s">
        <v>821</v>
      </c>
      <c r="E21" s="473" t="s">
        <v>820</v>
      </c>
      <c r="F21" s="477">
        <v>0</v>
      </c>
      <c r="H21" s="478">
        <v>1</v>
      </c>
      <c r="J21" s="478">
        <v>2</v>
      </c>
      <c r="L21" s="478">
        <v>3</v>
      </c>
      <c r="M21" s="479">
        <v>4</v>
      </c>
      <c r="N21" s="480">
        <v>5</v>
      </c>
      <c r="O21" s="478">
        <v>6</v>
      </c>
      <c r="P21" s="478">
        <v>7</v>
      </c>
      <c r="Q21" s="478">
        <v>8</v>
      </c>
      <c r="R21" s="478">
        <v>9</v>
      </c>
      <c r="S21" s="478">
        <v>10</v>
      </c>
      <c r="T21" s="477">
        <v>10</v>
      </c>
    </row>
    <row r="33" spans="1:14">
      <c r="A33" t="s">
        <v>949</v>
      </c>
      <c r="N33" s="476" t="s">
        <v>948</v>
      </c>
    </row>
  </sheetData>
  <mergeCells count="1">
    <mergeCell ref="D6:D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76D0-43D4-4177-A1BE-F99908B54101}">
  <dimension ref="A2:T4"/>
  <sheetViews>
    <sheetView workbookViewId="0">
      <selection activeCell="A5" sqref="A5"/>
    </sheetView>
  </sheetViews>
  <sheetFormatPr baseColWidth="10" defaultRowHeight="13.9"/>
  <cols>
    <col min="1" max="1" width="11" style="1265"/>
    <col min="2" max="2" width="27.1875" customWidth="1"/>
    <col min="3" max="3" width="23.5" customWidth="1"/>
    <col min="4" max="4" width="25.125" customWidth="1"/>
    <col min="5" max="5" width="28.4375" customWidth="1"/>
    <col min="7" max="7" width="27.875" customWidth="1"/>
  </cols>
  <sheetData>
    <row r="2" spans="1:20" s="1266" customFormat="1">
      <c r="A2" s="1265"/>
      <c r="B2" s="1265" t="s">
        <v>1951</v>
      </c>
      <c r="C2" s="1266" t="s">
        <v>1953</v>
      </c>
      <c r="D2" s="1266" t="s">
        <v>1954</v>
      </c>
      <c r="E2" s="1266" t="s">
        <v>1956</v>
      </c>
      <c r="F2" s="1266" t="s">
        <v>1958</v>
      </c>
      <c r="G2" s="1266" t="s">
        <v>1959</v>
      </c>
      <c r="H2" s="1266" t="s">
        <v>2367</v>
      </c>
    </row>
    <row r="3" spans="1:20" ht="63.75">
      <c r="A3" s="1265" t="s">
        <v>1079</v>
      </c>
      <c r="B3" s="23" t="s">
        <v>1950</v>
      </c>
      <c r="C3" s="23" t="s">
        <v>1952</v>
      </c>
      <c r="D3" s="1264" t="s">
        <v>1955</v>
      </c>
      <c r="E3" s="1264" t="s">
        <v>1957</v>
      </c>
      <c r="F3" s="938" t="s">
        <v>2368</v>
      </c>
      <c r="G3" s="22"/>
      <c r="H3" s="1616" t="s">
        <v>2369</v>
      </c>
      <c r="I3" s="22"/>
      <c r="J3" s="22"/>
      <c r="K3" s="22"/>
      <c r="L3" s="22"/>
      <c r="M3" s="22"/>
      <c r="N3" s="22"/>
      <c r="O3" s="22"/>
      <c r="P3" s="22"/>
      <c r="Q3" s="22"/>
      <c r="R3" s="22"/>
      <c r="S3" s="22"/>
      <c r="T3" s="22"/>
    </row>
    <row r="4" spans="1:20">
      <c r="A4" s="1265" t="s">
        <v>1960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518"/>
  <sheetViews>
    <sheetView topLeftCell="E303" zoomScaleNormal="100" workbookViewId="0">
      <selection activeCell="AH380" sqref="AH380"/>
    </sheetView>
  </sheetViews>
  <sheetFormatPr baseColWidth="10" defaultColWidth="6.25" defaultRowHeight="12.75"/>
  <cols>
    <col min="1" max="1" width="1.4375" style="113" customWidth="1"/>
    <col min="2" max="2" width="5.5" style="207" customWidth="1"/>
    <col min="3" max="3" width="16" style="113" customWidth="1"/>
    <col min="4" max="4" width="28.8125" style="113" customWidth="1"/>
    <col min="5" max="7" width="1.5625" style="113" customWidth="1"/>
    <col min="8" max="9" width="4.8125" style="113" customWidth="1"/>
    <col min="10" max="10" width="3.3125" style="113" customWidth="1"/>
    <col min="11" max="11" width="2.0625" style="113" customWidth="1"/>
    <col min="12" max="12" width="3.25" style="113" customWidth="1"/>
    <col min="13" max="13" width="1.375" style="113" customWidth="1"/>
    <col min="14" max="22" width="3.0625" style="113" customWidth="1"/>
    <col min="23" max="23" width="3.0625" style="206" customWidth="1"/>
    <col min="24" max="24" width="3.0625" style="204" customWidth="1"/>
    <col min="25" max="32" width="3.0625" style="115" customWidth="1"/>
    <col min="33" max="49" width="3.0625" style="113" customWidth="1"/>
    <col min="50" max="50" width="3.0625" style="123" customWidth="1"/>
    <col min="51" max="53" width="3.0625" style="113" customWidth="1"/>
    <col min="54" max="66" width="2.125" style="113" customWidth="1"/>
    <col min="67" max="69" width="2.6875" style="113" customWidth="1"/>
    <col min="70" max="16384" width="6.25" style="113"/>
  </cols>
  <sheetData>
    <row r="1" spans="2:66" s="112" customFormat="1" ht="13.5" customHeight="1">
      <c r="B1" s="2450" t="s">
        <v>280</v>
      </c>
      <c r="C1" s="2450"/>
      <c r="D1" s="2450"/>
      <c r="E1" s="2447"/>
      <c r="F1" s="2447"/>
      <c r="G1" s="2447"/>
      <c r="H1" s="2447"/>
      <c r="I1" s="2447"/>
      <c r="J1" s="2447"/>
      <c r="K1" s="2447"/>
      <c r="L1" s="2447"/>
      <c r="M1" s="2447"/>
      <c r="N1" s="2447"/>
      <c r="O1" s="2447"/>
      <c r="P1" s="2447"/>
      <c r="Q1" s="2447"/>
      <c r="R1" s="2447"/>
      <c r="S1" s="2447"/>
      <c r="T1" s="2447"/>
      <c r="U1" s="2447"/>
      <c r="V1" s="2447"/>
      <c r="W1" s="2447"/>
      <c r="X1" s="2447"/>
      <c r="AG1" s="2447">
        <v>2018</v>
      </c>
      <c r="AH1" s="2447"/>
      <c r="AI1" s="2447"/>
      <c r="AJ1" s="2447"/>
      <c r="AK1" s="2447"/>
      <c r="AL1" s="2447"/>
      <c r="AM1" s="2447"/>
      <c r="AN1" s="2447"/>
      <c r="AO1" s="2447"/>
      <c r="AP1" s="2447"/>
      <c r="AQ1" s="2447"/>
      <c r="AR1" s="2447"/>
      <c r="AS1" s="2447"/>
      <c r="AT1" s="2447"/>
      <c r="AU1" s="2447"/>
      <c r="AV1" s="2447"/>
      <c r="AW1" s="2447"/>
      <c r="AX1" s="2447"/>
      <c r="AY1" s="2447"/>
      <c r="AZ1" s="2447"/>
      <c r="BA1" s="2447"/>
      <c r="BB1" s="2447"/>
      <c r="BC1" s="2447"/>
      <c r="BD1" s="2447"/>
      <c r="BE1" s="2447"/>
      <c r="BF1" s="2447"/>
      <c r="BG1" s="2447"/>
      <c r="BH1" s="2447"/>
      <c r="BI1" s="2447"/>
      <c r="BJ1" s="2447"/>
      <c r="BK1" s="2447"/>
      <c r="BL1" s="2447"/>
      <c r="BM1" s="2447"/>
      <c r="BN1" s="2447"/>
    </row>
    <row r="2" spans="2:66" ht="12.75" customHeight="1">
      <c r="B2" s="2451" t="s">
        <v>322</v>
      </c>
      <c r="C2" s="2451"/>
      <c r="D2" s="2451"/>
      <c r="K2" s="114"/>
      <c r="V2" s="115"/>
      <c r="W2" s="115"/>
      <c r="X2" s="115"/>
      <c r="AL2" s="2448" t="s">
        <v>323</v>
      </c>
      <c r="AM2" s="2448"/>
      <c r="AN2" s="2448"/>
      <c r="AO2" s="2448"/>
      <c r="AP2" s="116" t="s">
        <v>38</v>
      </c>
      <c r="AQ2" s="2448" t="s">
        <v>324</v>
      </c>
      <c r="AR2" s="2448"/>
      <c r="AS2" s="2448"/>
      <c r="AT2" s="2448"/>
      <c r="AU2" s="116" t="s">
        <v>38</v>
      </c>
      <c r="AV2" s="2448" t="s">
        <v>325</v>
      </c>
      <c r="AW2" s="2448"/>
      <c r="AX2" s="2448"/>
      <c r="AY2" s="2448"/>
      <c r="AZ2" s="116" t="s">
        <v>38</v>
      </c>
      <c r="BA2" s="2448" t="s">
        <v>326</v>
      </c>
      <c r="BB2" s="2448"/>
      <c r="BC2" s="2448"/>
      <c r="BD2" s="2448"/>
      <c r="BE2" s="116" t="s">
        <v>38</v>
      </c>
      <c r="BF2" s="2448" t="s">
        <v>329</v>
      </c>
      <c r="BG2" s="2448"/>
      <c r="BH2" s="2448"/>
      <c r="BI2" s="2448"/>
      <c r="BJ2" s="116" t="s">
        <v>38</v>
      </c>
      <c r="BK2" s="2448" t="s">
        <v>332</v>
      </c>
      <c r="BL2" s="2448"/>
      <c r="BM2" s="2448"/>
      <c r="BN2" s="2448"/>
    </row>
    <row r="3" spans="2:66" s="117" customFormat="1" ht="11.65" customHeight="1">
      <c r="B3" s="2451"/>
      <c r="C3" s="2451"/>
      <c r="D3" s="2451"/>
      <c r="E3" s="2453" t="s">
        <v>11</v>
      </c>
      <c r="F3" s="2453"/>
      <c r="G3" s="2456" t="s">
        <v>57</v>
      </c>
      <c r="H3" s="2456"/>
      <c r="I3" s="2456"/>
      <c r="J3" s="2457" t="s">
        <v>250</v>
      </c>
      <c r="K3" s="2457"/>
      <c r="L3" s="2457"/>
      <c r="M3" s="2458" t="s">
        <v>56</v>
      </c>
      <c r="N3" s="2458"/>
      <c r="O3" s="2458"/>
      <c r="P3" s="2455">
        <v>30</v>
      </c>
      <c r="Q3" s="2455"/>
      <c r="R3" s="2455"/>
      <c r="S3" s="2455"/>
      <c r="T3" s="2455"/>
      <c r="V3" s="118"/>
      <c r="W3" s="118"/>
      <c r="X3" s="118"/>
      <c r="Y3" s="118"/>
      <c r="AC3" s="118"/>
      <c r="AD3" s="118"/>
      <c r="AE3" s="118"/>
      <c r="AF3" s="118"/>
      <c r="AL3" s="2452" t="s">
        <v>333</v>
      </c>
      <c r="AM3" s="2452"/>
      <c r="AN3" s="2452"/>
      <c r="AO3" s="2452"/>
      <c r="AP3" s="117" t="s">
        <v>38</v>
      </c>
      <c r="AQ3" s="2452" t="s">
        <v>327</v>
      </c>
      <c r="AR3" s="2452"/>
      <c r="AS3" s="2452"/>
      <c r="AT3" s="2452"/>
      <c r="AU3" s="117" t="s">
        <v>38</v>
      </c>
      <c r="AV3" s="2452" t="s">
        <v>328</v>
      </c>
      <c r="AW3" s="2452"/>
      <c r="AX3" s="2452"/>
      <c r="AY3" s="2452"/>
      <c r="AZ3" s="117" t="s">
        <v>38</v>
      </c>
      <c r="BA3" s="2452" t="s">
        <v>330</v>
      </c>
      <c r="BB3" s="2452"/>
      <c r="BC3" s="2452"/>
      <c r="BD3" s="2452"/>
      <c r="BE3" s="117" t="s">
        <v>38</v>
      </c>
      <c r="BF3" s="2452" t="s">
        <v>331</v>
      </c>
      <c r="BG3" s="2452"/>
      <c r="BH3" s="2452"/>
      <c r="BI3" s="2452"/>
      <c r="BJ3" s="117" t="s">
        <v>38</v>
      </c>
      <c r="BK3" s="2452" t="s">
        <v>334</v>
      </c>
      <c r="BL3" s="2452"/>
      <c r="BM3" s="2452"/>
      <c r="BN3" s="2452"/>
    </row>
    <row r="4" spans="2:66" ht="24.4" customHeight="1">
      <c r="B4" s="2451" t="s">
        <v>349</v>
      </c>
      <c r="C4" s="2451"/>
      <c r="D4" s="2451"/>
      <c r="K4" s="114" t="s">
        <v>243</v>
      </c>
      <c r="V4" s="115"/>
      <c r="W4" s="115"/>
      <c r="X4" s="115"/>
      <c r="AL4" s="2452"/>
      <c r="AM4" s="2452"/>
      <c r="AN4" s="2452"/>
      <c r="AO4" s="2452"/>
      <c r="AQ4" s="2452"/>
      <c r="AR4" s="2452"/>
      <c r="AS4" s="2452"/>
      <c r="AT4" s="2452"/>
      <c r="AV4" s="2452"/>
      <c r="AW4" s="2452"/>
      <c r="AX4" s="2452"/>
      <c r="AY4" s="2452"/>
      <c r="BA4" s="2452"/>
      <c r="BB4" s="2452"/>
      <c r="BC4" s="2452"/>
      <c r="BD4" s="2452"/>
      <c r="BF4" s="2452"/>
      <c r="BG4" s="2452"/>
      <c r="BH4" s="2452"/>
      <c r="BI4" s="2452"/>
      <c r="BK4" s="2452"/>
      <c r="BL4" s="2452"/>
      <c r="BM4" s="2452"/>
      <c r="BN4" s="2452"/>
    </row>
    <row r="5" spans="2:66" s="117" customFormat="1" ht="17.75" customHeight="1">
      <c r="B5" s="2465" t="s">
        <v>372</v>
      </c>
      <c r="C5" s="2465"/>
      <c r="D5" s="2465"/>
      <c r="H5" s="2372"/>
      <c r="I5" s="2372"/>
      <c r="J5" s="2372"/>
      <c r="K5" s="2372"/>
      <c r="L5" s="2372"/>
      <c r="M5" s="2372"/>
      <c r="N5" s="2372"/>
      <c r="O5" s="2372"/>
      <c r="P5" s="2372">
        <v>2017</v>
      </c>
      <c r="Q5" s="2372"/>
      <c r="R5" s="2372"/>
      <c r="S5" s="2372"/>
      <c r="T5" s="2372"/>
      <c r="U5" s="2372">
        <v>2018</v>
      </c>
      <c r="V5" s="2372"/>
      <c r="W5" s="2372"/>
      <c r="X5" s="2372"/>
      <c r="Y5" s="2372">
        <v>2019</v>
      </c>
      <c r="Z5" s="2372"/>
      <c r="AA5" s="2372"/>
      <c r="AB5" s="2372"/>
      <c r="AC5" s="2372">
        <v>2020</v>
      </c>
      <c r="AD5" s="2372"/>
      <c r="AE5" s="2372"/>
      <c r="AF5" s="2372"/>
      <c r="AG5" s="2372">
        <v>2021</v>
      </c>
      <c r="AH5" s="2372"/>
      <c r="AI5" s="2372"/>
      <c r="AJ5" s="2372"/>
      <c r="AK5" s="2372">
        <v>2022</v>
      </c>
      <c r="AL5" s="2372"/>
      <c r="AM5" s="2372"/>
      <c r="AN5" s="2372"/>
      <c r="AO5" s="2372"/>
      <c r="AP5" s="2372"/>
      <c r="AQ5" s="2372"/>
      <c r="AR5" s="2372"/>
      <c r="AS5" s="2372"/>
      <c r="AT5" s="2372"/>
      <c r="AU5" s="2372"/>
      <c r="AV5" s="2372"/>
      <c r="AW5" s="2372"/>
      <c r="AX5" s="2372"/>
      <c r="AY5" s="2372"/>
      <c r="AZ5" s="2372"/>
      <c r="BA5" s="2372"/>
      <c r="BB5" s="2372"/>
      <c r="BC5" s="2372"/>
      <c r="BD5" s="2372"/>
      <c r="BE5" s="2372"/>
      <c r="BF5" s="2372"/>
      <c r="BG5" s="2372"/>
      <c r="BH5" s="2372"/>
      <c r="BI5" s="2372"/>
      <c r="BJ5" s="2372"/>
      <c r="BK5" s="2372"/>
      <c r="BL5" s="2372"/>
      <c r="BM5" s="2372"/>
      <c r="BN5" s="2372"/>
    </row>
    <row r="6" spans="2:66" s="117" customFormat="1" ht="17.75" customHeight="1">
      <c r="B6" s="2465"/>
      <c r="C6" s="2465"/>
      <c r="D6" s="2465"/>
      <c r="E6" s="2454" t="s">
        <v>315</v>
      </c>
      <c r="F6" s="2454"/>
      <c r="G6" s="2454"/>
      <c r="H6" s="2454" t="s">
        <v>337</v>
      </c>
      <c r="I6" s="2454"/>
      <c r="J6" s="119" t="s">
        <v>341</v>
      </c>
      <c r="T6" s="117" t="s">
        <v>400</v>
      </c>
      <c r="U6" s="117" t="s">
        <v>399</v>
      </c>
      <c r="V6" s="117" t="s">
        <v>402</v>
      </c>
      <c r="W6" s="120" t="s">
        <v>401</v>
      </c>
      <c r="X6" s="118" t="s">
        <v>400</v>
      </c>
      <c r="Y6" s="121" t="s">
        <v>399</v>
      </c>
      <c r="Z6" s="118" t="s">
        <v>402</v>
      </c>
      <c r="AA6" s="118" t="s">
        <v>401</v>
      </c>
      <c r="AB6" s="118" t="s">
        <v>400</v>
      </c>
      <c r="AC6" s="121" t="s">
        <v>399</v>
      </c>
      <c r="AD6" s="118" t="s">
        <v>402</v>
      </c>
      <c r="AE6" s="118" t="s">
        <v>401</v>
      </c>
      <c r="AF6" s="122" t="s">
        <v>400</v>
      </c>
      <c r="AG6" s="121" t="s">
        <v>399</v>
      </c>
      <c r="AH6" s="118" t="s">
        <v>402</v>
      </c>
      <c r="AI6" s="118" t="s">
        <v>401</v>
      </c>
      <c r="AJ6" s="122" t="s">
        <v>400</v>
      </c>
      <c r="AK6" s="117" t="s">
        <v>399</v>
      </c>
      <c r="AL6" s="117" t="s">
        <v>402</v>
      </c>
      <c r="AM6" s="120" t="s">
        <v>401</v>
      </c>
      <c r="AN6" s="118" t="s">
        <v>400</v>
      </c>
      <c r="AO6" s="121"/>
      <c r="AP6" s="118"/>
      <c r="AX6" s="123"/>
    </row>
    <row r="7" spans="2:66" s="129" customFormat="1" ht="12" customHeight="1" thickBot="1">
      <c r="B7" s="2361" t="s">
        <v>267</v>
      </c>
      <c r="C7" s="124"/>
      <c r="D7" s="124"/>
      <c r="E7" s="117"/>
      <c r="F7" s="117"/>
      <c r="G7" s="117"/>
      <c r="H7" s="125"/>
      <c r="I7" s="125"/>
      <c r="J7" s="126"/>
      <c r="K7" s="127"/>
      <c r="L7" s="128"/>
      <c r="M7" s="128"/>
      <c r="N7" s="128"/>
      <c r="O7" s="128"/>
      <c r="P7" s="128"/>
      <c r="Q7" s="128"/>
      <c r="T7" s="123"/>
      <c r="U7" s="123"/>
      <c r="V7" s="123"/>
      <c r="W7" s="130" t="s">
        <v>437</v>
      </c>
      <c r="X7" s="131" t="s">
        <v>438</v>
      </c>
      <c r="Y7" s="132">
        <v>1</v>
      </c>
      <c r="Z7" s="133">
        <v>2</v>
      </c>
      <c r="AA7" s="134">
        <v>3</v>
      </c>
      <c r="AB7" s="135"/>
      <c r="AC7" s="136">
        <v>4</v>
      </c>
      <c r="AD7" s="137">
        <v>5</v>
      </c>
      <c r="AE7" s="138">
        <v>6</v>
      </c>
      <c r="AF7" s="139"/>
      <c r="AG7" s="140">
        <v>7</v>
      </c>
      <c r="AH7" s="141">
        <v>8</v>
      </c>
      <c r="AI7" s="142">
        <v>9</v>
      </c>
      <c r="AJ7" s="139">
        <v>0</v>
      </c>
      <c r="AK7" s="143" t="s">
        <v>403</v>
      </c>
      <c r="AL7" s="143" t="s">
        <v>436</v>
      </c>
      <c r="AM7" s="130"/>
      <c r="AN7" s="135"/>
      <c r="AO7" s="144"/>
      <c r="AP7" s="128"/>
      <c r="AQ7" s="145"/>
      <c r="AR7" s="145"/>
      <c r="AS7" s="145"/>
      <c r="AT7" s="145"/>
      <c r="AU7" s="145"/>
      <c r="AV7" s="145"/>
      <c r="AW7" s="128"/>
      <c r="AX7" s="146"/>
      <c r="AY7" s="128"/>
      <c r="AZ7" s="128"/>
    </row>
    <row r="8" spans="2:66" s="129" customFormat="1" ht="12" customHeight="1" thickBot="1">
      <c r="B8" s="2362"/>
      <c r="C8" s="147"/>
      <c r="D8" s="118" t="s">
        <v>317</v>
      </c>
      <c r="E8" s="117"/>
      <c r="F8" s="117"/>
      <c r="G8" s="117"/>
      <c r="H8" s="125"/>
      <c r="I8" s="125"/>
      <c r="J8" s="126"/>
      <c r="K8" s="127"/>
      <c r="M8" s="145"/>
      <c r="N8" s="145"/>
      <c r="O8" s="145"/>
      <c r="P8" s="145"/>
      <c r="T8" s="123"/>
      <c r="U8" s="123"/>
      <c r="V8" s="123"/>
      <c r="W8" s="123"/>
      <c r="X8" s="130" t="s">
        <v>437</v>
      </c>
      <c r="Y8" s="148" t="s">
        <v>438</v>
      </c>
      <c r="Z8" s="149">
        <v>1</v>
      </c>
      <c r="AA8" s="133">
        <v>2</v>
      </c>
      <c r="AB8" s="134">
        <v>3</v>
      </c>
      <c r="AC8" s="150"/>
      <c r="AD8" s="151">
        <v>4</v>
      </c>
      <c r="AE8" s="137">
        <v>5</v>
      </c>
      <c r="AF8" s="152">
        <v>6</v>
      </c>
      <c r="AG8" s="150"/>
      <c r="AH8" s="153">
        <v>7</v>
      </c>
      <c r="AI8" s="141">
        <v>8</v>
      </c>
      <c r="AJ8" s="154">
        <v>9</v>
      </c>
      <c r="AK8" s="123">
        <v>0</v>
      </c>
      <c r="AL8" s="143" t="s">
        <v>403</v>
      </c>
      <c r="AM8" s="143" t="s">
        <v>436</v>
      </c>
      <c r="AN8" s="130"/>
      <c r="AO8" s="144"/>
      <c r="AP8" s="118"/>
      <c r="AX8" s="155"/>
    </row>
    <row r="9" spans="2:66" s="117" customFormat="1" ht="11.65">
      <c r="B9" s="2362"/>
      <c r="C9" s="118"/>
      <c r="D9" s="118" t="s">
        <v>319</v>
      </c>
      <c r="H9" s="156"/>
      <c r="I9" s="156"/>
      <c r="J9" s="126"/>
      <c r="K9" s="127"/>
      <c r="L9" s="118"/>
      <c r="M9" s="118"/>
      <c r="N9" s="118"/>
      <c r="O9" s="118"/>
      <c r="P9" s="118"/>
      <c r="Q9" s="118"/>
      <c r="R9" s="118"/>
      <c r="S9" s="118"/>
      <c r="T9" s="135"/>
      <c r="U9" s="135"/>
      <c r="V9" s="123"/>
      <c r="W9" s="123"/>
      <c r="X9" s="123"/>
      <c r="Y9" s="130" t="s">
        <v>437</v>
      </c>
      <c r="Z9" s="131" t="s">
        <v>438</v>
      </c>
      <c r="AA9" s="149">
        <v>1</v>
      </c>
      <c r="AB9" s="133">
        <v>2</v>
      </c>
      <c r="AC9" s="157">
        <v>3</v>
      </c>
      <c r="AD9" s="135"/>
      <c r="AE9" s="151">
        <v>4</v>
      </c>
      <c r="AF9" s="158">
        <v>5</v>
      </c>
      <c r="AG9" s="159">
        <v>6</v>
      </c>
      <c r="AH9" s="135"/>
      <c r="AI9" s="153">
        <v>7</v>
      </c>
      <c r="AJ9" s="160">
        <v>8</v>
      </c>
      <c r="AK9" s="142">
        <v>9</v>
      </c>
      <c r="AL9" s="123">
        <v>0</v>
      </c>
      <c r="AM9" s="143" t="s">
        <v>403</v>
      </c>
      <c r="AN9" s="143" t="s">
        <v>436</v>
      </c>
      <c r="AO9" s="161"/>
      <c r="AP9" s="118"/>
      <c r="AX9" s="123"/>
    </row>
    <row r="10" spans="2:66" s="117" customFormat="1" ht="11.65">
      <c r="B10" s="2362"/>
      <c r="C10" s="118"/>
      <c r="D10" s="118" t="s">
        <v>318</v>
      </c>
      <c r="H10" s="162"/>
      <c r="I10" s="162"/>
      <c r="J10" s="126"/>
      <c r="K10" s="127"/>
      <c r="L10" s="118"/>
      <c r="M10" s="118"/>
      <c r="N10" s="118"/>
      <c r="O10" s="118"/>
      <c r="P10" s="118"/>
      <c r="Q10" s="118"/>
      <c r="R10" s="118"/>
      <c r="S10" s="118"/>
      <c r="T10" s="118"/>
      <c r="U10" s="118"/>
      <c r="Z10" s="128"/>
      <c r="AA10" s="390" t="s">
        <v>377</v>
      </c>
      <c r="AB10" s="128"/>
      <c r="AC10" s="128"/>
      <c r="AD10" s="128"/>
      <c r="AE10" s="128"/>
      <c r="AF10" s="128"/>
      <c r="AG10" s="129"/>
      <c r="AH10" s="129"/>
      <c r="AI10" s="129"/>
      <c r="AJ10" s="163"/>
      <c r="AL10" s="118"/>
      <c r="AP10" s="128"/>
      <c r="AX10" s="123"/>
    </row>
    <row r="11" spans="2:66" s="117" customFormat="1" ht="11.65">
      <c r="B11" s="2362"/>
      <c r="D11" s="118" t="s">
        <v>320</v>
      </c>
      <c r="H11" s="156"/>
      <c r="I11" s="156"/>
      <c r="J11" s="126"/>
      <c r="K11" s="127"/>
      <c r="L11" s="118"/>
      <c r="M11" s="118"/>
      <c r="N11" s="118"/>
      <c r="O11" s="118"/>
      <c r="P11" s="118"/>
      <c r="Q11" s="118"/>
      <c r="R11" s="118"/>
      <c r="S11" s="118"/>
      <c r="T11" s="118"/>
      <c r="U11" s="118"/>
      <c r="W11" s="164" t="s">
        <v>406</v>
      </c>
      <c r="X11" s="2446" t="s">
        <v>407</v>
      </c>
      <c r="Y11" s="2446"/>
      <c r="Z11" s="2446"/>
      <c r="AA11" s="2446"/>
      <c r="AB11" s="2446"/>
      <c r="AC11" s="2446"/>
      <c r="AD11" s="2446"/>
      <c r="AE11" s="2446"/>
      <c r="AF11" s="2446"/>
      <c r="AG11" s="2446"/>
      <c r="AH11" s="2446"/>
      <c r="AI11" s="2446"/>
      <c r="AJ11" s="2446"/>
      <c r="AK11" s="2446"/>
      <c r="AL11" s="2446"/>
      <c r="AM11" s="2444" t="s">
        <v>408</v>
      </c>
      <c r="AN11" s="2444"/>
      <c r="AP11" s="118"/>
      <c r="AX11" s="123"/>
    </row>
    <row r="12" spans="2:66" s="117" customFormat="1" ht="11.65">
      <c r="B12" s="2362"/>
      <c r="C12" s="118"/>
      <c r="D12" s="118" t="s">
        <v>321</v>
      </c>
      <c r="H12" s="156"/>
      <c r="I12" s="156"/>
      <c r="J12" s="126"/>
      <c r="K12" s="127"/>
      <c r="L12" s="118"/>
      <c r="M12" s="118"/>
      <c r="N12" s="118"/>
      <c r="O12" s="118"/>
      <c r="P12" s="118"/>
      <c r="Q12" s="118"/>
      <c r="R12" s="118"/>
      <c r="S12" s="118"/>
      <c r="T12" s="118"/>
      <c r="U12" s="118"/>
      <c r="W12" s="165" t="s">
        <v>437</v>
      </c>
      <c r="X12" s="2446" t="s">
        <v>439</v>
      </c>
      <c r="Y12" s="2446"/>
      <c r="Z12" s="2446"/>
      <c r="AA12" s="2446"/>
      <c r="AB12" s="2446"/>
      <c r="AC12" s="2446"/>
      <c r="AD12" s="2446"/>
      <c r="AE12" s="2446"/>
      <c r="AF12" s="2446"/>
      <c r="AG12" s="2446"/>
      <c r="AH12" s="2446"/>
      <c r="AI12" s="2446"/>
      <c r="AJ12" s="2446"/>
      <c r="AK12" s="2446"/>
      <c r="AL12" s="2446"/>
      <c r="AM12" s="2444">
        <v>3</v>
      </c>
      <c r="AN12" s="2444"/>
      <c r="AO12" s="129"/>
      <c r="AP12" s="118"/>
      <c r="AS12" s="166"/>
      <c r="AT12" s="2445"/>
      <c r="AU12" s="2445"/>
      <c r="AV12" s="2445"/>
      <c r="AW12" s="2445"/>
      <c r="AX12" s="123"/>
    </row>
    <row r="13" spans="2:66" s="117" customFormat="1" ht="11.65">
      <c r="B13" s="2466"/>
      <c r="C13" s="167"/>
      <c r="D13" s="168"/>
      <c r="H13" s="156"/>
      <c r="I13" s="156"/>
      <c r="J13" s="126"/>
      <c r="K13" s="127"/>
      <c r="L13" s="118"/>
      <c r="M13" s="118"/>
      <c r="N13" s="118"/>
      <c r="O13" s="118"/>
      <c r="P13" s="118"/>
      <c r="Q13" s="118"/>
      <c r="R13" s="118"/>
      <c r="S13" s="118"/>
      <c r="U13" s="118"/>
      <c r="W13" s="169" t="s">
        <v>438</v>
      </c>
      <c r="X13" s="2446" t="s">
        <v>416</v>
      </c>
      <c r="Y13" s="2446"/>
      <c r="Z13" s="2446"/>
      <c r="AA13" s="2446"/>
      <c r="AB13" s="2446"/>
      <c r="AC13" s="2446"/>
      <c r="AD13" s="2446"/>
      <c r="AE13" s="2446"/>
      <c r="AF13" s="2446"/>
      <c r="AG13" s="2446"/>
      <c r="AH13" s="2446"/>
      <c r="AI13" s="2446"/>
      <c r="AJ13" s="2446"/>
      <c r="AK13" s="2446"/>
      <c r="AL13" s="2446"/>
      <c r="AM13" s="2444">
        <v>3</v>
      </c>
      <c r="AN13" s="2444"/>
      <c r="AP13" s="118"/>
      <c r="AS13" s="166"/>
      <c r="AT13" s="2445"/>
      <c r="AU13" s="2445"/>
      <c r="AV13" s="2445"/>
      <c r="AW13" s="2445"/>
      <c r="AX13" s="123"/>
    </row>
    <row r="14" spans="2:66" s="117" customFormat="1" ht="11.65" customHeight="1">
      <c r="B14" s="2361" t="s">
        <v>304</v>
      </c>
      <c r="C14" s="124" t="s">
        <v>188</v>
      </c>
      <c r="D14" s="124" t="s">
        <v>303</v>
      </c>
      <c r="E14" s="170">
        <v>1</v>
      </c>
      <c r="F14" s="117" t="s">
        <v>314</v>
      </c>
      <c r="G14" s="117">
        <v>5</v>
      </c>
      <c r="H14" s="156"/>
      <c r="I14" s="156"/>
      <c r="J14" s="126"/>
      <c r="K14" s="127"/>
      <c r="L14" s="118"/>
      <c r="M14" s="118"/>
      <c r="N14" s="118"/>
      <c r="O14" s="118"/>
      <c r="P14" s="118"/>
      <c r="Q14" s="118"/>
      <c r="R14" s="118"/>
      <c r="S14" s="118"/>
      <c r="T14" s="118"/>
      <c r="U14" s="118"/>
      <c r="W14" s="169"/>
      <c r="AO14" s="129"/>
      <c r="AP14" s="128"/>
      <c r="AS14" s="166"/>
      <c r="AT14" s="2445"/>
      <c r="AU14" s="2445"/>
      <c r="AV14" s="2445"/>
      <c r="AW14" s="2445"/>
      <c r="AX14" s="123"/>
    </row>
    <row r="15" spans="2:66" s="117" customFormat="1" ht="11.65" customHeight="1">
      <c r="B15" s="2362"/>
      <c r="C15" s="118"/>
      <c r="D15" s="118" t="s">
        <v>312</v>
      </c>
      <c r="E15" s="170">
        <v>1</v>
      </c>
      <c r="F15" s="117" t="s">
        <v>314</v>
      </c>
      <c r="G15" s="117">
        <v>2</v>
      </c>
      <c r="H15" s="156"/>
      <c r="I15" s="156"/>
      <c r="J15" s="126"/>
      <c r="K15" s="127"/>
      <c r="L15" s="118"/>
      <c r="M15" s="118"/>
      <c r="N15" s="118"/>
      <c r="O15" s="118"/>
      <c r="P15" s="118"/>
      <c r="Q15" s="118"/>
      <c r="R15" s="118"/>
      <c r="S15" s="118"/>
      <c r="T15" s="118"/>
      <c r="U15" s="2284">
        <f>SUM(AS23:AS24,AS27:AS30)</f>
        <v>14</v>
      </c>
      <c r="V15" s="2284"/>
      <c r="W15" s="149">
        <v>1</v>
      </c>
      <c r="X15" s="2446" t="s">
        <v>404</v>
      </c>
      <c r="Y15" s="2446"/>
      <c r="Z15" s="2446"/>
      <c r="AA15" s="2446"/>
      <c r="AB15" s="2446"/>
      <c r="AC15" s="2446"/>
      <c r="AD15" s="2446"/>
      <c r="AE15" s="2446"/>
      <c r="AF15" s="2446"/>
      <c r="AG15" s="2446"/>
      <c r="AH15" s="2446"/>
      <c r="AI15" s="2446"/>
      <c r="AJ15" s="2446"/>
      <c r="AK15" s="2446"/>
      <c r="AL15" s="2446"/>
      <c r="AM15" s="2444">
        <v>3</v>
      </c>
      <c r="AN15" s="2444"/>
      <c r="AO15" s="129"/>
      <c r="AP15" s="118"/>
      <c r="AX15" s="123"/>
    </row>
    <row r="16" spans="2:66" s="117" customFormat="1" ht="11.65" customHeight="1">
      <c r="B16" s="2362"/>
      <c r="C16" s="118"/>
      <c r="D16" s="118"/>
      <c r="H16" s="156"/>
      <c r="I16" s="156"/>
      <c r="J16" s="126"/>
      <c r="K16" s="127"/>
      <c r="L16" s="118"/>
      <c r="M16" s="118"/>
      <c r="N16" s="118"/>
      <c r="O16" s="118"/>
      <c r="P16" s="118"/>
      <c r="Q16" s="118"/>
      <c r="R16" s="118"/>
      <c r="S16" s="118"/>
      <c r="U16" s="2284"/>
      <c r="V16" s="2284"/>
      <c r="AP16" s="128"/>
      <c r="AS16" s="171">
        <f>SUM(AS23:AS25,AS27:AS32,AS34:AS39,AS41:AS47,AS49:AS53)</f>
        <v>100</v>
      </c>
      <c r="AT16" s="2449" t="s">
        <v>370</v>
      </c>
      <c r="AU16" s="2449"/>
      <c r="AV16" s="2449"/>
      <c r="AW16" s="2449"/>
      <c r="AX16" s="123"/>
    </row>
    <row r="17" spans="1:50" s="117" customFormat="1" ht="11.65" customHeight="1" thickBot="1">
      <c r="B17" s="2362"/>
      <c r="C17" s="172" t="s">
        <v>373</v>
      </c>
      <c r="D17" s="118"/>
      <c r="H17" s="156"/>
      <c r="I17" s="156"/>
      <c r="J17" s="156"/>
      <c r="K17" s="127"/>
      <c r="L17" s="118"/>
      <c r="M17" s="118"/>
      <c r="N17" s="118"/>
      <c r="O17" s="118"/>
      <c r="P17" s="118"/>
      <c r="Q17" s="118"/>
      <c r="S17" s="118"/>
      <c r="T17" s="134" t="s">
        <v>421</v>
      </c>
      <c r="U17" s="2284">
        <f>SUM(AS31,AS45)</f>
        <v>8</v>
      </c>
      <c r="V17" s="2284"/>
      <c r="W17" s="134">
        <v>2</v>
      </c>
      <c r="X17" s="2446" t="s">
        <v>405</v>
      </c>
      <c r="Y17" s="2446"/>
      <c r="Z17" s="2446"/>
      <c r="AA17" s="2446"/>
      <c r="AB17" s="2446"/>
      <c r="AC17" s="2446"/>
      <c r="AD17" s="2446"/>
      <c r="AE17" s="2446"/>
      <c r="AF17" s="2446"/>
      <c r="AG17" s="2446"/>
      <c r="AH17" s="2446"/>
      <c r="AI17" s="2446"/>
      <c r="AJ17" s="2446"/>
      <c r="AK17" s="2446"/>
      <c r="AL17" s="2446"/>
      <c r="AM17" s="2444">
        <v>1</v>
      </c>
      <c r="AN17" s="2444"/>
      <c r="AO17" s="129"/>
      <c r="AP17" s="128"/>
      <c r="AR17" s="117">
        <v>0</v>
      </c>
      <c r="AS17" s="2445" t="s">
        <v>350</v>
      </c>
      <c r="AT17" s="2445"/>
      <c r="AU17" s="2445"/>
      <c r="AV17" s="2445"/>
      <c r="AW17" s="2445"/>
      <c r="AX17" s="123"/>
    </row>
    <row r="18" spans="1:50" s="117" customFormat="1" ht="11.65" customHeight="1" thickBot="1">
      <c r="B18" s="2362"/>
      <c r="C18" s="147" t="s">
        <v>269</v>
      </c>
      <c r="D18" s="118" t="s">
        <v>271</v>
      </c>
      <c r="E18" s="170">
        <v>1</v>
      </c>
      <c r="F18" s="117" t="s">
        <v>314</v>
      </c>
      <c r="G18" s="117">
        <v>5</v>
      </c>
      <c r="H18" s="2459" t="s">
        <v>339</v>
      </c>
      <c r="I18" s="2460"/>
      <c r="J18" s="173">
        <v>10</v>
      </c>
      <c r="K18" s="127"/>
      <c r="L18" s="2453" t="s">
        <v>316</v>
      </c>
      <c r="M18" s="2453"/>
      <c r="N18" s="2453"/>
      <c r="O18" s="2453"/>
      <c r="P18" s="118"/>
      <c r="Q18" s="118"/>
      <c r="S18" s="118"/>
      <c r="T18" s="163"/>
      <c r="U18" s="2284"/>
      <c r="V18" s="2284"/>
      <c r="W18" s="163"/>
      <c r="X18" s="163"/>
      <c r="Y18" s="163"/>
      <c r="Z18" s="2372"/>
      <c r="AA18" s="2372"/>
      <c r="AB18" s="2372"/>
      <c r="AC18" s="2372"/>
      <c r="AD18" s="2372"/>
      <c r="AE18" s="2372"/>
      <c r="AF18" s="2372"/>
      <c r="AG18" s="2372"/>
      <c r="AH18" s="2372"/>
      <c r="AI18" s="2372"/>
      <c r="AJ18" s="2372"/>
      <c r="AK18" s="2372"/>
      <c r="AL18" s="2372"/>
      <c r="AM18" s="2372"/>
      <c r="AN18" s="2372"/>
      <c r="AP18" s="128"/>
      <c r="AR18" s="117">
        <v>0</v>
      </c>
      <c r="AS18" s="2445" t="s">
        <v>351</v>
      </c>
      <c r="AT18" s="2445"/>
      <c r="AU18" s="2445"/>
      <c r="AV18" s="2445"/>
      <c r="AW18" s="2445"/>
      <c r="AX18" s="123"/>
    </row>
    <row r="19" spans="1:50" s="117" customFormat="1" ht="11.65">
      <c r="B19" s="2362"/>
      <c r="C19" s="118"/>
      <c r="D19" s="118" t="s">
        <v>272</v>
      </c>
      <c r="E19" s="170">
        <v>0</v>
      </c>
      <c r="F19" s="117" t="s">
        <v>314</v>
      </c>
      <c r="G19" s="117">
        <v>5</v>
      </c>
      <c r="H19" s="2405"/>
      <c r="I19" s="2406"/>
      <c r="J19" s="174"/>
      <c r="K19" s="127"/>
      <c r="L19" s="118"/>
      <c r="M19" s="118"/>
      <c r="N19" s="118"/>
      <c r="O19" s="118"/>
      <c r="P19" s="118"/>
      <c r="Q19" s="118"/>
      <c r="S19" s="118"/>
      <c r="T19" s="175" t="s">
        <v>427</v>
      </c>
      <c r="U19" s="2284">
        <f>SUM(AS50:AS51,AS35)</f>
        <v>12</v>
      </c>
      <c r="V19" s="2284"/>
      <c r="W19" s="175">
        <v>3</v>
      </c>
      <c r="X19" s="2446" t="s">
        <v>409</v>
      </c>
      <c r="Y19" s="2446"/>
      <c r="Z19" s="2446"/>
      <c r="AA19" s="2446"/>
      <c r="AB19" s="2446"/>
      <c r="AC19" s="2446"/>
      <c r="AD19" s="2446"/>
      <c r="AE19" s="2446"/>
      <c r="AF19" s="2446"/>
      <c r="AG19" s="2446"/>
      <c r="AH19" s="2446"/>
      <c r="AI19" s="2446"/>
      <c r="AJ19" s="2446"/>
      <c r="AK19" s="2446"/>
      <c r="AL19" s="2446"/>
      <c r="AM19" s="2444">
        <v>2</v>
      </c>
      <c r="AN19" s="2444"/>
      <c r="AP19" s="118"/>
      <c r="AS19" s="117">
        <v>0</v>
      </c>
      <c r="AT19" s="2445" t="s">
        <v>357</v>
      </c>
      <c r="AU19" s="2445"/>
      <c r="AV19" s="2445"/>
      <c r="AW19" s="2445"/>
      <c r="AX19" s="123"/>
    </row>
    <row r="20" spans="1:50" s="117" customFormat="1" ht="11.65">
      <c r="B20" s="2362"/>
      <c r="C20" s="118"/>
      <c r="D20" s="118" t="s">
        <v>279</v>
      </c>
      <c r="E20" s="170" t="s">
        <v>313</v>
      </c>
      <c r="F20" s="117" t="s">
        <v>314</v>
      </c>
      <c r="G20" s="117">
        <v>3</v>
      </c>
      <c r="H20" s="2405" t="s">
        <v>338</v>
      </c>
      <c r="I20" s="2406"/>
      <c r="J20" s="174">
        <v>5</v>
      </c>
      <c r="K20" s="127"/>
      <c r="L20" s="118"/>
      <c r="M20" s="118"/>
      <c r="N20" s="118"/>
      <c r="O20" s="118"/>
      <c r="P20" s="118"/>
      <c r="Q20" s="118"/>
      <c r="S20" s="118"/>
      <c r="U20" s="2284"/>
      <c r="V20" s="2284"/>
      <c r="AO20" s="129"/>
      <c r="AP20" s="118"/>
      <c r="AS20" s="117">
        <v>0</v>
      </c>
      <c r="AT20" s="2445" t="s">
        <v>358</v>
      </c>
      <c r="AU20" s="2445"/>
      <c r="AV20" s="2445"/>
      <c r="AW20" s="2445"/>
      <c r="AX20" s="123"/>
    </row>
    <row r="21" spans="1:50" s="117" customFormat="1" ht="11.65">
      <c r="B21" s="2362"/>
      <c r="C21" s="118"/>
      <c r="D21" s="118" t="s">
        <v>309</v>
      </c>
      <c r="F21" s="117" t="s">
        <v>314</v>
      </c>
      <c r="G21" s="117">
        <v>5</v>
      </c>
      <c r="H21" s="2405"/>
      <c r="I21" s="2406"/>
      <c r="J21" s="174"/>
      <c r="K21" s="127"/>
      <c r="L21" s="118"/>
      <c r="M21" s="118"/>
      <c r="N21" s="118"/>
      <c r="O21" s="118"/>
      <c r="P21" s="118"/>
      <c r="Q21" s="118"/>
      <c r="S21" s="118"/>
      <c r="T21" s="163"/>
      <c r="U21" s="2284">
        <f>SUM(AS36:AS38,AS34)</f>
        <v>14</v>
      </c>
      <c r="V21" s="2284"/>
      <c r="W21" s="151">
        <v>4</v>
      </c>
      <c r="X21" s="2446" t="s">
        <v>410</v>
      </c>
      <c r="Y21" s="2446"/>
      <c r="Z21" s="2446"/>
      <c r="AA21" s="2446"/>
      <c r="AB21" s="2446"/>
      <c r="AC21" s="2446"/>
      <c r="AD21" s="2446"/>
      <c r="AE21" s="2446"/>
      <c r="AF21" s="2446"/>
      <c r="AG21" s="2446"/>
      <c r="AH21" s="2446"/>
      <c r="AI21" s="2446"/>
      <c r="AJ21" s="2446"/>
      <c r="AK21" s="2446"/>
      <c r="AL21" s="2446"/>
      <c r="AM21" s="2444">
        <v>3</v>
      </c>
      <c r="AN21" s="2444"/>
      <c r="AP21" s="118"/>
      <c r="AS21" s="117">
        <v>0</v>
      </c>
      <c r="AT21" s="2445" t="s">
        <v>359</v>
      </c>
      <c r="AU21" s="2445"/>
      <c r="AV21" s="2445"/>
      <c r="AW21" s="2445"/>
    </row>
    <row r="22" spans="1:50" s="117" customFormat="1" ht="13.9" thickBot="1">
      <c r="A22" s="655" t="s">
        <v>1048</v>
      </c>
      <c r="B22" s="2362"/>
      <c r="C22" s="118"/>
      <c r="D22" s="118" t="s">
        <v>282</v>
      </c>
      <c r="F22" s="117" t="s">
        <v>314</v>
      </c>
      <c r="G22" s="117">
        <v>5</v>
      </c>
      <c r="H22" s="2407" t="s">
        <v>340</v>
      </c>
      <c r="I22" s="2408"/>
      <c r="J22" s="176">
        <v>0</v>
      </c>
      <c r="K22" s="127"/>
      <c r="L22" s="118"/>
      <c r="M22" s="118"/>
      <c r="N22" s="118"/>
      <c r="O22" s="118"/>
      <c r="P22" s="118"/>
      <c r="Q22" s="118"/>
      <c r="S22" s="118"/>
      <c r="U22" s="2284"/>
      <c r="V22" s="2284"/>
      <c r="AO22" s="129"/>
      <c r="AP22" s="128"/>
      <c r="AR22" s="117">
        <f>SUM(AS22:AS25)</f>
        <v>8</v>
      </c>
      <c r="AS22" s="2445" t="s">
        <v>356</v>
      </c>
      <c r="AT22" s="2445"/>
      <c r="AU22" s="2445"/>
      <c r="AV22" s="2445"/>
      <c r="AW22" s="2445"/>
    </row>
    <row r="23" spans="1:50" s="117" customFormat="1" ht="11.65">
      <c r="B23" s="2362"/>
      <c r="C23" s="118"/>
      <c r="D23" s="118"/>
      <c r="H23" s="156"/>
      <c r="I23" s="156"/>
      <c r="J23" s="156"/>
      <c r="K23" s="127"/>
      <c r="L23" s="118"/>
      <c r="M23" s="118"/>
      <c r="N23" s="118"/>
      <c r="O23" s="118"/>
      <c r="P23" s="118"/>
      <c r="Q23" s="118"/>
      <c r="S23" s="118"/>
      <c r="T23" s="137" t="s">
        <v>426</v>
      </c>
      <c r="U23" s="2284">
        <f>SUM(AS49,AS41)</f>
        <v>12</v>
      </c>
      <c r="V23" s="2284"/>
      <c r="W23" s="137">
        <v>5</v>
      </c>
      <c r="X23" s="2446" t="s">
        <v>411</v>
      </c>
      <c r="Y23" s="2446"/>
      <c r="Z23" s="2446"/>
      <c r="AA23" s="2446"/>
      <c r="AB23" s="2446"/>
      <c r="AC23" s="2446"/>
      <c r="AD23" s="2446"/>
      <c r="AE23" s="2446"/>
      <c r="AF23" s="2446"/>
      <c r="AG23" s="2446"/>
      <c r="AH23" s="2446"/>
      <c r="AI23" s="2446"/>
      <c r="AJ23" s="2446"/>
      <c r="AK23" s="2446"/>
      <c r="AL23" s="2446"/>
      <c r="AM23" s="2444">
        <v>3</v>
      </c>
      <c r="AN23" s="2444"/>
      <c r="AO23" s="129"/>
      <c r="AP23" s="118"/>
      <c r="AS23" s="117">
        <v>2</v>
      </c>
      <c r="AT23" s="2445" t="s">
        <v>360</v>
      </c>
      <c r="AU23" s="2445"/>
      <c r="AV23" s="2445"/>
      <c r="AW23" s="2445"/>
      <c r="AX23" s="149">
        <v>1</v>
      </c>
    </row>
    <row r="24" spans="1:50" s="117" customFormat="1" ht="11.65">
      <c r="B24" s="2362"/>
      <c r="C24" s="118"/>
      <c r="D24" s="177" t="s">
        <v>374</v>
      </c>
      <c r="H24" s="156"/>
      <c r="I24" s="156"/>
      <c r="J24" s="156"/>
      <c r="K24" s="127"/>
      <c r="L24" s="118"/>
      <c r="M24" s="118"/>
      <c r="N24" s="118"/>
      <c r="O24" s="118"/>
      <c r="P24" s="118"/>
      <c r="Q24" s="118"/>
      <c r="S24" s="118"/>
      <c r="U24" s="2284"/>
      <c r="V24" s="2284"/>
      <c r="X24" s="164"/>
      <c r="Y24" s="164"/>
      <c r="Z24" s="178"/>
      <c r="AA24" s="178"/>
      <c r="AB24" s="178"/>
      <c r="AC24" s="178"/>
      <c r="AD24" s="178"/>
      <c r="AE24" s="178"/>
      <c r="AF24" s="164"/>
      <c r="AG24" s="164"/>
      <c r="AH24" s="164"/>
      <c r="AI24" s="164"/>
      <c r="AJ24" s="164"/>
      <c r="AK24" s="164"/>
      <c r="AL24" s="179"/>
      <c r="AM24" s="180"/>
      <c r="AN24" s="180"/>
      <c r="AO24" s="129"/>
      <c r="AP24" s="128"/>
      <c r="AS24" s="117">
        <v>4</v>
      </c>
      <c r="AT24" s="2445" t="s">
        <v>361</v>
      </c>
      <c r="AU24" s="2445"/>
      <c r="AV24" s="2445"/>
      <c r="AW24" s="2445"/>
      <c r="AX24" s="149">
        <v>1</v>
      </c>
    </row>
    <row r="25" spans="1:50" s="117" customFormat="1" ht="13.5" customHeight="1">
      <c r="B25" s="2362"/>
      <c r="C25" s="118"/>
      <c r="D25" s="181"/>
      <c r="H25" s="156"/>
      <c r="I25" s="156"/>
      <c r="J25" s="156"/>
      <c r="K25" s="127"/>
      <c r="L25" s="118"/>
      <c r="M25" s="118"/>
      <c r="N25" s="118"/>
      <c r="O25" s="118"/>
      <c r="P25" s="182" t="s">
        <v>432</v>
      </c>
      <c r="Q25" s="118"/>
      <c r="R25" s="182" t="s">
        <v>431</v>
      </c>
      <c r="S25" s="118"/>
      <c r="T25" s="138" t="s">
        <v>422</v>
      </c>
      <c r="U25" s="2372">
        <f>SUM(AS42:AS43)</f>
        <v>8</v>
      </c>
      <c r="V25" s="2372"/>
      <c r="W25" s="138">
        <v>6</v>
      </c>
      <c r="X25" s="2446" t="s">
        <v>413</v>
      </c>
      <c r="Y25" s="2446"/>
      <c r="Z25" s="2446"/>
      <c r="AA25" s="2446"/>
      <c r="AB25" s="2446"/>
      <c r="AC25" s="2446"/>
      <c r="AD25" s="2446"/>
      <c r="AE25" s="2446"/>
      <c r="AF25" s="2446"/>
      <c r="AG25" s="2446"/>
      <c r="AH25" s="2446"/>
      <c r="AI25" s="2446"/>
      <c r="AJ25" s="2446"/>
      <c r="AK25" s="2446"/>
      <c r="AL25" s="2446"/>
      <c r="AM25" s="2444">
        <v>6</v>
      </c>
      <c r="AN25" s="2444"/>
      <c r="AO25" s="129"/>
      <c r="AP25" s="118"/>
      <c r="AS25" s="117">
        <v>2</v>
      </c>
      <c r="AT25" s="2445" t="s">
        <v>417</v>
      </c>
      <c r="AU25" s="2445"/>
      <c r="AV25" s="2445"/>
      <c r="AW25" s="2445"/>
      <c r="AX25" s="183">
        <v>8</v>
      </c>
    </row>
    <row r="26" spans="1:50" s="117" customFormat="1" ht="11.65">
      <c r="B26" s="2362"/>
      <c r="C26" s="118"/>
      <c r="D26" s="181"/>
      <c r="H26" s="156"/>
      <c r="I26" s="156"/>
      <c r="J26" s="156"/>
      <c r="K26" s="127"/>
      <c r="L26" s="118"/>
      <c r="M26" s="118"/>
      <c r="N26" s="118"/>
      <c r="O26" s="118"/>
      <c r="P26" s="118"/>
      <c r="Q26" s="118"/>
      <c r="S26" s="118"/>
      <c r="U26" s="2284"/>
      <c r="V26" s="2284"/>
      <c r="X26" s="164"/>
      <c r="Y26" s="164"/>
      <c r="Z26" s="178"/>
      <c r="AA26" s="178"/>
      <c r="AB26" s="178"/>
      <c r="AC26" s="178"/>
      <c r="AD26" s="178"/>
      <c r="AE26" s="178"/>
      <c r="AF26" s="164"/>
      <c r="AG26" s="164"/>
      <c r="AH26" s="164"/>
      <c r="AI26" s="164"/>
      <c r="AJ26" s="164"/>
      <c r="AK26" s="164"/>
      <c r="AL26" s="179"/>
      <c r="AM26" s="180"/>
      <c r="AN26" s="180"/>
      <c r="AO26" s="129"/>
      <c r="AP26" s="118"/>
      <c r="AR26" s="117">
        <f>SUM(AS27:AS32)</f>
        <v>14</v>
      </c>
      <c r="AS26" s="2445" t="s">
        <v>418</v>
      </c>
      <c r="AT26" s="2445"/>
      <c r="AU26" s="2445"/>
      <c r="AV26" s="2445"/>
      <c r="AW26" s="2445"/>
      <c r="AX26" s="123"/>
    </row>
    <row r="27" spans="1:50" s="117" customFormat="1" ht="11.65">
      <c r="B27" s="2362"/>
      <c r="C27" s="118"/>
      <c r="D27" s="184"/>
      <c r="H27" s="156"/>
      <c r="I27" s="156"/>
      <c r="J27" s="156"/>
      <c r="K27" s="127"/>
      <c r="L27" s="118"/>
      <c r="M27" s="118"/>
      <c r="N27" s="118"/>
      <c r="O27" s="118"/>
      <c r="P27" s="118"/>
      <c r="Q27" s="118"/>
      <c r="S27" s="118"/>
      <c r="T27" s="153" t="s">
        <v>425</v>
      </c>
      <c r="U27" s="2284">
        <f>SUM(AS44,AS53)</f>
        <v>12</v>
      </c>
      <c r="V27" s="2284"/>
      <c r="W27" s="153">
        <v>7</v>
      </c>
      <c r="X27" s="2446" t="s">
        <v>412</v>
      </c>
      <c r="Y27" s="2446"/>
      <c r="Z27" s="2446"/>
      <c r="AA27" s="2446"/>
      <c r="AB27" s="2446"/>
      <c r="AC27" s="2446"/>
      <c r="AD27" s="2446"/>
      <c r="AE27" s="2446"/>
      <c r="AF27" s="2446"/>
      <c r="AG27" s="2446"/>
      <c r="AH27" s="2446"/>
      <c r="AI27" s="2446"/>
      <c r="AJ27" s="2446"/>
      <c r="AK27" s="2446"/>
      <c r="AL27" s="2446"/>
      <c r="AM27" s="2444">
        <v>3</v>
      </c>
      <c r="AN27" s="2444"/>
      <c r="AO27" s="129"/>
      <c r="AP27" s="118"/>
      <c r="AS27" s="117">
        <v>2</v>
      </c>
      <c r="AT27" s="2445" t="s">
        <v>369</v>
      </c>
      <c r="AU27" s="2445"/>
      <c r="AV27" s="2445"/>
      <c r="AW27" s="2445"/>
      <c r="AX27" s="149">
        <v>1</v>
      </c>
    </row>
    <row r="28" spans="1:50" s="117" customFormat="1" ht="12" thickBot="1">
      <c r="B28" s="2362"/>
      <c r="C28" s="118"/>
      <c r="D28" s="118"/>
      <c r="H28" s="162"/>
      <c r="I28" s="162"/>
      <c r="J28" s="126"/>
      <c r="K28" s="127"/>
      <c r="L28" s="118"/>
      <c r="M28" s="118"/>
      <c r="N28" s="118"/>
      <c r="O28" s="118"/>
      <c r="P28" s="118"/>
      <c r="Q28" s="118"/>
      <c r="S28" s="118"/>
      <c r="U28" s="2284"/>
      <c r="V28" s="2284"/>
      <c r="AO28" s="129"/>
      <c r="AP28" s="128"/>
      <c r="AS28" s="117">
        <v>2</v>
      </c>
      <c r="AT28" s="2445" t="s">
        <v>363</v>
      </c>
      <c r="AU28" s="2445"/>
      <c r="AV28" s="2445"/>
      <c r="AW28" s="2445"/>
      <c r="AX28" s="149">
        <v>1</v>
      </c>
    </row>
    <row r="29" spans="1:50" s="117" customFormat="1" ht="13.9" customHeight="1" thickBot="1">
      <c r="B29" s="2362"/>
      <c r="C29" s="147" t="s">
        <v>278</v>
      </c>
      <c r="D29" s="118" t="s">
        <v>274</v>
      </c>
      <c r="F29" s="117" t="s">
        <v>314</v>
      </c>
      <c r="G29" s="117">
        <v>2</v>
      </c>
      <c r="H29" s="2461" t="s">
        <v>343</v>
      </c>
      <c r="I29" s="2462"/>
      <c r="J29" s="173">
        <v>10</v>
      </c>
      <c r="K29" s="127"/>
      <c r="L29" s="118"/>
      <c r="M29" s="118"/>
      <c r="N29" s="118"/>
      <c r="O29" s="118"/>
      <c r="P29" s="118"/>
      <c r="Q29" s="118"/>
      <c r="S29" s="118"/>
      <c r="T29" s="183" t="s">
        <v>423</v>
      </c>
      <c r="U29" s="2284">
        <f>SUM(AS46,AS39,AS32,AS25)</f>
        <v>8</v>
      </c>
      <c r="V29" s="2284"/>
      <c r="W29" s="183">
        <v>8</v>
      </c>
      <c r="X29" s="2446" t="s">
        <v>417</v>
      </c>
      <c r="Y29" s="2446"/>
      <c r="Z29" s="2446"/>
      <c r="AA29" s="2446"/>
      <c r="AB29" s="2446"/>
      <c r="AC29" s="2446"/>
      <c r="AD29" s="2446"/>
      <c r="AE29" s="2446"/>
      <c r="AF29" s="2446"/>
      <c r="AG29" s="2446"/>
      <c r="AH29" s="2446"/>
      <c r="AI29" s="2446"/>
      <c r="AJ29" s="2446"/>
      <c r="AK29" s="2446"/>
      <c r="AL29" s="2446"/>
      <c r="AM29" s="2444">
        <v>3</v>
      </c>
      <c r="AN29" s="2444"/>
      <c r="AO29" s="129"/>
      <c r="AP29" s="118"/>
      <c r="AS29" s="117">
        <v>2</v>
      </c>
      <c r="AT29" s="2445" t="s">
        <v>354</v>
      </c>
      <c r="AU29" s="2445"/>
      <c r="AV29" s="2445"/>
      <c r="AW29" s="2445"/>
      <c r="AX29" s="149">
        <v>1</v>
      </c>
    </row>
    <row r="30" spans="1:50" s="117" customFormat="1" ht="11.65">
      <c r="B30" s="2362"/>
      <c r="C30" s="118"/>
      <c r="D30" s="118" t="s">
        <v>273</v>
      </c>
      <c r="F30" s="117" t="s">
        <v>314</v>
      </c>
      <c r="G30" s="117">
        <v>2</v>
      </c>
      <c r="H30" s="2463"/>
      <c r="I30" s="2464"/>
      <c r="J30" s="174"/>
      <c r="K30" s="127"/>
      <c r="L30" s="118"/>
      <c r="M30" s="118"/>
      <c r="N30" s="118"/>
      <c r="O30" s="118"/>
      <c r="P30" s="118"/>
      <c r="Q30" s="118"/>
      <c r="S30" s="118"/>
      <c r="U30" s="2284"/>
      <c r="V30" s="2284"/>
      <c r="X30" s="164"/>
      <c r="Y30" s="164"/>
      <c r="Z30" s="178"/>
      <c r="AA30" s="178"/>
      <c r="AB30" s="178"/>
      <c r="AC30" s="178"/>
      <c r="AD30" s="178"/>
      <c r="AE30" s="178"/>
      <c r="AF30" s="164"/>
      <c r="AG30" s="164"/>
      <c r="AH30" s="164"/>
      <c r="AI30" s="164"/>
      <c r="AJ30" s="164"/>
      <c r="AK30" s="164"/>
      <c r="AL30" s="179"/>
      <c r="AM30" s="180"/>
      <c r="AN30" s="180"/>
      <c r="AO30" s="129"/>
      <c r="AP30" s="118"/>
      <c r="AS30" s="117">
        <v>2</v>
      </c>
      <c r="AT30" s="2445" t="s">
        <v>355</v>
      </c>
      <c r="AU30" s="2445"/>
      <c r="AV30" s="2445"/>
      <c r="AW30" s="2445"/>
      <c r="AX30" s="149">
        <v>1</v>
      </c>
    </row>
    <row r="31" spans="1:50" s="117" customFormat="1" ht="11.65">
      <c r="B31" s="2362"/>
      <c r="C31" s="118"/>
      <c r="D31" s="118" t="s">
        <v>276</v>
      </c>
      <c r="F31" s="117" t="s">
        <v>314</v>
      </c>
      <c r="G31" s="117">
        <v>2</v>
      </c>
      <c r="H31" s="2405" t="s">
        <v>342</v>
      </c>
      <c r="I31" s="2406"/>
      <c r="J31" s="174">
        <v>5</v>
      </c>
      <c r="K31" s="127"/>
      <c r="L31" s="118"/>
      <c r="M31" s="118"/>
      <c r="N31" s="118"/>
      <c r="O31" s="118"/>
      <c r="P31" s="118"/>
      <c r="Q31" s="118"/>
      <c r="S31" s="118"/>
      <c r="T31" s="185" t="s">
        <v>424</v>
      </c>
      <c r="U31" s="2284">
        <f>SUM(AS52,AS47)</f>
        <v>12</v>
      </c>
      <c r="V31" s="2284"/>
      <c r="W31" s="185">
        <v>9</v>
      </c>
      <c r="X31" s="2446" t="s">
        <v>447</v>
      </c>
      <c r="Y31" s="2446"/>
      <c r="Z31" s="2446"/>
      <c r="AA31" s="2446"/>
      <c r="AB31" s="2446"/>
      <c r="AC31" s="2446"/>
      <c r="AD31" s="2446"/>
      <c r="AE31" s="2446"/>
      <c r="AF31" s="2446"/>
      <c r="AG31" s="2446"/>
      <c r="AH31" s="2446"/>
      <c r="AI31" s="2446"/>
      <c r="AJ31" s="2446"/>
      <c r="AK31" s="2446"/>
      <c r="AL31" s="2446"/>
      <c r="AM31" s="2444">
        <v>3</v>
      </c>
      <c r="AN31" s="2444"/>
      <c r="AO31" s="129"/>
      <c r="AP31" s="118"/>
      <c r="AS31" s="117">
        <v>4</v>
      </c>
      <c r="AT31" s="2445" t="s">
        <v>268</v>
      </c>
      <c r="AU31" s="2445"/>
      <c r="AV31" s="2445"/>
      <c r="AW31" s="2445"/>
      <c r="AX31" s="134">
        <v>2</v>
      </c>
    </row>
    <row r="32" spans="1:50" s="117" customFormat="1" ht="12" thickBot="1">
      <c r="B32" s="2362"/>
      <c r="C32" s="118"/>
      <c r="D32" s="118" t="s">
        <v>311</v>
      </c>
      <c r="F32" s="117" t="s">
        <v>314</v>
      </c>
      <c r="G32" s="117">
        <v>3</v>
      </c>
      <c r="H32" s="2405"/>
      <c r="I32" s="2406"/>
      <c r="J32" s="174"/>
      <c r="K32" s="127"/>
      <c r="L32" s="118"/>
      <c r="M32" s="118"/>
      <c r="N32" s="118"/>
      <c r="O32" s="118"/>
      <c r="P32" s="118"/>
      <c r="Q32" s="118"/>
      <c r="R32" s="118"/>
      <c r="S32" s="118"/>
      <c r="T32" s="118"/>
      <c r="U32" s="118"/>
      <c r="X32" s="164"/>
      <c r="Y32" s="164"/>
      <c r="Z32" s="178"/>
      <c r="AA32" s="178"/>
      <c r="AB32" s="178"/>
      <c r="AC32" s="178"/>
      <c r="AD32" s="178"/>
      <c r="AE32" s="178"/>
      <c r="AF32" s="164"/>
      <c r="AG32" s="164"/>
      <c r="AH32" s="164"/>
      <c r="AO32" s="129"/>
      <c r="AP32" s="118"/>
      <c r="AS32" s="117">
        <v>2</v>
      </c>
      <c r="AT32" s="2445" t="s">
        <v>417</v>
      </c>
      <c r="AU32" s="2445"/>
      <c r="AV32" s="2445"/>
      <c r="AW32" s="2445"/>
      <c r="AX32" s="183">
        <v>8</v>
      </c>
    </row>
    <row r="33" spans="2:68" s="117" customFormat="1" ht="12" thickBot="1">
      <c r="B33" s="2362"/>
      <c r="C33" s="118"/>
      <c r="D33" s="186" t="s">
        <v>308</v>
      </c>
      <c r="F33" s="117" t="s">
        <v>314</v>
      </c>
      <c r="G33" s="117">
        <v>2</v>
      </c>
      <c r="H33" s="2407" t="s">
        <v>340</v>
      </c>
      <c r="I33" s="2408"/>
      <c r="J33" s="176">
        <v>0</v>
      </c>
      <c r="K33" s="127"/>
      <c r="L33" s="118"/>
      <c r="M33" s="118"/>
      <c r="N33" s="118"/>
      <c r="O33" s="118"/>
      <c r="P33" s="118"/>
      <c r="Q33" s="118"/>
      <c r="R33" s="118"/>
      <c r="S33" s="118"/>
      <c r="T33" s="118"/>
      <c r="U33" s="118"/>
      <c r="W33" s="165">
        <v>0</v>
      </c>
      <c r="X33" s="2446" t="s">
        <v>440</v>
      </c>
      <c r="Y33" s="2446"/>
      <c r="Z33" s="2446"/>
      <c r="AA33" s="2446"/>
      <c r="AB33" s="2446"/>
      <c r="AC33" s="2446"/>
      <c r="AD33" s="2446"/>
      <c r="AE33" s="2446"/>
      <c r="AF33" s="2446"/>
      <c r="AG33" s="2446"/>
      <c r="AH33" s="2446"/>
      <c r="AI33" s="2446"/>
      <c r="AJ33" s="2446"/>
      <c r="AK33" s="2446"/>
      <c r="AL33" s="2446"/>
      <c r="AM33" s="2444">
        <v>3</v>
      </c>
      <c r="AN33" s="2444"/>
      <c r="AO33" s="129"/>
      <c r="AP33" s="118"/>
      <c r="AR33" s="117">
        <f>SUM(AS34:AS39)</f>
        <v>20</v>
      </c>
      <c r="AS33" s="2445" t="s">
        <v>352</v>
      </c>
      <c r="AT33" s="2445"/>
      <c r="AU33" s="2445"/>
      <c r="AV33" s="2445"/>
      <c r="AW33" s="2445"/>
      <c r="AX33" s="123"/>
    </row>
    <row r="34" spans="2:68" s="117" customFormat="1" ht="12" thickBot="1">
      <c r="B34" s="2362"/>
      <c r="C34" s="118"/>
      <c r="D34" s="187" t="s">
        <v>335</v>
      </c>
      <c r="H34" s="156"/>
      <c r="I34" s="156"/>
      <c r="J34" s="126"/>
      <c r="K34" s="127"/>
      <c r="L34" s="118"/>
      <c r="M34" s="118"/>
      <c r="N34" s="118"/>
      <c r="O34" s="118"/>
      <c r="P34" s="118"/>
      <c r="Q34" s="118"/>
      <c r="R34" s="118"/>
      <c r="S34" s="118"/>
      <c r="T34" s="118"/>
      <c r="U34" s="118"/>
      <c r="W34" s="169" t="s">
        <v>403</v>
      </c>
      <c r="X34" s="2446" t="s">
        <v>441</v>
      </c>
      <c r="Y34" s="2446"/>
      <c r="Z34" s="2446"/>
      <c r="AA34" s="2446"/>
      <c r="AB34" s="2446"/>
      <c r="AC34" s="2446"/>
      <c r="AD34" s="2446"/>
      <c r="AE34" s="2446"/>
      <c r="AF34" s="2446"/>
      <c r="AG34" s="2446"/>
      <c r="AH34" s="2446"/>
      <c r="AI34" s="2446"/>
      <c r="AJ34" s="2446"/>
      <c r="AK34" s="2446"/>
      <c r="AL34" s="2446"/>
      <c r="AM34" s="2444">
        <v>3</v>
      </c>
      <c r="AN34" s="2444"/>
      <c r="AO34" s="129"/>
      <c r="AP34" s="118"/>
      <c r="AS34" s="117">
        <v>4</v>
      </c>
      <c r="AT34" s="2445" t="s">
        <v>301</v>
      </c>
      <c r="AU34" s="2445"/>
      <c r="AV34" s="2445"/>
      <c r="AW34" s="2445"/>
      <c r="AX34" s="188">
        <v>4</v>
      </c>
    </row>
    <row r="35" spans="2:68" s="117" customFormat="1" ht="11.65">
      <c r="B35" s="2362"/>
      <c r="C35" s="186" t="s">
        <v>270</v>
      </c>
      <c r="D35" s="118" t="s">
        <v>275</v>
      </c>
      <c r="F35" s="117" t="s">
        <v>314</v>
      </c>
      <c r="G35" s="117">
        <v>1</v>
      </c>
      <c r="H35" s="2459" t="s">
        <v>344</v>
      </c>
      <c r="I35" s="2460"/>
      <c r="J35" s="173">
        <v>5</v>
      </c>
      <c r="K35" s="127"/>
      <c r="L35" s="118"/>
      <c r="M35" s="118"/>
      <c r="N35" s="118"/>
      <c r="O35" s="118"/>
      <c r="P35" s="118"/>
      <c r="Q35" s="118"/>
      <c r="R35" s="118"/>
      <c r="S35" s="118"/>
      <c r="W35" s="169" t="s">
        <v>436</v>
      </c>
      <c r="X35" s="2446" t="s">
        <v>442</v>
      </c>
      <c r="Y35" s="2446"/>
      <c r="Z35" s="2446"/>
      <c r="AA35" s="2446"/>
      <c r="AB35" s="2446"/>
      <c r="AC35" s="2446"/>
      <c r="AD35" s="2446"/>
      <c r="AE35" s="2446"/>
      <c r="AF35" s="2446"/>
      <c r="AG35" s="2446"/>
      <c r="AH35" s="2446"/>
      <c r="AI35" s="2446"/>
      <c r="AJ35" s="2446"/>
      <c r="AK35" s="2446"/>
      <c r="AL35" s="2446"/>
      <c r="AM35" s="2444">
        <v>3</v>
      </c>
      <c r="AN35" s="2444"/>
      <c r="AP35" s="118"/>
      <c r="AS35" s="117">
        <v>4</v>
      </c>
      <c r="AT35" s="2445" t="s">
        <v>362</v>
      </c>
      <c r="AU35" s="2445"/>
      <c r="AV35" s="2445"/>
      <c r="AW35" s="2445"/>
      <c r="AX35" s="175">
        <v>3</v>
      </c>
    </row>
    <row r="36" spans="2:68" s="117" customFormat="1" ht="12" thickBot="1">
      <c r="B36" s="2362"/>
      <c r="C36" s="189"/>
      <c r="D36" s="118" t="s">
        <v>277</v>
      </c>
      <c r="F36" s="117" t="s">
        <v>314</v>
      </c>
      <c r="G36" s="117">
        <v>1</v>
      </c>
      <c r="H36" s="2407" t="s">
        <v>340</v>
      </c>
      <c r="I36" s="2408"/>
      <c r="J36" s="176">
        <v>0</v>
      </c>
      <c r="K36" s="127"/>
      <c r="L36" s="118"/>
      <c r="M36" s="118"/>
      <c r="N36" s="118"/>
      <c r="O36" s="118"/>
      <c r="P36" s="118"/>
      <c r="Q36" s="118"/>
      <c r="R36" s="118"/>
      <c r="S36" s="118"/>
      <c r="AP36" s="118"/>
      <c r="AS36" s="117">
        <v>2</v>
      </c>
      <c r="AT36" s="2445" t="s">
        <v>369</v>
      </c>
      <c r="AU36" s="2445"/>
      <c r="AV36" s="2445"/>
      <c r="AW36" s="2445"/>
      <c r="AX36" s="188">
        <v>4</v>
      </c>
    </row>
    <row r="37" spans="2:68" s="117" customFormat="1" ht="11.65">
      <c r="B37" s="2362"/>
      <c r="C37" s="189"/>
      <c r="D37" s="118" t="s">
        <v>285</v>
      </c>
      <c r="F37" s="117" t="s">
        <v>314</v>
      </c>
      <c r="G37" s="117">
        <v>1</v>
      </c>
      <c r="H37" s="156"/>
      <c r="I37" s="156"/>
      <c r="J37" s="126"/>
      <c r="K37" s="127"/>
      <c r="L37" s="118"/>
      <c r="M37" s="118"/>
      <c r="N37" s="118"/>
      <c r="O37" s="118"/>
      <c r="P37" s="118"/>
      <c r="Q37" s="118"/>
      <c r="R37" s="118"/>
      <c r="S37" s="118"/>
      <c r="W37" s="190" t="s">
        <v>414</v>
      </c>
      <c r="X37" s="2446"/>
      <c r="Y37" s="2446"/>
      <c r="Z37" s="2446"/>
      <c r="AA37" s="2446"/>
      <c r="AB37" s="2446"/>
      <c r="AC37" s="2446"/>
      <c r="AD37" s="2446"/>
      <c r="AE37" s="2446"/>
      <c r="AF37" s="2446"/>
      <c r="AG37" s="2446"/>
      <c r="AH37" s="2446"/>
      <c r="AI37" s="2446"/>
      <c r="AJ37" s="2446"/>
      <c r="AK37" s="2446"/>
      <c r="AL37" s="2446"/>
      <c r="AM37" s="2444">
        <f>SUM(AM12:AN32)</f>
        <v>33</v>
      </c>
      <c r="AN37" s="2444"/>
      <c r="AO37" s="129"/>
      <c r="AP37" s="118"/>
      <c r="AS37" s="117">
        <v>2</v>
      </c>
      <c r="AT37" s="2445" t="s">
        <v>365</v>
      </c>
      <c r="AU37" s="2445"/>
      <c r="AV37" s="2445"/>
      <c r="AW37" s="2445"/>
      <c r="AX37" s="188">
        <v>4</v>
      </c>
    </row>
    <row r="38" spans="2:68" s="117" customFormat="1" ht="12" thickBot="1">
      <c r="B38" s="2362"/>
      <c r="C38" s="189"/>
      <c r="D38" s="118"/>
      <c r="H38" s="156"/>
      <c r="I38" s="156"/>
      <c r="J38" s="126"/>
      <c r="K38" s="127"/>
      <c r="L38" s="118"/>
      <c r="M38" s="118"/>
      <c r="N38" s="118"/>
      <c r="O38" s="118"/>
      <c r="P38" s="118"/>
      <c r="Q38" s="118"/>
      <c r="R38" s="118"/>
      <c r="S38" s="118"/>
      <c r="AI38" s="2467" t="s">
        <v>415</v>
      </c>
      <c r="AJ38" s="2467"/>
      <c r="AK38" s="2467"/>
      <c r="AL38" s="2467"/>
      <c r="AM38" s="2444">
        <v>36</v>
      </c>
      <c r="AN38" s="2444"/>
      <c r="AP38" s="118"/>
      <c r="AS38" s="117">
        <v>6</v>
      </c>
      <c r="AT38" s="2445" t="s">
        <v>396</v>
      </c>
      <c r="AU38" s="2445"/>
      <c r="AV38" s="2445"/>
      <c r="AW38" s="2445"/>
      <c r="AX38" s="188">
        <v>4</v>
      </c>
    </row>
    <row r="39" spans="2:68" s="117" customFormat="1" ht="12" thickBot="1">
      <c r="B39" s="2362"/>
      <c r="C39" s="187" t="s">
        <v>268</v>
      </c>
      <c r="D39" s="118" t="s">
        <v>283</v>
      </c>
      <c r="F39" s="117" t="s">
        <v>314</v>
      </c>
      <c r="G39" s="117">
        <v>1</v>
      </c>
      <c r="H39" s="2459" t="s">
        <v>348</v>
      </c>
      <c r="I39" s="2460"/>
      <c r="J39" s="173">
        <v>5</v>
      </c>
      <c r="K39" s="127"/>
      <c r="L39" s="118"/>
      <c r="M39" s="118"/>
      <c r="N39" s="118"/>
      <c r="O39" s="118"/>
      <c r="P39" s="118"/>
      <c r="Q39" s="118"/>
      <c r="R39" s="118"/>
      <c r="S39" s="118"/>
      <c r="T39" s="118"/>
      <c r="AP39" s="118"/>
      <c r="AS39" s="117">
        <v>2</v>
      </c>
      <c r="AT39" s="2445" t="s">
        <v>417</v>
      </c>
      <c r="AU39" s="2445"/>
      <c r="AV39" s="2445"/>
      <c r="AW39" s="2445"/>
      <c r="AX39" s="183">
        <v>8</v>
      </c>
      <c r="BP39" s="118"/>
    </row>
    <row r="40" spans="2:68" s="117" customFormat="1" ht="12" thickBot="1">
      <c r="B40" s="2362"/>
      <c r="C40" s="118"/>
      <c r="D40" s="118" t="s">
        <v>284</v>
      </c>
      <c r="F40" s="117" t="s">
        <v>314</v>
      </c>
      <c r="G40" s="117">
        <v>3</v>
      </c>
      <c r="H40" s="2407" t="s">
        <v>340</v>
      </c>
      <c r="I40" s="2408"/>
      <c r="J40" s="176">
        <v>0</v>
      </c>
      <c r="K40" s="127"/>
      <c r="L40" s="118"/>
      <c r="M40" s="118"/>
      <c r="N40" s="118"/>
      <c r="O40" s="118"/>
      <c r="P40" s="118"/>
      <c r="Q40" s="118"/>
      <c r="R40" s="118"/>
      <c r="S40" s="118"/>
      <c r="T40" s="118"/>
      <c r="AP40" s="118"/>
      <c r="AR40" s="117">
        <f>SUM(AS41:AS47)</f>
        <v>29</v>
      </c>
      <c r="AS40" s="2445" t="s">
        <v>353</v>
      </c>
      <c r="AT40" s="2445"/>
      <c r="AU40" s="2445"/>
      <c r="AV40" s="2445"/>
      <c r="AW40" s="2445"/>
      <c r="AX40" s="123"/>
    </row>
    <row r="41" spans="2:68" s="117" customFormat="1" ht="12" thickBot="1">
      <c r="B41" s="2466"/>
      <c r="C41" s="167"/>
      <c r="D41" s="167"/>
      <c r="H41" s="156"/>
      <c r="I41" s="156"/>
      <c r="J41" s="191"/>
      <c r="K41" s="127"/>
      <c r="L41" s="118"/>
      <c r="M41" s="118"/>
      <c r="N41" s="118"/>
      <c r="O41" s="118"/>
      <c r="P41" s="118"/>
      <c r="Q41" s="118"/>
      <c r="R41" s="182" t="s">
        <v>432</v>
      </c>
      <c r="S41" s="118"/>
      <c r="T41" s="182" t="s">
        <v>431</v>
      </c>
      <c r="V41" s="185" t="s">
        <v>424</v>
      </c>
      <c r="W41" s="118"/>
      <c r="X41" s="183" t="s">
        <v>430</v>
      </c>
      <c r="Z41" s="153" t="s">
        <v>425</v>
      </c>
      <c r="AB41" s="138" t="s">
        <v>429</v>
      </c>
      <c r="AD41" s="137" t="s">
        <v>426</v>
      </c>
      <c r="AF41" s="175" t="s">
        <v>427</v>
      </c>
      <c r="AH41" s="134" t="s">
        <v>414</v>
      </c>
      <c r="AP41" s="118"/>
      <c r="AS41" s="117">
        <v>5</v>
      </c>
      <c r="AT41" s="2445" t="s">
        <v>278</v>
      </c>
      <c r="AU41" s="2445"/>
      <c r="AV41" s="2445"/>
      <c r="AW41" s="2445"/>
      <c r="AX41" s="192">
        <v>5</v>
      </c>
    </row>
    <row r="42" spans="2:68" s="117" customFormat="1" ht="11.65" customHeight="1" thickBot="1">
      <c r="B42" s="2470" t="s">
        <v>281</v>
      </c>
      <c r="C42" s="117" t="s">
        <v>336</v>
      </c>
      <c r="D42" s="118" t="s">
        <v>295</v>
      </c>
      <c r="F42" s="117" t="s">
        <v>314</v>
      </c>
      <c r="G42" s="117">
        <v>1</v>
      </c>
      <c r="H42" s="2459" t="s">
        <v>347</v>
      </c>
      <c r="I42" s="2460"/>
      <c r="J42" s="173">
        <v>10</v>
      </c>
      <c r="K42" s="127"/>
      <c r="L42" s="118"/>
      <c r="M42" s="118"/>
      <c r="N42" s="118"/>
      <c r="AO42" s="118"/>
      <c r="AP42" s="118"/>
      <c r="AS42" s="117">
        <v>4</v>
      </c>
      <c r="AT42" s="2445" t="s">
        <v>368</v>
      </c>
      <c r="AU42" s="2445"/>
      <c r="AV42" s="2445"/>
      <c r="AW42" s="2445"/>
      <c r="AX42" s="193">
        <v>6</v>
      </c>
    </row>
    <row r="43" spans="2:68" s="117" customFormat="1" ht="12" customHeight="1" thickBot="1">
      <c r="B43" s="2471"/>
      <c r="D43" s="186" t="s">
        <v>302</v>
      </c>
      <c r="F43" s="117" t="s">
        <v>314</v>
      </c>
      <c r="G43" s="117">
        <v>5</v>
      </c>
      <c r="H43" s="2405" t="s">
        <v>346</v>
      </c>
      <c r="I43" s="2406"/>
      <c r="J43" s="174">
        <v>5</v>
      </c>
      <c r="K43" s="127"/>
      <c r="L43" s="118"/>
      <c r="M43" s="118"/>
      <c r="N43" s="118"/>
      <c r="O43" s="118"/>
      <c r="P43" s="118"/>
      <c r="Q43" s="118"/>
      <c r="R43" s="194"/>
      <c r="S43" s="124"/>
      <c r="T43" s="124" t="s">
        <v>428</v>
      </c>
      <c r="U43" s="124"/>
      <c r="V43" s="124"/>
      <c r="W43" s="124"/>
      <c r="X43" s="124" t="s">
        <v>428</v>
      </c>
      <c r="Y43" s="124"/>
      <c r="Z43" s="124" t="s">
        <v>428</v>
      </c>
      <c r="AA43" s="195"/>
      <c r="AB43" s="195"/>
      <c r="AC43" s="195"/>
      <c r="AD43" s="195" t="s">
        <v>428</v>
      </c>
      <c r="AE43" s="195"/>
      <c r="AF43" s="195"/>
      <c r="AG43" s="195"/>
      <c r="AH43" s="195" t="s">
        <v>428</v>
      </c>
      <c r="AI43" s="195"/>
      <c r="AJ43" s="2476" t="s">
        <v>67</v>
      </c>
      <c r="AK43" s="2476"/>
      <c r="AL43" s="2476"/>
      <c r="AM43" s="2476"/>
      <c r="AN43" s="2476"/>
      <c r="AO43" s="196"/>
      <c r="AP43" s="2475" t="s">
        <v>435</v>
      </c>
      <c r="AQ43" s="2475"/>
      <c r="AS43" s="117">
        <v>4</v>
      </c>
      <c r="AT43" s="2445" t="s">
        <v>345</v>
      </c>
      <c r="AU43" s="2445"/>
      <c r="AV43" s="2445"/>
      <c r="AW43" s="2445"/>
      <c r="AX43" s="193">
        <v>6</v>
      </c>
    </row>
    <row r="44" spans="2:68" s="117" customFormat="1" ht="12" customHeight="1" thickBot="1">
      <c r="B44" s="2471"/>
      <c r="D44" s="147" t="s">
        <v>345</v>
      </c>
      <c r="F44" s="117" t="s">
        <v>314</v>
      </c>
      <c r="G44" s="117">
        <v>5</v>
      </c>
      <c r="H44" s="2407" t="s">
        <v>340</v>
      </c>
      <c r="I44" s="2408"/>
      <c r="J44" s="176">
        <v>0</v>
      </c>
      <c r="K44" s="127"/>
      <c r="L44" s="118"/>
      <c r="M44" s="118"/>
      <c r="N44" s="118"/>
      <c r="Q44" s="118"/>
      <c r="R44" s="197"/>
      <c r="S44" s="118"/>
      <c r="T44" s="118" t="s">
        <v>428</v>
      </c>
      <c r="U44" s="118"/>
      <c r="V44" s="118"/>
      <c r="W44" s="118"/>
      <c r="X44" s="118" t="s">
        <v>428</v>
      </c>
      <c r="Y44" s="118"/>
      <c r="Z44" s="118"/>
      <c r="AA44" s="118"/>
      <c r="AB44" s="118" t="s">
        <v>428</v>
      </c>
      <c r="AC44" s="118"/>
      <c r="AD44" s="118"/>
      <c r="AE44" s="118"/>
      <c r="AF44" s="118"/>
      <c r="AG44" s="118"/>
      <c r="AH44" s="118" t="s">
        <v>428</v>
      </c>
      <c r="AI44" s="118"/>
      <c r="AJ44" s="2475" t="s">
        <v>418</v>
      </c>
      <c r="AK44" s="2475"/>
      <c r="AL44" s="2475"/>
      <c r="AM44" s="2475"/>
      <c r="AN44" s="2475"/>
      <c r="AO44" s="198"/>
      <c r="AP44" s="2475" t="s">
        <v>434</v>
      </c>
      <c r="AQ44" s="2475"/>
      <c r="AS44" s="117">
        <v>5</v>
      </c>
      <c r="AT44" s="2445" t="s">
        <v>364</v>
      </c>
      <c r="AU44" s="2445"/>
      <c r="AV44" s="2445"/>
      <c r="AW44" s="2445"/>
      <c r="AX44" s="199">
        <v>7</v>
      </c>
    </row>
    <row r="45" spans="2:68" s="117" customFormat="1" ht="12" thickBot="1">
      <c r="B45" s="2471"/>
      <c r="H45" s="162"/>
      <c r="I45" s="162"/>
      <c r="J45" s="126"/>
      <c r="K45" s="127"/>
      <c r="L45" s="118"/>
      <c r="M45" s="118"/>
      <c r="N45" s="118"/>
      <c r="O45" s="118"/>
      <c r="P45" s="118"/>
      <c r="Q45" s="194"/>
      <c r="R45" s="194" t="s">
        <v>428</v>
      </c>
      <c r="S45" s="124"/>
      <c r="T45" s="124" t="s">
        <v>428</v>
      </c>
      <c r="U45" s="124"/>
      <c r="V45" s="124" t="s">
        <v>428</v>
      </c>
      <c r="W45" s="124"/>
      <c r="X45" s="124" t="s">
        <v>428</v>
      </c>
      <c r="Y45" s="124"/>
      <c r="Z45" s="124"/>
      <c r="AA45" s="124"/>
      <c r="AB45" s="124" t="s">
        <v>428</v>
      </c>
      <c r="AC45" s="124"/>
      <c r="AD45" s="124"/>
      <c r="AE45" s="124"/>
      <c r="AF45" s="124" t="s">
        <v>428</v>
      </c>
      <c r="AG45" s="124"/>
      <c r="AH45" s="124"/>
      <c r="AI45" s="124"/>
      <c r="AJ45" s="2476" t="s">
        <v>352</v>
      </c>
      <c r="AK45" s="2476"/>
      <c r="AL45" s="2476"/>
      <c r="AM45" s="2476"/>
      <c r="AN45" s="2480"/>
      <c r="AO45" s="198"/>
      <c r="AS45" s="117">
        <v>4</v>
      </c>
      <c r="AT45" s="2445" t="s">
        <v>398</v>
      </c>
      <c r="AU45" s="2445"/>
      <c r="AV45" s="2445"/>
      <c r="AW45" s="2445"/>
      <c r="AX45" s="134">
        <v>2</v>
      </c>
    </row>
    <row r="46" spans="2:68" s="117" customFormat="1" ht="12" thickBot="1">
      <c r="B46" s="2471"/>
      <c r="C46" s="147" t="s">
        <v>301</v>
      </c>
      <c r="D46" s="118" t="s">
        <v>286</v>
      </c>
      <c r="F46" s="117" t="s">
        <v>314</v>
      </c>
      <c r="G46" s="117">
        <v>2</v>
      </c>
      <c r="H46" s="2459" t="s">
        <v>347</v>
      </c>
      <c r="I46" s="2460"/>
      <c r="J46" s="173">
        <v>10</v>
      </c>
      <c r="K46" s="127"/>
      <c r="L46" s="118"/>
      <c r="M46" s="118"/>
      <c r="N46" s="118"/>
      <c r="O46" s="2473" t="s">
        <v>433</v>
      </c>
      <c r="P46" s="2474"/>
      <c r="Q46" s="197"/>
      <c r="R46" s="197" t="s">
        <v>428</v>
      </c>
      <c r="S46" s="118"/>
      <c r="T46" s="118" t="s">
        <v>428</v>
      </c>
      <c r="U46" s="118"/>
      <c r="V46" s="118" t="s">
        <v>428</v>
      </c>
      <c r="W46" s="118"/>
      <c r="X46" s="118" t="s">
        <v>428</v>
      </c>
      <c r="Y46" s="118"/>
      <c r="Z46" s="118" t="s">
        <v>428</v>
      </c>
      <c r="AA46" s="118"/>
      <c r="AB46" s="118" t="s">
        <v>428</v>
      </c>
      <c r="AC46" s="118"/>
      <c r="AD46" s="118" t="s">
        <v>428</v>
      </c>
      <c r="AE46" s="118"/>
      <c r="AF46" s="118" t="s">
        <v>428</v>
      </c>
      <c r="AG46" s="118"/>
      <c r="AH46" s="118" t="s">
        <v>428</v>
      </c>
      <c r="AI46" s="118"/>
      <c r="AJ46" s="2475" t="s">
        <v>353</v>
      </c>
      <c r="AK46" s="2475"/>
      <c r="AL46" s="2475"/>
      <c r="AM46" s="2475"/>
      <c r="AN46" s="2479"/>
      <c r="AO46" s="198"/>
      <c r="AP46" s="118"/>
      <c r="AS46" s="117">
        <v>2</v>
      </c>
      <c r="AT46" s="2445" t="s">
        <v>417</v>
      </c>
      <c r="AU46" s="2445"/>
      <c r="AV46" s="2445"/>
      <c r="AW46" s="2445"/>
      <c r="AX46" s="183">
        <v>8</v>
      </c>
    </row>
    <row r="47" spans="2:68" s="117" customFormat="1" ht="11.65">
      <c r="B47" s="2471"/>
      <c r="C47" s="118"/>
      <c r="D47" s="118" t="s">
        <v>287</v>
      </c>
      <c r="F47" s="117" t="s">
        <v>314</v>
      </c>
      <c r="G47" s="117">
        <v>2</v>
      </c>
      <c r="H47" s="2405"/>
      <c r="I47" s="2406"/>
      <c r="J47" s="174"/>
      <c r="K47" s="127"/>
      <c r="L47" s="118"/>
      <c r="M47" s="118"/>
      <c r="N47" s="118"/>
      <c r="O47" s="2473" t="s">
        <v>434</v>
      </c>
      <c r="P47" s="2474"/>
      <c r="Q47" s="200"/>
      <c r="R47" s="200" t="s">
        <v>428</v>
      </c>
      <c r="S47" s="167"/>
      <c r="T47" s="167"/>
      <c r="U47" s="167"/>
      <c r="V47" s="167" t="s">
        <v>428</v>
      </c>
      <c r="W47" s="167"/>
      <c r="X47" s="167"/>
      <c r="Y47" s="167"/>
      <c r="Z47" s="167" t="s">
        <v>428</v>
      </c>
      <c r="AA47" s="167"/>
      <c r="AB47" s="167"/>
      <c r="AC47" s="167"/>
      <c r="AD47" s="167" t="s">
        <v>428</v>
      </c>
      <c r="AE47" s="167"/>
      <c r="AF47" s="167" t="s">
        <v>428</v>
      </c>
      <c r="AG47" s="167"/>
      <c r="AH47" s="167" t="s">
        <v>428</v>
      </c>
      <c r="AI47" s="167"/>
      <c r="AJ47" s="2477" t="s">
        <v>366</v>
      </c>
      <c r="AK47" s="2477"/>
      <c r="AL47" s="2477"/>
      <c r="AM47" s="2477"/>
      <c r="AN47" s="2478"/>
      <c r="AO47" s="198"/>
      <c r="AP47" s="118"/>
      <c r="AS47" s="117">
        <v>5</v>
      </c>
      <c r="AT47" s="2445" t="s">
        <v>420</v>
      </c>
      <c r="AU47" s="2445"/>
      <c r="AV47" s="2445"/>
      <c r="AW47" s="2445"/>
      <c r="AX47" s="201">
        <v>9</v>
      </c>
    </row>
    <row r="48" spans="2:68" s="117" customFormat="1" ht="11.65">
      <c r="B48" s="2471"/>
      <c r="C48" s="118"/>
      <c r="D48" s="118" t="s">
        <v>289</v>
      </c>
      <c r="F48" s="117" t="s">
        <v>314</v>
      </c>
      <c r="G48" s="117">
        <v>1</v>
      </c>
      <c r="H48" s="2405" t="s">
        <v>346</v>
      </c>
      <c r="I48" s="2406"/>
      <c r="J48" s="174">
        <v>5</v>
      </c>
      <c r="K48" s="127"/>
      <c r="L48" s="118"/>
      <c r="M48" s="118"/>
      <c r="N48" s="118"/>
      <c r="O48" s="118"/>
      <c r="P48" s="118"/>
      <c r="R48" s="200"/>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202"/>
      <c r="AP48" s="118"/>
      <c r="AR48" s="117">
        <f>SUM(AS49:AS53)</f>
        <v>29</v>
      </c>
      <c r="AS48" s="2445" t="s">
        <v>366</v>
      </c>
      <c r="AT48" s="2445"/>
      <c r="AU48" s="2445"/>
      <c r="AV48" s="2445"/>
      <c r="AW48" s="2445"/>
      <c r="AX48" s="123"/>
    </row>
    <row r="49" spans="2:53" s="117" customFormat="1" ht="11.65">
      <c r="B49" s="2471"/>
      <c r="C49" s="118"/>
      <c r="D49" s="118" t="s">
        <v>290</v>
      </c>
      <c r="F49" s="117" t="s">
        <v>314</v>
      </c>
      <c r="G49" s="117">
        <v>3</v>
      </c>
      <c r="H49" s="2405"/>
      <c r="I49" s="2406"/>
      <c r="J49" s="174"/>
      <c r="K49" s="127"/>
      <c r="L49" s="118"/>
      <c r="M49" s="118"/>
      <c r="N49" s="118"/>
      <c r="O49" s="118"/>
      <c r="AP49" s="118"/>
      <c r="AS49" s="117">
        <v>7</v>
      </c>
      <c r="AT49" s="2445" t="s">
        <v>278</v>
      </c>
      <c r="AU49" s="2445"/>
      <c r="AV49" s="2445"/>
      <c r="AW49" s="2445"/>
      <c r="AX49" s="192">
        <v>5</v>
      </c>
    </row>
    <row r="50" spans="2:53" s="117" customFormat="1" ht="12" thickBot="1">
      <c r="B50" s="2471"/>
      <c r="D50" s="117" t="s">
        <v>297</v>
      </c>
      <c r="F50" s="117" t="s">
        <v>314</v>
      </c>
      <c r="G50" s="117">
        <v>1</v>
      </c>
      <c r="H50" s="2407" t="s">
        <v>340</v>
      </c>
      <c r="I50" s="2408"/>
      <c r="J50" s="176">
        <v>0</v>
      </c>
      <c r="K50" s="127"/>
      <c r="L50" s="118"/>
      <c r="M50" s="118"/>
      <c r="N50" s="118"/>
      <c r="O50" s="118"/>
      <c r="AS50" s="117">
        <v>3</v>
      </c>
      <c r="AT50" s="2445" t="s">
        <v>397</v>
      </c>
      <c r="AU50" s="2445"/>
      <c r="AV50" s="2445"/>
      <c r="AW50" s="2445"/>
      <c r="AX50" s="175">
        <v>3</v>
      </c>
    </row>
    <row r="51" spans="2:53" s="117" customFormat="1" ht="11.65">
      <c r="B51" s="2471"/>
      <c r="D51" s="117" t="s">
        <v>307</v>
      </c>
      <c r="F51" s="117" t="s">
        <v>314</v>
      </c>
      <c r="G51" s="117">
        <v>5</v>
      </c>
      <c r="H51" s="156"/>
      <c r="I51" s="156"/>
      <c r="J51" s="126"/>
      <c r="K51" s="127"/>
      <c r="L51" s="118"/>
      <c r="M51" s="118"/>
      <c r="N51" s="118"/>
      <c r="O51" s="118"/>
      <c r="AS51" s="117">
        <v>5</v>
      </c>
      <c r="AT51" s="2445" t="s">
        <v>362</v>
      </c>
      <c r="AU51" s="2445"/>
      <c r="AV51" s="2445"/>
      <c r="AW51" s="2445"/>
      <c r="AX51" s="175">
        <v>3</v>
      </c>
    </row>
    <row r="52" spans="2:53" s="117" customFormat="1" ht="12" thickBot="1">
      <c r="B52" s="2471"/>
      <c r="H52" s="156"/>
      <c r="I52" s="156"/>
      <c r="J52" s="126"/>
      <c r="K52" s="127"/>
      <c r="L52" s="118"/>
      <c r="M52" s="118"/>
      <c r="N52" s="118"/>
      <c r="O52" s="118"/>
      <c r="P52" s="118"/>
      <c r="AP52" s="118"/>
      <c r="AS52" s="117">
        <v>7</v>
      </c>
      <c r="AT52" s="2445" t="s">
        <v>419</v>
      </c>
      <c r="AU52" s="2445"/>
      <c r="AV52" s="2445"/>
      <c r="AW52" s="2445"/>
      <c r="AX52" s="201">
        <v>9</v>
      </c>
    </row>
    <row r="53" spans="2:53" s="117" customFormat="1" ht="11.65">
      <c r="B53" s="2471"/>
      <c r="C53" s="186" t="s">
        <v>298</v>
      </c>
      <c r="D53" s="118" t="s">
        <v>288</v>
      </c>
      <c r="F53" s="117" t="s">
        <v>314</v>
      </c>
      <c r="G53" s="117">
        <v>5</v>
      </c>
      <c r="H53" s="2459" t="s">
        <v>347</v>
      </c>
      <c r="I53" s="2460"/>
      <c r="J53" s="173">
        <v>10</v>
      </c>
      <c r="K53" s="127"/>
      <c r="L53" s="118"/>
      <c r="M53" s="118"/>
      <c r="N53" s="118"/>
      <c r="O53" s="118"/>
      <c r="P53" s="118"/>
      <c r="AP53" s="118"/>
      <c r="AQ53" s="203"/>
      <c r="AS53" s="117">
        <v>7</v>
      </c>
      <c r="AT53" s="2445" t="s">
        <v>367</v>
      </c>
      <c r="AU53" s="2445"/>
      <c r="AV53" s="2445"/>
      <c r="AW53" s="2445"/>
      <c r="AX53" s="199">
        <v>7</v>
      </c>
    </row>
    <row r="54" spans="2:53" s="117" customFormat="1" ht="11.65">
      <c r="B54" s="2471"/>
      <c r="C54" s="189"/>
      <c r="D54" s="118" t="s">
        <v>291</v>
      </c>
      <c r="F54" s="117" t="s">
        <v>314</v>
      </c>
      <c r="G54" s="117">
        <v>3</v>
      </c>
      <c r="H54" s="2405"/>
      <c r="I54" s="2406"/>
      <c r="J54" s="174"/>
      <c r="K54" s="127"/>
      <c r="L54" s="118"/>
      <c r="M54" s="118"/>
      <c r="N54" s="118"/>
      <c r="O54" s="118"/>
      <c r="P54" s="118"/>
      <c r="Q54" s="118"/>
      <c r="AP54" s="118"/>
      <c r="AQ54" s="203"/>
      <c r="AR54" s="203"/>
      <c r="AS54" s="203"/>
      <c r="AT54" s="203"/>
      <c r="AU54" s="203"/>
      <c r="AV54" s="203"/>
      <c r="AX54" s="123"/>
    </row>
    <row r="55" spans="2:53" s="298" customFormat="1" ht="11.65">
      <c r="B55" s="2471"/>
      <c r="C55" s="189"/>
      <c r="D55" s="297"/>
      <c r="F55" s="298" t="s">
        <v>314</v>
      </c>
      <c r="G55" s="298">
        <v>2</v>
      </c>
      <c r="H55" s="2405" t="s">
        <v>346</v>
      </c>
      <c r="I55" s="2406"/>
      <c r="J55" s="174">
        <v>5</v>
      </c>
      <c r="K55" s="127"/>
      <c r="L55" s="297"/>
      <c r="M55" s="297"/>
      <c r="N55" s="297"/>
      <c r="O55" s="297"/>
      <c r="P55" s="297"/>
      <c r="Q55" s="297"/>
      <c r="AP55" s="297"/>
      <c r="AQ55" s="203"/>
      <c r="AR55" s="203"/>
      <c r="AS55" s="203"/>
      <c r="AT55" s="203"/>
      <c r="AU55" s="203"/>
      <c r="AV55" s="203"/>
      <c r="AX55" s="123"/>
    </row>
    <row r="56" spans="2:53" s="298" customFormat="1" ht="11.65">
      <c r="B56" s="2471"/>
      <c r="C56" s="189"/>
      <c r="D56" s="297"/>
      <c r="F56" s="298" t="s">
        <v>314</v>
      </c>
      <c r="G56" s="298">
        <v>5</v>
      </c>
      <c r="H56" s="2403"/>
      <c r="I56" s="2404"/>
      <c r="J56" s="174"/>
      <c r="K56" s="127"/>
      <c r="L56" s="297"/>
      <c r="M56" s="297"/>
      <c r="N56" s="297"/>
      <c r="O56" s="297"/>
      <c r="P56" s="297"/>
      <c r="Q56" s="297"/>
      <c r="AP56" s="297"/>
      <c r="AQ56" s="203"/>
      <c r="AR56" s="203"/>
      <c r="AS56" s="203"/>
      <c r="AT56" s="203"/>
      <c r="AU56" s="203"/>
      <c r="AV56" s="203"/>
      <c r="AX56" s="123"/>
    </row>
    <row r="57" spans="2:53" s="298" customFormat="1" ht="13.9" customHeight="1" thickBot="1">
      <c r="B57" s="2471"/>
      <c r="C57" s="189"/>
      <c r="D57" s="297"/>
      <c r="F57" s="298" t="s">
        <v>314</v>
      </c>
      <c r="G57" s="298">
        <v>3</v>
      </c>
      <c r="H57" s="2407" t="s">
        <v>340</v>
      </c>
      <c r="I57" s="2408"/>
      <c r="J57" s="176">
        <v>0</v>
      </c>
      <c r="K57" s="127"/>
      <c r="L57" s="297"/>
      <c r="M57" s="297"/>
      <c r="N57" s="297"/>
      <c r="O57" s="297"/>
      <c r="P57" s="297"/>
      <c r="Q57" s="297"/>
      <c r="AP57" s="297"/>
      <c r="AQ57" s="203"/>
      <c r="AR57" s="203"/>
      <c r="AS57" s="203"/>
      <c r="AT57" s="203"/>
      <c r="AU57" s="203"/>
      <c r="AV57" s="203"/>
      <c r="AX57" s="123"/>
    </row>
    <row r="58" spans="2:53" s="117" customFormat="1" ht="12" thickBot="1">
      <c r="B58" s="2471"/>
      <c r="C58" s="189"/>
      <c r="D58" s="118" t="s">
        <v>292</v>
      </c>
      <c r="H58" s="156"/>
      <c r="I58" s="156"/>
      <c r="J58" s="126"/>
      <c r="K58" s="127"/>
      <c r="L58" s="118"/>
      <c r="M58" s="118"/>
      <c r="AX58" s="123"/>
    </row>
    <row r="59" spans="2:53" s="117" customFormat="1" ht="11.65">
      <c r="B59" s="2471"/>
      <c r="C59" s="189"/>
      <c r="D59" s="118" t="s">
        <v>294</v>
      </c>
      <c r="F59" s="117" t="s">
        <v>314</v>
      </c>
      <c r="G59" s="117">
        <v>3</v>
      </c>
      <c r="H59" s="2459" t="s">
        <v>299</v>
      </c>
      <c r="I59" s="2460"/>
      <c r="J59" s="173">
        <v>10</v>
      </c>
      <c r="K59" s="127"/>
      <c r="L59" s="118"/>
      <c r="M59" s="118"/>
      <c r="AX59" s="123"/>
    </row>
    <row r="60" spans="2:53" s="117" customFormat="1" ht="12" thickBot="1">
      <c r="B60" s="2471"/>
      <c r="C60" s="189"/>
      <c r="D60" s="117" t="s">
        <v>300</v>
      </c>
      <c r="F60" s="117" t="s">
        <v>314</v>
      </c>
      <c r="G60" s="117">
        <v>1</v>
      </c>
      <c r="H60" s="2407" t="s">
        <v>340</v>
      </c>
      <c r="I60" s="2408"/>
      <c r="J60" s="176">
        <v>0</v>
      </c>
      <c r="K60" s="127"/>
      <c r="L60" s="118"/>
      <c r="M60" s="118"/>
      <c r="AX60" s="123"/>
    </row>
    <row r="61" spans="2:53" s="306" customFormat="1" ht="12" thickBot="1">
      <c r="B61" s="2471"/>
      <c r="C61" s="189"/>
      <c r="E61" s="317"/>
      <c r="F61" s="317"/>
      <c r="G61" s="317"/>
      <c r="H61" s="318"/>
      <c r="I61" s="318"/>
      <c r="J61" s="318"/>
      <c r="K61" s="318"/>
      <c r="L61" s="319"/>
      <c r="M61" s="319"/>
      <c r="N61" s="317"/>
      <c r="O61" s="317"/>
      <c r="P61" s="317"/>
      <c r="Q61" s="317"/>
      <c r="R61" s="317"/>
      <c r="S61" s="317"/>
      <c r="T61" s="317"/>
      <c r="U61" s="317"/>
      <c r="V61" s="317"/>
      <c r="W61" s="317"/>
      <c r="X61" s="317"/>
      <c r="Y61" s="317"/>
      <c r="Z61" s="317"/>
      <c r="AA61" s="317"/>
      <c r="AB61" s="317"/>
      <c r="AC61" s="317"/>
      <c r="AD61" s="317"/>
      <c r="AE61" s="317"/>
      <c r="AF61" s="317"/>
      <c r="AG61" s="317"/>
      <c r="AH61" s="317"/>
      <c r="AI61" s="317"/>
      <c r="AJ61" s="317"/>
      <c r="AK61" s="317"/>
      <c r="AL61" s="317"/>
      <c r="AM61" s="317"/>
      <c r="AN61" s="317"/>
      <c r="AO61" s="317"/>
      <c r="AP61" s="317"/>
      <c r="AQ61" s="317"/>
      <c r="AR61" s="317"/>
      <c r="AS61" s="317"/>
      <c r="AT61" s="317"/>
      <c r="AU61" s="317"/>
      <c r="AV61" s="317"/>
      <c r="AW61" s="317"/>
      <c r="AX61" s="320"/>
      <c r="AY61" s="317"/>
      <c r="AZ61" s="317"/>
      <c r="BA61" s="317"/>
    </row>
    <row r="62" spans="2:53" s="117" customFormat="1" ht="13.9" customHeight="1" thickTop="1" thickBot="1">
      <c r="B62" s="2471"/>
      <c r="C62" s="189"/>
      <c r="E62" s="2256"/>
      <c r="F62" s="2256"/>
      <c r="G62" s="2256"/>
      <c r="H62" s="2256"/>
      <c r="I62" s="2256"/>
      <c r="J62" s="2256"/>
      <c r="K62" s="2256"/>
      <c r="L62" s="2256"/>
      <c r="M62" s="2256"/>
      <c r="N62" s="2218"/>
      <c r="O62" s="2218"/>
      <c r="P62" s="2218"/>
      <c r="Q62" s="2219"/>
      <c r="R62" s="2224" t="s">
        <v>478</v>
      </c>
      <c r="S62" s="2225"/>
      <c r="T62" s="2225"/>
      <c r="U62" s="2225"/>
      <c r="V62" s="2208" t="s">
        <v>479</v>
      </c>
      <c r="W62" s="2209"/>
      <c r="X62" s="2209"/>
      <c r="Y62" s="2209"/>
      <c r="Z62" s="2209"/>
      <c r="AA62" s="2209"/>
      <c r="AB62" s="2208" t="s">
        <v>475</v>
      </c>
      <c r="AC62" s="2209"/>
      <c r="AD62" s="2209"/>
      <c r="AE62" s="2209"/>
      <c r="AF62" s="2209"/>
      <c r="AG62" s="2209"/>
      <c r="AH62" s="2209"/>
      <c r="AI62" s="2210"/>
      <c r="AJ62" s="2208" t="s">
        <v>476</v>
      </c>
      <c r="AK62" s="2209"/>
      <c r="AL62" s="2209"/>
      <c r="AM62" s="2209"/>
      <c r="AN62" s="2209"/>
      <c r="AO62" s="2210"/>
      <c r="AP62" s="2252" t="s">
        <v>595</v>
      </c>
      <c r="AQ62" s="2252"/>
      <c r="AR62" s="2252"/>
      <c r="AS62" s="2252"/>
      <c r="AT62" s="2252"/>
      <c r="AU62" s="2252"/>
      <c r="AV62" s="2252"/>
      <c r="AW62" s="2253"/>
      <c r="AX62" s="320"/>
      <c r="AY62" s="317"/>
      <c r="AZ62" s="317"/>
      <c r="BA62" s="317"/>
    </row>
    <row r="63" spans="2:53" s="117" customFormat="1" ht="12" thickBot="1">
      <c r="B63" s="2471"/>
      <c r="C63" s="187" t="s">
        <v>299</v>
      </c>
      <c r="D63" s="118" t="s">
        <v>293</v>
      </c>
      <c r="E63" s="2256"/>
      <c r="F63" s="2256"/>
      <c r="G63" s="2256"/>
      <c r="H63" s="2256"/>
      <c r="I63" s="2256"/>
      <c r="J63" s="2256"/>
      <c r="K63" s="2256"/>
      <c r="L63" s="2256"/>
      <c r="M63" s="2256"/>
      <c r="N63" s="2220"/>
      <c r="O63" s="2220"/>
      <c r="P63" s="2220"/>
      <c r="Q63" s="2221"/>
      <c r="R63" s="2226"/>
      <c r="S63" s="2227"/>
      <c r="T63" s="2227"/>
      <c r="U63" s="2227"/>
      <c r="V63" s="2257" t="s">
        <v>477</v>
      </c>
      <c r="W63" s="2258"/>
      <c r="X63" s="2258"/>
      <c r="Y63" s="2258"/>
      <c r="Z63" s="2258"/>
      <c r="AA63" s="2258"/>
      <c r="AB63" s="2258"/>
      <c r="AC63" s="2258"/>
      <c r="AD63" s="2258"/>
      <c r="AE63" s="2258"/>
      <c r="AF63" s="2258"/>
      <c r="AG63" s="2258"/>
      <c r="AH63" s="2258"/>
      <c r="AI63" s="2259"/>
      <c r="AJ63" s="2257" t="s">
        <v>474</v>
      </c>
      <c r="AK63" s="2258"/>
      <c r="AL63" s="2258"/>
      <c r="AM63" s="2258"/>
      <c r="AN63" s="2258"/>
      <c r="AO63" s="2259"/>
      <c r="AP63" s="2254"/>
      <c r="AQ63" s="2254"/>
      <c r="AR63" s="2254"/>
      <c r="AS63" s="2254"/>
      <c r="AT63" s="2254"/>
      <c r="AU63" s="2254"/>
      <c r="AV63" s="2254"/>
      <c r="AW63" s="2255"/>
      <c r="AX63" s="320"/>
      <c r="AY63" s="317"/>
      <c r="AZ63" s="317"/>
      <c r="BA63" s="317"/>
    </row>
    <row r="64" spans="2:53" s="117" customFormat="1" ht="13.5" customHeight="1">
      <c r="B64" s="2471"/>
      <c r="D64" s="117" t="s">
        <v>296</v>
      </c>
      <c r="E64" s="2256"/>
      <c r="F64" s="2256"/>
      <c r="G64" s="2256"/>
      <c r="H64" s="2256"/>
      <c r="I64" s="2256"/>
      <c r="J64" s="2256"/>
      <c r="K64" s="2256"/>
      <c r="L64" s="2256"/>
      <c r="M64" s="2393"/>
      <c r="N64" s="1802">
        <v>2018</v>
      </c>
      <c r="O64" s="2394"/>
      <c r="P64" s="2394"/>
      <c r="Q64" s="2394"/>
      <c r="R64" s="2394"/>
      <c r="S64" s="2394"/>
      <c r="T64" s="2394"/>
      <c r="U64" s="1803"/>
      <c r="V64" s="2222">
        <v>2019</v>
      </c>
      <c r="W64" s="2222"/>
      <c r="X64" s="2222"/>
      <c r="Y64" s="2222"/>
      <c r="Z64" s="2222"/>
      <c r="AA64" s="2222"/>
      <c r="AB64" s="2222"/>
      <c r="AC64" s="2222"/>
      <c r="AD64" s="2222">
        <v>2020</v>
      </c>
      <c r="AE64" s="2222"/>
      <c r="AF64" s="2222"/>
      <c r="AG64" s="2222"/>
      <c r="AH64" s="2222"/>
      <c r="AI64" s="2222"/>
      <c r="AJ64" s="2222"/>
      <c r="AK64" s="2222"/>
      <c r="AL64" s="2222">
        <v>2021</v>
      </c>
      <c r="AM64" s="2222"/>
      <c r="AN64" s="2222"/>
      <c r="AO64" s="2222"/>
      <c r="AP64" s="2222"/>
      <c r="AQ64" s="2222"/>
      <c r="AR64" s="2222"/>
      <c r="AS64" s="2222"/>
      <c r="AT64" s="2395">
        <v>2022</v>
      </c>
      <c r="AU64" s="2395"/>
      <c r="AV64" s="2395"/>
      <c r="AW64" s="2396"/>
      <c r="AX64" s="2256"/>
      <c r="AY64" s="2256"/>
      <c r="AZ64" s="2256"/>
      <c r="BA64" s="2256"/>
    </row>
    <row r="65" spans="2:57" s="117" customFormat="1" ht="11.65">
      <c r="B65" s="2472"/>
      <c r="C65" s="167"/>
      <c r="D65" s="167"/>
      <c r="E65" s="2372"/>
      <c r="F65" s="2372"/>
      <c r="G65" s="2372"/>
      <c r="H65" s="2372"/>
      <c r="I65" s="2372"/>
      <c r="J65" s="2372"/>
      <c r="K65" s="2372"/>
      <c r="L65" s="2372"/>
      <c r="M65" s="2373"/>
      <c r="N65" s="2374" t="s">
        <v>609</v>
      </c>
      <c r="O65" s="2374"/>
      <c r="P65" s="2374" t="s">
        <v>610</v>
      </c>
      <c r="Q65" s="2374"/>
      <c r="R65" s="2375" t="s">
        <v>607</v>
      </c>
      <c r="S65" s="2376"/>
      <c r="T65" s="2377" t="s">
        <v>608</v>
      </c>
      <c r="U65" s="2377"/>
      <c r="V65" s="2378" t="s">
        <v>609</v>
      </c>
      <c r="W65" s="2377"/>
      <c r="X65" s="2379" t="s">
        <v>610</v>
      </c>
      <c r="Y65" s="2376"/>
      <c r="Z65" s="2377" t="s">
        <v>607</v>
      </c>
      <c r="AA65" s="2377"/>
      <c r="AB65" s="2378" t="s">
        <v>608</v>
      </c>
      <c r="AC65" s="2377"/>
      <c r="AD65" s="2374" t="s">
        <v>609</v>
      </c>
      <c r="AE65" s="2374"/>
      <c r="AF65" s="2374" t="s">
        <v>610</v>
      </c>
      <c r="AG65" s="2374"/>
      <c r="AH65" s="2377" t="s">
        <v>607</v>
      </c>
      <c r="AI65" s="2380"/>
      <c r="AJ65" s="2377" t="s">
        <v>608</v>
      </c>
      <c r="AK65" s="2377"/>
      <c r="AL65" s="2379" t="s">
        <v>609</v>
      </c>
      <c r="AM65" s="2376"/>
      <c r="AN65" s="2377" t="s">
        <v>610</v>
      </c>
      <c r="AO65" s="2381"/>
      <c r="AP65" s="2382" t="s">
        <v>607</v>
      </c>
      <c r="AQ65" s="2382"/>
      <c r="AR65" s="2360" t="s">
        <v>608</v>
      </c>
      <c r="AS65" s="2360"/>
      <c r="AT65" s="2360" t="s">
        <v>609</v>
      </c>
      <c r="AU65" s="2360"/>
      <c r="AV65" s="2360" t="s">
        <v>610</v>
      </c>
      <c r="AW65" s="2371"/>
      <c r="AX65" s="319"/>
      <c r="AY65" s="319"/>
      <c r="AZ65" s="319"/>
      <c r="BA65" s="319"/>
    </row>
    <row r="66" spans="2:57" ht="3.85" customHeight="1">
      <c r="B66" s="2361" t="s">
        <v>305</v>
      </c>
      <c r="C66" s="124"/>
      <c r="E66" s="2278" t="s">
        <v>596</v>
      </c>
      <c r="F66" s="2278"/>
      <c r="G66" s="2278"/>
      <c r="H66" s="2278"/>
      <c r="I66" s="2278"/>
      <c r="J66" s="2278"/>
      <c r="K66" s="2278"/>
      <c r="L66" s="2278"/>
      <c r="M66" s="2278"/>
      <c r="N66" s="2137"/>
      <c r="O66" s="1957"/>
      <c r="P66" s="1957"/>
      <c r="Q66" s="1957"/>
      <c r="R66" s="2230"/>
      <c r="S66" s="2231"/>
      <c r="T66" s="2231"/>
      <c r="U66" s="2231"/>
      <c r="V66" s="2137"/>
      <c r="W66" s="1957"/>
      <c r="X66" s="1957"/>
      <c r="Y66" s="1957"/>
      <c r="Z66" s="1957"/>
      <c r="AA66" s="1957"/>
      <c r="AB66" s="2137"/>
      <c r="AC66" s="1957"/>
      <c r="AD66" s="1957"/>
      <c r="AE66" s="1957"/>
      <c r="AF66" s="1957"/>
      <c r="AG66" s="1957"/>
      <c r="AH66" s="1957"/>
      <c r="AI66" s="1947"/>
      <c r="AJ66" s="1957"/>
      <c r="AK66" s="1957"/>
      <c r="AL66" s="1957"/>
      <c r="AM66" s="1957"/>
      <c r="AN66" s="1957"/>
      <c r="AO66" s="2126"/>
      <c r="AP66" s="1957"/>
      <c r="AQ66" s="1957"/>
      <c r="AR66" s="1957"/>
      <c r="AS66" s="1957"/>
      <c r="AT66" s="1957"/>
      <c r="AU66" s="1957"/>
      <c r="AV66" s="1957"/>
      <c r="AW66" s="2127"/>
      <c r="AX66" s="320"/>
      <c r="AY66" s="317"/>
      <c r="AZ66" s="317"/>
      <c r="BA66" s="317"/>
      <c r="BB66" s="306"/>
      <c r="BC66" s="306"/>
      <c r="BD66" s="306"/>
      <c r="BE66" s="306"/>
    </row>
    <row r="67" spans="2:57" ht="3.85" customHeight="1">
      <c r="B67" s="2362"/>
      <c r="C67" s="118"/>
      <c r="E67" s="2278"/>
      <c r="F67" s="2278"/>
      <c r="G67" s="2278"/>
      <c r="H67" s="2278"/>
      <c r="I67" s="2278"/>
      <c r="J67" s="2278"/>
      <c r="K67" s="2278"/>
      <c r="L67" s="2278"/>
      <c r="M67" s="2278"/>
      <c r="N67" s="2137"/>
      <c r="O67" s="1957"/>
      <c r="P67" s="1957"/>
      <c r="Q67" s="1957"/>
      <c r="R67" s="2347" t="s">
        <v>84</v>
      </c>
      <c r="S67" s="2363"/>
      <c r="T67" s="2365" t="s">
        <v>86</v>
      </c>
      <c r="U67" s="2348"/>
      <c r="V67" s="2367" t="s">
        <v>591</v>
      </c>
      <c r="W67" s="2363"/>
      <c r="X67" s="2365" t="s">
        <v>592</v>
      </c>
      <c r="Y67" s="2363"/>
      <c r="Z67" s="2365" t="s">
        <v>613</v>
      </c>
      <c r="AA67" s="2348"/>
      <c r="AB67" s="2367" t="s">
        <v>425</v>
      </c>
      <c r="AC67" s="2348"/>
      <c r="AD67" s="2365" t="s">
        <v>593</v>
      </c>
      <c r="AE67" s="2363"/>
      <c r="AF67" s="2365" t="s">
        <v>594</v>
      </c>
      <c r="AG67" s="2363"/>
      <c r="AH67" s="2365" t="s">
        <v>613</v>
      </c>
      <c r="AI67" s="2369"/>
      <c r="AJ67" s="1957"/>
      <c r="AK67" s="1957"/>
      <c r="AL67" s="1957"/>
      <c r="AM67" s="1957"/>
      <c r="AN67" s="1957"/>
      <c r="AO67" s="2126"/>
      <c r="AP67" s="1957"/>
      <c r="AQ67" s="1957"/>
      <c r="AR67" s="1957"/>
      <c r="AS67" s="1957"/>
      <c r="AT67" s="1957"/>
      <c r="AU67" s="1957"/>
      <c r="AV67" s="1957"/>
      <c r="AW67" s="2127"/>
      <c r="AX67" s="320"/>
      <c r="AY67" s="317"/>
      <c r="AZ67" s="317"/>
      <c r="BA67" s="317"/>
      <c r="BB67" s="306"/>
      <c r="BC67" s="306"/>
      <c r="BD67" s="306"/>
      <c r="BE67" s="306"/>
    </row>
    <row r="68" spans="2:57" ht="3.85" customHeight="1" thickBot="1">
      <c r="B68" s="2362"/>
      <c r="C68" s="118"/>
      <c r="E68" s="2278"/>
      <c r="F68" s="2278"/>
      <c r="G68" s="2278"/>
      <c r="H68" s="2278"/>
      <c r="I68" s="2278"/>
      <c r="J68" s="2278"/>
      <c r="K68" s="2278"/>
      <c r="L68" s="2278"/>
      <c r="M68" s="2278"/>
      <c r="N68" s="2137"/>
      <c r="O68" s="1957"/>
      <c r="P68" s="1957"/>
      <c r="Q68" s="1957"/>
      <c r="R68" s="2349"/>
      <c r="S68" s="2364"/>
      <c r="T68" s="2366"/>
      <c r="U68" s="2350"/>
      <c r="V68" s="2368"/>
      <c r="W68" s="2364"/>
      <c r="X68" s="2366"/>
      <c r="Y68" s="2364"/>
      <c r="Z68" s="2366"/>
      <c r="AA68" s="2350"/>
      <c r="AB68" s="2368"/>
      <c r="AC68" s="2350"/>
      <c r="AD68" s="2366"/>
      <c r="AE68" s="2364"/>
      <c r="AF68" s="2366"/>
      <c r="AG68" s="2364"/>
      <c r="AH68" s="2366"/>
      <c r="AI68" s="2370"/>
      <c r="AJ68" s="1957"/>
      <c r="AK68" s="1957"/>
      <c r="AL68" s="1957"/>
      <c r="AM68" s="1957"/>
      <c r="AN68" s="1957"/>
      <c r="AO68" s="2126"/>
      <c r="AP68" s="1957"/>
      <c r="AQ68" s="1957"/>
      <c r="AR68" s="1957"/>
      <c r="AS68" s="1957"/>
      <c r="AT68" s="1957"/>
      <c r="AU68" s="1957"/>
      <c r="AV68" s="1957"/>
      <c r="AW68" s="2127"/>
      <c r="AX68" s="320"/>
      <c r="AY68" s="317"/>
      <c r="AZ68" s="317"/>
      <c r="BA68" s="317"/>
      <c r="BB68" s="306"/>
      <c r="BC68" s="306"/>
      <c r="BD68" s="306"/>
      <c r="BE68" s="306"/>
    </row>
    <row r="69" spans="2:57" ht="3.85" customHeight="1" thickBot="1">
      <c r="B69" s="2362"/>
      <c r="C69" s="147"/>
      <c r="D69" s="1750" t="s">
        <v>469</v>
      </c>
      <c r="E69" s="2359" t="s">
        <v>588</v>
      </c>
      <c r="F69" s="2359"/>
      <c r="G69" s="2359"/>
      <c r="H69" s="2359"/>
      <c r="I69" s="2359"/>
      <c r="J69" s="2359"/>
      <c r="K69" s="2359"/>
      <c r="L69" s="2359"/>
      <c r="M69" s="2359"/>
      <c r="N69" s="2137"/>
      <c r="O69" s="1957"/>
      <c r="P69" s="1957"/>
      <c r="Q69" s="1957"/>
      <c r="R69" s="2149"/>
      <c r="S69" s="1957"/>
      <c r="T69" s="1957"/>
      <c r="U69" s="1947"/>
      <c r="V69" s="2137"/>
      <c r="W69" s="1957"/>
      <c r="X69" s="1957"/>
      <c r="Y69" s="1957"/>
      <c r="Z69" s="1957"/>
      <c r="AA69" s="1957"/>
      <c r="AB69" s="2137"/>
      <c r="AC69" s="1957"/>
      <c r="AD69" s="1957"/>
      <c r="AE69" s="1957"/>
      <c r="AF69" s="1957"/>
      <c r="AG69" s="1957"/>
      <c r="AH69" s="1957"/>
      <c r="AI69" s="1947"/>
      <c r="AJ69" s="1957"/>
      <c r="AK69" s="1957"/>
      <c r="AL69" s="1957"/>
      <c r="AM69" s="1957"/>
      <c r="AN69" s="1957"/>
      <c r="AO69" s="2126"/>
      <c r="AP69" s="1957"/>
      <c r="AQ69" s="1957"/>
      <c r="AR69" s="1957"/>
      <c r="AS69" s="1957"/>
      <c r="AT69" s="1957"/>
      <c r="AU69" s="1957"/>
      <c r="AV69" s="1957"/>
      <c r="AW69" s="2127"/>
      <c r="AX69" s="320"/>
      <c r="AY69" s="317"/>
      <c r="AZ69" s="317"/>
      <c r="BA69" s="317"/>
      <c r="BB69" s="306"/>
      <c r="BC69" s="306"/>
      <c r="BD69" s="306"/>
      <c r="BE69" s="306"/>
    </row>
    <row r="70" spans="2:57" ht="3.85" customHeight="1" thickBot="1">
      <c r="B70" s="2362"/>
      <c r="C70" s="118"/>
      <c r="D70" s="2284"/>
      <c r="E70" s="2359"/>
      <c r="F70" s="2359"/>
      <c r="G70" s="2359"/>
      <c r="H70" s="2359"/>
      <c r="I70" s="2359"/>
      <c r="J70" s="2359"/>
      <c r="K70" s="2359"/>
      <c r="L70" s="2359"/>
      <c r="M70" s="2359"/>
      <c r="N70" s="2137"/>
      <c r="O70" s="1957"/>
      <c r="P70" s="1957"/>
      <c r="Q70" s="1957"/>
      <c r="R70" s="2149"/>
      <c r="S70" s="1957"/>
      <c r="T70" s="1957"/>
      <c r="U70" s="1947"/>
      <c r="V70" s="2331" t="s">
        <v>298</v>
      </c>
      <c r="W70" s="2332"/>
      <c r="X70" s="2332"/>
      <c r="Y70" s="2430"/>
      <c r="Z70" s="2432"/>
      <c r="AA70" s="2432"/>
      <c r="AB70" s="2137"/>
      <c r="AC70" s="1957"/>
      <c r="AD70" s="1957"/>
      <c r="AE70" s="1957"/>
      <c r="AF70" s="1957"/>
      <c r="AG70" s="1957"/>
      <c r="AH70" s="1957"/>
      <c r="AI70" s="1947"/>
      <c r="AJ70" s="1957"/>
      <c r="AK70" s="1957"/>
      <c r="AL70" s="1957"/>
      <c r="AM70" s="1957"/>
      <c r="AN70" s="1957"/>
      <c r="AO70" s="2126"/>
      <c r="AP70" s="1957"/>
      <c r="AQ70" s="1957"/>
      <c r="AR70" s="1957"/>
      <c r="AS70" s="1957"/>
      <c r="AT70" s="1957"/>
      <c r="AU70" s="1957"/>
      <c r="AV70" s="1957"/>
      <c r="AW70" s="2127"/>
      <c r="AX70" s="320"/>
      <c r="AY70" s="317"/>
      <c r="AZ70" s="317"/>
      <c r="BA70" s="317"/>
      <c r="BB70" s="306"/>
      <c r="BC70" s="306"/>
      <c r="BD70" s="306"/>
      <c r="BE70" s="306"/>
    </row>
    <row r="71" spans="2:57" ht="3.85" customHeight="1">
      <c r="B71" s="2362"/>
      <c r="C71" s="118"/>
      <c r="D71" s="2284"/>
      <c r="E71" s="2359"/>
      <c r="F71" s="2359"/>
      <c r="G71" s="2359"/>
      <c r="H71" s="2359"/>
      <c r="I71" s="2359"/>
      <c r="J71" s="2359"/>
      <c r="K71" s="2359"/>
      <c r="L71" s="2359"/>
      <c r="M71" s="2359"/>
      <c r="N71" s="2137"/>
      <c r="O71" s="1957"/>
      <c r="P71" s="1957"/>
      <c r="Q71" s="1957"/>
      <c r="R71" s="2149"/>
      <c r="S71" s="1957"/>
      <c r="T71" s="1957"/>
      <c r="U71" s="1947"/>
      <c r="V71" s="2333"/>
      <c r="W71" s="2334"/>
      <c r="X71" s="2334"/>
      <c r="Y71" s="2431"/>
      <c r="Z71" s="2223"/>
      <c r="AA71" s="2223"/>
      <c r="AB71" s="2137"/>
      <c r="AC71" s="1957"/>
      <c r="AD71" s="1957"/>
      <c r="AE71" s="1957"/>
      <c r="AF71" s="1957"/>
      <c r="AG71" s="1957"/>
      <c r="AH71" s="1957"/>
      <c r="AI71" s="1947"/>
      <c r="AJ71" s="1957"/>
      <c r="AK71" s="1957"/>
      <c r="AL71" s="1957"/>
      <c r="AM71" s="1957"/>
      <c r="AN71" s="1957"/>
      <c r="AO71" s="2126"/>
      <c r="AP71" s="1957"/>
      <c r="AQ71" s="1957"/>
      <c r="AR71" s="1957"/>
      <c r="AS71" s="1957"/>
      <c r="AT71" s="1957"/>
      <c r="AU71" s="1957"/>
      <c r="AV71" s="1957"/>
      <c r="AW71" s="2127"/>
      <c r="AX71" s="320"/>
      <c r="AY71" s="317"/>
      <c r="AZ71" s="317"/>
      <c r="BA71" s="317"/>
      <c r="BB71" s="306"/>
      <c r="BC71" s="306"/>
      <c r="BD71" s="306"/>
      <c r="BE71" s="306"/>
    </row>
    <row r="72" spans="2:57" ht="3.85" customHeight="1">
      <c r="B72" s="2362"/>
      <c r="C72" s="118"/>
      <c r="D72" s="2284"/>
      <c r="E72" s="2496" t="s">
        <v>345</v>
      </c>
      <c r="F72" s="2496"/>
      <c r="G72" s="2496"/>
      <c r="H72" s="2496"/>
      <c r="I72" s="2496"/>
      <c r="J72" s="2496"/>
      <c r="K72" s="2496"/>
      <c r="L72" s="2496"/>
      <c r="M72" s="2496"/>
      <c r="N72" s="2137"/>
      <c r="O72" s="1957"/>
      <c r="P72" s="1957"/>
      <c r="Q72" s="1957"/>
      <c r="R72" s="2149"/>
      <c r="S72" s="1957"/>
      <c r="T72" s="1957"/>
      <c r="U72" s="1947"/>
      <c r="V72" s="2409"/>
      <c r="W72" s="2410"/>
      <c r="X72" s="2411"/>
      <c r="Y72" s="2412"/>
      <c r="Z72" s="1957"/>
      <c r="AA72" s="1957"/>
      <c r="AB72" s="2137"/>
      <c r="AC72" s="1957"/>
      <c r="AD72" s="1957"/>
      <c r="AE72" s="1957"/>
      <c r="AF72" s="1957"/>
      <c r="AG72" s="1957"/>
      <c r="AH72" s="1957"/>
      <c r="AI72" s="1947"/>
      <c r="AJ72" s="1957"/>
      <c r="AK72" s="1957"/>
      <c r="AL72" s="1957"/>
      <c r="AM72" s="1957"/>
      <c r="AN72" s="1957"/>
      <c r="AO72" s="2126"/>
      <c r="AP72" s="1957"/>
      <c r="AQ72" s="1957"/>
      <c r="AR72" s="1957"/>
      <c r="AS72" s="1957"/>
      <c r="AT72" s="1957"/>
      <c r="AU72" s="1957"/>
      <c r="AV72" s="1957"/>
      <c r="AW72" s="2127"/>
      <c r="AX72" s="2125"/>
      <c r="AY72" s="2125"/>
      <c r="AZ72" s="2125"/>
      <c r="BA72" s="2125"/>
      <c r="BB72" s="2098"/>
      <c r="BC72" s="2098"/>
      <c r="BD72" s="2098"/>
      <c r="BE72" s="2098"/>
    </row>
    <row r="73" spans="2:57" ht="3.85" customHeight="1" thickBot="1">
      <c r="B73" s="2362"/>
      <c r="C73" s="118"/>
      <c r="D73" s="2284"/>
      <c r="E73" s="2496"/>
      <c r="F73" s="2496"/>
      <c r="G73" s="2496"/>
      <c r="H73" s="2496"/>
      <c r="I73" s="2496"/>
      <c r="J73" s="2496"/>
      <c r="K73" s="2496"/>
      <c r="L73" s="2496"/>
      <c r="M73" s="2496"/>
      <c r="N73" s="2137"/>
      <c r="O73" s="1957"/>
      <c r="P73" s="1957"/>
      <c r="Q73" s="1957"/>
      <c r="R73" s="2149"/>
      <c r="S73" s="1957"/>
      <c r="T73" s="1957"/>
      <c r="U73" s="1947"/>
      <c r="V73" s="307"/>
      <c r="W73" s="2490" t="s">
        <v>345</v>
      </c>
      <c r="X73" s="2491"/>
      <c r="Y73" s="2492"/>
      <c r="Z73" s="2429"/>
      <c r="AA73" s="2429"/>
      <c r="AB73" s="2137"/>
      <c r="AC73" s="1957"/>
      <c r="AD73" s="1957"/>
      <c r="AE73" s="1957"/>
      <c r="AF73" s="1957"/>
      <c r="AG73" s="1957"/>
      <c r="AH73" s="1957"/>
      <c r="AI73" s="1947"/>
      <c r="AJ73" s="1957"/>
      <c r="AK73" s="1957"/>
      <c r="AL73" s="1957"/>
      <c r="AM73" s="1957"/>
      <c r="AN73" s="1957"/>
      <c r="AO73" s="2126"/>
      <c r="AP73" s="1957"/>
      <c r="AQ73" s="1957"/>
      <c r="AR73" s="1957"/>
      <c r="AS73" s="1957"/>
      <c r="AT73" s="1957"/>
      <c r="AU73" s="1957"/>
      <c r="AV73" s="1957"/>
      <c r="AW73" s="2127"/>
      <c r="AX73" s="2125"/>
      <c r="AY73" s="2125"/>
      <c r="AZ73" s="2125"/>
      <c r="BA73" s="2125"/>
      <c r="BB73" s="2098"/>
      <c r="BC73" s="2098"/>
      <c r="BD73" s="2098"/>
      <c r="BE73" s="2098"/>
    </row>
    <row r="74" spans="2:57" ht="3.85" customHeight="1">
      <c r="B74" s="2362"/>
      <c r="C74" s="118"/>
      <c r="D74" s="2284" t="s">
        <v>470</v>
      </c>
      <c r="E74" s="2496"/>
      <c r="F74" s="2496"/>
      <c r="G74" s="2496"/>
      <c r="H74" s="2496"/>
      <c r="I74" s="2496"/>
      <c r="J74" s="2496"/>
      <c r="K74" s="2496"/>
      <c r="L74" s="2496"/>
      <c r="M74" s="2496"/>
      <c r="N74" s="2137"/>
      <c r="O74" s="1957"/>
      <c r="P74" s="1957"/>
      <c r="Q74" s="1957"/>
      <c r="R74" s="2149"/>
      <c r="S74" s="1957"/>
      <c r="T74" s="1957"/>
      <c r="U74" s="1947"/>
      <c r="V74" s="307"/>
      <c r="W74" s="2493"/>
      <c r="X74" s="2494"/>
      <c r="Y74" s="2495"/>
      <c r="Z74" s="2330"/>
      <c r="AA74" s="2330"/>
      <c r="AB74" s="2137"/>
      <c r="AC74" s="1957"/>
      <c r="AD74" s="1957"/>
      <c r="AE74" s="1957"/>
      <c r="AF74" s="1957"/>
      <c r="AG74" s="1957"/>
      <c r="AH74" s="1957"/>
      <c r="AI74" s="1947"/>
      <c r="AJ74" s="1957"/>
      <c r="AK74" s="1957"/>
      <c r="AL74" s="1957"/>
      <c r="AM74" s="1957"/>
      <c r="AN74" s="1957"/>
      <c r="AO74" s="2126"/>
      <c r="AP74" s="1957"/>
      <c r="AQ74" s="1957"/>
      <c r="AR74" s="1957"/>
      <c r="AS74" s="1957"/>
      <c r="AT74" s="1957"/>
      <c r="AU74" s="1957"/>
      <c r="AV74" s="1957"/>
      <c r="AW74" s="2127"/>
      <c r="AX74" s="320"/>
      <c r="AY74" s="322"/>
      <c r="AZ74" s="322"/>
      <c r="BA74" s="322"/>
      <c r="BB74" s="308"/>
      <c r="BC74" s="308"/>
      <c r="BD74" s="308"/>
      <c r="BE74" s="308"/>
    </row>
    <row r="75" spans="2:57" ht="3.85" customHeight="1">
      <c r="B75" s="2362"/>
      <c r="C75" s="118"/>
      <c r="D75" s="2284"/>
      <c r="E75" s="2293" t="s">
        <v>463</v>
      </c>
      <c r="F75" s="2293"/>
      <c r="G75" s="2293"/>
      <c r="H75" s="2293"/>
      <c r="I75" s="2293"/>
      <c r="J75" s="2293"/>
      <c r="K75" s="2293"/>
      <c r="L75" s="2293"/>
      <c r="M75" s="2293"/>
      <c r="N75" s="2137"/>
      <c r="O75" s="1957"/>
      <c r="P75" s="1957"/>
      <c r="Q75" s="1957"/>
      <c r="R75" s="2149"/>
      <c r="S75" s="1957"/>
      <c r="T75" s="1957"/>
      <c r="U75" s="1947"/>
      <c r="V75" s="2282"/>
      <c r="W75" s="2283"/>
      <c r="X75" s="2283"/>
      <c r="Y75" s="2161"/>
      <c r="Z75" s="1957"/>
      <c r="AA75" s="1957"/>
      <c r="AB75" s="2137"/>
      <c r="AC75" s="1957"/>
      <c r="AD75" s="1957"/>
      <c r="AE75" s="1957"/>
      <c r="AF75" s="1957"/>
      <c r="AG75" s="1957"/>
      <c r="AH75" s="1957"/>
      <c r="AI75" s="1947"/>
      <c r="AJ75" s="1957"/>
      <c r="AK75" s="1957"/>
      <c r="AL75" s="1957"/>
      <c r="AM75" s="1957"/>
      <c r="AN75" s="1957"/>
      <c r="AO75" s="2126"/>
      <c r="AP75" s="1957"/>
      <c r="AQ75" s="1957"/>
      <c r="AR75" s="1957"/>
      <c r="AS75" s="1957"/>
      <c r="AT75" s="1957"/>
      <c r="AU75" s="1957"/>
      <c r="AV75" s="1957"/>
      <c r="AW75" s="2127"/>
      <c r="AX75" s="320"/>
      <c r="AY75" s="322"/>
      <c r="AZ75" s="322"/>
      <c r="BA75" s="322"/>
      <c r="BB75" s="308"/>
      <c r="BC75" s="308"/>
      <c r="BD75" s="308"/>
      <c r="BE75" s="308"/>
    </row>
    <row r="76" spans="2:57" ht="3.85" customHeight="1">
      <c r="B76" s="2362"/>
      <c r="C76" s="118"/>
      <c r="D76" s="2284"/>
      <c r="E76" s="2293"/>
      <c r="F76" s="2293"/>
      <c r="G76" s="2293"/>
      <c r="H76" s="2293"/>
      <c r="I76" s="2293"/>
      <c r="J76" s="2293"/>
      <c r="K76" s="2293"/>
      <c r="L76" s="2293"/>
      <c r="M76" s="2293"/>
      <c r="N76" s="2137"/>
      <c r="O76" s="1957"/>
      <c r="P76" s="1957"/>
      <c r="Q76" s="1957"/>
      <c r="R76" s="2149"/>
      <c r="S76" s="1957"/>
      <c r="T76" s="1957"/>
      <c r="U76" s="1947"/>
      <c r="V76" s="2282"/>
      <c r="W76" s="2283"/>
      <c r="X76" s="2283"/>
      <c r="Y76" s="2161"/>
      <c r="Z76" s="1957"/>
      <c r="AA76" s="1957"/>
      <c r="AB76" s="2174" t="s">
        <v>615</v>
      </c>
      <c r="AC76" s="2175"/>
      <c r="AD76" s="2175"/>
      <c r="AE76" s="2175"/>
      <c r="AF76" s="2175"/>
      <c r="AG76" s="2175"/>
      <c r="AH76" s="2175"/>
      <c r="AI76" s="2176"/>
      <c r="AJ76" s="1957"/>
      <c r="AK76" s="1957"/>
      <c r="AL76" s="1957"/>
      <c r="AM76" s="1957"/>
      <c r="AN76" s="1957"/>
      <c r="AO76" s="2126"/>
      <c r="AP76" s="1957"/>
      <c r="AQ76" s="1957"/>
      <c r="AR76" s="1957"/>
      <c r="AS76" s="1957"/>
      <c r="AT76" s="1957"/>
      <c r="AU76" s="1957"/>
      <c r="AV76" s="1957"/>
      <c r="AW76" s="2127"/>
      <c r="AX76" s="320"/>
      <c r="AY76" s="322"/>
      <c r="AZ76" s="322"/>
      <c r="BA76" s="322"/>
      <c r="BB76" s="308"/>
      <c r="BC76" s="308"/>
      <c r="BD76" s="308"/>
      <c r="BE76" s="308"/>
    </row>
    <row r="77" spans="2:57" ht="3.85" customHeight="1">
      <c r="B77" s="2362"/>
      <c r="C77" s="118"/>
      <c r="D77" s="2284"/>
      <c r="E77" s="2293"/>
      <c r="F77" s="2293"/>
      <c r="G77" s="2293"/>
      <c r="H77" s="2293"/>
      <c r="I77" s="2293"/>
      <c r="J77" s="2293"/>
      <c r="K77" s="2293"/>
      <c r="L77" s="2293"/>
      <c r="M77" s="2293"/>
      <c r="N77" s="2137"/>
      <c r="O77" s="1957"/>
      <c r="P77" s="1957"/>
      <c r="Q77" s="1957"/>
      <c r="R77" s="2149"/>
      <c r="S77" s="1957"/>
      <c r="T77" s="1957"/>
      <c r="U77" s="1947"/>
      <c r="V77" s="2282"/>
      <c r="W77" s="2283"/>
      <c r="X77" s="2283"/>
      <c r="Y77" s="2161"/>
      <c r="Z77" s="1957"/>
      <c r="AA77" s="1957"/>
      <c r="AB77" s="2177"/>
      <c r="AC77" s="2178"/>
      <c r="AD77" s="2178"/>
      <c r="AE77" s="2178"/>
      <c r="AF77" s="2178"/>
      <c r="AG77" s="2178"/>
      <c r="AH77" s="2178"/>
      <c r="AI77" s="2179"/>
      <c r="AJ77" s="1957"/>
      <c r="AK77" s="1957"/>
      <c r="AL77" s="1957"/>
      <c r="AM77" s="1957"/>
      <c r="AN77" s="1957"/>
      <c r="AO77" s="2126"/>
      <c r="AP77" s="1957"/>
      <c r="AQ77" s="1957"/>
      <c r="AR77" s="1957"/>
      <c r="AS77" s="1957"/>
      <c r="AT77" s="1957"/>
      <c r="AU77" s="1957"/>
      <c r="AV77" s="1957"/>
      <c r="AW77" s="2127"/>
      <c r="AX77" s="320"/>
      <c r="AY77" s="322"/>
      <c r="AZ77" s="322"/>
      <c r="BA77" s="322"/>
      <c r="BB77" s="308"/>
      <c r="BC77" s="308"/>
      <c r="BD77" s="308"/>
      <c r="BE77" s="308"/>
    </row>
    <row r="78" spans="2:57" ht="3.85" customHeight="1">
      <c r="B78" s="2362"/>
      <c r="C78" s="117"/>
      <c r="D78" s="2284"/>
      <c r="E78" s="2485" t="s">
        <v>301</v>
      </c>
      <c r="F78" s="2485"/>
      <c r="G78" s="2485"/>
      <c r="H78" s="2485"/>
      <c r="I78" s="2485"/>
      <c r="J78" s="2485"/>
      <c r="K78" s="2485"/>
      <c r="L78" s="2485"/>
      <c r="M78" s="2485"/>
      <c r="N78" s="2137"/>
      <c r="O78" s="1957"/>
      <c r="P78" s="1957"/>
      <c r="Q78" s="1957"/>
      <c r="R78" s="2149"/>
      <c r="S78" s="1957"/>
      <c r="T78" s="1957"/>
      <c r="U78" s="1947"/>
      <c r="V78" s="2282"/>
      <c r="W78" s="2283"/>
      <c r="X78" s="2283"/>
      <c r="Y78" s="2161"/>
      <c r="Z78" s="1957"/>
      <c r="AA78" s="1957"/>
      <c r="AB78" s="2137"/>
      <c r="AC78" s="1957"/>
      <c r="AD78" s="2428"/>
      <c r="AE78" s="2416"/>
      <c r="AF78" s="2416"/>
      <c r="AG78" s="2423"/>
      <c r="AH78" s="1957"/>
      <c r="AI78" s="1947"/>
      <c r="AJ78" s="1957"/>
      <c r="AK78" s="1957"/>
      <c r="AL78" s="1957"/>
      <c r="AM78" s="1957"/>
      <c r="AN78" s="1957"/>
      <c r="AO78" s="2126"/>
      <c r="AP78" s="1957"/>
      <c r="AQ78" s="1957"/>
      <c r="AR78" s="1957"/>
      <c r="AS78" s="1957"/>
      <c r="AT78" s="1957"/>
      <c r="AU78" s="1957"/>
      <c r="AV78" s="1957"/>
      <c r="AW78" s="2127"/>
      <c r="AX78" s="320"/>
      <c r="AY78" s="322"/>
      <c r="AZ78" s="322"/>
      <c r="BA78" s="322"/>
      <c r="BB78" s="308"/>
      <c r="BC78" s="308"/>
      <c r="BD78" s="308"/>
      <c r="BE78" s="308"/>
    </row>
    <row r="79" spans="2:57" ht="3.85" customHeight="1">
      <c r="B79" s="2362"/>
      <c r="C79" s="117"/>
      <c r="D79" s="2284"/>
      <c r="E79" s="2485"/>
      <c r="F79" s="2485"/>
      <c r="G79" s="2485"/>
      <c r="H79" s="2485"/>
      <c r="I79" s="2485"/>
      <c r="J79" s="2485"/>
      <c r="K79" s="2485"/>
      <c r="L79" s="2485"/>
      <c r="M79" s="2485"/>
      <c r="N79" s="2137"/>
      <c r="O79" s="1957"/>
      <c r="P79" s="1957"/>
      <c r="Q79" s="1957"/>
      <c r="R79" s="2149"/>
      <c r="S79" s="1957"/>
      <c r="T79" s="1957"/>
      <c r="U79" s="1947"/>
      <c r="V79" s="2137"/>
      <c r="W79" s="1957"/>
      <c r="X79" s="2326" t="s">
        <v>301</v>
      </c>
      <c r="Y79" s="2327"/>
      <c r="Z79" s="2327"/>
      <c r="AA79" s="2327"/>
      <c r="AB79" s="2137"/>
      <c r="AC79" s="1957"/>
      <c r="AD79" s="2160"/>
      <c r="AE79" s="2283"/>
      <c r="AF79" s="2283"/>
      <c r="AG79" s="2161"/>
      <c r="AH79" s="1957"/>
      <c r="AI79" s="1947"/>
      <c r="AJ79" s="1957"/>
      <c r="AK79" s="1957"/>
      <c r="AL79" s="1957"/>
      <c r="AM79" s="1957"/>
      <c r="AN79" s="1957"/>
      <c r="AO79" s="2126"/>
      <c r="AP79" s="1957"/>
      <c r="AQ79" s="1957"/>
      <c r="AR79" s="1957"/>
      <c r="AS79" s="1957"/>
      <c r="AT79" s="1957"/>
      <c r="AU79" s="1957"/>
      <c r="AV79" s="1957"/>
      <c r="AW79" s="2127"/>
      <c r="AX79" s="320"/>
      <c r="AY79" s="322"/>
      <c r="AZ79" s="322"/>
      <c r="BA79" s="322"/>
      <c r="BB79" s="308"/>
      <c r="BC79" s="308"/>
      <c r="BD79" s="308"/>
      <c r="BE79" s="308"/>
    </row>
    <row r="80" spans="2:57" ht="3.85" customHeight="1">
      <c r="B80" s="2362"/>
      <c r="C80" s="117"/>
      <c r="D80" s="2284"/>
      <c r="E80" s="2485"/>
      <c r="F80" s="2485"/>
      <c r="G80" s="2485"/>
      <c r="H80" s="2485"/>
      <c r="I80" s="2485"/>
      <c r="J80" s="2485"/>
      <c r="K80" s="2485"/>
      <c r="L80" s="2485"/>
      <c r="M80" s="2485"/>
      <c r="N80" s="2137"/>
      <c r="O80" s="1957"/>
      <c r="P80" s="1957"/>
      <c r="Q80" s="1957"/>
      <c r="R80" s="2149"/>
      <c r="S80" s="1957"/>
      <c r="T80" s="1957"/>
      <c r="U80" s="1947"/>
      <c r="V80" s="2137"/>
      <c r="W80" s="1957"/>
      <c r="X80" s="2328"/>
      <c r="Y80" s="2329"/>
      <c r="Z80" s="2329"/>
      <c r="AA80" s="2329"/>
      <c r="AB80" s="2137"/>
      <c r="AC80" s="1957"/>
      <c r="AD80" s="2160"/>
      <c r="AE80" s="2283"/>
      <c r="AF80" s="2283"/>
      <c r="AG80" s="2161"/>
      <c r="AH80" s="1957"/>
      <c r="AI80" s="1947"/>
      <c r="AJ80" s="1957"/>
      <c r="AK80" s="1957"/>
      <c r="AL80" s="1957"/>
      <c r="AM80" s="1957"/>
      <c r="AN80" s="1957"/>
      <c r="AO80" s="2126"/>
      <c r="AP80" s="1957"/>
      <c r="AQ80" s="1957"/>
      <c r="AR80" s="1957"/>
      <c r="AS80" s="1957"/>
      <c r="AT80" s="1957"/>
      <c r="AU80" s="1957"/>
      <c r="AV80" s="1957"/>
      <c r="AW80" s="2127"/>
      <c r="AX80" s="320"/>
      <c r="AY80" s="322"/>
      <c r="AZ80" s="322"/>
      <c r="BA80" s="322"/>
      <c r="BB80" s="308"/>
      <c r="BC80" s="308"/>
      <c r="BD80" s="308"/>
      <c r="BE80" s="308"/>
    </row>
    <row r="81" spans="2:57" s="296" customFormat="1" ht="3.85" customHeight="1">
      <c r="B81" s="2362"/>
      <c r="C81" s="298"/>
      <c r="D81" s="297"/>
      <c r="E81" s="2356" t="s">
        <v>587</v>
      </c>
      <c r="F81" s="2356"/>
      <c r="G81" s="2356"/>
      <c r="H81" s="2356"/>
      <c r="I81" s="2356"/>
      <c r="J81" s="2356"/>
      <c r="K81" s="2356"/>
      <c r="L81" s="2356"/>
      <c r="M81" s="2356"/>
      <c r="N81" s="2137"/>
      <c r="O81" s="1957"/>
      <c r="P81" s="1957"/>
      <c r="Q81" s="1957"/>
      <c r="R81" s="2149"/>
      <c r="S81" s="1957"/>
      <c r="T81" s="1957"/>
      <c r="U81" s="1947"/>
      <c r="V81" s="2282"/>
      <c r="W81" s="2283"/>
      <c r="X81" s="2283"/>
      <c r="Y81" s="2161"/>
      <c r="Z81" s="1957"/>
      <c r="AA81" s="1957"/>
      <c r="AB81" s="2137"/>
      <c r="AC81" s="1957"/>
      <c r="AD81" s="2160"/>
      <c r="AE81" s="2283"/>
      <c r="AF81" s="2283"/>
      <c r="AG81" s="2161"/>
      <c r="AH81" s="1957"/>
      <c r="AI81" s="1947"/>
      <c r="AJ81" s="1957"/>
      <c r="AK81" s="1957"/>
      <c r="AL81" s="1957"/>
      <c r="AM81" s="1957"/>
      <c r="AN81" s="1957"/>
      <c r="AO81" s="2126"/>
      <c r="AP81" s="1957"/>
      <c r="AQ81" s="1957"/>
      <c r="AR81" s="1957"/>
      <c r="AS81" s="1957"/>
      <c r="AT81" s="1957"/>
      <c r="AU81" s="1957"/>
      <c r="AV81" s="1957"/>
      <c r="AW81" s="2127"/>
      <c r="AX81" s="322"/>
      <c r="AY81" s="322"/>
      <c r="AZ81" s="322"/>
      <c r="BA81" s="322"/>
      <c r="BB81" s="308"/>
      <c r="BC81" s="308"/>
      <c r="BD81" s="308"/>
      <c r="BE81" s="308"/>
    </row>
    <row r="82" spans="2:57" s="296" customFormat="1" ht="3.85" customHeight="1">
      <c r="B82" s="2362"/>
      <c r="C82" s="298"/>
      <c r="D82" s="297"/>
      <c r="E82" s="2356"/>
      <c r="F82" s="2356"/>
      <c r="G82" s="2356"/>
      <c r="H82" s="2356"/>
      <c r="I82" s="2356"/>
      <c r="J82" s="2356"/>
      <c r="K82" s="2356"/>
      <c r="L82" s="2356"/>
      <c r="M82" s="2356"/>
      <c r="N82" s="316"/>
      <c r="O82" s="316"/>
      <c r="P82" s="316"/>
      <c r="Q82" s="316"/>
      <c r="R82" s="2149"/>
      <c r="S82" s="1957"/>
      <c r="T82" s="1957"/>
      <c r="U82" s="1947"/>
      <c r="V82" s="2282"/>
      <c r="W82" s="2283"/>
      <c r="X82" s="2283"/>
      <c r="Y82" s="2161"/>
      <c r="Z82" s="1957"/>
      <c r="AA82" s="1957"/>
      <c r="AB82" s="2137"/>
      <c r="AC82" s="1957"/>
      <c r="AD82" s="2160"/>
      <c r="AE82" s="2283"/>
      <c r="AF82" s="2283"/>
      <c r="AG82" s="2161"/>
      <c r="AH82" s="1957"/>
      <c r="AI82" s="1947"/>
      <c r="AJ82" s="1957"/>
      <c r="AK82" s="1957"/>
      <c r="AL82" s="1957"/>
      <c r="AM82" s="1957"/>
      <c r="AN82" s="1957"/>
      <c r="AO82" s="2126"/>
      <c r="AP82" s="1957"/>
      <c r="AQ82" s="1957"/>
      <c r="AR82" s="1957"/>
      <c r="AS82" s="1957"/>
      <c r="AT82" s="1957"/>
      <c r="AU82" s="1957"/>
      <c r="AV82" s="1957"/>
      <c r="AW82" s="2127"/>
      <c r="AX82" s="322"/>
      <c r="AY82" s="322"/>
      <c r="AZ82" s="322"/>
      <c r="BA82" s="322"/>
    </row>
    <row r="83" spans="2:57" s="296" customFormat="1" ht="3.85" customHeight="1">
      <c r="B83" s="2362"/>
      <c r="C83" s="298"/>
      <c r="D83" s="297"/>
      <c r="E83" s="2356"/>
      <c r="F83" s="2356"/>
      <c r="G83" s="2356"/>
      <c r="H83" s="2356"/>
      <c r="I83" s="2356"/>
      <c r="J83" s="2356"/>
      <c r="K83" s="2356"/>
      <c r="L83" s="2356"/>
      <c r="M83" s="2356"/>
      <c r="N83" s="2137"/>
      <c r="O83" s="1957"/>
      <c r="P83" s="1957"/>
      <c r="Q83" s="1957"/>
      <c r="R83" s="2149"/>
      <c r="S83" s="1957"/>
      <c r="T83" s="1957"/>
      <c r="U83" s="1957"/>
      <c r="V83" s="2282"/>
      <c r="W83" s="2283"/>
      <c r="X83" s="2283"/>
      <c r="Y83" s="2161"/>
      <c r="Z83" s="1957"/>
      <c r="AA83" s="1957"/>
      <c r="AB83" s="2137"/>
      <c r="AC83" s="1957"/>
      <c r="AD83" s="2160"/>
      <c r="AE83" s="2161"/>
      <c r="AF83" s="2162" t="s">
        <v>600</v>
      </c>
      <c r="AG83" s="2163"/>
      <c r="AH83" s="2163"/>
      <c r="AI83" s="2163"/>
      <c r="AJ83" s="2163"/>
      <c r="AK83" s="2163"/>
      <c r="AL83" s="2163"/>
      <c r="AM83" s="2163"/>
      <c r="AN83" s="2163"/>
      <c r="AO83" s="2164"/>
      <c r="AP83" s="1957"/>
      <c r="AQ83" s="1957"/>
      <c r="AR83" s="1957"/>
      <c r="AS83" s="1957"/>
      <c r="AT83" s="1957"/>
      <c r="AU83" s="1957"/>
      <c r="AV83" s="1957"/>
      <c r="AW83" s="2127"/>
      <c r="AX83" s="322"/>
      <c r="AY83" s="322"/>
      <c r="AZ83" s="322"/>
      <c r="BA83" s="322"/>
    </row>
    <row r="84" spans="2:57" ht="3.85" customHeight="1">
      <c r="B84" s="2362"/>
      <c r="C84" s="118"/>
      <c r="D84" s="2284" t="s">
        <v>469</v>
      </c>
      <c r="E84" s="2357" t="s">
        <v>614</v>
      </c>
      <c r="F84" s="2357"/>
      <c r="G84" s="2357"/>
      <c r="H84" s="2357"/>
      <c r="I84" s="2357"/>
      <c r="J84" s="2357"/>
      <c r="K84" s="2357"/>
      <c r="L84" s="2357"/>
      <c r="M84" s="2357"/>
      <c r="N84" s="2137"/>
      <c r="O84" s="1957"/>
      <c r="P84" s="1957"/>
      <c r="Q84" s="1957"/>
      <c r="R84" s="2149"/>
      <c r="S84" s="1957"/>
      <c r="T84" s="1957"/>
      <c r="U84" s="1947"/>
      <c r="V84" s="2353"/>
      <c r="W84" s="2354"/>
      <c r="X84" s="2354"/>
      <c r="Y84" s="2355"/>
      <c r="Z84" s="1957"/>
      <c r="AA84" s="1957"/>
      <c r="AB84" s="2137"/>
      <c r="AC84" s="1957"/>
      <c r="AD84" s="2358"/>
      <c r="AE84" s="2355"/>
      <c r="AF84" s="2165"/>
      <c r="AG84" s="2166"/>
      <c r="AH84" s="2166"/>
      <c r="AI84" s="2166"/>
      <c r="AJ84" s="2166"/>
      <c r="AK84" s="2166"/>
      <c r="AL84" s="2166"/>
      <c r="AM84" s="2166"/>
      <c r="AN84" s="2166"/>
      <c r="AO84" s="2167"/>
      <c r="AP84" s="1957"/>
      <c r="AQ84" s="1957"/>
      <c r="AR84" s="1957"/>
      <c r="AS84" s="1957"/>
      <c r="AT84" s="1957"/>
      <c r="AU84" s="1957"/>
      <c r="AV84" s="1957"/>
      <c r="AW84" s="2127"/>
      <c r="AX84" s="320"/>
      <c r="AY84" s="322"/>
      <c r="AZ84" s="322"/>
      <c r="BA84" s="322"/>
    </row>
    <row r="85" spans="2:57" ht="3.85" customHeight="1">
      <c r="B85" s="2362"/>
      <c r="C85" s="118"/>
      <c r="D85" s="2284"/>
      <c r="E85" s="2357"/>
      <c r="F85" s="2357"/>
      <c r="G85" s="2357"/>
      <c r="H85" s="2357"/>
      <c r="I85" s="2357"/>
      <c r="J85" s="2357"/>
      <c r="K85" s="2357"/>
      <c r="L85" s="2357"/>
      <c r="M85" s="2357"/>
      <c r="N85" s="2341" t="s">
        <v>601</v>
      </c>
      <c r="O85" s="2342"/>
      <c r="P85" s="2342"/>
      <c r="Q85" s="2343"/>
      <c r="R85" s="2347" t="s">
        <v>590</v>
      </c>
      <c r="S85" s="2348"/>
      <c r="T85" s="2348"/>
      <c r="U85" s="2348"/>
      <c r="V85" s="2348"/>
      <c r="W85" s="2348"/>
      <c r="X85" s="2348"/>
      <c r="Y85" s="2348"/>
      <c r="Z85" s="2348"/>
      <c r="AA85" s="2348"/>
      <c r="AB85" s="2341" t="s">
        <v>590</v>
      </c>
      <c r="AC85" s="2342"/>
      <c r="AD85" s="2342"/>
      <c r="AE85" s="2342"/>
      <c r="AF85" s="2342"/>
      <c r="AG85" s="2342"/>
      <c r="AH85" s="2342"/>
      <c r="AI85" s="2351"/>
      <c r="AJ85" s="1957"/>
      <c r="AK85" s="1957"/>
      <c r="AL85" s="1957"/>
      <c r="AM85" s="1957"/>
      <c r="AN85" s="1957"/>
      <c r="AO85" s="2126"/>
      <c r="AP85" s="1957"/>
      <c r="AQ85" s="1957"/>
      <c r="AR85" s="1957"/>
      <c r="AS85" s="1957"/>
      <c r="AT85" s="1957"/>
      <c r="AU85" s="1957"/>
      <c r="AV85" s="1957"/>
      <c r="AW85" s="2127"/>
      <c r="AX85" s="320"/>
      <c r="AY85" s="322"/>
      <c r="AZ85" s="322"/>
      <c r="BA85" s="322"/>
    </row>
    <row r="86" spans="2:57" ht="3.85" customHeight="1">
      <c r="B86" s="2362"/>
      <c r="C86" s="118"/>
      <c r="D86" s="2284"/>
      <c r="E86" s="2357"/>
      <c r="F86" s="2357"/>
      <c r="G86" s="2357"/>
      <c r="H86" s="2357"/>
      <c r="I86" s="2357"/>
      <c r="J86" s="2357"/>
      <c r="K86" s="2357"/>
      <c r="L86" s="2357"/>
      <c r="M86" s="2357"/>
      <c r="N86" s="2344"/>
      <c r="O86" s="2345"/>
      <c r="P86" s="2345"/>
      <c r="Q86" s="2346"/>
      <c r="R86" s="2349"/>
      <c r="S86" s="2350"/>
      <c r="T86" s="2350"/>
      <c r="U86" s="2350"/>
      <c r="V86" s="2350"/>
      <c r="W86" s="2350"/>
      <c r="X86" s="2350"/>
      <c r="Y86" s="2350"/>
      <c r="Z86" s="2350"/>
      <c r="AA86" s="2350"/>
      <c r="AB86" s="2344"/>
      <c r="AC86" s="2345"/>
      <c r="AD86" s="2345"/>
      <c r="AE86" s="2345"/>
      <c r="AF86" s="2345"/>
      <c r="AG86" s="2345"/>
      <c r="AH86" s="2345"/>
      <c r="AI86" s="2352"/>
      <c r="AJ86" s="1957"/>
      <c r="AK86" s="1957"/>
      <c r="AL86" s="1957"/>
      <c r="AM86" s="1957"/>
      <c r="AN86" s="1957"/>
      <c r="AO86" s="2126"/>
      <c r="AP86" s="1957"/>
      <c r="AQ86" s="1957"/>
      <c r="AR86" s="1957"/>
      <c r="AS86" s="1957"/>
      <c r="AT86" s="1957"/>
      <c r="AU86" s="1957"/>
      <c r="AV86" s="1957"/>
      <c r="AW86" s="2127"/>
      <c r="AX86" s="320"/>
      <c r="AY86" s="322"/>
      <c r="AZ86" s="322"/>
      <c r="BA86" s="322"/>
    </row>
    <row r="87" spans="2:57" ht="3.85" customHeight="1">
      <c r="B87" s="2466"/>
      <c r="C87" s="167"/>
      <c r="D87" s="2284"/>
      <c r="E87" s="2484" t="s">
        <v>445</v>
      </c>
      <c r="F87" s="2484"/>
      <c r="G87" s="2484"/>
      <c r="H87" s="2484"/>
      <c r="I87" s="2484"/>
      <c r="J87" s="2484"/>
      <c r="K87" s="2484"/>
      <c r="L87" s="2484"/>
      <c r="M87" s="2484"/>
      <c r="N87" s="2137"/>
      <c r="O87" s="1957"/>
      <c r="P87" s="1957"/>
      <c r="Q87" s="1957"/>
      <c r="R87" s="2149"/>
      <c r="S87" s="1957"/>
      <c r="T87" s="1957"/>
      <c r="U87" s="1957"/>
      <c r="V87" s="2415"/>
      <c r="W87" s="2416"/>
      <c r="X87" s="2416"/>
      <c r="Y87" s="2423"/>
      <c r="Z87" s="1957"/>
      <c r="AA87" s="1957"/>
      <c r="AB87" s="2137"/>
      <c r="AC87" s="1957"/>
      <c r="AD87" s="2428"/>
      <c r="AE87" s="2416"/>
      <c r="AF87" s="2416"/>
      <c r="AG87" s="2423"/>
      <c r="AH87" s="1957"/>
      <c r="AI87" s="1947"/>
      <c r="AJ87" s="1957"/>
      <c r="AK87" s="1957"/>
      <c r="AL87" s="1957"/>
      <c r="AM87" s="1957"/>
      <c r="AN87" s="1957"/>
      <c r="AO87" s="2126"/>
      <c r="AP87" s="1957"/>
      <c r="AQ87" s="1957"/>
      <c r="AR87" s="1957"/>
      <c r="AS87" s="1957"/>
      <c r="AT87" s="1957"/>
      <c r="AU87" s="1957"/>
      <c r="AV87" s="1957"/>
      <c r="AW87" s="2127"/>
      <c r="AX87" s="320"/>
      <c r="AY87" s="322"/>
      <c r="AZ87" s="322"/>
      <c r="BA87" s="322"/>
    </row>
    <row r="88" spans="2:57" ht="3.85" customHeight="1">
      <c r="B88" s="205"/>
      <c r="C88" s="118"/>
      <c r="D88" s="2284"/>
      <c r="E88" s="2484"/>
      <c r="F88" s="2484"/>
      <c r="G88" s="2484"/>
      <c r="H88" s="2484"/>
      <c r="I88" s="2484"/>
      <c r="J88" s="2484"/>
      <c r="K88" s="2484"/>
      <c r="L88" s="2484"/>
      <c r="M88" s="2484"/>
      <c r="N88" s="2137"/>
      <c r="O88" s="1957"/>
      <c r="P88" s="1957"/>
      <c r="Q88" s="1957"/>
      <c r="R88" s="2149"/>
      <c r="S88" s="1957"/>
      <c r="T88" s="1957"/>
      <c r="U88" s="1957"/>
      <c r="V88" s="2282"/>
      <c r="W88" s="2283"/>
      <c r="X88" s="2417"/>
      <c r="Y88" s="2418"/>
      <c r="Z88" s="2322" t="s">
        <v>589</v>
      </c>
      <c r="AA88" s="2323"/>
      <c r="AB88" s="2137"/>
      <c r="AC88" s="1957"/>
      <c r="AD88" s="2160"/>
      <c r="AE88" s="2283"/>
      <c r="AF88" s="2283"/>
      <c r="AG88" s="2161"/>
      <c r="AH88" s="1957"/>
      <c r="AI88" s="1947"/>
      <c r="AJ88" s="1957"/>
      <c r="AK88" s="1957"/>
      <c r="AL88" s="1957"/>
      <c r="AM88" s="1957"/>
      <c r="AN88" s="1957"/>
      <c r="AO88" s="2126"/>
      <c r="AP88" s="1957"/>
      <c r="AQ88" s="1957"/>
      <c r="AR88" s="1957"/>
      <c r="AS88" s="1957"/>
      <c r="AT88" s="1957"/>
      <c r="AU88" s="1957"/>
      <c r="AV88" s="1957"/>
      <c r="AW88" s="2127"/>
      <c r="AX88" s="320"/>
      <c r="AY88" s="322"/>
      <c r="AZ88" s="322"/>
      <c r="BA88" s="322"/>
    </row>
    <row r="89" spans="2:57" ht="3.85" customHeight="1">
      <c r="B89" s="205"/>
      <c r="C89" s="118"/>
      <c r="D89" s="2285"/>
      <c r="E89" s="2484"/>
      <c r="F89" s="2484"/>
      <c r="G89" s="2484"/>
      <c r="H89" s="2484"/>
      <c r="I89" s="2484"/>
      <c r="J89" s="2484"/>
      <c r="K89" s="2484"/>
      <c r="L89" s="2484"/>
      <c r="M89" s="2484"/>
      <c r="N89" s="2137"/>
      <c r="O89" s="1957"/>
      <c r="P89" s="1957"/>
      <c r="Q89" s="1957"/>
      <c r="R89" s="2149"/>
      <c r="S89" s="1957"/>
      <c r="T89" s="1957"/>
      <c r="U89" s="1957"/>
      <c r="V89" s="2282"/>
      <c r="W89" s="2283"/>
      <c r="X89" s="2419"/>
      <c r="Y89" s="2420"/>
      <c r="Z89" s="2324"/>
      <c r="AA89" s="2325"/>
      <c r="AB89" s="2137"/>
      <c r="AC89" s="1957"/>
      <c r="AD89" s="2160"/>
      <c r="AE89" s="2283"/>
      <c r="AF89" s="2283"/>
      <c r="AG89" s="2161"/>
      <c r="AH89" s="1957"/>
      <c r="AI89" s="1947"/>
      <c r="AJ89" s="1957"/>
      <c r="AK89" s="1957"/>
      <c r="AL89" s="1957"/>
      <c r="AM89" s="1957"/>
      <c r="AN89" s="1957"/>
      <c r="AO89" s="2126"/>
      <c r="AP89" s="1957"/>
      <c r="AQ89" s="1957"/>
      <c r="AR89" s="1957"/>
      <c r="AS89" s="1957"/>
      <c r="AT89" s="1957"/>
      <c r="AU89" s="1957"/>
      <c r="AV89" s="1957"/>
      <c r="AW89" s="2127"/>
      <c r="AX89" s="320"/>
      <c r="AY89" s="322"/>
      <c r="AZ89" s="322"/>
      <c r="BA89" s="322"/>
    </row>
    <row r="90" spans="2:57" ht="3.85" customHeight="1">
      <c r="B90" s="2361" t="s">
        <v>306</v>
      </c>
      <c r="C90" s="124"/>
      <c r="D90" s="2311" t="s">
        <v>470</v>
      </c>
      <c r="E90" s="2483" t="s">
        <v>603</v>
      </c>
      <c r="F90" s="2483"/>
      <c r="G90" s="2483"/>
      <c r="H90" s="2483"/>
      <c r="I90" s="2483"/>
      <c r="J90" s="2483"/>
      <c r="K90" s="2483"/>
      <c r="L90" s="2483"/>
      <c r="M90" s="2483"/>
      <c r="N90" s="2137"/>
      <c r="O90" s="1957"/>
      <c r="P90" s="1957"/>
      <c r="Q90" s="1957"/>
      <c r="R90" s="2149"/>
      <c r="S90" s="1957"/>
      <c r="T90" s="1957"/>
      <c r="U90" s="1957"/>
      <c r="V90" s="2282"/>
      <c r="W90" s="2283"/>
      <c r="X90" s="2283"/>
      <c r="Y90" s="2161"/>
      <c r="Z90" s="1957"/>
      <c r="AA90" s="1957"/>
      <c r="AB90" s="2137"/>
      <c r="AC90" s="1957"/>
      <c r="AD90" s="2160"/>
      <c r="AE90" s="2283"/>
      <c r="AF90" s="2283"/>
      <c r="AG90" s="2161"/>
      <c r="AH90" s="1957"/>
      <c r="AI90" s="1947"/>
      <c r="AJ90" s="1957"/>
      <c r="AK90" s="1957"/>
      <c r="AL90" s="1957"/>
      <c r="AM90" s="1957"/>
      <c r="AN90" s="1957"/>
      <c r="AO90" s="2126"/>
      <c r="AP90" s="1957"/>
      <c r="AQ90" s="1957"/>
      <c r="AR90" s="1957"/>
      <c r="AS90" s="1957"/>
      <c r="AT90" s="1957"/>
      <c r="AU90" s="1957"/>
      <c r="AV90" s="1957"/>
      <c r="AW90" s="2127"/>
      <c r="AX90" s="320"/>
      <c r="AY90" s="322"/>
      <c r="AZ90" s="322"/>
      <c r="BA90" s="322"/>
    </row>
    <row r="91" spans="2:57" ht="3.85" customHeight="1" thickBot="1">
      <c r="B91" s="2362"/>
      <c r="C91" s="118"/>
      <c r="D91" s="2284"/>
      <c r="E91" s="2483"/>
      <c r="F91" s="2483"/>
      <c r="G91" s="2483"/>
      <c r="H91" s="2483"/>
      <c r="I91" s="2483"/>
      <c r="J91" s="2483"/>
      <c r="K91" s="2483"/>
      <c r="L91" s="2483"/>
      <c r="M91" s="2483"/>
      <c r="N91" s="2137"/>
      <c r="O91" s="1957"/>
      <c r="P91" s="1957"/>
      <c r="Q91" s="1957"/>
      <c r="R91" s="2149"/>
      <c r="S91" s="1957"/>
      <c r="T91" s="1957"/>
      <c r="U91" s="1957"/>
      <c r="V91" s="2282"/>
      <c r="W91" s="2283"/>
      <c r="X91" s="2283"/>
      <c r="Y91" s="2161"/>
      <c r="Z91" s="1957"/>
      <c r="AA91" s="1957"/>
      <c r="AB91" s="2297" t="s">
        <v>612</v>
      </c>
      <c r="AC91" s="2298"/>
      <c r="AD91" s="2298"/>
      <c r="AE91" s="2426"/>
      <c r="AF91" s="1957"/>
      <c r="AG91" s="1957"/>
      <c r="AH91" s="2413"/>
      <c r="AI91" s="2414"/>
      <c r="AJ91" s="1957"/>
      <c r="AK91" s="1957"/>
      <c r="AL91" s="1957"/>
      <c r="AM91" s="1957"/>
      <c r="AN91" s="1957"/>
      <c r="AO91" s="2126"/>
      <c r="AP91" s="1957"/>
      <c r="AQ91" s="1957"/>
      <c r="AR91" s="1957"/>
      <c r="AS91" s="1957"/>
      <c r="AT91" s="1957"/>
      <c r="AU91" s="1957"/>
      <c r="AV91" s="1957"/>
      <c r="AW91" s="2127"/>
      <c r="AX91" s="320"/>
      <c r="AY91" s="322"/>
      <c r="AZ91" s="322"/>
      <c r="BA91" s="322"/>
    </row>
    <row r="92" spans="2:57" ht="3.85" customHeight="1" thickBot="1">
      <c r="B92" s="2362"/>
      <c r="C92" s="118"/>
      <c r="D92" s="2284"/>
      <c r="E92" s="2483"/>
      <c r="F92" s="2483"/>
      <c r="G92" s="2483"/>
      <c r="H92" s="2483"/>
      <c r="I92" s="2483"/>
      <c r="J92" s="2483"/>
      <c r="K92" s="2483"/>
      <c r="L92" s="2483"/>
      <c r="M92" s="2483"/>
      <c r="N92" s="2137"/>
      <c r="O92" s="1957"/>
      <c r="P92" s="1957"/>
      <c r="Q92" s="1957"/>
      <c r="R92" s="2149"/>
      <c r="S92" s="1957"/>
      <c r="T92" s="1957"/>
      <c r="U92" s="1957"/>
      <c r="V92" s="2282"/>
      <c r="W92" s="2283"/>
      <c r="X92" s="2283"/>
      <c r="Y92" s="2161"/>
      <c r="Z92" s="1957"/>
      <c r="AA92" s="1957"/>
      <c r="AB92" s="2299"/>
      <c r="AC92" s="2300"/>
      <c r="AD92" s="2300"/>
      <c r="AE92" s="2427"/>
      <c r="AF92" s="1812"/>
      <c r="AG92" s="1946"/>
      <c r="AH92" s="2421"/>
      <c r="AI92" s="2422"/>
      <c r="AJ92" s="1957"/>
      <c r="AK92" s="1957"/>
      <c r="AL92" s="1957"/>
      <c r="AM92" s="1957"/>
      <c r="AN92" s="1957"/>
      <c r="AO92" s="2126"/>
      <c r="AP92" s="1957"/>
      <c r="AQ92" s="1957"/>
      <c r="AR92" s="1957"/>
      <c r="AS92" s="1957"/>
      <c r="AT92" s="1957"/>
      <c r="AU92" s="1957"/>
      <c r="AV92" s="1957"/>
      <c r="AW92" s="2127"/>
      <c r="AX92" s="320"/>
      <c r="AY92" s="322"/>
      <c r="AZ92" s="322"/>
      <c r="BA92" s="322"/>
    </row>
    <row r="93" spans="2:57" ht="3.85" customHeight="1" thickBot="1">
      <c r="B93" s="2362"/>
      <c r="C93" s="147"/>
      <c r="D93" s="2284"/>
      <c r="E93" s="2482" t="s">
        <v>604</v>
      </c>
      <c r="F93" s="2482"/>
      <c r="G93" s="2482"/>
      <c r="H93" s="2482"/>
      <c r="I93" s="2482"/>
      <c r="J93" s="2482"/>
      <c r="K93" s="2482"/>
      <c r="L93" s="2482"/>
      <c r="M93" s="2482"/>
      <c r="N93" s="2137"/>
      <c r="O93" s="1957"/>
      <c r="P93" s="1957"/>
      <c r="Q93" s="1957"/>
      <c r="R93" s="2149"/>
      <c r="S93" s="1957"/>
      <c r="T93" s="1957"/>
      <c r="U93" s="1957"/>
      <c r="V93" s="2282"/>
      <c r="W93" s="2283"/>
      <c r="X93" s="2283"/>
      <c r="Y93" s="2161"/>
      <c r="Z93" s="1957"/>
      <c r="AA93" s="1957"/>
      <c r="AB93" s="2137"/>
      <c r="AC93" s="1957"/>
      <c r="AD93" s="2358"/>
      <c r="AE93" s="2354"/>
      <c r="AF93" s="2354"/>
      <c r="AG93" s="2355"/>
      <c r="AH93" s="1957"/>
      <c r="AI93" s="1947"/>
      <c r="AJ93" s="1957"/>
      <c r="AK93" s="1957"/>
      <c r="AL93" s="1957"/>
      <c r="AM93" s="1957"/>
      <c r="AN93" s="1957"/>
      <c r="AO93" s="2126"/>
      <c r="AP93" s="1957"/>
      <c r="AQ93" s="1957"/>
      <c r="AR93" s="1957"/>
      <c r="AS93" s="1957"/>
      <c r="AT93" s="1957"/>
      <c r="AU93" s="1957"/>
      <c r="AV93" s="1957"/>
      <c r="AW93" s="2127"/>
      <c r="AX93" s="320"/>
      <c r="AY93" s="322"/>
      <c r="AZ93" s="322"/>
      <c r="BA93" s="322"/>
    </row>
    <row r="94" spans="2:57" ht="3.85" customHeight="1" thickBot="1">
      <c r="B94" s="2362"/>
      <c r="C94" s="118"/>
      <c r="D94" s="2284"/>
      <c r="E94" s="2482"/>
      <c r="F94" s="2482"/>
      <c r="G94" s="2482"/>
      <c r="H94" s="2482"/>
      <c r="I94" s="2482"/>
      <c r="J94" s="2482"/>
      <c r="K94" s="2482"/>
      <c r="L94" s="2482"/>
      <c r="M94" s="2482"/>
      <c r="N94" s="2137"/>
      <c r="O94" s="1957"/>
      <c r="P94" s="1957"/>
      <c r="Q94" s="1957"/>
      <c r="R94" s="2149"/>
      <c r="S94" s="1957"/>
      <c r="T94" s="1957"/>
      <c r="U94" s="1957"/>
      <c r="V94" s="2282"/>
      <c r="W94" s="2283"/>
      <c r="X94" s="2283"/>
      <c r="Y94" s="2161"/>
      <c r="Z94" s="1957"/>
      <c r="AA94" s="1957"/>
      <c r="AB94" s="2137"/>
      <c r="AC94" s="1957"/>
      <c r="AD94" s="2301" t="s">
        <v>278</v>
      </c>
      <c r="AE94" s="2302"/>
      <c r="AF94" s="2302"/>
      <c r="AG94" s="2424"/>
      <c r="AH94" s="2309"/>
      <c r="AI94" s="2310"/>
      <c r="AJ94" s="1957"/>
      <c r="AK94" s="1957"/>
      <c r="AL94" s="1957"/>
      <c r="AM94" s="1957"/>
      <c r="AN94" s="1957"/>
      <c r="AO94" s="2126"/>
      <c r="AP94" s="1957"/>
      <c r="AQ94" s="1957"/>
      <c r="AR94" s="1957"/>
      <c r="AS94" s="1957"/>
      <c r="AT94" s="1957"/>
      <c r="AU94" s="1957"/>
      <c r="AV94" s="1957"/>
      <c r="AW94" s="2127"/>
      <c r="AX94" s="320"/>
      <c r="AY94" s="322"/>
      <c r="AZ94" s="322"/>
      <c r="BA94" s="322"/>
    </row>
    <row r="95" spans="2:57" ht="3.85" customHeight="1">
      <c r="B95" s="2362"/>
      <c r="C95" s="118"/>
      <c r="D95" s="2284"/>
      <c r="E95" s="2482"/>
      <c r="F95" s="2482"/>
      <c r="G95" s="2482"/>
      <c r="H95" s="2482"/>
      <c r="I95" s="2482"/>
      <c r="J95" s="2482"/>
      <c r="K95" s="2482"/>
      <c r="L95" s="2482"/>
      <c r="M95" s="2482"/>
      <c r="N95" s="2137"/>
      <c r="O95" s="1957"/>
      <c r="P95" s="1957"/>
      <c r="Q95" s="1957"/>
      <c r="R95" s="2149"/>
      <c r="S95" s="1957"/>
      <c r="T95" s="1957"/>
      <c r="U95" s="1957"/>
      <c r="V95" s="2282"/>
      <c r="W95" s="2283"/>
      <c r="X95" s="2283"/>
      <c r="Y95" s="2161"/>
      <c r="Z95" s="1957"/>
      <c r="AA95" s="1957"/>
      <c r="AB95" s="2137"/>
      <c r="AC95" s="1957"/>
      <c r="AD95" s="2303"/>
      <c r="AE95" s="2304"/>
      <c r="AF95" s="2304"/>
      <c r="AG95" s="2425"/>
      <c r="AH95" s="2294"/>
      <c r="AI95" s="2295"/>
      <c r="AJ95" s="1957"/>
      <c r="AK95" s="1957"/>
      <c r="AL95" s="1957"/>
      <c r="AM95" s="1957"/>
      <c r="AN95" s="1957"/>
      <c r="AO95" s="2126"/>
      <c r="AP95" s="1957"/>
      <c r="AQ95" s="1957"/>
      <c r="AR95" s="1957"/>
      <c r="AS95" s="1957"/>
      <c r="AT95" s="1957"/>
      <c r="AU95" s="1957"/>
      <c r="AV95" s="1957"/>
      <c r="AW95" s="2127"/>
      <c r="AX95" s="320"/>
      <c r="AY95" s="322"/>
      <c r="AZ95" s="322"/>
      <c r="BA95" s="322"/>
    </row>
    <row r="96" spans="2:57" ht="3.85" customHeight="1">
      <c r="B96" s="2362"/>
      <c r="C96" s="118"/>
      <c r="D96" s="2284"/>
      <c r="E96" s="2481" t="s">
        <v>605</v>
      </c>
      <c r="F96" s="2481"/>
      <c r="G96" s="2481"/>
      <c r="H96" s="2481"/>
      <c r="I96" s="2481"/>
      <c r="J96" s="2481"/>
      <c r="K96" s="2481"/>
      <c r="L96" s="2481"/>
      <c r="M96" s="2481"/>
      <c r="N96" s="2137"/>
      <c r="O96" s="1957"/>
      <c r="P96" s="1957"/>
      <c r="Q96" s="1957"/>
      <c r="R96" s="2149"/>
      <c r="S96" s="1957"/>
      <c r="T96" s="1957"/>
      <c r="U96" s="1957"/>
      <c r="V96" s="2282"/>
      <c r="W96" s="2283"/>
      <c r="X96" s="2283"/>
      <c r="Y96" s="2161"/>
      <c r="Z96" s="1957"/>
      <c r="AA96" s="1957"/>
      <c r="AB96" s="2137"/>
      <c r="AC96" s="1957"/>
      <c r="AD96" s="2428"/>
      <c r="AE96" s="2416"/>
      <c r="AF96" s="2416"/>
      <c r="AG96" s="2423"/>
      <c r="AH96" s="1957"/>
      <c r="AI96" s="1947"/>
      <c r="AJ96" s="1957"/>
      <c r="AK96" s="1957"/>
      <c r="AL96" s="1957"/>
      <c r="AM96" s="1957"/>
      <c r="AN96" s="1957"/>
      <c r="AO96" s="2126"/>
      <c r="AP96" s="1957"/>
      <c r="AQ96" s="1957"/>
      <c r="AR96" s="1957"/>
      <c r="AS96" s="1957"/>
      <c r="AT96" s="1957"/>
      <c r="AU96" s="1957"/>
      <c r="AV96" s="1957"/>
      <c r="AW96" s="2127"/>
      <c r="AX96" s="320"/>
      <c r="AY96" s="322"/>
      <c r="AZ96" s="322"/>
      <c r="BA96" s="322"/>
    </row>
    <row r="97" spans="2:57" ht="3.85" customHeight="1">
      <c r="B97" s="2362"/>
      <c r="C97" s="118"/>
      <c r="D97" s="2284"/>
      <c r="E97" s="2481"/>
      <c r="F97" s="2481"/>
      <c r="G97" s="2481"/>
      <c r="H97" s="2481"/>
      <c r="I97" s="2481"/>
      <c r="J97" s="2481"/>
      <c r="K97" s="2481"/>
      <c r="L97" s="2481"/>
      <c r="M97" s="2481"/>
      <c r="N97" s="2137"/>
      <c r="O97" s="1957"/>
      <c r="P97" s="1957"/>
      <c r="Q97" s="1957"/>
      <c r="R97" s="2149"/>
      <c r="S97" s="1957"/>
      <c r="T97" s="1957"/>
      <c r="U97" s="1957"/>
      <c r="V97" s="2282"/>
      <c r="W97" s="2283"/>
      <c r="X97" s="2283"/>
      <c r="Y97" s="2161"/>
      <c r="Z97" s="1957"/>
      <c r="AA97" s="1957"/>
      <c r="AB97" s="2137"/>
      <c r="AC97" s="1957"/>
      <c r="AD97" s="1957"/>
      <c r="AE97" s="1957"/>
      <c r="AF97" s="2305" t="s">
        <v>597</v>
      </c>
      <c r="AG97" s="2306"/>
      <c r="AH97" s="1957"/>
      <c r="AI97" s="1947"/>
      <c r="AJ97" s="1957"/>
      <c r="AK97" s="1957"/>
      <c r="AL97" s="1957"/>
      <c r="AM97" s="1957"/>
      <c r="AN97" s="1957"/>
      <c r="AO97" s="2126"/>
      <c r="AP97" s="1957"/>
      <c r="AQ97" s="1957"/>
      <c r="AR97" s="1957"/>
      <c r="AS97" s="1957"/>
      <c r="AT97" s="1957"/>
      <c r="AU97" s="1957"/>
      <c r="AV97" s="1957"/>
      <c r="AW97" s="2127"/>
      <c r="AX97" s="320"/>
      <c r="AY97" s="322"/>
      <c r="AZ97" s="322"/>
      <c r="BA97" s="322"/>
    </row>
    <row r="98" spans="2:57" ht="3.85" customHeight="1">
      <c r="B98" s="2362"/>
      <c r="C98" s="118"/>
      <c r="D98" s="2284"/>
      <c r="E98" s="2481"/>
      <c r="F98" s="2481"/>
      <c r="G98" s="2481"/>
      <c r="H98" s="2481"/>
      <c r="I98" s="2481"/>
      <c r="J98" s="2481"/>
      <c r="K98" s="2481"/>
      <c r="L98" s="2481"/>
      <c r="M98" s="2481"/>
      <c r="N98" s="2137"/>
      <c r="O98" s="1957"/>
      <c r="P98" s="1957"/>
      <c r="Q98" s="1957"/>
      <c r="R98" s="2149"/>
      <c r="S98" s="1957"/>
      <c r="T98" s="1957"/>
      <c r="U98" s="1957"/>
      <c r="V98" s="2282"/>
      <c r="W98" s="2283"/>
      <c r="X98" s="2283"/>
      <c r="Y98" s="2161"/>
      <c r="Z98" s="1957"/>
      <c r="AA98" s="1957"/>
      <c r="AB98" s="2137"/>
      <c r="AC98" s="1957"/>
      <c r="AD98" s="1957"/>
      <c r="AE98" s="1957"/>
      <c r="AF98" s="2307"/>
      <c r="AG98" s="2308"/>
      <c r="AH98" s="1957"/>
      <c r="AI98" s="1947"/>
      <c r="AJ98" s="1957"/>
      <c r="AK98" s="1957"/>
      <c r="AL98" s="1957"/>
      <c r="AM98" s="1957"/>
      <c r="AN98" s="1957"/>
      <c r="AO98" s="2126"/>
      <c r="AP98" s="1957"/>
      <c r="AQ98" s="1957"/>
      <c r="AR98" s="1957"/>
      <c r="AS98" s="1957"/>
      <c r="AT98" s="1957"/>
      <c r="AU98" s="1957"/>
      <c r="AV98" s="1957"/>
      <c r="AW98" s="2127"/>
      <c r="AX98" s="320"/>
      <c r="AY98" s="322"/>
      <c r="AZ98" s="322"/>
      <c r="BA98" s="322"/>
      <c r="BB98" s="308"/>
      <c r="BC98" s="308"/>
      <c r="BD98" s="308"/>
      <c r="BE98" s="308"/>
    </row>
    <row r="99" spans="2:57" ht="3.85" customHeight="1">
      <c r="B99" s="2362"/>
      <c r="C99" s="118"/>
      <c r="D99" s="2284" t="s">
        <v>469</v>
      </c>
      <c r="E99" s="2286" t="s">
        <v>465</v>
      </c>
      <c r="F99" s="2286"/>
      <c r="G99" s="2286"/>
      <c r="H99" s="2286"/>
      <c r="I99" s="2286"/>
      <c r="J99" s="2286"/>
      <c r="K99" s="2286"/>
      <c r="L99" s="2286"/>
      <c r="M99" s="2286"/>
      <c r="N99" s="2137"/>
      <c r="O99" s="1957"/>
      <c r="P99" s="1957"/>
      <c r="Q99" s="1957"/>
      <c r="R99" s="2149"/>
      <c r="S99" s="1957"/>
      <c r="T99" s="2287" t="s">
        <v>468</v>
      </c>
      <c r="U99" s="2288"/>
      <c r="V99" s="2288"/>
      <c r="W99" s="2289"/>
      <c r="X99" s="1957"/>
      <c r="Y99" s="1957"/>
      <c r="Z99" s="1957"/>
      <c r="AA99" s="1957"/>
      <c r="AB99" s="2137"/>
      <c r="AC99" s="1957"/>
      <c r="AD99" s="1957"/>
      <c r="AE99" s="1957"/>
      <c r="AF99" s="1957"/>
      <c r="AG99" s="1957"/>
      <c r="AH99" s="1957"/>
      <c r="AI99" s="1947"/>
      <c r="AJ99" s="1957"/>
      <c r="AK99" s="1957"/>
      <c r="AL99" s="1957"/>
      <c r="AM99" s="1957"/>
      <c r="AN99" s="1957"/>
      <c r="AO99" s="2126"/>
      <c r="AP99" s="1957"/>
      <c r="AQ99" s="1957"/>
      <c r="AR99" s="1957"/>
      <c r="AS99" s="1957"/>
      <c r="AT99" s="1957"/>
      <c r="AU99" s="1957"/>
      <c r="AV99" s="1957"/>
      <c r="AW99" s="2127"/>
      <c r="AX99" s="320"/>
      <c r="AY99" s="322"/>
      <c r="AZ99" s="322"/>
      <c r="BA99" s="322"/>
      <c r="BB99" s="308"/>
      <c r="BC99" s="308"/>
      <c r="BD99" s="308"/>
      <c r="BE99" s="308"/>
    </row>
    <row r="100" spans="2:57" ht="3.85" customHeight="1">
      <c r="B100" s="2362"/>
      <c r="C100" s="118"/>
      <c r="D100" s="2284"/>
      <c r="E100" s="2286"/>
      <c r="F100" s="2286"/>
      <c r="G100" s="2286"/>
      <c r="H100" s="2286"/>
      <c r="I100" s="2286"/>
      <c r="J100" s="2286"/>
      <c r="K100" s="2286"/>
      <c r="L100" s="2286"/>
      <c r="M100" s="2286"/>
      <c r="N100" s="2137"/>
      <c r="O100" s="1957"/>
      <c r="P100" s="1957"/>
      <c r="Q100" s="1957"/>
      <c r="R100" s="2149"/>
      <c r="S100" s="1957"/>
      <c r="T100" s="2290"/>
      <c r="U100" s="2291"/>
      <c r="V100" s="2291"/>
      <c r="W100" s="2292"/>
      <c r="X100" s="1957"/>
      <c r="Y100" s="1957"/>
      <c r="Z100" s="1957"/>
      <c r="AA100" s="1957"/>
      <c r="AB100" s="2137"/>
      <c r="AC100" s="1957"/>
      <c r="AD100" s="1957"/>
      <c r="AE100" s="1957"/>
      <c r="AF100" s="1957"/>
      <c r="AG100" s="1957"/>
      <c r="AH100" s="1957"/>
      <c r="AI100" s="1947"/>
      <c r="AJ100" s="1957"/>
      <c r="AK100" s="1957"/>
      <c r="AL100" s="1957"/>
      <c r="AM100" s="1957"/>
      <c r="AN100" s="1957"/>
      <c r="AO100" s="2126"/>
      <c r="AP100" s="1957"/>
      <c r="AQ100" s="1957"/>
      <c r="AR100" s="1957"/>
      <c r="AS100" s="1957"/>
      <c r="AT100" s="1957"/>
      <c r="AU100" s="1957"/>
      <c r="AV100" s="1957"/>
      <c r="AW100" s="2127"/>
      <c r="AX100" s="320"/>
      <c r="AY100" s="322"/>
      <c r="AZ100" s="322"/>
      <c r="BA100" s="322"/>
      <c r="BB100" s="308"/>
      <c r="BC100" s="308"/>
      <c r="BD100" s="308"/>
      <c r="BE100" s="308"/>
    </row>
    <row r="101" spans="2:57" ht="3.85" customHeight="1">
      <c r="B101" s="2362"/>
      <c r="C101" s="118"/>
      <c r="D101" s="2285"/>
      <c r="E101" s="2286"/>
      <c r="F101" s="2286"/>
      <c r="G101" s="2286"/>
      <c r="H101" s="2286"/>
      <c r="I101" s="2286"/>
      <c r="J101" s="2286"/>
      <c r="K101" s="2286"/>
      <c r="L101" s="2286"/>
      <c r="M101" s="2286"/>
      <c r="N101" s="2137"/>
      <c r="O101" s="1957"/>
      <c r="P101" s="1957"/>
      <c r="Q101" s="1957"/>
      <c r="R101" s="2149"/>
      <c r="S101" s="1957"/>
      <c r="T101" s="1957"/>
      <c r="U101" s="1957"/>
      <c r="V101" s="2137"/>
      <c r="W101" s="1957"/>
      <c r="X101" s="1957"/>
      <c r="Y101" s="1957"/>
      <c r="Z101" s="1957"/>
      <c r="AA101" s="1957"/>
      <c r="AB101" s="2137"/>
      <c r="AC101" s="1957"/>
      <c r="AD101" s="1957"/>
      <c r="AE101" s="1957"/>
      <c r="AF101" s="1957"/>
      <c r="AG101" s="1957"/>
      <c r="AH101" s="1957"/>
      <c r="AI101" s="1947"/>
      <c r="AJ101" s="1957"/>
      <c r="AK101" s="1957"/>
      <c r="AL101" s="1957"/>
      <c r="AM101" s="1957"/>
      <c r="AN101" s="1957"/>
      <c r="AO101" s="2126"/>
      <c r="AP101" s="1957"/>
      <c r="AQ101" s="1957"/>
      <c r="AR101" s="1957"/>
      <c r="AS101" s="1957"/>
      <c r="AT101" s="1957"/>
      <c r="AU101" s="1957"/>
      <c r="AV101" s="1957"/>
      <c r="AW101" s="2127"/>
      <c r="AX101" s="320"/>
      <c r="AY101" s="322"/>
      <c r="AZ101" s="322"/>
      <c r="BA101" s="322"/>
      <c r="BB101" s="308"/>
      <c r="BC101" s="308"/>
      <c r="BD101" s="308"/>
      <c r="BE101" s="308"/>
    </row>
    <row r="102" spans="2:57" ht="3.85" customHeight="1">
      <c r="B102" s="2362"/>
      <c r="C102" s="117"/>
      <c r="D102" s="118"/>
      <c r="E102" s="2278" t="s">
        <v>602</v>
      </c>
      <c r="F102" s="2278"/>
      <c r="G102" s="2278"/>
      <c r="H102" s="2278"/>
      <c r="I102" s="2278"/>
      <c r="J102" s="2278"/>
      <c r="K102" s="2278"/>
      <c r="L102" s="2278"/>
      <c r="M102" s="2278"/>
      <c r="N102" s="2137"/>
      <c r="O102" s="1957"/>
      <c r="P102" s="1957"/>
      <c r="Q102" s="2127"/>
      <c r="R102" s="2149"/>
      <c r="S102" s="1957"/>
      <c r="T102" s="1957"/>
      <c r="U102" s="1957"/>
      <c r="V102" s="2137"/>
      <c r="W102" s="1957"/>
      <c r="X102" s="1957"/>
      <c r="Y102" s="1957"/>
      <c r="Z102" s="1957"/>
      <c r="AA102" s="1957"/>
      <c r="AB102" s="2137"/>
      <c r="AC102" s="1957"/>
      <c r="AD102" s="1957"/>
      <c r="AE102" s="1957"/>
      <c r="AF102" s="1957"/>
      <c r="AG102" s="1957"/>
      <c r="AH102" s="1957"/>
      <c r="AI102" s="1947"/>
      <c r="AJ102" s="1957"/>
      <c r="AK102" s="1957"/>
      <c r="AL102" s="1957"/>
      <c r="AM102" s="1957"/>
      <c r="AN102" s="1957"/>
      <c r="AO102" s="2126"/>
      <c r="AP102" s="1957"/>
      <c r="AQ102" s="1957"/>
      <c r="AR102" s="1957"/>
      <c r="AS102" s="1957"/>
      <c r="AT102" s="1957"/>
      <c r="AU102" s="1957"/>
      <c r="AV102" s="1957"/>
      <c r="AW102" s="2127"/>
      <c r="AX102" s="320"/>
      <c r="AY102" s="322"/>
      <c r="AZ102" s="322"/>
      <c r="BA102" s="322"/>
      <c r="BB102" s="308"/>
      <c r="BC102" s="308"/>
      <c r="BD102" s="308"/>
      <c r="BE102" s="308"/>
    </row>
    <row r="103" spans="2:57" ht="3.85" customHeight="1">
      <c r="B103" s="2362"/>
      <c r="C103" s="117"/>
      <c r="D103" s="118"/>
      <c r="E103" s="2278"/>
      <c r="F103" s="2278"/>
      <c r="G103" s="2278"/>
      <c r="H103" s="2278"/>
      <c r="I103" s="2278"/>
      <c r="J103" s="2278"/>
      <c r="K103" s="2278"/>
      <c r="L103" s="2278"/>
      <c r="M103" s="2278"/>
      <c r="N103" s="2137"/>
      <c r="O103" s="1957"/>
      <c r="P103" s="1957"/>
      <c r="Q103" s="2127"/>
      <c r="R103" s="2149"/>
      <c r="S103" s="1957"/>
      <c r="T103" s="1957"/>
      <c r="U103" s="1957"/>
      <c r="V103" s="2137"/>
      <c r="W103" s="1957"/>
      <c r="X103" s="1957"/>
      <c r="Y103" s="1957"/>
      <c r="Z103" s="1957"/>
      <c r="AA103" s="1957"/>
      <c r="AB103" s="2137"/>
      <c r="AC103" s="1957"/>
      <c r="AD103" s="1957"/>
      <c r="AE103" s="1957"/>
      <c r="AF103" s="1957"/>
      <c r="AG103" s="1957"/>
      <c r="AH103" s="1957"/>
      <c r="AI103" s="1947"/>
      <c r="AJ103" s="2279"/>
      <c r="AK103" s="2280"/>
      <c r="AL103" s="2280"/>
      <c r="AM103" s="2280"/>
      <c r="AN103" s="2280"/>
      <c r="AO103" s="2281"/>
      <c r="AP103" s="1957"/>
      <c r="AQ103" s="1957"/>
      <c r="AR103" s="1957"/>
      <c r="AS103" s="1957"/>
      <c r="AT103" s="1957"/>
      <c r="AU103" s="1957"/>
      <c r="AV103" s="1957"/>
      <c r="AW103" s="2127"/>
      <c r="AX103" s="320"/>
      <c r="AY103" s="322"/>
      <c r="AZ103" s="322"/>
      <c r="BA103" s="322"/>
      <c r="BB103" s="308"/>
      <c r="BC103" s="308"/>
      <c r="BD103" s="308"/>
      <c r="BE103" s="308"/>
    </row>
    <row r="104" spans="2:57" ht="3.85" customHeight="1" thickBot="1">
      <c r="B104" s="2362"/>
      <c r="C104" s="117"/>
      <c r="D104" s="118"/>
      <c r="E104" s="2278"/>
      <c r="F104" s="2278"/>
      <c r="G104" s="2278"/>
      <c r="H104" s="2278"/>
      <c r="I104" s="2278"/>
      <c r="J104" s="2278"/>
      <c r="K104" s="2278"/>
      <c r="L104" s="2278"/>
      <c r="M104" s="2278"/>
      <c r="N104" s="2246"/>
      <c r="O104" s="2147"/>
      <c r="P104" s="2147"/>
      <c r="Q104" s="2260"/>
      <c r="R104" s="2261"/>
      <c r="S104" s="2262"/>
      <c r="T104" s="2262"/>
      <c r="U104" s="2262"/>
      <c r="V104" s="2263"/>
      <c r="W104" s="2262"/>
      <c r="X104" s="2262"/>
      <c r="Y104" s="2262"/>
      <c r="Z104" s="2262"/>
      <c r="AA104" s="2262"/>
      <c r="AB104" s="2263"/>
      <c r="AC104" s="2262"/>
      <c r="AD104" s="2262"/>
      <c r="AE104" s="2262"/>
      <c r="AF104" s="2262"/>
      <c r="AG104" s="2262"/>
      <c r="AH104" s="2262"/>
      <c r="AI104" s="2264"/>
      <c r="AJ104" s="2262"/>
      <c r="AK104" s="2262"/>
      <c r="AL104" s="2262"/>
      <c r="AM104" s="2262"/>
      <c r="AN104" s="2262"/>
      <c r="AO104" s="2265"/>
      <c r="AP104" s="2262"/>
      <c r="AQ104" s="2262"/>
      <c r="AR104" s="2262"/>
      <c r="AS104" s="2262"/>
      <c r="AT104" s="2262"/>
      <c r="AU104" s="2262"/>
      <c r="AV104" s="2262"/>
      <c r="AW104" s="2266"/>
      <c r="AX104" s="320"/>
      <c r="AY104" s="322"/>
      <c r="AZ104" s="322"/>
      <c r="BA104" s="322"/>
      <c r="BB104" s="308"/>
      <c r="BC104" s="308"/>
      <c r="BD104" s="308"/>
      <c r="BE104" s="308"/>
    </row>
    <row r="105" spans="2:57" ht="3.85" customHeight="1" thickTop="1">
      <c r="B105" s="2362"/>
      <c r="C105" s="118"/>
      <c r="D105" s="118"/>
      <c r="E105" s="2180"/>
      <c r="F105" s="2180"/>
      <c r="G105" s="2180"/>
      <c r="H105" s="2180"/>
      <c r="I105" s="2180"/>
      <c r="J105" s="2180"/>
      <c r="K105" s="2180"/>
      <c r="L105" s="2180"/>
      <c r="M105" s="2180"/>
      <c r="N105" s="2181"/>
      <c r="O105" s="2181"/>
      <c r="P105" s="2181"/>
      <c r="Q105" s="2182"/>
      <c r="R105" s="2185"/>
      <c r="S105" s="2186"/>
      <c r="T105" s="2186"/>
      <c r="U105" s="2187"/>
      <c r="V105" s="2215" t="s">
        <v>616</v>
      </c>
      <c r="W105" s="2215"/>
      <c r="X105" s="2215"/>
      <c r="Y105" s="2215"/>
      <c r="Z105" s="2215"/>
      <c r="AA105" s="2215"/>
      <c r="AB105" s="2215" t="s">
        <v>611</v>
      </c>
      <c r="AC105" s="2215"/>
      <c r="AD105" s="2215"/>
      <c r="AE105" s="2215"/>
      <c r="AF105" s="2215"/>
      <c r="AG105" s="2215"/>
      <c r="AH105" s="2215"/>
      <c r="AI105" s="2215"/>
      <c r="AJ105" s="2205"/>
      <c r="AK105" s="2205"/>
      <c r="AL105" s="2205"/>
      <c r="AM105" s="2205"/>
      <c r="AN105" s="2205"/>
      <c r="AO105" s="2205"/>
      <c r="AP105" s="2267"/>
      <c r="AQ105" s="2267"/>
      <c r="AR105" s="2267"/>
      <c r="AS105" s="2267"/>
      <c r="AT105" s="2267"/>
      <c r="AU105" s="2267"/>
      <c r="AV105" s="2267"/>
      <c r="AW105" s="2268"/>
      <c r="AX105" s="320"/>
      <c r="AY105" s="322"/>
      <c r="AZ105" s="322"/>
      <c r="BA105" s="322"/>
      <c r="BB105" s="308"/>
      <c r="BC105" s="308"/>
      <c r="BD105" s="308"/>
      <c r="BE105" s="308"/>
    </row>
    <row r="106" spans="2:57" ht="3.85" customHeight="1">
      <c r="B106" s="2362"/>
      <c r="C106" s="118"/>
      <c r="D106" s="118"/>
      <c r="E106" s="2180"/>
      <c r="F106" s="2180"/>
      <c r="G106" s="2180"/>
      <c r="H106" s="2180"/>
      <c r="I106" s="2180"/>
      <c r="J106" s="2180"/>
      <c r="K106" s="2180"/>
      <c r="L106" s="2180"/>
      <c r="M106" s="2180"/>
      <c r="N106" s="2183"/>
      <c r="O106" s="2183"/>
      <c r="P106" s="2183"/>
      <c r="Q106" s="2184"/>
      <c r="R106" s="2188"/>
      <c r="S106" s="2189"/>
      <c r="T106" s="2189"/>
      <c r="U106" s="2190"/>
      <c r="V106" s="2216"/>
      <c r="W106" s="2216"/>
      <c r="X106" s="2216"/>
      <c r="Y106" s="2216"/>
      <c r="Z106" s="2216"/>
      <c r="AA106" s="2216"/>
      <c r="AB106" s="2216"/>
      <c r="AC106" s="2216"/>
      <c r="AD106" s="2216"/>
      <c r="AE106" s="2216"/>
      <c r="AF106" s="2216"/>
      <c r="AG106" s="2216"/>
      <c r="AH106" s="2216"/>
      <c r="AI106" s="2216"/>
      <c r="AJ106" s="2206"/>
      <c r="AK106" s="2206"/>
      <c r="AL106" s="2206"/>
      <c r="AM106" s="2206"/>
      <c r="AN106" s="2206"/>
      <c r="AO106" s="2206"/>
      <c r="AP106" s="2269"/>
      <c r="AQ106" s="2269"/>
      <c r="AR106" s="2269"/>
      <c r="AS106" s="2269"/>
      <c r="AT106" s="2269"/>
      <c r="AU106" s="2269"/>
      <c r="AV106" s="2269"/>
      <c r="AW106" s="2270"/>
      <c r="AX106" s="320"/>
      <c r="AY106" s="322"/>
      <c r="AZ106" s="322"/>
      <c r="BA106" s="322"/>
      <c r="BB106" s="308"/>
      <c r="BC106" s="308"/>
      <c r="BD106" s="308"/>
      <c r="BE106" s="308"/>
    </row>
    <row r="107" spans="2:57" ht="3.85" customHeight="1" thickBot="1">
      <c r="B107" s="2466"/>
      <c r="C107" s="167"/>
      <c r="D107" s="168"/>
      <c r="E107" s="2180"/>
      <c r="F107" s="2180"/>
      <c r="G107" s="2180"/>
      <c r="H107" s="2180"/>
      <c r="I107" s="2180"/>
      <c r="J107" s="2180"/>
      <c r="K107" s="2180"/>
      <c r="L107" s="2180"/>
      <c r="M107" s="2180"/>
      <c r="N107" s="2183"/>
      <c r="O107" s="2183"/>
      <c r="P107" s="2183"/>
      <c r="Q107" s="2184"/>
      <c r="R107" s="2191"/>
      <c r="S107" s="2192"/>
      <c r="T107" s="2192"/>
      <c r="U107" s="2193"/>
      <c r="V107" s="2217"/>
      <c r="W107" s="2217"/>
      <c r="X107" s="2217"/>
      <c r="Y107" s="2217"/>
      <c r="Z107" s="2217"/>
      <c r="AA107" s="2217"/>
      <c r="AB107" s="2217"/>
      <c r="AC107" s="2217"/>
      <c r="AD107" s="2217"/>
      <c r="AE107" s="2217"/>
      <c r="AF107" s="2217"/>
      <c r="AG107" s="2217"/>
      <c r="AH107" s="2217"/>
      <c r="AI107" s="2217"/>
      <c r="AJ107" s="2207"/>
      <c r="AK107" s="2207"/>
      <c r="AL107" s="2207"/>
      <c r="AM107" s="2207"/>
      <c r="AN107" s="2207"/>
      <c r="AO107" s="2207"/>
      <c r="AP107" s="2271"/>
      <c r="AQ107" s="2271"/>
      <c r="AR107" s="2271"/>
      <c r="AS107" s="2271"/>
      <c r="AT107" s="2271"/>
      <c r="AU107" s="2271"/>
      <c r="AV107" s="2271"/>
      <c r="AW107" s="2272"/>
      <c r="AX107" s="320"/>
      <c r="AY107" s="322"/>
      <c r="AZ107" s="322"/>
      <c r="BA107" s="322"/>
      <c r="BB107" s="308"/>
      <c r="BC107" s="308"/>
      <c r="BD107" s="308"/>
      <c r="BE107" s="308"/>
    </row>
    <row r="108" spans="2:57" ht="13.9" customHeight="1" thickTop="1" thickBot="1">
      <c r="E108" s="322"/>
      <c r="F108" s="322"/>
      <c r="G108" s="322"/>
      <c r="H108" s="323"/>
      <c r="I108" s="323"/>
      <c r="J108" s="323"/>
      <c r="K108" s="322"/>
      <c r="L108" s="322"/>
      <c r="M108" s="322"/>
      <c r="N108" s="322"/>
      <c r="O108" s="322"/>
      <c r="P108" s="322"/>
      <c r="Q108" s="322"/>
      <c r="R108" s="2273" t="s">
        <v>606</v>
      </c>
      <c r="S108" s="2274"/>
      <c r="T108" s="2274"/>
      <c r="U108" s="2274"/>
      <c r="V108" s="2274"/>
      <c r="W108" s="2274"/>
      <c r="X108" s="2274"/>
      <c r="Y108" s="2274"/>
      <c r="Z108" s="2274"/>
      <c r="AA108" s="2274"/>
      <c r="AB108" s="2274"/>
      <c r="AC108" s="2274"/>
      <c r="AD108" s="2274"/>
      <c r="AE108" s="2274"/>
      <c r="AF108" s="2274"/>
      <c r="AG108" s="2274"/>
      <c r="AH108" s="2274"/>
      <c r="AI108" s="2274"/>
      <c r="AJ108" s="2274"/>
      <c r="AK108" s="2274"/>
      <c r="AL108" s="2274"/>
      <c r="AM108" s="2274"/>
      <c r="AN108" s="2274"/>
      <c r="AO108" s="2274"/>
      <c r="AP108" s="2274"/>
      <c r="AQ108" s="2274"/>
      <c r="AR108" s="2274"/>
      <c r="AS108" s="2274"/>
      <c r="AT108" s="2274"/>
      <c r="AU108" s="2274"/>
      <c r="AV108" s="2274"/>
      <c r="AW108" s="2275"/>
      <c r="AX108" s="320"/>
      <c r="AY108" s="322"/>
      <c r="AZ108" s="322"/>
    </row>
    <row r="109" spans="2:57" ht="13.15" thickTop="1">
      <c r="E109" s="322"/>
      <c r="F109" s="322"/>
      <c r="G109" s="322"/>
      <c r="H109" s="323"/>
      <c r="I109" s="322"/>
      <c r="J109" s="322"/>
      <c r="K109" s="322"/>
      <c r="L109" s="322"/>
      <c r="M109" s="322"/>
      <c r="N109" s="322"/>
      <c r="O109" s="322"/>
      <c r="P109" s="322"/>
      <c r="Q109" s="322"/>
      <c r="R109" s="325"/>
      <c r="S109" s="325"/>
      <c r="T109" s="325"/>
      <c r="U109" s="325"/>
      <c r="V109" s="325"/>
      <c r="W109" s="325"/>
      <c r="X109" s="325"/>
      <c r="Y109" s="325"/>
      <c r="Z109" s="325"/>
      <c r="AA109" s="325"/>
      <c r="AB109" s="325"/>
      <c r="AC109" s="325"/>
      <c r="AD109" s="325"/>
      <c r="AE109" s="325"/>
      <c r="AF109" s="325"/>
      <c r="AG109" s="325"/>
      <c r="AH109" s="325"/>
      <c r="AI109" s="325"/>
      <c r="AJ109" s="325"/>
      <c r="AK109" s="325"/>
      <c r="AL109" s="325"/>
      <c r="AM109" s="325"/>
      <c r="AN109" s="325"/>
      <c r="AO109" s="325"/>
      <c r="AP109" s="325"/>
      <c r="AQ109" s="325"/>
      <c r="AR109" s="325"/>
      <c r="AS109" s="325"/>
      <c r="AT109" s="325"/>
      <c r="AU109" s="325"/>
      <c r="AV109" s="325"/>
      <c r="AW109" s="325"/>
    </row>
    <row r="110" spans="2:57" s="379" customFormat="1" ht="13.15" thickBot="1">
      <c r="B110" s="207"/>
      <c r="E110" s="380"/>
      <c r="F110" s="380"/>
      <c r="G110" s="380"/>
      <c r="H110" s="323"/>
      <c r="I110" s="380"/>
      <c r="J110" s="380"/>
      <c r="K110" s="380"/>
      <c r="L110" s="380"/>
      <c r="M110" s="380"/>
      <c r="N110" s="380"/>
      <c r="O110" s="380"/>
      <c r="P110" s="380"/>
      <c r="Q110" s="380"/>
      <c r="R110" s="325"/>
      <c r="S110" s="325"/>
      <c r="T110" s="325"/>
      <c r="U110" s="325"/>
      <c r="V110" s="325"/>
      <c r="W110" s="325"/>
      <c r="X110" s="325"/>
      <c r="Y110" s="325"/>
      <c r="Z110" s="325"/>
      <c r="AA110" s="325"/>
      <c r="AB110" s="325"/>
      <c r="AC110" s="325"/>
      <c r="AD110" s="325"/>
      <c r="AE110" s="325"/>
      <c r="AF110" s="325"/>
      <c r="AG110" s="325"/>
      <c r="AH110" s="325"/>
      <c r="AI110" s="325"/>
      <c r="AJ110" s="325"/>
      <c r="AK110" s="325"/>
      <c r="AL110" s="325"/>
      <c r="AM110" s="325"/>
      <c r="AN110" s="325"/>
      <c r="AO110" s="325"/>
      <c r="AP110" s="325"/>
      <c r="AQ110" s="325"/>
      <c r="AR110" s="325"/>
      <c r="AS110" s="325"/>
      <c r="AT110" s="325"/>
      <c r="AU110" s="325"/>
      <c r="AV110" s="325"/>
      <c r="AW110" s="325"/>
      <c r="AX110" s="123"/>
    </row>
    <row r="111" spans="2:57" s="378" customFormat="1" ht="13.9" customHeight="1" thickTop="1" thickBot="1">
      <c r="B111" s="207"/>
      <c r="C111" s="189"/>
      <c r="E111" s="2256"/>
      <c r="F111" s="2256"/>
      <c r="G111" s="2256"/>
      <c r="H111" s="2256"/>
      <c r="I111" s="2256"/>
      <c r="J111" s="2256"/>
      <c r="K111" s="2256"/>
      <c r="L111" s="2256"/>
      <c r="M111" s="2256"/>
      <c r="N111" s="2218"/>
      <c r="O111" s="2218"/>
      <c r="P111" s="2218"/>
      <c r="Q111" s="2219"/>
      <c r="R111" s="2224" t="s">
        <v>478</v>
      </c>
      <c r="S111" s="2225"/>
      <c r="T111" s="2225"/>
      <c r="U111" s="2225"/>
      <c r="V111" s="2208" t="s">
        <v>479</v>
      </c>
      <c r="W111" s="2209"/>
      <c r="X111" s="2209"/>
      <c r="Y111" s="2209"/>
      <c r="Z111" s="2209"/>
      <c r="AA111" s="2209"/>
      <c r="AB111" s="2208" t="s">
        <v>475</v>
      </c>
      <c r="AC111" s="2209"/>
      <c r="AD111" s="2209"/>
      <c r="AE111" s="2209"/>
      <c r="AF111" s="2209"/>
      <c r="AG111" s="2209"/>
      <c r="AH111" s="2209"/>
      <c r="AI111" s="2210"/>
      <c r="AJ111" s="2208" t="s">
        <v>476</v>
      </c>
      <c r="AK111" s="2209"/>
      <c r="AL111" s="2209"/>
      <c r="AM111" s="2209"/>
      <c r="AN111" s="2209"/>
      <c r="AO111" s="2210"/>
      <c r="AP111" s="2252" t="s">
        <v>595</v>
      </c>
      <c r="AQ111" s="2252"/>
      <c r="AR111" s="2252"/>
      <c r="AS111" s="2252"/>
      <c r="AT111" s="2252"/>
      <c r="AU111" s="2252"/>
      <c r="AV111" s="2252"/>
      <c r="AW111" s="2253"/>
      <c r="AX111" s="320"/>
      <c r="AY111" s="377"/>
      <c r="AZ111" s="377"/>
      <c r="BA111" s="377"/>
    </row>
    <row r="112" spans="2:57" s="378" customFormat="1" ht="13.15" thickBot="1">
      <c r="B112" s="207"/>
      <c r="C112" s="187" t="s">
        <v>299</v>
      </c>
      <c r="D112" s="383" t="s">
        <v>293</v>
      </c>
      <c r="E112" s="2256"/>
      <c r="F112" s="2256"/>
      <c r="G112" s="2256"/>
      <c r="H112" s="2256"/>
      <c r="I112" s="2256"/>
      <c r="J112" s="2256"/>
      <c r="K112" s="2256"/>
      <c r="L112" s="2256"/>
      <c r="M112" s="2256"/>
      <c r="N112" s="2220"/>
      <c r="O112" s="2220"/>
      <c r="P112" s="2220"/>
      <c r="Q112" s="2221"/>
      <c r="R112" s="2226"/>
      <c r="S112" s="2227"/>
      <c r="T112" s="2227"/>
      <c r="U112" s="2227"/>
      <c r="V112" s="2257" t="s">
        <v>477</v>
      </c>
      <c r="W112" s="2258"/>
      <c r="X112" s="2258"/>
      <c r="Y112" s="2258"/>
      <c r="Z112" s="2258"/>
      <c r="AA112" s="2258"/>
      <c r="AB112" s="2258"/>
      <c r="AC112" s="2258"/>
      <c r="AD112" s="2258"/>
      <c r="AE112" s="2258"/>
      <c r="AF112" s="2258"/>
      <c r="AG112" s="2258"/>
      <c r="AH112" s="2258"/>
      <c r="AI112" s="2259"/>
      <c r="AJ112" s="2257" t="s">
        <v>474</v>
      </c>
      <c r="AK112" s="2258"/>
      <c r="AL112" s="2258"/>
      <c r="AM112" s="2258"/>
      <c r="AN112" s="2258"/>
      <c r="AO112" s="2259"/>
      <c r="AP112" s="2254"/>
      <c r="AQ112" s="2254"/>
      <c r="AR112" s="2254"/>
      <c r="AS112" s="2254"/>
      <c r="AT112" s="2254"/>
      <c r="AU112" s="2254"/>
      <c r="AV112" s="2254"/>
      <c r="AW112" s="2255"/>
      <c r="AX112" s="320"/>
      <c r="AY112" s="377"/>
      <c r="AZ112" s="377"/>
      <c r="BA112" s="377"/>
    </row>
    <row r="113" spans="2:57" s="378" customFormat="1" ht="13.5" customHeight="1">
      <c r="B113" s="207"/>
      <c r="D113" s="378" t="s">
        <v>296</v>
      </c>
      <c r="E113" s="2256"/>
      <c r="F113" s="2256"/>
      <c r="G113" s="2256"/>
      <c r="H113" s="2256"/>
      <c r="I113" s="2256"/>
      <c r="J113" s="2256"/>
      <c r="K113" s="2256"/>
      <c r="L113" s="2256"/>
      <c r="M113" s="2393"/>
      <c r="N113" s="1802">
        <v>2018</v>
      </c>
      <c r="O113" s="2394"/>
      <c r="P113" s="2394"/>
      <c r="Q113" s="2394"/>
      <c r="R113" s="2394"/>
      <c r="S113" s="2394"/>
      <c r="T113" s="2394"/>
      <c r="U113" s="1803"/>
      <c r="V113" s="2222">
        <v>2019</v>
      </c>
      <c r="W113" s="2222"/>
      <c r="X113" s="2222"/>
      <c r="Y113" s="2222"/>
      <c r="Z113" s="2222"/>
      <c r="AA113" s="2222"/>
      <c r="AB113" s="2222"/>
      <c r="AC113" s="2222"/>
      <c r="AD113" s="2222">
        <v>2020</v>
      </c>
      <c r="AE113" s="2222"/>
      <c r="AF113" s="2222"/>
      <c r="AG113" s="2222"/>
      <c r="AH113" s="2222"/>
      <c r="AI113" s="2222"/>
      <c r="AJ113" s="2222"/>
      <c r="AK113" s="2222"/>
      <c r="AL113" s="2222">
        <v>2021</v>
      </c>
      <c r="AM113" s="2222"/>
      <c r="AN113" s="2222"/>
      <c r="AO113" s="2222"/>
      <c r="AP113" s="2222"/>
      <c r="AQ113" s="2222"/>
      <c r="AR113" s="2222"/>
      <c r="AS113" s="2222"/>
      <c r="AT113" s="2395">
        <v>2022</v>
      </c>
      <c r="AU113" s="2395"/>
      <c r="AV113" s="2395"/>
      <c r="AW113" s="2396"/>
      <c r="AX113" s="2256"/>
      <c r="AY113" s="2256"/>
      <c r="AZ113" s="2256"/>
      <c r="BA113" s="2256"/>
    </row>
    <row r="114" spans="2:57" s="378" customFormat="1">
      <c r="B114" s="207"/>
      <c r="C114" s="386"/>
      <c r="D114" s="386"/>
      <c r="E114" s="2372"/>
      <c r="F114" s="2372"/>
      <c r="G114" s="2372"/>
      <c r="H114" s="2372"/>
      <c r="I114" s="2372"/>
      <c r="J114" s="2372"/>
      <c r="K114" s="2372"/>
      <c r="L114" s="2372"/>
      <c r="M114" s="2373"/>
      <c r="N114" s="2374" t="s">
        <v>609</v>
      </c>
      <c r="O114" s="2374"/>
      <c r="P114" s="2374" t="s">
        <v>610</v>
      </c>
      <c r="Q114" s="2374"/>
      <c r="R114" s="2375" t="s">
        <v>607</v>
      </c>
      <c r="S114" s="2376"/>
      <c r="T114" s="2377" t="s">
        <v>608</v>
      </c>
      <c r="U114" s="2377"/>
      <c r="V114" s="2378" t="s">
        <v>609</v>
      </c>
      <c r="W114" s="2377"/>
      <c r="X114" s="2379" t="s">
        <v>610</v>
      </c>
      <c r="Y114" s="2376"/>
      <c r="Z114" s="2377" t="s">
        <v>607</v>
      </c>
      <c r="AA114" s="2377"/>
      <c r="AB114" s="2378" t="s">
        <v>608</v>
      </c>
      <c r="AC114" s="2377"/>
      <c r="AD114" s="2374" t="s">
        <v>609</v>
      </c>
      <c r="AE114" s="2374"/>
      <c r="AF114" s="2374" t="s">
        <v>610</v>
      </c>
      <c r="AG114" s="2374"/>
      <c r="AH114" s="2377" t="s">
        <v>607</v>
      </c>
      <c r="AI114" s="2380"/>
      <c r="AJ114" s="2377" t="s">
        <v>608</v>
      </c>
      <c r="AK114" s="2377"/>
      <c r="AL114" s="2379" t="s">
        <v>609</v>
      </c>
      <c r="AM114" s="2376"/>
      <c r="AN114" s="2377" t="s">
        <v>610</v>
      </c>
      <c r="AO114" s="2381"/>
      <c r="AP114" s="2382" t="s">
        <v>607</v>
      </c>
      <c r="AQ114" s="2382"/>
      <c r="AR114" s="2360" t="s">
        <v>608</v>
      </c>
      <c r="AS114" s="2360"/>
      <c r="AT114" s="2360" t="s">
        <v>609</v>
      </c>
      <c r="AU114" s="2360"/>
      <c r="AV114" s="2360" t="s">
        <v>610</v>
      </c>
      <c r="AW114" s="2371"/>
      <c r="AX114" s="372"/>
      <c r="AY114" s="372"/>
      <c r="AZ114" s="372"/>
      <c r="BA114" s="372"/>
    </row>
    <row r="115" spans="2:57" s="379" customFormat="1" ht="3.85" customHeight="1">
      <c r="B115" s="2361" t="s">
        <v>305</v>
      </c>
      <c r="C115" s="385"/>
      <c r="E115" s="2278" t="s">
        <v>596</v>
      </c>
      <c r="F115" s="2278"/>
      <c r="G115" s="2278"/>
      <c r="H115" s="2278"/>
      <c r="I115" s="2278"/>
      <c r="J115" s="2278"/>
      <c r="K115" s="2278"/>
      <c r="L115" s="2278"/>
      <c r="M115" s="2278"/>
      <c r="N115" s="2137"/>
      <c r="O115" s="1957"/>
      <c r="P115" s="1957"/>
      <c r="Q115" s="1957"/>
      <c r="R115" s="2230"/>
      <c r="S115" s="2231"/>
      <c r="T115" s="2231"/>
      <c r="U115" s="2231"/>
      <c r="V115" s="2137"/>
      <c r="W115" s="1957"/>
      <c r="X115" s="1957"/>
      <c r="Y115" s="1957"/>
      <c r="Z115" s="1957"/>
      <c r="AA115" s="1957"/>
      <c r="AB115" s="2137"/>
      <c r="AC115" s="1957"/>
      <c r="AD115" s="1957"/>
      <c r="AE115" s="1957"/>
      <c r="AF115" s="1957"/>
      <c r="AG115" s="1957"/>
      <c r="AH115" s="1957"/>
      <c r="AI115" s="1947"/>
      <c r="AJ115" s="1957"/>
      <c r="AK115" s="1957"/>
      <c r="AL115" s="1957"/>
      <c r="AM115" s="1957"/>
      <c r="AN115" s="1957"/>
      <c r="AO115" s="2126"/>
      <c r="AP115" s="1957"/>
      <c r="AQ115" s="1957"/>
      <c r="AR115" s="1957"/>
      <c r="AS115" s="1957"/>
      <c r="AT115" s="1957"/>
      <c r="AU115" s="1957"/>
      <c r="AV115" s="1957"/>
      <c r="AW115" s="2127"/>
      <c r="AX115" s="320"/>
      <c r="AY115" s="377"/>
      <c r="AZ115" s="377"/>
      <c r="BA115" s="377"/>
      <c r="BB115" s="378"/>
      <c r="BC115" s="378"/>
      <c r="BD115" s="378"/>
      <c r="BE115" s="378"/>
    </row>
    <row r="116" spans="2:57" s="379" customFormat="1" ht="3.85" customHeight="1">
      <c r="B116" s="2362"/>
      <c r="C116" s="383"/>
      <c r="E116" s="2278"/>
      <c r="F116" s="2278"/>
      <c r="G116" s="2278"/>
      <c r="H116" s="2278"/>
      <c r="I116" s="2278"/>
      <c r="J116" s="2278"/>
      <c r="K116" s="2278"/>
      <c r="L116" s="2278"/>
      <c r="M116" s="2278"/>
      <c r="N116" s="2137"/>
      <c r="O116" s="1957"/>
      <c r="P116" s="1957"/>
      <c r="Q116" s="1957"/>
      <c r="R116" s="2347" t="s">
        <v>84</v>
      </c>
      <c r="S116" s="2363"/>
      <c r="T116" s="2365" t="s">
        <v>86</v>
      </c>
      <c r="U116" s="2348"/>
      <c r="V116" s="2367" t="s">
        <v>591</v>
      </c>
      <c r="W116" s="2363"/>
      <c r="X116" s="2365" t="s">
        <v>592</v>
      </c>
      <c r="Y116" s="2363"/>
      <c r="Z116" s="2365" t="s">
        <v>613</v>
      </c>
      <c r="AA116" s="2348"/>
      <c r="AB116" s="2367" t="s">
        <v>425</v>
      </c>
      <c r="AC116" s="2348"/>
      <c r="AD116" s="2365" t="s">
        <v>593</v>
      </c>
      <c r="AE116" s="2363"/>
      <c r="AF116" s="2365" t="s">
        <v>594</v>
      </c>
      <c r="AG116" s="2363"/>
      <c r="AH116" s="2365" t="s">
        <v>613</v>
      </c>
      <c r="AI116" s="2369"/>
      <c r="AJ116" s="1957"/>
      <c r="AK116" s="1957"/>
      <c r="AL116" s="1957"/>
      <c r="AM116" s="1957"/>
      <c r="AN116" s="1957"/>
      <c r="AO116" s="2126"/>
      <c r="AP116" s="1957"/>
      <c r="AQ116" s="1957"/>
      <c r="AR116" s="1957"/>
      <c r="AS116" s="1957"/>
      <c r="AT116" s="1957"/>
      <c r="AU116" s="1957"/>
      <c r="AV116" s="1957"/>
      <c r="AW116" s="2127"/>
      <c r="AX116" s="320"/>
      <c r="AY116" s="377"/>
      <c r="AZ116" s="377"/>
      <c r="BA116" s="377"/>
      <c r="BB116" s="378"/>
      <c r="BC116" s="378"/>
      <c r="BD116" s="378"/>
      <c r="BE116" s="378"/>
    </row>
    <row r="117" spans="2:57" s="379" customFormat="1" ht="3.85" customHeight="1" thickBot="1">
      <c r="B117" s="2362"/>
      <c r="C117" s="383"/>
      <c r="E117" s="2278"/>
      <c r="F117" s="2278"/>
      <c r="G117" s="2278"/>
      <c r="H117" s="2278"/>
      <c r="I117" s="2278"/>
      <c r="J117" s="2278"/>
      <c r="K117" s="2278"/>
      <c r="L117" s="2278"/>
      <c r="M117" s="2278"/>
      <c r="N117" s="2137"/>
      <c r="O117" s="1957"/>
      <c r="P117" s="1957"/>
      <c r="Q117" s="1957"/>
      <c r="R117" s="2349"/>
      <c r="S117" s="2364"/>
      <c r="T117" s="2366"/>
      <c r="U117" s="2350"/>
      <c r="V117" s="2368"/>
      <c r="W117" s="2364"/>
      <c r="X117" s="2366"/>
      <c r="Y117" s="2364"/>
      <c r="Z117" s="2366"/>
      <c r="AA117" s="2350"/>
      <c r="AB117" s="2368"/>
      <c r="AC117" s="2350"/>
      <c r="AD117" s="2366"/>
      <c r="AE117" s="2364"/>
      <c r="AF117" s="2366"/>
      <c r="AG117" s="2364"/>
      <c r="AH117" s="2366"/>
      <c r="AI117" s="2370"/>
      <c r="AJ117" s="1957"/>
      <c r="AK117" s="1957"/>
      <c r="AL117" s="1957"/>
      <c r="AM117" s="1957"/>
      <c r="AN117" s="1957"/>
      <c r="AO117" s="2126"/>
      <c r="AP117" s="1957"/>
      <c r="AQ117" s="1957"/>
      <c r="AR117" s="1957"/>
      <c r="AS117" s="1957"/>
      <c r="AT117" s="1957"/>
      <c r="AU117" s="1957"/>
      <c r="AV117" s="1957"/>
      <c r="AW117" s="2127"/>
      <c r="AX117" s="320"/>
      <c r="AY117" s="377"/>
      <c r="AZ117" s="377"/>
      <c r="BA117" s="377"/>
      <c r="BB117" s="378"/>
      <c r="BC117" s="378"/>
      <c r="BD117" s="378"/>
      <c r="BE117" s="378"/>
    </row>
    <row r="118" spans="2:57" s="379" customFormat="1" ht="3.85" customHeight="1" thickBot="1">
      <c r="B118" s="2362"/>
      <c r="C118" s="147"/>
      <c r="D118" s="1750" t="s">
        <v>469</v>
      </c>
      <c r="E118" s="2356" t="s">
        <v>587</v>
      </c>
      <c r="F118" s="2356"/>
      <c r="G118" s="2356"/>
      <c r="H118" s="2356"/>
      <c r="I118" s="2356"/>
      <c r="J118" s="2356"/>
      <c r="K118" s="2356"/>
      <c r="L118" s="2356"/>
      <c r="M118" s="2356"/>
      <c r="N118" s="2137"/>
      <c r="O118" s="1957"/>
      <c r="P118" s="1957"/>
      <c r="Q118" s="1957"/>
      <c r="R118" s="2149"/>
      <c r="S118" s="1957"/>
      <c r="T118" s="1957"/>
      <c r="U118" s="1947"/>
      <c r="V118" s="2137"/>
      <c r="W118" s="1957"/>
      <c r="X118" s="1957"/>
      <c r="Y118" s="1957"/>
      <c r="Z118" s="1957"/>
      <c r="AA118" s="1957"/>
      <c r="AB118" s="2137"/>
      <c r="AC118" s="1957"/>
      <c r="AD118" s="1957"/>
      <c r="AE118" s="1957"/>
      <c r="AF118" s="1957"/>
      <c r="AG118" s="1957"/>
      <c r="AH118" s="1957"/>
      <c r="AI118" s="1947"/>
      <c r="AJ118" s="1957"/>
      <c r="AK118" s="1957"/>
      <c r="AL118" s="1957"/>
      <c r="AM118" s="1957"/>
      <c r="AN118" s="1957"/>
      <c r="AO118" s="2126"/>
      <c r="AP118" s="1957"/>
      <c r="AQ118" s="1957"/>
      <c r="AR118" s="1957"/>
      <c r="AS118" s="1957"/>
      <c r="AT118" s="1957"/>
      <c r="AU118" s="1957"/>
      <c r="AV118" s="1957"/>
      <c r="AW118" s="2127"/>
      <c r="AX118" s="320"/>
      <c r="AY118" s="377"/>
      <c r="AZ118" s="377"/>
      <c r="BA118" s="377"/>
      <c r="BB118" s="378"/>
      <c r="BC118" s="378"/>
      <c r="BD118" s="378"/>
      <c r="BE118" s="378"/>
    </row>
    <row r="119" spans="2:57" s="379" customFormat="1" ht="3.85" customHeight="1">
      <c r="B119" s="2362"/>
      <c r="C119" s="383"/>
      <c r="D119" s="2284"/>
      <c r="E119" s="2356"/>
      <c r="F119" s="2356"/>
      <c r="G119" s="2356"/>
      <c r="H119" s="2356"/>
      <c r="I119" s="2356"/>
      <c r="J119" s="2356"/>
      <c r="K119" s="2356"/>
      <c r="L119" s="2356"/>
      <c r="M119" s="2356"/>
      <c r="N119" s="316"/>
      <c r="O119" s="316"/>
      <c r="P119" s="316"/>
      <c r="Q119" s="316"/>
      <c r="R119" s="2149"/>
      <c r="S119" s="1957"/>
      <c r="T119" s="1957"/>
      <c r="U119" s="1947"/>
      <c r="AJ119" s="1957"/>
      <c r="AK119" s="1957"/>
      <c r="AL119" s="1957"/>
      <c r="AM119" s="1957"/>
      <c r="AN119" s="1957"/>
      <c r="AO119" s="2126"/>
      <c r="AP119" s="1957"/>
      <c r="AQ119" s="1957"/>
      <c r="AR119" s="1957"/>
      <c r="AS119" s="1957"/>
      <c r="AT119" s="1957"/>
      <c r="AU119" s="1957"/>
      <c r="AV119" s="1957"/>
      <c r="AW119" s="2127"/>
      <c r="AX119" s="320"/>
      <c r="AY119" s="377"/>
      <c r="AZ119" s="377"/>
      <c r="BA119" s="377"/>
      <c r="BB119" s="378"/>
      <c r="BC119" s="378"/>
      <c r="BD119" s="378"/>
      <c r="BE119" s="378"/>
    </row>
    <row r="120" spans="2:57" s="379" customFormat="1" ht="3.85" customHeight="1">
      <c r="B120" s="2362"/>
      <c r="C120" s="383"/>
      <c r="D120" s="2284"/>
      <c r="E120" s="2356"/>
      <c r="F120" s="2356"/>
      <c r="G120" s="2356"/>
      <c r="H120" s="2356"/>
      <c r="I120" s="2356"/>
      <c r="J120" s="2356"/>
      <c r="K120" s="2356"/>
      <c r="L120" s="2356"/>
      <c r="M120" s="2356"/>
      <c r="N120" s="2137"/>
      <c r="O120" s="1957"/>
      <c r="P120" s="1957"/>
      <c r="Q120" s="1957"/>
      <c r="R120" s="2149"/>
      <c r="S120" s="1957"/>
      <c r="T120" s="1957"/>
      <c r="U120" s="1957"/>
      <c r="V120" s="2282"/>
      <c r="W120" s="2283"/>
      <c r="X120" s="2283"/>
      <c r="Y120" s="2161"/>
      <c r="Z120" s="1957"/>
      <c r="AA120" s="1957"/>
      <c r="AB120" s="2137"/>
      <c r="AC120" s="1957"/>
      <c r="AD120" s="2160"/>
      <c r="AE120" s="2161"/>
      <c r="AF120" s="2162" t="s">
        <v>600</v>
      </c>
      <c r="AG120" s="2163"/>
      <c r="AH120" s="2163"/>
      <c r="AI120" s="2163"/>
      <c r="AJ120" s="2163"/>
      <c r="AK120" s="2163"/>
      <c r="AL120" s="2163"/>
      <c r="AM120" s="2163"/>
      <c r="AN120" s="2163"/>
      <c r="AO120" s="2164"/>
      <c r="AP120" s="1957"/>
      <c r="AQ120" s="1957"/>
      <c r="AR120" s="1957"/>
      <c r="AS120" s="1957"/>
      <c r="AT120" s="1957"/>
      <c r="AU120" s="1957"/>
      <c r="AV120" s="1957"/>
      <c r="AW120" s="2127"/>
      <c r="AX120" s="320"/>
      <c r="AY120" s="377"/>
      <c r="AZ120" s="377"/>
      <c r="BA120" s="377"/>
      <c r="BB120" s="378"/>
      <c r="BC120" s="378"/>
      <c r="BD120" s="378"/>
      <c r="BE120" s="378"/>
    </row>
    <row r="121" spans="2:57" s="379" customFormat="1" ht="3.85" customHeight="1">
      <c r="B121" s="2362"/>
      <c r="C121" s="383"/>
      <c r="D121" s="2284"/>
      <c r="E121" s="2357" t="s">
        <v>614</v>
      </c>
      <c r="F121" s="2357"/>
      <c r="G121" s="2357"/>
      <c r="H121" s="2357"/>
      <c r="I121" s="2357"/>
      <c r="J121" s="2357"/>
      <c r="K121" s="2357"/>
      <c r="L121" s="2357"/>
      <c r="M121" s="2357"/>
      <c r="N121" s="2137"/>
      <c r="O121" s="1957"/>
      <c r="P121" s="1957"/>
      <c r="Q121" s="1957"/>
      <c r="R121" s="2149"/>
      <c r="S121" s="1957"/>
      <c r="T121" s="1957"/>
      <c r="U121" s="1947"/>
      <c r="V121" s="2353"/>
      <c r="W121" s="2354"/>
      <c r="X121" s="2354"/>
      <c r="Y121" s="2355"/>
      <c r="Z121" s="1957"/>
      <c r="AA121" s="1957"/>
      <c r="AB121" s="2137"/>
      <c r="AC121" s="1957"/>
      <c r="AD121" s="2358"/>
      <c r="AE121" s="2355"/>
      <c r="AF121" s="2165"/>
      <c r="AG121" s="2166"/>
      <c r="AH121" s="2166"/>
      <c r="AI121" s="2166"/>
      <c r="AJ121" s="2166"/>
      <c r="AK121" s="2166"/>
      <c r="AL121" s="2166"/>
      <c r="AM121" s="2166"/>
      <c r="AN121" s="2166"/>
      <c r="AO121" s="2167"/>
      <c r="AP121" s="1957"/>
      <c r="AQ121" s="1957"/>
      <c r="AR121" s="1957"/>
      <c r="AS121" s="1957"/>
      <c r="AT121" s="1957"/>
      <c r="AU121" s="1957"/>
      <c r="AV121" s="1957"/>
      <c r="AW121" s="2127"/>
      <c r="AX121" s="2125"/>
      <c r="AY121" s="2125"/>
      <c r="AZ121" s="2125"/>
      <c r="BA121" s="2125"/>
      <c r="BB121" s="2098"/>
      <c r="BC121" s="2098"/>
      <c r="BD121" s="2098"/>
      <c r="BE121" s="2098"/>
    </row>
    <row r="122" spans="2:57" s="379" customFormat="1" ht="3.85" customHeight="1">
      <c r="B122" s="2362"/>
      <c r="C122" s="383"/>
      <c r="D122" s="2284"/>
      <c r="E122" s="2357"/>
      <c r="F122" s="2357"/>
      <c r="G122" s="2357"/>
      <c r="H122" s="2357"/>
      <c r="I122" s="2357"/>
      <c r="J122" s="2357"/>
      <c r="K122" s="2357"/>
      <c r="L122" s="2357"/>
      <c r="M122" s="2357"/>
      <c r="N122" s="2341" t="s">
        <v>601</v>
      </c>
      <c r="O122" s="2342"/>
      <c r="P122" s="2342"/>
      <c r="Q122" s="2343"/>
      <c r="R122" s="2347" t="s">
        <v>590</v>
      </c>
      <c r="S122" s="2348"/>
      <c r="T122" s="2348"/>
      <c r="U122" s="2348"/>
      <c r="V122" s="2348"/>
      <c r="W122" s="2348"/>
      <c r="X122" s="2348"/>
      <c r="Y122" s="2348"/>
      <c r="Z122" s="2348"/>
      <c r="AA122" s="2348"/>
      <c r="AB122" s="2341" t="s">
        <v>590</v>
      </c>
      <c r="AC122" s="2342"/>
      <c r="AD122" s="2342"/>
      <c r="AE122" s="2342"/>
      <c r="AF122" s="2342"/>
      <c r="AG122" s="2342"/>
      <c r="AH122" s="2342"/>
      <c r="AI122" s="2351"/>
      <c r="AJ122" s="1957"/>
      <c r="AK122" s="1957"/>
      <c r="AL122" s="1957"/>
      <c r="AM122" s="1957"/>
      <c r="AN122" s="1957"/>
      <c r="AO122" s="2126"/>
      <c r="AP122" s="1957"/>
      <c r="AQ122" s="1957"/>
      <c r="AR122" s="1957"/>
      <c r="AS122" s="1957"/>
      <c r="AT122" s="1957"/>
      <c r="AU122" s="1957"/>
      <c r="AV122" s="1957"/>
      <c r="AW122" s="2127"/>
      <c r="AX122" s="2125"/>
      <c r="AY122" s="2125"/>
      <c r="AZ122" s="2125"/>
      <c r="BA122" s="2125"/>
      <c r="BB122" s="2098"/>
      <c r="BC122" s="2098"/>
      <c r="BD122" s="2098"/>
      <c r="BE122" s="2098"/>
    </row>
    <row r="123" spans="2:57" s="379" customFormat="1" ht="3.85" customHeight="1">
      <c r="B123" s="2362"/>
      <c r="C123" s="383"/>
      <c r="D123" s="2284" t="s">
        <v>470</v>
      </c>
      <c r="E123" s="2357"/>
      <c r="F123" s="2357"/>
      <c r="G123" s="2357"/>
      <c r="H123" s="2357"/>
      <c r="I123" s="2357"/>
      <c r="J123" s="2357"/>
      <c r="K123" s="2357"/>
      <c r="L123" s="2357"/>
      <c r="M123" s="2357"/>
      <c r="N123" s="2344"/>
      <c r="O123" s="2345"/>
      <c r="P123" s="2345"/>
      <c r="Q123" s="2346"/>
      <c r="R123" s="2349"/>
      <c r="S123" s="2350"/>
      <c r="T123" s="2350"/>
      <c r="U123" s="2350"/>
      <c r="V123" s="2350"/>
      <c r="W123" s="2350"/>
      <c r="X123" s="2350"/>
      <c r="Y123" s="2350"/>
      <c r="Z123" s="2350"/>
      <c r="AA123" s="2350"/>
      <c r="AB123" s="2344"/>
      <c r="AC123" s="2345"/>
      <c r="AD123" s="2345"/>
      <c r="AE123" s="2345"/>
      <c r="AF123" s="2345"/>
      <c r="AG123" s="2345"/>
      <c r="AH123" s="2345"/>
      <c r="AI123" s="2352"/>
      <c r="AJ123" s="1957"/>
      <c r="AK123" s="1957"/>
      <c r="AL123" s="1957"/>
      <c r="AM123" s="1957"/>
      <c r="AN123" s="1957"/>
      <c r="AO123" s="2126"/>
      <c r="AP123" s="1957"/>
      <c r="AQ123" s="1957"/>
      <c r="AR123" s="1957"/>
      <c r="AS123" s="1957"/>
      <c r="AT123" s="1957"/>
      <c r="AU123" s="1957"/>
      <c r="AV123" s="1957"/>
      <c r="AW123" s="2127"/>
      <c r="AX123" s="320"/>
      <c r="AY123" s="380"/>
      <c r="AZ123" s="380"/>
      <c r="BA123" s="380"/>
    </row>
    <row r="124" spans="2:57" s="379" customFormat="1" ht="3.85" customHeight="1">
      <c r="B124" s="2362"/>
      <c r="C124" s="383"/>
      <c r="D124" s="2284"/>
      <c r="E124" s="2359" t="s">
        <v>588</v>
      </c>
      <c r="F124" s="2359"/>
      <c r="G124" s="2359"/>
      <c r="H124" s="2359"/>
      <c r="I124" s="2359"/>
      <c r="J124" s="2359"/>
      <c r="K124" s="2359"/>
      <c r="L124" s="2359"/>
      <c r="M124" s="2359"/>
      <c r="N124" s="2137"/>
      <c r="O124" s="1957"/>
      <c r="P124" s="1957"/>
      <c r="Q124" s="1957"/>
      <c r="R124" s="2149"/>
      <c r="S124" s="1957"/>
      <c r="T124" s="1957"/>
      <c r="U124" s="1947"/>
      <c r="AJ124" s="1957"/>
      <c r="AK124" s="1957"/>
      <c r="AL124" s="1957"/>
      <c r="AM124" s="1957"/>
      <c r="AN124" s="1957"/>
      <c r="AO124" s="2126"/>
      <c r="AP124" s="1957"/>
      <c r="AQ124" s="1957"/>
      <c r="AR124" s="1957"/>
      <c r="AS124" s="1957"/>
      <c r="AT124" s="1957"/>
      <c r="AU124" s="1957"/>
      <c r="AV124" s="1957"/>
      <c r="AW124" s="2127"/>
      <c r="AX124" s="320"/>
      <c r="AY124" s="380"/>
      <c r="AZ124" s="380"/>
      <c r="BA124" s="380"/>
    </row>
    <row r="125" spans="2:57" s="379" customFormat="1" ht="3.85" customHeight="1">
      <c r="B125" s="2362"/>
      <c r="C125" s="383"/>
      <c r="D125" s="2284"/>
      <c r="E125" s="2359"/>
      <c r="F125" s="2359"/>
      <c r="G125" s="2359"/>
      <c r="H125" s="2359"/>
      <c r="I125" s="2359"/>
      <c r="J125" s="2359"/>
      <c r="K125" s="2359"/>
      <c r="L125" s="2359"/>
      <c r="M125" s="2359"/>
      <c r="N125" s="2137"/>
      <c r="O125" s="1957"/>
      <c r="P125" s="1957"/>
      <c r="Q125" s="1957"/>
      <c r="R125" s="2149"/>
      <c r="S125" s="1957"/>
      <c r="T125" s="1957"/>
      <c r="U125" s="1947"/>
      <c r="V125" s="2338" t="s">
        <v>588</v>
      </c>
      <c r="W125" s="2339"/>
      <c r="X125" s="2339"/>
      <c r="Y125" s="2339"/>
      <c r="Z125" s="2339"/>
      <c r="AA125" s="2340"/>
      <c r="AB125" s="2137"/>
      <c r="AC125" s="1957"/>
      <c r="AD125" s="1957"/>
      <c r="AE125" s="1957"/>
      <c r="AF125" s="1957"/>
      <c r="AG125" s="1957"/>
      <c r="AH125" s="1957"/>
      <c r="AI125" s="1947"/>
      <c r="AJ125" s="1957"/>
      <c r="AK125" s="1957"/>
      <c r="AL125" s="1957"/>
      <c r="AM125" s="1957"/>
      <c r="AN125" s="1957"/>
      <c r="AO125" s="2126"/>
      <c r="AP125" s="1957"/>
      <c r="AQ125" s="1957"/>
      <c r="AR125" s="1957"/>
      <c r="AS125" s="1957"/>
      <c r="AT125" s="1957"/>
      <c r="AU125" s="1957"/>
      <c r="AV125" s="1957"/>
      <c r="AW125" s="2127"/>
      <c r="AX125" s="320"/>
      <c r="AY125" s="380"/>
      <c r="AZ125" s="380"/>
      <c r="BA125" s="380"/>
    </row>
    <row r="126" spans="2:57" s="379" customFormat="1" ht="3.85" customHeight="1">
      <c r="B126" s="2362"/>
      <c r="C126" s="383"/>
      <c r="D126" s="2284"/>
      <c r="E126" s="2359"/>
      <c r="F126" s="2359"/>
      <c r="G126" s="2359"/>
      <c r="H126" s="2359"/>
      <c r="I126" s="2359"/>
      <c r="J126" s="2359"/>
      <c r="K126" s="2359"/>
      <c r="L126" s="2359"/>
      <c r="M126" s="2359"/>
      <c r="N126" s="2137"/>
      <c r="O126" s="1957"/>
      <c r="P126" s="1957"/>
      <c r="Q126" s="1957"/>
      <c r="R126" s="2149"/>
      <c r="S126" s="1957"/>
      <c r="T126" s="1957"/>
      <c r="U126" s="1947"/>
      <c r="V126" s="2338"/>
      <c r="W126" s="2339"/>
      <c r="X126" s="2339"/>
      <c r="Y126" s="2339"/>
      <c r="Z126" s="2339"/>
      <c r="AA126" s="2340"/>
      <c r="AB126" s="2137"/>
      <c r="AC126" s="1957"/>
      <c r="AD126" s="1957"/>
      <c r="AE126" s="1957"/>
      <c r="AF126" s="1957"/>
      <c r="AG126" s="1957"/>
      <c r="AH126" s="1957"/>
      <c r="AI126" s="1947"/>
      <c r="AJ126" s="1957"/>
      <c r="AK126" s="1957"/>
      <c r="AL126" s="1957"/>
      <c r="AM126" s="1957"/>
      <c r="AN126" s="1957"/>
      <c r="AO126" s="2126"/>
      <c r="AP126" s="1957"/>
      <c r="AQ126" s="1957"/>
      <c r="AR126" s="1957"/>
      <c r="AS126" s="1957"/>
      <c r="AT126" s="1957"/>
      <c r="AU126" s="1957"/>
      <c r="AV126" s="1957"/>
      <c r="AW126" s="2127"/>
      <c r="AX126" s="320"/>
      <c r="AY126" s="380"/>
      <c r="AZ126" s="380"/>
      <c r="BA126" s="380"/>
    </row>
    <row r="127" spans="2:57" s="379" customFormat="1" ht="3.85" customHeight="1">
      <c r="B127" s="2362"/>
      <c r="C127" s="378"/>
      <c r="D127" s="2284"/>
      <c r="E127" s="2317"/>
      <c r="F127" s="2317"/>
      <c r="G127" s="2317"/>
      <c r="H127" s="2317"/>
      <c r="I127" s="2317"/>
      <c r="J127" s="2317"/>
      <c r="K127" s="2317"/>
      <c r="L127" s="2317"/>
      <c r="M127" s="2317"/>
      <c r="N127" s="2137"/>
      <c r="O127" s="1957"/>
      <c r="P127" s="1957"/>
      <c r="Q127" s="1957"/>
      <c r="R127" s="2149"/>
      <c r="S127" s="1957"/>
      <c r="T127" s="1957"/>
      <c r="U127" s="1947"/>
      <c r="V127" s="2331" t="s">
        <v>625</v>
      </c>
      <c r="W127" s="2332"/>
      <c r="X127" s="2335" t="s">
        <v>345</v>
      </c>
      <c r="Y127" s="2336"/>
      <c r="Z127" s="2336"/>
      <c r="AA127" s="2337"/>
      <c r="AB127" s="2137"/>
      <c r="AC127" s="1957"/>
      <c r="AD127" s="1957"/>
      <c r="AE127" s="1957"/>
      <c r="AF127" s="1957"/>
      <c r="AG127" s="1957"/>
      <c r="AH127" s="1957"/>
      <c r="AI127" s="1947"/>
      <c r="AJ127" s="1957"/>
      <c r="AK127" s="1957"/>
      <c r="AL127" s="1957"/>
      <c r="AM127" s="1957"/>
      <c r="AN127" s="1957"/>
      <c r="AO127" s="2126"/>
      <c r="AP127" s="1957"/>
      <c r="AQ127" s="1957"/>
      <c r="AR127" s="1957"/>
      <c r="AS127" s="1957"/>
      <c r="AT127" s="1957"/>
      <c r="AU127" s="1957"/>
      <c r="AV127" s="1957"/>
      <c r="AW127" s="2127"/>
      <c r="AX127" s="320"/>
      <c r="AY127" s="380"/>
      <c r="AZ127" s="380"/>
      <c r="BA127" s="380"/>
    </row>
    <row r="128" spans="2:57" s="379" customFormat="1" ht="3.85" customHeight="1" thickBot="1">
      <c r="B128" s="2362"/>
      <c r="C128" s="378"/>
      <c r="D128" s="2284"/>
      <c r="E128" s="2317"/>
      <c r="F128" s="2317"/>
      <c r="G128" s="2317"/>
      <c r="H128" s="2317"/>
      <c r="I128" s="2317"/>
      <c r="J128" s="2317"/>
      <c r="K128" s="2317"/>
      <c r="L128" s="2317"/>
      <c r="M128" s="2317"/>
      <c r="N128" s="2137"/>
      <c r="O128" s="1957"/>
      <c r="P128" s="1957"/>
      <c r="Q128" s="1957"/>
      <c r="R128" s="2149"/>
      <c r="S128" s="1957"/>
      <c r="T128" s="1957"/>
      <c r="U128" s="1947"/>
      <c r="V128" s="2333"/>
      <c r="W128" s="2334"/>
      <c r="X128" s="2335"/>
      <c r="Y128" s="2336"/>
      <c r="Z128" s="2336"/>
      <c r="AA128" s="2337"/>
      <c r="AB128" s="2137"/>
      <c r="AC128" s="1957"/>
      <c r="AD128" s="1957"/>
      <c r="AE128" s="1957"/>
      <c r="AF128" s="1957"/>
      <c r="AG128" s="1957"/>
      <c r="AH128" s="1957"/>
      <c r="AI128" s="1947"/>
      <c r="AJ128" s="1957"/>
      <c r="AK128" s="1957"/>
      <c r="AL128" s="1957"/>
      <c r="AM128" s="1957"/>
      <c r="AN128" s="1957"/>
      <c r="AO128" s="2126"/>
      <c r="AP128" s="1957"/>
      <c r="AQ128" s="1957"/>
      <c r="AR128" s="1957"/>
      <c r="AS128" s="1957"/>
      <c r="AT128" s="1957"/>
      <c r="AU128" s="1957"/>
      <c r="AV128" s="1957"/>
      <c r="AW128" s="2127"/>
      <c r="AX128" s="320"/>
      <c r="AY128" s="380"/>
      <c r="AZ128" s="380"/>
      <c r="BA128" s="380"/>
    </row>
    <row r="129" spans="2:53" s="379" customFormat="1" ht="3.85" customHeight="1">
      <c r="B129" s="2362"/>
      <c r="C129" s="378"/>
      <c r="D129" s="2284"/>
      <c r="E129" s="2317"/>
      <c r="F129" s="2317"/>
      <c r="G129" s="2317"/>
      <c r="H129" s="2317"/>
      <c r="I129" s="2317"/>
      <c r="J129" s="2317"/>
      <c r="K129" s="2317"/>
      <c r="L129" s="2317"/>
      <c r="M129" s="2317"/>
      <c r="N129" s="2137"/>
      <c r="O129" s="1957"/>
      <c r="P129" s="1957"/>
      <c r="Q129" s="1957"/>
      <c r="R129" s="2149"/>
      <c r="S129" s="1957"/>
      <c r="T129" s="1957"/>
      <c r="U129" s="1947"/>
      <c r="V129" s="2322" t="s">
        <v>589</v>
      </c>
      <c r="W129" s="2323"/>
      <c r="X129" s="2326" t="s">
        <v>301</v>
      </c>
      <c r="Y129" s="2327"/>
      <c r="Z129" s="2330"/>
      <c r="AA129" s="2330"/>
      <c r="AB129" s="2137"/>
      <c r="AC129" s="1957"/>
      <c r="AD129" s="1957"/>
      <c r="AE129" s="1957"/>
      <c r="AF129" s="1957"/>
      <c r="AG129" s="1957"/>
      <c r="AH129" s="1957"/>
      <c r="AI129" s="1947"/>
      <c r="AJ129" s="1957"/>
      <c r="AK129" s="1957"/>
      <c r="AL129" s="1957"/>
      <c r="AM129" s="1957"/>
      <c r="AN129" s="1957"/>
      <c r="AO129" s="2126"/>
      <c r="AP129" s="1957"/>
      <c r="AQ129" s="1957"/>
      <c r="AR129" s="1957"/>
      <c r="AS129" s="1957"/>
      <c r="AT129" s="1957"/>
      <c r="AU129" s="1957"/>
      <c r="AV129" s="1957"/>
      <c r="AW129" s="2127"/>
      <c r="AX129" s="320"/>
      <c r="AY129" s="380"/>
      <c r="AZ129" s="380"/>
      <c r="BA129" s="380"/>
    </row>
    <row r="130" spans="2:53" s="379" customFormat="1" ht="3.85" customHeight="1">
      <c r="B130" s="2362"/>
      <c r="C130" s="378"/>
      <c r="D130" s="383"/>
      <c r="E130" s="2317"/>
      <c r="F130" s="2317"/>
      <c r="G130" s="2317"/>
      <c r="H130" s="2317"/>
      <c r="I130" s="2317"/>
      <c r="J130" s="2317"/>
      <c r="K130" s="2317"/>
      <c r="L130" s="2317"/>
      <c r="M130" s="2317"/>
      <c r="N130" s="2137"/>
      <c r="O130" s="1957"/>
      <c r="P130" s="1957"/>
      <c r="Q130" s="1957"/>
      <c r="R130" s="2149"/>
      <c r="S130" s="1957"/>
      <c r="T130" s="1957"/>
      <c r="U130" s="1947"/>
      <c r="V130" s="2324"/>
      <c r="W130" s="2325"/>
      <c r="X130" s="2328"/>
      <c r="Y130" s="2329"/>
      <c r="Z130" s="1957"/>
      <c r="AA130" s="1957"/>
      <c r="AB130" s="2137"/>
      <c r="AC130" s="1957"/>
      <c r="AD130" s="1957"/>
      <c r="AE130" s="1957"/>
      <c r="AF130" s="1957"/>
      <c r="AG130" s="1957"/>
      <c r="AH130" s="1957"/>
      <c r="AI130" s="1947"/>
      <c r="AJ130" s="1957"/>
      <c r="AK130" s="1957"/>
      <c r="AL130" s="1957"/>
      <c r="AM130" s="1957"/>
      <c r="AN130" s="1957"/>
      <c r="AO130" s="2126"/>
      <c r="AP130" s="1957"/>
      <c r="AQ130" s="1957"/>
      <c r="AR130" s="1957"/>
      <c r="AS130" s="1957"/>
      <c r="AT130" s="1957"/>
      <c r="AU130" s="1957"/>
      <c r="AV130" s="1957"/>
      <c r="AW130" s="2127"/>
      <c r="AX130" s="380"/>
      <c r="AY130" s="380"/>
      <c r="AZ130" s="380"/>
      <c r="BA130" s="380"/>
    </row>
    <row r="131" spans="2:53" s="379" customFormat="1" ht="3.85" customHeight="1">
      <c r="B131" s="2362"/>
      <c r="C131" s="378"/>
      <c r="D131" s="383"/>
      <c r="E131" s="2317"/>
      <c r="F131" s="2317"/>
      <c r="G131" s="2317"/>
      <c r="H131" s="2317"/>
      <c r="I131" s="2317"/>
      <c r="J131" s="2317"/>
      <c r="K131" s="2317"/>
      <c r="L131" s="2317"/>
      <c r="M131" s="2317"/>
      <c r="R131" s="2149"/>
      <c r="S131" s="1957"/>
      <c r="T131" s="1957"/>
      <c r="U131" s="1947"/>
      <c r="V131" s="2318" t="s">
        <v>624</v>
      </c>
      <c r="W131" s="2319"/>
      <c r="X131" s="2319"/>
      <c r="Y131" s="2319"/>
      <c r="Z131" s="1957"/>
      <c r="AA131" s="1947"/>
      <c r="AB131" s="334"/>
      <c r="AC131" s="335"/>
      <c r="AD131" s="335"/>
      <c r="AE131" s="335"/>
      <c r="AF131" s="335"/>
      <c r="AG131" s="335"/>
      <c r="AH131" s="335"/>
      <c r="AI131" s="336"/>
      <c r="AJ131" s="2137"/>
      <c r="AK131" s="1957"/>
      <c r="AL131" s="1957"/>
      <c r="AM131" s="1957"/>
      <c r="AN131" s="1957"/>
      <c r="AO131" s="2126"/>
      <c r="AP131" s="2128"/>
      <c r="AQ131" s="1957"/>
      <c r="AR131" s="1957"/>
      <c r="AS131" s="1957"/>
      <c r="AT131" s="1957"/>
      <c r="AU131" s="1957"/>
      <c r="AV131" s="1957"/>
      <c r="AW131" s="2127"/>
      <c r="AX131" s="380"/>
      <c r="AY131" s="380"/>
      <c r="AZ131" s="380"/>
      <c r="BA131" s="380"/>
    </row>
    <row r="132" spans="2:53" s="379" customFormat="1" ht="3.85" customHeight="1">
      <c r="B132" s="2362"/>
      <c r="C132" s="378"/>
      <c r="D132" s="383"/>
      <c r="E132" s="2317"/>
      <c r="F132" s="2317"/>
      <c r="G132" s="2317"/>
      <c r="H132" s="2317"/>
      <c r="I132" s="2317"/>
      <c r="J132" s="2317"/>
      <c r="K132" s="2317"/>
      <c r="L132" s="2317"/>
      <c r="M132" s="2317"/>
      <c r="V132" s="2320"/>
      <c r="W132" s="2321"/>
      <c r="X132" s="2321"/>
      <c r="Y132" s="2321"/>
      <c r="Z132" s="1957"/>
      <c r="AA132" s="1947"/>
      <c r="AB132" s="337"/>
      <c r="AC132" s="338"/>
      <c r="AD132" s="338"/>
      <c r="AE132" s="338"/>
      <c r="AF132" s="338"/>
      <c r="AG132" s="338"/>
      <c r="AH132" s="338"/>
      <c r="AI132" s="339"/>
      <c r="AP132" s="1957"/>
      <c r="AQ132" s="1957"/>
      <c r="AR132" s="1957"/>
      <c r="AS132" s="1957"/>
      <c r="AT132" s="1957"/>
      <c r="AU132" s="1957"/>
      <c r="AV132" s="1957"/>
      <c r="AW132" s="2127"/>
      <c r="AX132" s="380"/>
      <c r="AY132" s="380"/>
      <c r="AZ132" s="380"/>
      <c r="BA132" s="380"/>
    </row>
    <row r="133" spans="2:53" s="379" customFormat="1" ht="3.85" customHeight="1">
      <c r="B133" s="207"/>
      <c r="C133" s="385"/>
      <c r="D133" s="2311" t="s">
        <v>470</v>
      </c>
      <c r="E133" s="2312" t="s">
        <v>622</v>
      </c>
      <c r="F133" s="2312"/>
      <c r="G133" s="2312"/>
      <c r="H133" s="2312"/>
      <c r="I133" s="2312"/>
      <c r="J133" s="2312"/>
      <c r="K133" s="2312"/>
      <c r="L133" s="2312"/>
      <c r="M133" s="2312"/>
      <c r="N133" s="2137"/>
      <c r="O133" s="1957"/>
      <c r="P133" s="1957"/>
      <c r="Q133" s="1957"/>
      <c r="R133" s="2149"/>
      <c r="S133" s="1957"/>
      <c r="T133" s="1957"/>
      <c r="U133" s="1957"/>
      <c r="V133" s="2282"/>
      <c r="W133" s="2283"/>
      <c r="X133" s="2283"/>
      <c r="Y133" s="2161"/>
      <c r="Z133" s="1957"/>
      <c r="AA133" s="1957"/>
      <c r="AB133" s="2137"/>
      <c r="AC133" s="1957"/>
      <c r="AD133" s="2160"/>
      <c r="AE133" s="2283"/>
      <c r="AF133" s="2283"/>
      <c r="AG133" s="2161"/>
      <c r="AH133" s="1957"/>
      <c r="AI133" s="1947"/>
      <c r="AJ133" s="1957"/>
      <c r="AK133" s="1957"/>
      <c r="AL133" s="1957"/>
      <c r="AM133" s="1957"/>
      <c r="AN133" s="1957"/>
      <c r="AO133" s="2126"/>
      <c r="AP133" s="1957"/>
      <c r="AQ133" s="1957"/>
      <c r="AR133" s="1957"/>
      <c r="AS133" s="1957"/>
      <c r="AT133" s="1957"/>
      <c r="AU133" s="1957"/>
      <c r="AV133" s="1957"/>
      <c r="AW133" s="2127"/>
      <c r="AX133" s="320"/>
      <c r="AY133" s="380"/>
      <c r="AZ133" s="380"/>
      <c r="BA133" s="380"/>
    </row>
    <row r="134" spans="2:53" s="379" customFormat="1" ht="3.85" customHeight="1" thickBot="1">
      <c r="B134" s="207"/>
      <c r="C134" s="383"/>
      <c r="D134" s="2284"/>
      <c r="E134" s="2312"/>
      <c r="F134" s="2312"/>
      <c r="G134" s="2312"/>
      <c r="H134" s="2312"/>
      <c r="I134" s="2312"/>
      <c r="J134" s="2312"/>
      <c r="K134" s="2312"/>
      <c r="L134" s="2312"/>
      <c r="M134" s="2312"/>
      <c r="N134" s="2138"/>
      <c r="O134" s="2135"/>
      <c r="P134" s="2135"/>
      <c r="Q134" s="2135"/>
      <c r="R134" s="2313"/>
      <c r="S134" s="2135"/>
      <c r="T134" s="2135"/>
      <c r="U134" s="2135"/>
      <c r="V134" s="388"/>
      <c r="W134" s="388"/>
      <c r="X134" s="388"/>
      <c r="Y134" s="388"/>
      <c r="Z134" s="388"/>
      <c r="AA134" s="332"/>
      <c r="AB134" s="2314" t="s">
        <v>621</v>
      </c>
      <c r="AC134" s="2315"/>
      <c r="AD134" s="2315"/>
      <c r="AE134" s="2315"/>
      <c r="AF134" s="2315"/>
      <c r="AG134" s="2315"/>
      <c r="AH134" s="2315"/>
      <c r="AI134" s="2316"/>
      <c r="AJ134" s="1957"/>
      <c r="AK134" s="1957"/>
      <c r="AL134" s="1957"/>
      <c r="AM134" s="1957"/>
      <c r="AN134" s="1957"/>
      <c r="AO134" s="2126"/>
      <c r="AP134" s="1957"/>
      <c r="AQ134" s="1957"/>
      <c r="AR134" s="1957"/>
      <c r="AS134" s="1957"/>
      <c r="AT134" s="1957"/>
      <c r="AU134" s="1957"/>
      <c r="AV134" s="1957"/>
      <c r="AW134" s="2127"/>
      <c r="AX134" s="320"/>
      <c r="AY134" s="380"/>
      <c r="AZ134" s="380"/>
      <c r="BA134" s="380"/>
    </row>
    <row r="135" spans="2:53" s="379" customFormat="1" ht="3.85" customHeight="1" thickBot="1">
      <c r="B135" s="207"/>
      <c r="C135" s="383"/>
      <c r="D135" s="2284"/>
      <c r="E135" s="2312"/>
      <c r="F135" s="2312"/>
      <c r="G135" s="2312"/>
      <c r="H135" s="2312"/>
      <c r="I135" s="2312"/>
      <c r="J135" s="2312"/>
      <c r="K135" s="2312"/>
      <c r="L135" s="2312"/>
      <c r="M135" s="2312"/>
      <c r="N135" s="2150"/>
      <c r="O135" s="2151"/>
      <c r="P135" s="2151"/>
      <c r="Q135" s="2151"/>
      <c r="R135" s="2296"/>
      <c r="S135" s="2151"/>
      <c r="T135" s="2151"/>
      <c r="U135" s="2151"/>
      <c r="V135" s="389"/>
      <c r="W135" s="389"/>
      <c r="X135" s="389"/>
      <c r="Y135" s="389"/>
      <c r="Z135" s="389"/>
      <c r="AA135" s="333"/>
      <c r="AB135" s="2314"/>
      <c r="AC135" s="2315"/>
      <c r="AD135" s="2315"/>
      <c r="AE135" s="2315"/>
      <c r="AF135" s="2315"/>
      <c r="AG135" s="2315"/>
      <c r="AH135" s="2315"/>
      <c r="AI135" s="2316"/>
      <c r="AJ135" s="1957"/>
      <c r="AK135" s="1957"/>
      <c r="AL135" s="1957"/>
      <c r="AM135" s="1957"/>
      <c r="AN135" s="1957"/>
      <c r="AO135" s="2126"/>
      <c r="AP135" s="1957"/>
      <c r="AQ135" s="1957"/>
      <c r="AR135" s="1957"/>
      <c r="AS135" s="1957"/>
      <c r="AT135" s="1957"/>
      <c r="AU135" s="1957"/>
      <c r="AV135" s="1957"/>
      <c r="AW135" s="2127"/>
      <c r="AX135" s="320"/>
      <c r="AY135" s="380"/>
      <c r="AZ135" s="380"/>
      <c r="BA135" s="380"/>
    </row>
    <row r="136" spans="2:53" s="379" customFormat="1" ht="3.85" customHeight="1" thickBot="1">
      <c r="B136" s="207"/>
      <c r="C136" s="147"/>
      <c r="D136" s="2284"/>
      <c r="E136" s="2293" t="s">
        <v>618</v>
      </c>
      <c r="F136" s="2293"/>
      <c r="G136" s="2293"/>
      <c r="H136" s="2293"/>
      <c r="I136" s="2293"/>
      <c r="J136" s="2293"/>
      <c r="K136" s="2293"/>
      <c r="L136" s="2293"/>
      <c r="M136" s="2293"/>
      <c r="N136" s="2137"/>
      <c r="O136" s="1957"/>
      <c r="P136" s="1957"/>
      <c r="Q136" s="1957"/>
      <c r="R136" s="2149"/>
      <c r="S136" s="1957"/>
      <c r="T136" s="1957"/>
      <c r="U136" s="1957"/>
      <c r="V136" s="2282"/>
      <c r="W136" s="2283"/>
      <c r="X136" s="2283"/>
      <c r="Y136" s="2161"/>
      <c r="Z136" s="1957"/>
      <c r="AA136" s="1957"/>
      <c r="AB136" s="2297" t="s">
        <v>619</v>
      </c>
      <c r="AC136" s="2298"/>
      <c r="AD136" s="2301" t="s">
        <v>620</v>
      </c>
      <c r="AE136" s="2302"/>
      <c r="AF136" s="2305" t="s">
        <v>597</v>
      </c>
      <c r="AG136" s="2306"/>
      <c r="AH136" s="2309"/>
      <c r="AI136" s="2310"/>
      <c r="AJ136" s="1957"/>
      <c r="AK136" s="1957"/>
      <c r="AL136" s="1957"/>
      <c r="AM136" s="1957"/>
      <c r="AN136" s="1957"/>
      <c r="AO136" s="2126"/>
      <c r="AP136" s="1957"/>
      <c r="AQ136" s="1957"/>
      <c r="AR136" s="1957"/>
      <c r="AS136" s="1957"/>
      <c r="AT136" s="1957"/>
      <c r="AU136" s="1957"/>
      <c r="AV136" s="1957"/>
      <c r="AW136" s="2127"/>
      <c r="AX136" s="320"/>
      <c r="AY136" s="380"/>
      <c r="AZ136" s="380"/>
      <c r="BA136" s="380"/>
    </row>
    <row r="137" spans="2:53" s="379" customFormat="1" ht="3.85" customHeight="1">
      <c r="B137" s="207"/>
      <c r="C137" s="383"/>
      <c r="D137" s="2284"/>
      <c r="E137" s="2293"/>
      <c r="F137" s="2293"/>
      <c r="G137" s="2293"/>
      <c r="H137" s="2293"/>
      <c r="I137" s="2293"/>
      <c r="J137" s="2293"/>
      <c r="K137" s="2293"/>
      <c r="L137" s="2293"/>
      <c r="M137" s="2293"/>
      <c r="N137" s="2137"/>
      <c r="O137" s="1957"/>
      <c r="P137" s="1957"/>
      <c r="Q137" s="1957"/>
      <c r="R137" s="2149"/>
      <c r="S137" s="1957"/>
      <c r="T137" s="1957"/>
      <c r="U137" s="1957"/>
      <c r="V137" s="2282"/>
      <c r="W137" s="2283"/>
      <c r="X137" s="2283"/>
      <c r="Y137" s="2161"/>
      <c r="Z137" s="1957"/>
      <c r="AA137" s="1957"/>
      <c r="AB137" s="2299"/>
      <c r="AC137" s="2300"/>
      <c r="AD137" s="2303"/>
      <c r="AE137" s="2304"/>
      <c r="AF137" s="2307"/>
      <c r="AG137" s="2308"/>
      <c r="AH137" s="2294"/>
      <c r="AI137" s="2295"/>
      <c r="AJ137" s="1957"/>
      <c r="AK137" s="1957"/>
      <c r="AL137" s="1957"/>
      <c r="AM137" s="1957"/>
      <c r="AN137" s="1957"/>
      <c r="AO137" s="2126"/>
      <c r="AP137" s="1957"/>
      <c r="AQ137" s="1957"/>
      <c r="AR137" s="1957"/>
      <c r="AS137" s="1957"/>
      <c r="AT137" s="1957"/>
      <c r="AU137" s="1957"/>
      <c r="AV137" s="1957"/>
      <c r="AW137" s="2127"/>
      <c r="AX137" s="320"/>
      <c r="AY137" s="380"/>
      <c r="AZ137" s="380"/>
      <c r="BA137" s="380"/>
    </row>
    <row r="138" spans="2:53" s="379" customFormat="1" ht="3.85" customHeight="1">
      <c r="B138" s="207"/>
      <c r="C138" s="383"/>
      <c r="D138" s="2284"/>
      <c r="E138" s="2293"/>
      <c r="F138" s="2293"/>
      <c r="G138" s="2293"/>
      <c r="H138" s="2293"/>
      <c r="I138" s="2293"/>
      <c r="J138" s="2293"/>
      <c r="K138" s="2293"/>
      <c r="L138" s="2293"/>
      <c r="M138" s="2293"/>
      <c r="N138" s="2137"/>
      <c r="O138" s="1957"/>
      <c r="P138" s="1957"/>
      <c r="Q138" s="1957"/>
      <c r="R138" s="2149"/>
      <c r="S138" s="1957"/>
      <c r="T138" s="1957"/>
      <c r="U138" s="1957"/>
      <c r="V138" s="2282"/>
      <c r="W138" s="2283"/>
      <c r="X138" s="2283"/>
      <c r="Y138" s="2161"/>
      <c r="Z138" s="1957"/>
      <c r="AA138" s="1957"/>
      <c r="AB138" s="2174" t="s">
        <v>615</v>
      </c>
      <c r="AC138" s="2175"/>
      <c r="AD138" s="2175"/>
      <c r="AE138" s="2175"/>
      <c r="AF138" s="2175"/>
      <c r="AG138" s="2175"/>
      <c r="AH138" s="2175"/>
      <c r="AI138" s="2176"/>
      <c r="AJ138" s="1957"/>
      <c r="AK138" s="1957"/>
      <c r="AL138" s="1957"/>
      <c r="AM138" s="1957"/>
      <c r="AN138" s="1957"/>
      <c r="AO138" s="2126"/>
      <c r="AP138" s="1957"/>
      <c r="AQ138" s="1957"/>
      <c r="AR138" s="1957"/>
      <c r="AS138" s="1957"/>
      <c r="AT138" s="1957"/>
      <c r="AU138" s="1957"/>
      <c r="AV138" s="1957"/>
      <c r="AW138" s="2127"/>
      <c r="AX138" s="320"/>
      <c r="AY138" s="380"/>
      <c r="AZ138" s="380"/>
      <c r="BA138" s="380"/>
    </row>
    <row r="139" spans="2:53" s="379" customFormat="1" ht="3.85" customHeight="1">
      <c r="B139" s="381" t="s">
        <v>280</v>
      </c>
      <c r="C139" s="383"/>
      <c r="D139" s="2284"/>
      <c r="E139" s="2293" t="s">
        <v>617</v>
      </c>
      <c r="F139" s="2293"/>
      <c r="G139" s="2293"/>
      <c r="H139" s="2293"/>
      <c r="I139" s="2293"/>
      <c r="J139" s="2293"/>
      <c r="K139" s="2293"/>
      <c r="L139" s="2293"/>
      <c r="M139" s="2293"/>
      <c r="N139" s="2137"/>
      <c r="O139" s="1957"/>
      <c r="P139" s="1957"/>
      <c r="Q139" s="1957"/>
      <c r="R139" s="2149"/>
      <c r="S139" s="1957"/>
      <c r="T139" s="1957"/>
      <c r="U139" s="1957"/>
      <c r="V139" s="2282"/>
      <c r="W139" s="2283"/>
      <c r="X139" s="2283"/>
      <c r="Y139" s="2161"/>
      <c r="Z139" s="1957"/>
      <c r="AA139" s="1957"/>
      <c r="AB139" s="2177"/>
      <c r="AC139" s="2178"/>
      <c r="AD139" s="2178"/>
      <c r="AE139" s="2178"/>
      <c r="AF139" s="2178"/>
      <c r="AG139" s="2178"/>
      <c r="AH139" s="2178"/>
      <c r="AI139" s="2179"/>
      <c r="AJ139" s="1957"/>
      <c r="AK139" s="1957"/>
      <c r="AL139" s="1957"/>
      <c r="AM139" s="1957"/>
      <c r="AN139" s="1957"/>
      <c r="AO139" s="2126"/>
      <c r="AP139" s="1957"/>
      <c r="AQ139" s="1957"/>
      <c r="AR139" s="1957"/>
      <c r="AS139" s="1957"/>
      <c r="AT139" s="1957"/>
      <c r="AU139" s="1957"/>
      <c r="AV139" s="1957"/>
      <c r="AW139" s="2127"/>
      <c r="AX139" s="320"/>
      <c r="AY139" s="380"/>
      <c r="AZ139" s="380"/>
      <c r="BA139" s="380"/>
    </row>
    <row r="140" spans="2:53" s="379" customFormat="1" ht="3.85" customHeight="1">
      <c r="B140" s="382" t="s">
        <v>322</v>
      </c>
      <c r="C140" s="383"/>
      <c r="D140" s="2284"/>
      <c r="E140" s="2293"/>
      <c r="F140" s="2293"/>
      <c r="G140" s="2293"/>
      <c r="H140" s="2293"/>
      <c r="I140" s="2293"/>
      <c r="J140" s="2293"/>
      <c r="K140" s="2293"/>
      <c r="L140" s="2293"/>
      <c r="M140" s="2293"/>
      <c r="N140" s="2137"/>
      <c r="O140" s="1957"/>
      <c r="P140" s="1957"/>
      <c r="Q140" s="1957"/>
      <c r="R140" s="2149"/>
      <c r="S140" s="1957"/>
      <c r="T140" s="1957"/>
      <c r="U140" s="1957"/>
      <c r="V140" s="2282"/>
      <c r="W140" s="2283"/>
      <c r="X140" s="2283"/>
      <c r="Y140" s="2161"/>
      <c r="Z140" s="1957"/>
      <c r="AA140" s="1957"/>
      <c r="AB140" s="2174" t="s">
        <v>623</v>
      </c>
      <c r="AC140" s="2175"/>
      <c r="AD140" s="2175"/>
      <c r="AE140" s="2175"/>
      <c r="AF140" s="2175"/>
      <c r="AG140" s="2175"/>
      <c r="AH140" s="2175"/>
      <c r="AI140" s="2176"/>
      <c r="AJ140" s="1957"/>
      <c r="AK140" s="1957"/>
      <c r="AL140" s="1957"/>
      <c r="AM140" s="1957"/>
      <c r="AN140" s="1957"/>
      <c r="AO140" s="2126"/>
      <c r="AP140" s="1957"/>
      <c r="AQ140" s="1957"/>
      <c r="AR140" s="1957"/>
      <c r="AS140" s="1957"/>
      <c r="AT140" s="1957"/>
      <c r="AU140" s="1957"/>
      <c r="AV140" s="1957"/>
      <c r="AW140" s="2127"/>
      <c r="AX140" s="320"/>
      <c r="AY140" s="380"/>
      <c r="AZ140" s="380"/>
      <c r="BA140" s="380"/>
    </row>
    <row r="141" spans="2:53" s="379" customFormat="1" ht="3.85" customHeight="1">
      <c r="B141" s="382"/>
      <c r="C141" s="383"/>
      <c r="D141" s="2284"/>
      <c r="E141" s="2293"/>
      <c r="F141" s="2293"/>
      <c r="G141" s="2293"/>
      <c r="H141" s="2293"/>
      <c r="I141" s="2293"/>
      <c r="J141" s="2293"/>
      <c r="K141" s="2293"/>
      <c r="L141" s="2293"/>
      <c r="M141" s="2293"/>
      <c r="N141" s="2137"/>
      <c r="O141" s="1957"/>
      <c r="P141" s="1957"/>
      <c r="Q141" s="1957"/>
      <c r="R141" s="2149"/>
      <c r="S141" s="1957"/>
      <c r="T141" s="1957"/>
      <c r="U141" s="1957"/>
      <c r="V141" s="2282"/>
      <c r="W141" s="2283"/>
      <c r="X141" s="2283"/>
      <c r="Y141" s="2161"/>
      <c r="Z141" s="1957"/>
      <c r="AA141" s="1957"/>
      <c r="AB141" s="2177"/>
      <c r="AC141" s="2178"/>
      <c r="AD141" s="2178"/>
      <c r="AE141" s="2178"/>
      <c r="AF141" s="2178"/>
      <c r="AG141" s="2178"/>
      <c r="AH141" s="2178"/>
      <c r="AI141" s="2179"/>
      <c r="AJ141" s="1957"/>
      <c r="AK141" s="1957"/>
      <c r="AL141" s="1957"/>
      <c r="AM141" s="1957"/>
      <c r="AN141" s="1957"/>
      <c r="AO141" s="2126"/>
      <c r="AP141" s="1957"/>
      <c r="AQ141" s="1957"/>
      <c r="AR141" s="1957"/>
      <c r="AS141" s="1957"/>
      <c r="AT141" s="1957"/>
      <c r="AU141" s="1957"/>
      <c r="AV141" s="1957"/>
      <c r="AW141" s="2127"/>
      <c r="AX141" s="320"/>
      <c r="AY141" s="380"/>
      <c r="AZ141" s="380"/>
      <c r="BA141" s="380"/>
    </row>
    <row r="142" spans="2:53" s="379" customFormat="1" ht="3.85" customHeight="1">
      <c r="B142" s="382" t="s">
        <v>349</v>
      </c>
      <c r="C142" s="383"/>
      <c r="D142" s="2284" t="s">
        <v>469</v>
      </c>
      <c r="E142" s="2286" t="s">
        <v>465</v>
      </c>
      <c r="F142" s="2286"/>
      <c r="G142" s="2286"/>
      <c r="H142" s="2286"/>
      <c r="I142" s="2286"/>
      <c r="J142" s="2286"/>
      <c r="K142" s="2286"/>
      <c r="L142" s="2286"/>
      <c r="M142" s="2286"/>
      <c r="N142" s="2137"/>
      <c r="O142" s="1957"/>
      <c r="P142" s="1957"/>
      <c r="Q142" s="1957"/>
      <c r="R142" s="2149"/>
      <c r="S142" s="1957"/>
      <c r="T142" s="2287" t="s">
        <v>468</v>
      </c>
      <c r="U142" s="2288"/>
      <c r="V142" s="2288"/>
      <c r="W142" s="2289"/>
      <c r="X142" s="1957"/>
      <c r="Y142" s="1957"/>
      <c r="Z142" s="1957"/>
      <c r="AA142" s="1957"/>
      <c r="AB142" s="2137"/>
      <c r="AC142" s="1957"/>
      <c r="AD142" s="1957"/>
      <c r="AE142" s="1957"/>
      <c r="AF142" s="1957"/>
      <c r="AG142" s="1957"/>
      <c r="AH142" s="1957"/>
      <c r="AI142" s="1947"/>
      <c r="AJ142" s="1957"/>
      <c r="AK142" s="1957"/>
      <c r="AL142" s="1957"/>
      <c r="AM142" s="1957"/>
      <c r="AN142" s="1957"/>
      <c r="AO142" s="2126"/>
      <c r="AP142" s="1957"/>
      <c r="AQ142" s="1957"/>
      <c r="AR142" s="1957"/>
      <c r="AS142" s="1957"/>
      <c r="AT142" s="1957"/>
      <c r="AU142" s="1957"/>
      <c r="AV142" s="1957"/>
      <c r="AW142" s="2127"/>
      <c r="AX142" s="320"/>
      <c r="AY142" s="380"/>
      <c r="AZ142" s="380"/>
      <c r="BA142" s="380"/>
    </row>
    <row r="143" spans="2:53" s="379" customFormat="1" ht="3.85" customHeight="1">
      <c r="B143" s="382"/>
      <c r="C143" s="383"/>
      <c r="D143" s="2284"/>
      <c r="E143" s="2286"/>
      <c r="F143" s="2286"/>
      <c r="G143" s="2286"/>
      <c r="H143" s="2286"/>
      <c r="I143" s="2286"/>
      <c r="J143" s="2286"/>
      <c r="K143" s="2286"/>
      <c r="L143" s="2286"/>
      <c r="M143" s="2286"/>
      <c r="N143" s="2137"/>
      <c r="O143" s="1957"/>
      <c r="P143" s="1957"/>
      <c r="Q143" s="1957"/>
      <c r="R143" s="2149"/>
      <c r="S143" s="1957"/>
      <c r="T143" s="2290"/>
      <c r="U143" s="2291"/>
      <c r="V143" s="2291"/>
      <c r="W143" s="2292"/>
      <c r="X143" s="1957"/>
      <c r="Y143" s="1957"/>
      <c r="Z143" s="1957"/>
      <c r="AA143" s="1957"/>
      <c r="AB143" s="2137"/>
      <c r="AC143" s="1957"/>
      <c r="AD143" s="1957"/>
      <c r="AE143" s="1957"/>
      <c r="AF143" s="1957"/>
      <c r="AG143" s="1957"/>
      <c r="AH143" s="1957"/>
      <c r="AI143" s="1947"/>
      <c r="AJ143" s="1957"/>
      <c r="AK143" s="1957"/>
      <c r="AL143" s="1957"/>
      <c r="AM143" s="1957"/>
      <c r="AN143" s="1957"/>
      <c r="AO143" s="2126"/>
      <c r="AP143" s="1957"/>
      <c r="AQ143" s="1957"/>
      <c r="AR143" s="1957"/>
      <c r="AS143" s="1957"/>
      <c r="AT143" s="1957"/>
      <c r="AU143" s="1957"/>
      <c r="AV143" s="1957"/>
      <c r="AW143" s="2127"/>
      <c r="AX143" s="320"/>
      <c r="AY143" s="380"/>
      <c r="AZ143" s="380"/>
      <c r="BA143" s="380"/>
    </row>
    <row r="144" spans="2:53" s="379" customFormat="1" ht="3.85" customHeight="1">
      <c r="B144" s="384" t="s">
        <v>372</v>
      </c>
      <c r="C144" s="383"/>
      <c r="D144" s="2285"/>
      <c r="E144" s="2286"/>
      <c r="F144" s="2286"/>
      <c r="G144" s="2286"/>
      <c r="H144" s="2286"/>
      <c r="I144" s="2286"/>
      <c r="J144" s="2286"/>
      <c r="K144" s="2286"/>
      <c r="L144" s="2286"/>
      <c r="M144" s="2286"/>
      <c r="N144" s="2137"/>
      <c r="O144" s="1957"/>
      <c r="P144" s="1957"/>
      <c r="Q144" s="1957"/>
      <c r="R144" s="2149"/>
      <c r="S144" s="1957"/>
      <c r="T144" s="1957"/>
      <c r="U144" s="1957"/>
      <c r="V144" s="2137"/>
      <c r="W144" s="1957"/>
      <c r="X144" s="1957"/>
      <c r="Y144" s="1957"/>
      <c r="Z144" s="1957"/>
      <c r="AA144" s="1957"/>
      <c r="AB144" s="2137"/>
      <c r="AC144" s="1957"/>
      <c r="AD144" s="1957"/>
      <c r="AE144" s="1957"/>
      <c r="AF144" s="1957"/>
      <c r="AG144" s="1957"/>
      <c r="AH144" s="1957"/>
      <c r="AI144" s="1947"/>
      <c r="AJ144" s="1957"/>
      <c r="AK144" s="1957"/>
      <c r="AL144" s="1957"/>
      <c r="AM144" s="1957"/>
      <c r="AN144" s="1957"/>
      <c r="AO144" s="2126"/>
      <c r="AP144" s="1957"/>
      <c r="AQ144" s="1957"/>
      <c r="AR144" s="1957"/>
      <c r="AS144" s="1957"/>
      <c r="AT144" s="1957"/>
      <c r="AU144" s="1957"/>
      <c r="AV144" s="1957"/>
      <c r="AW144" s="2127"/>
      <c r="AX144" s="320"/>
      <c r="AY144" s="380"/>
      <c r="AZ144" s="380"/>
      <c r="BA144" s="380"/>
    </row>
    <row r="145" spans="2:57" s="379" customFormat="1" ht="3.85" customHeight="1">
      <c r="B145" s="384"/>
      <c r="C145" s="378"/>
      <c r="D145" s="383"/>
      <c r="E145" s="2278" t="s">
        <v>602</v>
      </c>
      <c r="F145" s="2278"/>
      <c r="G145" s="2278"/>
      <c r="H145" s="2278"/>
      <c r="I145" s="2278"/>
      <c r="J145" s="2278"/>
      <c r="K145" s="2278"/>
      <c r="L145" s="2278"/>
      <c r="M145" s="2278"/>
      <c r="N145" s="2137"/>
      <c r="O145" s="1957"/>
      <c r="P145" s="1957"/>
      <c r="Q145" s="2127"/>
      <c r="R145" s="2149"/>
      <c r="S145" s="1957"/>
      <c r="T145" s="1957"/>
      <c r="U145" s="1957"/>
      <c r="V145" s="2137"/>
      <c r="W145" s="1957"/>
      <c r="X145" s="1957"/>
      <c r="Y145" s="1957"/>
      <c r="Z145" s="1957"/>
      <c r="AA145" s="1957"/>
      <c r="AB145" s="2137"/>
      <c r="AC145" s="1957"/>
      <c r="AD145" s="1957"/>
      <c r="AE145" s="1957"/>
      <c r="AF145" s="1957"/>
      <c r="AG145" s="1957"/>
      <c r="AH145" s="1957"/>
      <c r="AI145" s="1947"/>
      <c r="AJ145" s="1957"/>
      <c r="AK145" s="1957"/>
      <c r="AL145" s="1957"/>
      <c r="AM145" s="1957"/>
      <c r="AN145" s="1957"/>
      <c r="AO145" s="2126"/>
      <c r="AP145" s="1957"/>
      <c r="AQ145" s="1957"/>
      <c r="AR145" s="1957"/>
      <c r="AS145" s="1957"/>
      <c r="AT145" s="1957"/>
      <c r="AU145" s="1957"/>
      <c r="AV145" s="1957"/>
      <c r="AW145" s="2127"/>
      <c r="AX145" s="320"/>
      <c r="AY145" s="380"/>
      <c r="AZ145" s="380"/>
      <c r="BA145" s="380"/>
    </row>
    <row r="146" spans="2:57" s="379" customFormat="1" ht="3.85" customHeight="1">
      <c r="B146" s="384"/>
      <c r="C146" s="378"/>
      <c r="D146" s="383"/>
      <c r="E146" s="2278"/>
      <c r="F146" s="2278"/>
      <c r="G146" s="2278"/>
      <c r="H146" s="2278"/>
      <c r="I146" s="2278"/>
      <c r="J146" s="2278"/>
      <c r="K146" s="2278"/>
      <c r="L146" s="2278"/>
      <c r="M146" s="2278"/>
      <c r="N146" s="2137"/>
      <c r="O146" s="1957"/>
      <c r="P146" s="1957"/>
      <c r="Q146" s="2127"/>
      <c r="R146" s="2149"/>
      <c r="S146" s="1957"/>
      <c r="T146" s="1957"/>
      <c r="U146" s="1957"/>
      <c r="V146" s="2137"/>
      <c r="W146" s="1957"/>
      <c r="X146" s="1957"/>
      <c r="Y146" s="1957"/>
      <c r="Z146" s="1957"/>
      <c r="AA146" s="1957"/>
      <c r="AB146" s="2137"/>
      <c r="AC146" s="1957"/>
      <c r="AD146" s="1957"/>
      <c r="AE146" s="1957"/>
      <c r="AF146" s="1957"/>
      <c r="AG146" s="1957"/>
      <c r="AH146" s="1957"/>
      <c r="AI146" s="1947"/>
      <c r="AJ146" s="2279"/>
      <c r="AK146" s="2280"/>
      <c r="AL146" s="2280"/>
      <c r="AM146" s="2280"/>
      <c r="AN146" s="2280"/>
      <c r="AO146" s="2281"/>
      <c r="AP146" s="1957"/>
      <c r="AQ146" s="1957"/>
      <c r="AR146" s="1957"/>
      <c r="AS146" s="1957"/>
      <c r="AT146" s="1957"/>
      <c r="AU146" s="1957"/>
      <c r="AV146" s="1957"/>
      <c r="AW146" s="2127"/>
      <c r="AX146" s="320"/>
      <c r="AY146" s="380"/>
      <c r="AZ146" s="380"/>
      <c r="BA146" s="380"/>
    </row>
    <row r="147" spans="2:57" s="379" customFormat="1" ht="3.85" customHeight="1" thickBot="1">
      <c r="B147" s="384" t="s">
        <v>375</v>
      </c>
      <c r="C147" s="378"/>
      <c r="D147" s="383"/>
      <c r="E147" s="2278"/>
      <c r="F147" s="2278"/>
      <c r="G147" s="2278"/>
      <c r="H147" s="2278"/>
      <c r="I147" s="2278"/>
      <c r="J147" s="2278"/>
      <c r="K147" s="2278"/>
      <c r="L147" s="2278"/>
      <c r="M147" s="2278"/>
      <c r="N147" s="2246"/>
      <c r="O147" s="2147"/>
      <c r="P147" s="2147"/>
      <c r="Q147" s="2260"/>
      <c r="R147" s="2261"/>
      <c r="S147" s="2262"/>
      <c r="T147" s="2262"/>
      <c r="U147" s="2262"/>
      <c r="V147" s="2263"/>
      <c r="W147" s="2262"/>
      <c r="X147" s="2262"/>
      <c r="Y147" s="2262"/>
      <c r="Z147" s="2262"/>
      <c r="AA147" s="2262"/>
      <c r="AB147" s="2263"/>
      <c r="AC147" s="2262"/>
      <c r="AD147" s="2262"/>
      <c r="AE147" s="2262"/>
      <c r="AF147" s="2262"/>
      <c r="AG147" s="2262"/>
      <c r="AH147" s="2262"/>
      <c r="AI147" s="2264"/>
      <c r="AJ147" s="2262"/>
      <c r="AK147" s="2262"/>
      <c r="AL147" s="2262"/>
      <c r="AM147" s="2262"/>
      <c r="AN147" s="2262"/>
      <c r="AO147" s="2265"/>
      <c r="AP147" s="2262"/>
      <c r="AQ147" s="2262"/>
      <c r="AR147" s="2262"/>
      <c r="AS147" s="2262"/>
      <c r="AT147" s="2262"/>
      <c r="AU147" s="2262"/>
      <c r="AV147" s="2262"/>
      <c r="AW147" s="2266"/>
      <c r="AX147" s="320"/>
      <c r="AY147" s="380"/>
      <c r="AZ147" s="380"/>
      <c r="BA147" s="380"/>
    </row>
    <row r="148" spans="2:57" s="379" customFormat="1" ht="3.85" customHeight="1" thickTop="1">
      <c r="B148" s="384"/>
      <c r="C148" s="383"/>
      <c r="D148" s="383"/>
      <c r="E148" s="2180"/>
      <c r="F148" s="2180"/>
      <c r="G148" s="2180"/>
      <c r="H148" s="2180"/>
      <c r="I148" s="2180"/>
      <c r="J148" s="2180"/>
      <c r="K148" s="2180"/>
      <c r="L148" s="2180"/>
      <c r="M148" s="2180"/>
      <c r="N148" s="2181"/>
      <c r="O148" s="2181"/>
      <c r="P148" s="2181"/>
      <c r="Q148" s="2182"/>
      <c r="R148" s="2185"/>
      <c r="S148" s="2186"/>
      <c r="T148" s="2186"/>
      <c r="U148" s="2187"/>
      <c r="V148" s="2215" t="s">
        <v>616</v>
      </c>
      <c r="W148" s="2215"/>
      <c r="X148" s="2215"/>
      <c r="Y148" s="2215"/>
      <c r="Z148" s="2215"/>
      <c r="AA148" s="2215"/>
      <c r="AB148" s="2215" t="s">
        <v>611</v>
      </c>
      <c r="AC148" s="2215"/>
      <c r="AD148" s="2215"/>
      <c r="AE148" s="2215"/>
      <c r="AF148" s="2215"/>
      <c r="AG148" s="2215"/>
      <c r="AH148" s="2215"/>
      <c r="AI148" s="2215"/>
      <c r="AJ148" s="2205"/>
      <c r="AK148" s="2205"/>
      <c r="AL148" s="2205"/>
      <c r="AM148" s="2205"/>
      <c r="AN148" s="2205"/>
      <c r="AO148" s="2205"/>
      <c r="AP148" s="2267"/>
      <c r="AQ148" s="2267"/>
      <c r="AR148" s="2267"/>
      <c r="AS148" s="2267"/>
      <c r="AT148" s="2267"/>
      <c r="AU148" s="2267"/>
      <c r="AV148" s="2267"/>
      <c r="AW148" s="2268"/>
      <c r="AX148" s="320"/>
      <c r="AY148" s="380"/>
      <c r="AZ148" s="380"/>
      <c r="BA148" s="380"/>
    </row>
    <row r="149" spans="2:57" s="379" customFormat="1" ht="3.85" customHeight="1">
      <c r="B149" s="384"/>
      <c r="C149" s="383"/>
      <c r="D149" s="383"/>
      <c r="E149" s="2180"/>
      <c r="F149" s="2180"/>
      <c r="G149" s="2180"/>
      <c r="H149" s="2180"/>
      <c r="I149" s="2180"/>
      <c r="J149" s="2180"/>
      <c r="K149" s="2180"/>
      <c r="L149" s="2180"/>
      <c r="M149" s="2180"/>
      <c r="N149" s="2183"/>
      <c r="O149" s="2183"/>
      <c r="P149" s="2183"/>
      <c r="Q149" s="2184"/>
      <c r="R149" s="2188"/>
      <c r="S149" s="2189"/>
      <c r="T149" s="2189"/>
      <c r="U149" s="2190"/>
      <c r="V149" s="2216"/>
      <c r="W149" s="2216"/>
      <c r="X149" s="2216"/>
      <c r="Y149" s="2216"/>
      <c r="Z149" s="2216"/>
      <c r="AA149" s="2216"/>
      <c r="AB149" s="2216"/>
      <c r="AC149" s="2216"/>
      <c r="AD149" s="2216"/>
      <c r="AE149" s="2216"/>
      <c r="AF149" s="2216"/>
      <c r="AG149" s="2216"/>
      <c r="AH149" s="2216"/>
      <c r="AI149" s="2216"/>
      <c r="AJ149" s="2206"/>
      <c r="AK149" s="2206"/>
      <c r="AL149" s="2206"/>
      <c r="AM149" s="2206"/>
      <c r="AN149" s="2206"/>
      <c r="AO149" s="2206"/>
      <c r="AP149" s="2269"/>
      <c r="AQ149" s="2269"/>
      <c r="AR149" s="2269"/>
      <c r="AS149" s="2269"/>
      <c r="AT149" s="2269"/>
      <c r="AU149" s="2269"/>
      <c r="AV149" s="2269"/>
      <c r="AW149" s="2270"/>
      <c r="AX149" s="320"/>
      <c r="AY149" s="380"/>
      <c r="AZ149" s="380"/>
      <c r="BA149" s="380"/>
    </row>
    <row r="150" spans="2:57" s="379" customFormat="1" ht="3.85" customHeight="1" thickBot="1">
      <c r="B150" s="207"/>
      <c r="E150" s="2180"/>
      <c r="F150" s="2180"/>
      <c r="G150" s="2180"/>
      <c r="H150" s="2180"/>
      <c r="I150" s="2180"/>
      <c r="J150" s="2180"/>
      <c r="K150" s="2180"/>
      <c r="L150" s="2180"/>
      <c r="M150" s="2180"/>
      <c r="N150" s="2183"/>
      <c r="O150" s="2183"/>
      <c r="P150" s="2183"/>
      <c r="Q150" s="2184"/>
      <c r="R150" s="2191"/>
      <c r="S150" s="2192"/>
      <c r="T150" s="2192"/>
      <c r="U150" s="2193"/>
      <c r="V150" s="2217"/>
      <c r="W150" s="2217"/>
      <c r="X150" s="2217"/>
      <c r="Y150" s="2217"/>
      <c r="Z150" s="2217"/>
      <c r="AA150" s="2217"/>
      <c r="AB150" s="2217"/>
      <c r="AC150" s="2217"/>
      <c r="AD150" s="2217"/>
      <c r="AE150" s="2217"/>
      <c r="AF150" s="2217"/>
      <c r="AG150" s="2217"/>
      <c r="AH150" s="2217"/>
      <c r="AI150" s="2217"/>
      <c r="AJ150" s="2207"/>
      <c r="AK150" s="2207"/>
      <c r="AL150" s="2207"/>
      <c r="AM150" s="2207"/>
      <c r="AN150" s="2207"/>
      <c r="AO150" s="2207"/>
      <c r="AP150" s="2271"/>
      <c r="AQ150" s="2271"/>
      <c r="AR150" s="2271"/>
      <c r="AS150" s="2271"/>
      <c r="AT150" s="2271"/>
      <c r="AU150" s="2271"/>
      <c r="AV150" s="2271"/>
      <c r="AW150" s="2272"/>
      <c r="AX150" s="320"/>
      <c r="AY150" s="380"/>
      <c r="AZ150" s="380"/>
      <c r="BA150" s="380"/>
    </row>
    <row r="151" spans="2:57" s="379" customFormat="1" ht="13.9" customHeight="1" thickTop="1" thickBot="1">
      <c r="B151" s="207"/>
      <c r="D151" s="312" t="s">
        <v>293</v>
      </c>
      <c r="E151" s="380"/>
      <c r="F151" s="380"/>
      <c r="G151" s="380"/>
      <c r="H151" s="323"/>
      <c r="I151" s="323"/>
      <c r="J151" s="323"/>
      <c r="K151" s="380"/>
      <c r="L151" s="380"/>
      <c r="M151" s="380"/>
      <c r="N151" s="380"/>
      <c r="O151" s="380"/>
      <c r="P151" s="380"/>
      <c r="Q151" s="380"/>
      <c r="R151" s="2273" t="s">
        <v>606</v>
      </c>
      <c r="S151" s="2274"/>
      <c r="T151" s="2274"/>
      <c r="U151" s="2274"/>
      <c r="V151" s="2274"/>
      <c r="W151" s="2274"/>
      <c r="X151" s="2274"/>
      <c r="Y151" s="2274"/>
      <c r="Z151" s="2274"/>
      <c r="AA151" s="2274"/>
      <c r="AB151" s="2274"/>
      <c r="AC151" s="2274"/>
      <c r="AD151" s="2274"/>
      <c r="AE151" s="2274"/>
      <c r="AF151" s="2274"/>
      <c r="AG151" s="2274"/>
      <c r="AH151" s="2274"/>
      <c r="AI151" s="2274"/>
      <c r="AJ151" s="2274"/>
      <c r="AK151" s="2274"/>
      <c r="AL151" s="2274"/>
      <c r="AM151" s="2274"/>
      <c r="AN151" s="2274"/>
      <c r="AO151" s="2274"/>
      <c r="AP151" s="2274"/>
      <c r="AQ151" s="2274"/>
      <c r="AR151" s="2274"/>
      <c r="AS151" s="2274"/>
      <c r="AT151" s="2274"/>
      <c r="AU151" s="2274"/>
      <c r="AV151" s="2274"/>
      <c r="AW151" s="2275"/>
      <c r="AX151" s="320"/>
      <c r="AY151" s="380"/>
      <c r="AZ151" s="380"/>
    </row>
    <row r="152" spans="2:57" s="315" customFormat="1" ht="13.5" thickTop="1" thickBot="1">
      <c r="B152" s="207"/>
      <c r="D152" s="310" t="s">
        <v>296</v>
      </c>
      <c r="E152" s="322"/>
      <c r="F152" s="322"/>
      <c r="G152" s="322"/>
      <c r="H152" s="323"/>
      <c r="I152" s="322"/>
      <c r="J152" s="322"/>
      <c r="K152" s="322"/>
      <c r="L152" s="322"/>
      <c r="M152" s="322"/>
      <c r="N152" s="322"/>
      <c r="O152" s="322"/>
      <c r="P152" s="322"/>
      <c r="Q152" s="322"/>
      <c r="R152" s="325"/>
      <c r="S152" s="325"/>
      <c r="T152" s="325"/>
      <c r="U152" s="325"/>
      <c r="V152" s="325"/>
      <c r="W152" s="325"/>
      <c r="X152" s="325"/>
      <c r="Y152" s="325"/>
      <c r="Z152" s="325"/>
      <c r="AA152" s="325"/>
      <c r="AB152" s="325"/>
      <c r="AC152" s="325"/>
      <c r="AD152" s="325"/>
      <c r="AE152" s="325"/>
      <c r="AF152" s="325"/>
      <c r="AG152" s="325"/>
      <c r="AH152" s="325"/>
      <c r="AI152" s="325"/>
      <c r="AJ152" s="325"/>
      <c r="AK152" s="325"/>
      <c r="AL152" s="325"/>
      <c r="AM152" s="325"/>
      <c r="AN152" s="325"/>
      <c r="AO152" s="325"/>
      <c r="AP152" s="325"/>
      <c r="AQ152" s="325"/>
      <c r="AR152" s="325"/>
      <c r="AS152" s="325"/>
      <c r="AT152" s="325"/>
      <c r="AU152" s="325"/>
      <c r="AV152" s="325"/>
      <c r="AW152" s="325"/>
      <c r="AX152" s="123"/>
    </row>
    <row r="153" spans="2:57" s="310" customFormat="1" ht="13.9" customHeight="1" thickTop="1" thickBot="1">
      <c r="B153" s="207"/>
      <c r="C153" s="189"/>
      <c r="D153" s="377"/>
      <c r="E153" s="2256"/>
      <c r="F153" s="2256"/>
      <c r="G153" s="2256"/>
      <c r="H153" s="2256"/>
      <c r="I153" s="2256"/>
      <c r="J153" s="2256"/>
      <c r="K153" s="2256"/>
      <c r="L153" s="2256"/>
      <c r="M153" s="2256"/>
      <c r="N153" s="2218"/>
      <c r="O153" s="2218"/>
      <c r="P153" s="2218"/>
      <c r="Q153" s="2219"/>
      <c r="R153" s="2224" t="s">
        <v>478</v>
      </c>
      <c r="S153" s="2225"/>
      <c r="T153" s="2225"/>
      <c r="U153" s="2225"/>
      <c r="V153" s="2208" t="s">
        <v>479</v>
      </c>
      <c r="W153" s="2209"/>
      <c r="X153" s="2209"/>
      <c r="Y153" s="2209"/>
      <c r="Z153" s="2209"/>
      <c r="AA153" s="2209"/>
      <c r="AB153" s="2208" t="s">
        <v>475</v>
      </c>
      <c r="AC153" s="2209"/>
      <c r="AD153" s="2209"/>
      <c r="AE153" s="2209"/>
      <c r="AF153" s="2209"/>
      <c r="AG153" s="2209"/>
      <c r="AH153" s="2209"/>
      <c r="AI153" s="2210"/>
      <c r="AJ153" s="2208" t="s">
        <v>476</v>
      </c>
      <c r="AK153" s="2209"/>
      <c r="AL153" s="2209"/>
      <c r="AM153" s="2209"/>
      <c r="AN153" s="2209"/>
      <c r="AO153" s="2210"/>
      <c r="AP153" s="2252" t="s">
        <v>595</v>
      </c>
      <c r="AQ153" s="2252"/>
      <c r="AR153" s="2252"/>
      <c r="AS153" s="2252"/>
      <c r="AT153" s="2252"/>
      <c r="AU153" s="2252"/>
      <c r="AV153" s="2252"/>
      <c r="AW153" s="2253"/>
      <c r="AX153" s="320"/>
      <c r="AY153" s="321"/>
      <c r="AZ153" s="321"/>
      <c r="BA153" s="321"/>
    </row>
    <row r="154" spans="2:57" s="310" customFormat="1" ht="13.15" thickBot="1">
      <c r="B154" s="207"/>
      <c r="C154" s="187" t="s">
        <v>299</v>
      </c>
      <c r="D154" s="377"/>
      <c r="E154" s="2256"/>
      <c r="F154" s="2256"/>
      <c r="G154" s="2256"/>
      <c r="H154" s="2256"/>
      <c r="I154" s="2256"/>
      <c r="J154" s="2256"/>
      <c r="K154" s="2256"/>
      <c r="L154" s="2256"/>
      <c r="M154" s="2256"/>
      <c r="N154" s="2220"/>
      <c r="O154" s="2220"/>
      <c r="P154" s="2220"/>
      <c r="Q154" s="2221"/>
      <c r="R154" s="2226"/>
      <c r="S154" s="2227"/>
      <c r="T154" s="2227"/>
      <c r="U154" s="2227"/>
      <c r="V154" s="2257" t="s">
        <v>477</v>
      </c>
      <c r="W154" s="2258"/>
      <c r="X154" s="2258"/>
      <c r="Y154" s="2258"/>
      <c r="Z154" s="2258"/>
      <c r="AA154" s="2258"/>
      <c r="AB154" s="2258"/>
      <c r="AC154" s="2258"/>
      <c r="AD154" s="2258"/>
      <c r="AE154" s="2258"/>
      <c r="AF154" s="2258"/>
      <c r="AG154" s="2258"/>
      <c r="AH154" s="2258"/>
      <c r="AI154" s="2259"/>
      <c r="AJ154" s="2257" t="s">
        <v>474</v>
      </c>
      <c r="AK154" s="2258"/>
      <c r="AL154" s="2258"/>
      <c r="AM154" s="2258"/>
      <c r="AN154" s="2258"/>
      <c r="AO154" s="2259"/>
      <c r="AP154" s="2254"/>
      <c r="AQ154" s="2254"/>
      <c r="AR154" s="2254"/>
      <c r="AS154" s="2254"/>
      <c r="AT154" s="2254"/>
      <c r="AU154" s="2254"/>
      <c r="AV154" s="2254"/>
      <c r="AW154" s="2255"/>
      <c r="AX154" s="320"/>
      <c r="AY154" s="321"/>
      <c r="AZ154" s="321"/>
      <c r="BA154" s="321"/>
    </row>
    <row r="155" spans="2:57" s="310" customFormat="1" ht="13.5" customHeight="1">
      <c r="B155" s="207"/>
      <c r="E155" s="2256"/>
      <c r="F155" s="2256"/>
      <c r="G155" s="2256"/>
      <c r="H155" s="2256"/>
      <c r="I155" s="2256"/>
      <c r="J155" s="2256"/>
      <c r="K155" s="2256"/>
      <c r="L155" s="2256"/>
      <c r="M155" s="2393"/>
      <c r="N155" s="1802">
        <v>2018</v>
      </c>
      <c r="O155" s="2394"/>
      <c r="P155" s="2394"/>
      <c r="Q155" s="2394"/>
      <c r="R155" s="2394"/>
      <c r="S155" s="2394"/>
      <c r="T155" s="2394"/>
      <c r="U155" s="1803"/>
      <c r="V155" s="2222">
        <v>2019</v>
      </c>
      <c r="W155" s="2222"/>
      <c r="X155" s="2222"/>
      <c r="Y155" s="2222"/>
      <c r="Z155" s="2222"/>
      <c r="AA155" s="2222"/>
      <c r="AB155" s="2222"/>
      <c r="AC155" s="2222"/>
      <c r="AD155" s="2222">
        <v>2020</v>
      </c>
      <c r="AE155" s="2222"/>
      <c r="AF155" s="2222"/>
      <c r="AG155" s="2222"/>
      <c r="AH155" s="2222"/>
      <c r="AI155" s="2222"/>
      <c r="AJ155" s="2222"/>
      <c r="AK155" s="2222"/>
      <c r="AL155" s="2222">
        <v>2021</v>
      </c>
      <c r="AM155" s="2222"/>
      <c r="AN155" s="2222"/>
      <c r="AO155" s="2222"/>
      <c r="AP155" s="2222"/>
      <c r="AQ155" s="2222"/>
      <c r="AR155" s="2222"/>
      <c r="AS155" s="2222"/>
      <c r="AT155" s="2395">
        <v>2022</v>
      </c>
      <c r="AU155" s="2395"/>
      <c r="AV155" s="2395"/>
      <c r="AW155" s="2396"/>
      <c r="AX155" s="2256"/>
      <c r="AY155" s="2256"/>
      <c r="AZ155" s="2256"/>
      <c r="BA155" s="2256"/>
    </row>
    <row r="156" spans="2:57" s="310" customFormat="1">
      <c r="B156" s="207"/>
      <c r="C156" s="313"/>
      <c r="D156" s="372"/>
      <c r="E156" s="2372"/>
      <c r="F156" s="2372"/>
      <c r="G156" s="2372"/>
      <c r="H156" s="2372"/>
      <c r="I156" s="2372"/>
      <c r="J156" s="2372"/>
      <c r="K156" s="2372"/>
      <c r="L156" s="2372"/>
      <c r="M156" s="2373"/>
      <c r="N156" s="2374" t="s">
        <v>609</v>
      </c>
      <c r="O156" s="2374"/>
      <c r="P156" s="2374" t="s">
        <v>610</v>
      </c>
      <c r="Q156" s="2379"/>
      <c r="R156" s="2375" t="s">
        <v>607</v>
      </c>
      <c r="S156" s="2376"/>
      <c r="T156" s="2377" t="s">
        <v>608</v>
      </c>
      <c r="U156" s="2377"/>
      <c r="V156" s="2378" t="s">
        <v>609</v>
      </c>
      <c r="W156" s="2377"/>
      <c r="X156" s="2379" t="s">
        <v>610</v>
      </c>
      <c r="Y156" s="2376"/>
      <c r="Z156" s="2377" t="s">
        <v>607</v>
      </c>
      <c r="AA156" s="2377"/>
      <c r="AB156" s="2378" t="s">
        <v>608</v>
      </c>
      <c r="AC156" s="2377"/>
      <c r="AD156" s="2374" t="s">
        <v>609</v>
      </c>
      <c r="AE156" s="2374"/>
      <c r="AF156" s="2374" t="s">
        <v>610</v>
      </c>
      <c r="AG156" s="2374"/>
      <c r="AH156" s="2377" t="s">
        <v>607</v>
      </c>
      <c r="AI156" s="2380"/>
      <c r="AJ156" s="2377" t="s">
        <v>608</v>
      </c>
      <c r="AK156" s="2377"/>
      <c r="AL156" s="2379" t="s">
        <v>609</v>
      </c>
      <c r="AM156" s="2376"/>
      <c r="AN156" s="2377" t="s">
        <v>610</v>
      </c>
      <c r="AO156" s="2381"/>
      <c r="AP156" s="2382" t="s">
        <v>607</v>
      </c>
      <c r="AQ156" s="2382"/>
      <c r="AR156" s="2360" t="s">
        <v>608</v>
      </c>
      <c r="AS156" s="2360"/>
      <c r="AT156" s="2360" t="s">
        <v>609</v>
      </c>
      <c r="AU156" s="2360"/>
      <c r="AV156" s="2360" t="s">
        <v>610</v>
      </c>
      <c r="AW156" s="2371"/>
      <c r="AX156" s="324"/>
      <c r="AY156" s="324"/>
      <c r="AZ156" s="324"/>
      <c r="BA156" s="324"/>
    </row>
    <row r="157" spans="2:57" s="315" customFormat="1" ht="3.85" customHeight="1">
      <c r="B157" s="391" t="s">
        <v>305</v>
      </c>
      <c r="C157" s="385"/>
      <c r="D157" s="399"/>
      <c r="E157" s="2228" t="s">
        <v>651</v>
      </c>
      <c r="F157" s="2229"/>
      <c r="G157" s="2229"/>
      <c r="H157" s="2229"/>
      <c r="I157" s="2229"/>
      <c r="J157" s="2229"/>
      <c r="K157" s="2229"/>
      <c r="L157" s="2229"/>
      <c r="M157" s="2229"/>
      <c r="N157" s="2137"/>
      <c r="O157" s="1957"/>
      <c r="P157" s="1957"/>
      <c r="Q157" s="1957"/>
      <c r="R157" s="2230"/>
      <c r="S157" s="2231"/>
      <c r="T157" s="2231"/>
      <c r="U157" s="2231"/>
      <c r="V157" s="2137"/>
      <c r="W157" s="1957"/>
      <c r="X157" s="1957"/>
      <c r="Y157" s="1957"/>
      <c r="Z157" s="1957"/>
      <c r="AA157" s="1957"/>
      <c r="AB157" s="2137"/>
      <c r="AC157" s="1957"/>
      <c r="AD157" s="1957"/>
      <c r="AE157" s="1957"/>
      <c r="AF157" s="1957"/>
      <c r="AG157" s="1957"/>
      <c r="AH157" s="1957"/>
      <c r="AI157" s="1947"/>
      <c r="AJ157" s="1957"/>
      <c r="AK157" s="1957"/>
      <c r="AL157" s="1957"/>
      <c r="AM157" s="1957"/>
      <c r="AN157" s="1957"/>
      <c r="AO157" s="2126"/>
      <c r="AP157" s="1957"/>
      <c r="AQ157" s="1957"/>
      <c r="AR157" s="1957"/>
      <c r="AS157" s="1957"/>
      <c r="AT157" s="1957"/>
      <c r="AU157" s="1957"/>
      <c r="AV157" s="1957"/>
      <c r="AW157" s="2127"/>
      <c r="AX157" s="320"/>
      <c r="AY157" s="321"/>
      <c r="AZ157" s="321"/>
      <c r="BA157" s="321"/>
      <c r="BB157" s="310"/>
      <c r="BC157" s="310"/>
      <c r="BD157" s="310"/>
      <c r="BE157" s="310"/>
    </row>
    <row r="158" spans="2:57" s="315" customFormat="1" ht="3.85" customHeight="1">
      <c r="B158" s="392"/>
      <c r="C158" s="383"/>
      <c r="D158" s="399"/>
      <c r="E158" s="2228"/>
      <c r="F158" s="2229"/>
      <c r="G158" s="2229"/>
      <c r="H158" s="2229"/>
      <c r="I158" s="2229"/>
      <c r="J158" s="2229"/>
      <c r="K158" s="2229"/>
      <c r="L158" s="2229"/>
      <c r="M158" s="2229"/>
      <c r="N158" s="2234" t="s">
        <v>414</v>
      </c>
      <c r="O158" s="2235"/>
      <c r="P158" s="2235" t="s">
        <v>414</v>
      </c>
      <c r="Q158" s="2238"/>
      <c r="R158" s="2347" t="s">
        <v>652</v>
      </c>
      <c r="S158" s="2363"/>
      <c r="T158" s="2365" t="s">
        <v>652</v>
      </c>
      <c r="U158" s="2348"/>
      <c r="V158" s="2367" t="s">
        <v>652</v>
      </c>
      <c r="W158" s="2363"/>
      <c r="X158" s="2365" t="s">
        <v>652</v>
      </c>
      <c r="Y158" s="2363"/>
      <c r="Z158" s="2365" t="s">
        <v>653</v>
      </c>
      <c r="AA158" s="2348"/>
      <c r="AB158" s="2367" t="s">
        <v>652</v>
      </c>
      <c r="AC158" s="2363"/>
      <c r="AD158" s="2365" t="s">
        <v>652</v>
      </c>
      <c r="AE158" s="2363"/>
      <c r="AF158" s="2365" t="s">
        <v>652</v>
      </c>
      <c r="AG158" s="2363"/>
      <c r="AH158" s="2365" t="s">
        <v>653</v>
      </c>
      <c r="AI158" s="2348"/>
      <c r="AJ158" s="2367" t="s">
        <v>654</v>
      </c>
      <c r="AK158" s="2363"/>
      <c r="AL158" s="2365" t="s">
        <v>654</v>
      </c>
      <c r="AM158" s="2363"/>
      <c r="AN158" s="2365" t="s">
        <v>654</v>
      </c>
      <c r="AO158" s="2369"/>
      <c r="AP158" s="1957"/>
      <c r="AQ158" s="1957"/>
      <c r="AR158" s="1957"/>
      <c r="AS158" s="1957"/>
      <c r="AT158" s="1957"/>
      <c r="AU158" s="1957"/>
      <c r="AV158" s="1957"/>
      <c r="AW158" s="2127"/>
      <c r="AX158" s="320"/>
      <c r="AY158" s="321"/>
      <c r="AZ158" s="321"/>
      <c r="BA158" s="321"/>
      <c r="BB158" s="310"/>
      <c r="BC158" s="310"/>
      <c r="BD158" s="310"/>
      <c r="BE158" s="310"/>
    </row>
    <row r="159" spans="2:57" s="315" customFormat="1" ht="3.85" customHeight="1" thickBot="1">
      <c r="B159" s="392"/>
      <c r="C159" s="383"/>
      <c r="D159" s="399"/>
      <c r="E159" s="2228"/>
      <c r="F159" s="2229"/>
      <c r="G159" s="2229"/>
      <c r="H159" s="2229"/>
      <c r="I159" s="2229"/>
      <c r="J159" s="2229"/>
      <c r="K159" s="2229"/>
      <c r="L159" s="2229"/>
      <c r="M159" s="2229"/>
      <c r="N159" s="2236"/>
      <c r="O159" s="2237"/>
      <c r="P159" s="2237"/>
      <c r="Q159" s="2239"/>
      <c r="R159" s="2349"/>
      <c r="S159" s="2364"/>
      <c r="T159" s="2366"/>
      <c r="U159" s="2350"/>
      <c r="V159" s="2368"/>
      <c r="W159" s="2364"/>
      <c r="X159" s="2366"/>
      <c r="Y159" s="2364"/>
      <c r="Z159" s="2366"/>
      <c r="AA159" s="2350"/>
      <c r="AB159" s="2368"/>
      <c r="AC159" s="2364"/>
      <c r="AD159" s="2366"/>
      <c r="AE159" s="2364"/>
      <c r="AF159" s="2366"/>
      <c r="AG159" s="2364"/>
      <c r="AH159" s="2366"/>
      <c r="AI159" s="2350"/>
      <c r="AJ159" s="2368"/>
      <c r="AK159" s="2364"/>
      <c r="AL159" s="2366"/>
      <c r="AM159" s="2364"/>
      <c r="AN159" s="2366"/>
      <c r="AO159" s="2370"/>
      <c r="AP159" s="1957"/>
      <c r="AQ159" s="1957"/>
      <c r="AR159" s="1957"/>
      <c r="AS159" s="1957"/>
      <c r="AT159" s="1957"/>
      <c r="AU159" s="1957"/>
      <c r="AV159" s="1957"/>
      <c r="AW159" s="2127"/>
      <c r="AX159" s="320"/>
      <c r="AY159" s="321"/>
      <c r="AZ159" s="321"/>
      <c r="BA159" s="321"/>
      <c r="BB159" s="310"/>
      <c r="BC159" s="310"/>
      <c r="BD159" s="310"/>
      <c r="BE159" s="310"/>
    </row>
    <row r="160" spans="2:57" s="315" customFormat="1" ht="3.85" customHeight="1" thickBot="1">
      <c r="B160" s="392"/>
      <c r="C160" s="398"/>
      <c r="D160" s="400"/>
      <c r="E160" s="2276" t="s">
        <v>587</v>
      </c>
      <c r="F160" s="2277"/>
      <c r="G160" s="2277"/>
      <c r="H160" s="2277"/>
      <c r="I160" s="2277"/>
      <c r="J160" s="2277"/>
      <c r="K160" s="2277"/>
      <c r="L160" s="2277"/>
      <c r="M160" s="2277"/>
      <c r="N160" s="2137"/>
      <c r="O160" s="1957"/>
      <c r="P160" s="1957"/>
      <c r="Q160" s="1957"/>
      <c r="R160" s="2149"/>
      <c r="S160" s="1957"/>
      <c r="T160" s="1957"/>
      <c r="U160" s="1947"/>
      <c r="V160" s="2137"/>
      <c r="W160" s="1957"/>
      <c r="X160" s="1957"/>
      <c r="Y160" s="1957"/>
      <c r="Z160" s="1957"/>
      <c r="AA160" s="1957"/>
      <c r="AB160" s="2137"/>
      <c r="AC160" s="1957"/>
      <c r="AD160" s="1957"/>
      <c r="AE160" s="1957"/>
      <c r="AF160" s="1957"/>
      <c r="AG160" s="1957"/>
      <c r="AH160" s="1957"/>
      <c r="AI160" s="1947"/>
      <c r="AJ160" s="1957"/>
      <c r="AK160" s="1957"/>
      <c r="AL160" s="1957"/>
      <c r="AM160" s="1957"/>
      <c r="AN160" s="1957"/>
      <c r="AO160" s="2126"/>
      <c r="AP160" s="1957"/>
      <c r="AQ160" s="1957"/>
      <c r="AR160" s="1957"/>
      <c r="AS160" s="1957"/>
      <c r="AT160" s="1957"/>
      <c r="AU160" s="1957"/>
      <c r="AV160" s="1957"/>
      <c r="AW160" s="2127"/>
      <c r="AX160" s="320"/>
      <c r="AY160" s="321"/>
      <c r="AZ160" s="321"/>
      <c r="BA160" s="321"/>
      <c r="BB160" s="310"/>
      <c r="BC160" s="310"/>
      <c r="BD160" s="310"/>
      <c r="BE160" s="310"/>
    </row>
    <row r="161" spans="2:57" s="315" customFormat="1" ht="3.85" customHeight="1">
      <c r="B161" s="392"/>
      <c r="C161" s="383"/>
      <c r="D161" s="401"/>
      <c r="E161" s="2276"/>
      <c r="F161" s="2277"/>
      <c r="G161" s="2277"/>
      <c r="H161" s="2277"/>
      <c r="I161" s="2277"/>
      <c r="J161" s="2277"/>
      <c r="K161" s="2277"/>
      <c r="L161" s="2277"/>
      <c r="M161" s="2277"/>
      <c r="N161" s="316"/>
      <c r="O161" s="316"/>
      <c r="P161" s="316"/>
      <c r="Q161" s="316"/>
      <c r="R161" s="2149"/>
      <c r="S161" s="1957"/>
      <c r="T161" s="1957"/>
      <c r="U161" s="1947"/>
      <c r="V161" s="2137"/>
      <c r="W161" s="1957"/>
      <c r="X161" s="1957"/>
      <c r="Y161" s="1957"/>
      <c r="Z161" s="1957"/>
      <c r="AA161" s="1957"/>
      <c r="AB161" s="2137"/>
      <c r="AC161" s="1957"/>
      <c r="AD161" s="1957"/>
      <c r="AE161" s="1957"/>
      <c r="AF161" s="1957"/>
      <c r="AG161" s="1957"/>
      <c r="AH161" s="1957"/>
      <c r="AI161" s="1947"/>
      <c r="AJ161" s="1957"/>
      <c r="AK161" s="1957"/>
      <c r="AL161" s="1957"/>
      <c r="AM161" s="1957"/>
      <c r="AN161" s="1957"/>
      <c r="AO161" s="2126"/>
      <c r="AP161" s="1957"/>
      <c r="AQ161" s="1957"/>
      <c r="AR161" s="1957"/>
      <c r="AS161" s="1957"/>
      <c r="AT161" s="1957"/>
      <c r="AU161" s="1957"/>
      <c r="AV161" s="1957"/>
      <c r="AW161" s="2127"/>
      <c r="AX161" s="320"/>
      <c r="AY161" s="321"/>
      <c r="AZ161" s="321"/>
      <c r="BA161" s="321"/>
      <c r="BB161" s="310"/>
      <c r="BC161" s="310"/>
      <c r="BD161" s="310"/>
      <c r="BE161" s="310"/>
    </row>
    <row r="162" spans="2:57" s="315" customFormat="1" ht="3.85" customHeight="1">
      <c r="B162" s="392"/>
      <c r="C162" s="383"/>
      <c r="D162" s="401"/>
      <c r="E162" s="2276"/>
      <c r="F162" s="2277"/>
      <c r="G162" s="2277"/>
      <c r="H162" s="2277"/>
      <c r="I162" s="2277"/>
      <c r="J162" s="2277"/>
      <c r="K162" s="2277"/>
      <c r="L162" s="2277"/>
      <c r="M162" s="2277"/>
      <c r="N162" s="2137"/>
      <c r="O162" s="1957"/>
      <c r="P162" s="1957"/>
      <c r="Q162" s="1957"/>
      <c r="R162" s="2149"/>
      <c r="S162" s="1957"/>
      <c r="T162" s="1957"/>
      <c r="U162" s="1957"/>
      <c r="V162" s="2137"/>
      <c r="W162" s="1957"/>
      <c r="X162" s="1957"/>
      <c r="Y162" s="1957"/>
      <c r="Z162" s="1957"/>
      <c r="AA162" s="1957"/>
      <c r="AB162" s="2137"/>
      <c r="AC162" s="1957"/>
      <c r="AD162" s="2160"/>
      <c r="AE162" s="2161"/>
      <c r="AF162" s="2162" t="s">
        <v>600</v>
      </c>
      <c r="AG162" s="2163"/>
      <c r="AH162" s="2163"/>
      <c r="AI162" s="2163"/>
      <c r="AJ162" s="2163"/>
      <c r="AK162" s="2163"/>
      <c r="AL162" s="2163"/>
      <c r="AM162" s="2163"/>
      <c r="AN162" s="2163"/>
      <c r="AO162" s="2164"/>
      <c r="AP162" s="1957"/>
      <c r="AQ162" s="1957"/>
      <c r="AR162" s="1957"/>
      <c r="AS162" s="1957"/>
      <c r="AT162" s="1957"/>
      <c r="AU162" s="1957"/>
      <c r="AV162" s="1957"/>
      <c r="AW162" s="2127"/>
      <c r="AX162" s="320"/>
      <c r="AY162" s="321"/>
      <c r="AZ162" s="321"/>
      <c r="BA162" s="321"/>
      <c r="BB162" s="310"/>
      <c r="BC162" s="310"/>
      <c r="BD162" s="310"/>
      <c r="BE162" s="310"/>
    </row>
    <row r="163" spans="2:57" s="315" customFormat="1" ht="3.85" customHeight="1">
      <c r="B163" s="392"/>
      <c r="C163" s="383"/>
      <c r="D163" s="401"/>
      <c r="E163" s="2194" t="s">
        <v>614</v>
      </c>
      <c r="F163" s="2195"/>
      <c r="G163" s="2195"/>
      <c r="H163" s="2195"/>
      <c r="I163" s="2195"/>
      <c r="J163" s="2195"/>
      <c r="K163" s="2195"/>
      <c r="L163" s="2195"/>
      <c r="M163" s="2195"/>
      <c r="N163" s="2137"/>
      <c r="O163" s="1957"/>
      <c r="P163" s="1957"/>
      <c r="Q163" s="1957"/>
      <c r="R163" s="2149"/>
      <c r="S163" s="1957"/>
      <c r="T163" s="1957"/>
      <c r="U163" s="1947"/>
      <c r="V163" s="2137"/>
      <c r="W163" s="1957"/>
      <c r="X163" s="1957"/>
      <c r="Y163" s="1957"/>
      <c r="Z163" s="1957"/>
      <c r="AA163" s="1957"/>
      <c r="AB163" s="2137"/>
      <c r="AC163" s="1957"/>
      <c r="AD163" s="2358"/>
      <c r="AE163" s="2355"/>
      <c r="AF163" s="2165"/>
      <c r="AG163" s="2166"/>
      <c r="AH163" s="2166"/>
      <c r="AI163" s="2166"/>
      <c r="AJ163" s="2166"/>
      <c r="AK163" s="2166"/>
      <c r="AL163" s="2166"/>
      <c r="AM163" s="2166"/>
      <c r="AN163" s="2166"/>
      <c r="AO163" s="2167"/>
      <c r="AP163" s="1957"/>
      <c r="AQ163" s="1957"/>
      <c r="AR163" s="1957"/>
      <c r="AS163" s="1957"/>
      <c r="AT163" s="1957"/>
      <c r="AU163" s="1957"/>
      <c r="AV163" s="1957"/>
      <c r="AW163" s="2127"/>
      <c r="AX163" s="2125"/>
      <c r="AY163" s="2125"/>
      <c r="AZ163" s="2125"/>
      <c r="BA163" s="2125"/>
      <c r="BB163" s="2098"/>
      <c r="BC163" s="2098"/>
      <c r="BD163" s="2098"/>
      <c r="BE163" s="2098"/>
    </row>
    <row r="164" spans="2:57" s="315" customFormat="1" ht="3.85" customHeight="1">
      <c r="B164" s="392"/>
      <c r="C164" s="383"/>
      <c r="D164" s="401"/>
      <c r="E164" s="2194"/>
      <c r="F164" s="2195"/>
      <c r="G164" s="2195"/>
      <c r="H164" s="2195"/>
      <c r="I164" s="2195"/>
      <c r="J164" s="2195"/>
      <c r="K164" s="2195"/>
      <c r="L164" s="2195"/>
      <c r="M164" s="2195"/>
      <c r="N164" s="2341" t="s">
        <v>648</v>
      </c>
      <c r="O164" s="2342"/>
      <c r="P164" s="2342"/>
      <c r="Q164" s="2342"/>
      <c r="R164" s="2347" t="s">
        <v>590</v>
      </c>
      <c r="S164" s="2348"/>
      <c r="T164" s="2348"/>
      <c r="U164" s="2348"/>
      <c r="V164" s="2348"/>
      <c r="W164" s="2348"/>
      <c r="X164" s="2348"/>
      <c r="Y164" s="2348"/>
      <c r="Z164" s="2348"/>
      <c r="AA164" s="2348"/>
      <c r="AB164" s="2341" t="s">
        <v>590</v>
      </c>
      <c r="AC164" s="2342"/>
      <c r="AD164" s="2342"/>
      <c r="AE164" s="2342"/>
      <c r="AF164" s="2342"/>
      <c r="AG164" s="2342"/>
      <c r="AH164" s="2342"/>
      <c r="AI164" s="2351"/>
      <c r="AJ164" s="1957"/>
      <c r="AK164" s="1957"/>
      <c r="AL164" s="1957"/>
      <c r="AM164" s="1957"/>
      <c r="AN164" s="1957"/>
      <c r="AO164" s="2126"/>
      <c r="AP164" s="1957"/>
      <c r="AQ164" s="1957"/>
      <c r="AR164" s="1957"/>
      <c r="AS164" s="1957"/>
      <c r="AT164" s="1957"/>
      <c r="AU164" s="1957"/>
      <c r="AV164" s="1957"/>
      <c r="AW164" s="2127"/>
      <c r="AX164" s="2125"/>
      <c r="AY164" s="2125"/>
      <c r="AZ164" s="2125"/>
      <c r="BA164" s="2125"/>
      <c r="BB164" s="2098"/>
      <c r="BC164" s="2098"/>
      <c r="BD164" s="2098"/>
      <c r="BE164" s="2098"/>
    </row>
    <row r="165" spans="2:57" s="315" customFormat="1" ht="3.85" customHeight="1">
      <c r="B165" s="392"/>
      <c r="C165" s="383"/>
      <c r="D165" s="401"/>
      <c r="E165" s="2194"/>
      <c r="F165" s="2195"/>
      <c r="G165" s="2195"/>
      <c r="H165" s="2195"/>
      <c r="I165" s="2195"/>
      <c r="J165" s="2195"/>
      <c r="K165" s="2195"/>
      <c r="L165" s="2195"/>
      <c r="M165" s="2195"/>
      <c r="N165" s="2344"/>
      <c r="O165" s="2345"/>
      <c r="P165" s="2345"/>
      <c r="Q165" s="2345"/>
      <c r="R165" s="2349"/>
      <c r="S165" s="2350"/>
      <c r="T165" s="2350"/>
      <c r="U165" s="2350"/>
      <c r="V165" s="2350"/>
      <c r="W165" s="2350"/>
      <c r="X165" s="2350"/>
      <c r="Y165" s="2350"/>
      <c r="Z165" s="2350"/>
      <c r="AA165" s="2350"/>
      <c r="AB165" s="2344"/>
      <c r="AC165" s="2345"/>
      <c r="AD165" s="2345"/>
      <c r="AE165" s="2345"/>
      <c r="AF165" s="2345"/>
      <c r="AG165" s="2345"/>
      <c r="AH165" s="2345"/>
      <c r="AI165" s="2352"/>
      <c r="AJ165" s="1957"/>
      <c r="AK165" s="1957"/>
      <c r="AL165" s="1957"/>
      <c r="AM165" s="1957"/>
      <c r="AN165" s="1957"/>
      <c r="AO165" s="2126"/>
      <c r="AP165" s="1957"/>
      <c r="AQ165" s="1957"/>
      <c r="AR165" s="1957"/>
      <c r="AS165" s="1957"/>
      <c r="AT165" s="1957"/>
      <c r="AU165" s="1957"/>
      <c r="AV165" s="1957"/>
      <c r="AW165" s="2127"/>
      <c r="AX165" s="320"/>
      <c r="AY165" s="322"/>
      <c r="AZ165" s="322"/>
      <c r="BA165" s="322"/>
    </row>
    <row r="166" spans="2:57" s="379" customFormat="1" ht="3.85" customHeight="1">
      <c r="B166" s="403"/>
      <c r="C166" s="383"/>
      <c r="D166" s="401"/>
      <c r="E166" s="404"/>
      <c r="F166" s="387"/>
      <c r="G166" s="387"/>
      <c r="H166" s="387"/>
      <c r="I166" s="387"/>
      <c r="J166" s="387"/>
      <c r="K166" s="387"/>
      <c r="L166" s="387"/>
      <c r="M166" s="387"/>
      <c r="N166" s="393"/>
      <c r="O166" s="394"/>
      <c r="P166" s="394"/>
      <c r="Q166" s="394"/>
      <c r="R166" s="395"/>
      <c r="S166" s="396"/>
      <c r="T166" s="396"/>
      <c r="U166" s="396"/>
      <c r="V166" s="396"/>
      <c r="W166" s="396"/>
      <c r="X166" s="396"/>
      <c r="Y166" s="396"/>
      <c r="Z166" s="396"/>
      <c r="AA166" s="396"/>
      <c r="AB166" s="393"/>
      <c r="AC166" s="394"/>
      <c r="AD166" s="394"/>
      <c r="AE166" s="394"/>
      <c r="AF166" s="394"/>
      <c r="AG166" s="394"/>
      <c r="AH166" s="394"/>
      <c r="AI166" s="397"/>
      <c r="AJ166" s="373"/>
      <c r="AK166" s="373"/>
      <c r="AL166" s="373"/>
      <c r="AM166" s="373"/>
      <c r="AN166" s="373"/>
      <c r="AO166" s="374"/>
      <c r="AP166" s="373"/>
      <c r="AQ166" s="373"/>
      <c r="AR166" s="373"/>
      <c r="AS166" s="373"/>
      <c r="AT166" s="373"/>
      <c r="AU166" s="373"/>
      <c r="AV166" s="373"/>
      <c r="AW166" s="376"/>
      <c r="AX166" s="320"/>
      <c r="AY166" s="380"/>
      <c r="AZ166" s="380"/>
      <c r="BA166" s="380"/>
    </row>
    <row r="167" spans="2:57" s="379" customFormat="1" ht="3.85" customHeight="1">
      <c r="B167" s="403"/>
      <c r="C167" s="383"/>
      <c r="D167" s="401"/>
      <c r="E167" s="2196" t="s">
        <v>647</v>
      </c>
      <c r="F167" s="2197"/>
      <c r="G167" s="2197"/>
      <c r="H167" s="2197"/>
      <c r="I167" s="2197"/>
      <c r="J167" s="2197"/>
      <c r="K167" s="2197"/>
      <c r="L167" s="2197"/>
      <c r="M167" s="2198"/>
      <c r="N167" s="393"/>
      <c r="O167" s="394"/>
      <c r="P167" s="394"/>
      <c r="Q167" s="394"/>
      <c r="R167" s="2555" t="s">
        <v>643</v>
      </c>
      <c r="S167" s="2556"/>
      <c r="T167" s="2556"/>
      <c r="U167" s="2556"/>
      <c r="V167" s="2556"/>
      <c r="W167" s="2556"/>
      <c r="X167" s="2556"/>
      <c r="Y167" s="2556"/>
      <c r="Z167" s="2556"/>
      <c r="AA167" s="2556"/>
      <c r="AB167" s="2556"/>
      <c r="AC167" s="2556"/>
      <c r="AD167" s="2556"/>
      <c r="AE167" s="2556"/>
      <c r="AF167" s="2556"/>
      <c r="AG167" s="2556"/>
      <c r="AH167" s="2556"/>
      <c r="AI167" s="2556"/>
      <c r="AJ167" s="2556"/>
      <c r="AK167" s="2557"/>
      <c r="AL167" s="373"/>
      <c r="AM167" s="373"/>
      <c r="AN167" s="373"/>
      <c r="AO167" s="374"/>
      <c r="AP167" s="373"/>
      <c r="AQ167" s="373"/>
      <c r="AR167" s="373"/>
      <c r="AS167" s="373"/>
      <c r="AT167" s="373"/>
      <c r="AU167" s="373"/>
      <c r="AV167" s="373"/>
      <c r="AW167" s="376"/>
      <c r="AX167" s="320"/>
      <c r="AY167" s="380"/>
      <c r="AZ167" s="380"/>
      <c r="BA167" s="380"/>
    </row>
    <row r="168" spans="2:57" s="379" customFormat="1" ht="3.85" customHeight="1">
      <c r="B168" s="382"/>
      <c r="C168" s="383"/>
      <c r="D168" s="372"/>
      <c r="E168" s="2196"/>
      <c r="F168" s="2197"/>
      <c r="G168" s="2197"/>
      <c r="H168" s="2197"/>
      <c r="I168" s="2197"/>
      <c r="J168" s="2197"/>
      <c r="K168" s="2197"/>
      <c r="L168" s="2197"/>
      <c r="M168" s="2198"/>
      <c r="N168" s="2137"/>
      <c r="O168" s="1957"/>
      <c r="P168" s="1957"/>
      <c r="Q168" s="1957"/>
      <c r="R168" s="2554"/>
      <c r="S168" s="2155"/>
      <c r="T168" s="2155"/>
      <c r="U168" s="2155"/>
      <c r="V168" s="2155"/>
      <c r="W168" s="2155"/>
      <c r="X168" s="2155"/>
      <c r="Y168" s="2155"/>
      <c r="Z168" s="2155"/>
      <c r="AA168" s="2155"/>
      <c r="AB168" s="2155"/>
      <c r="AC168" s="2155"/>
      <c r="AD168" s="2155"/>
      <c r="AE168" s="2155"/>
      <c r="AF168" s="2155"/>
      <c r="AG168" s="2155"/>
      <c r="AH168" s="2155"/>
      <c r="AI168" s="2155"/>
      <c r="AJ168" s="2155"/>
      <c r="AK168" s="2552"/>
      <c r="AL168" s="1957"/>
      <c r="AM168" s="1957"/>
      <c r="AN168" s="1957"/>
      <c r="AO168" s="2126"/>
      <c r="AP168" s="373"/>
      <c r="AQ168" s="373"/>
      <c r="AR168" s="373"/>
      <c r="AS168" s="373"/>
      <c r="AT168" s="373"/>
      <c r="AU168" s="373"/>
      <c r="AV168" s="373"/>
      <c r="AW168" s="376"/>
      <c r="AX168" s="320"/>
      <c r="AY168" s="380"/>
      <c r="AZ168" s="380"/>
      <c r="BA168" s="380"/>
    </row>
    <row r="169" spans="2:57" s="379" customFormat="1" ht="3.85" customHeight="1">
      <c r="B169" s="382"/>
      <c r="C169" s="383"/>
      <c r="D169" s="372"/>
      <c r="E169" s="2196"/>
      <c r="F169" s="2197"/>
      <c r="G169" s="2197"/>
      <c r="H169" s="2197"/>
      <c r="I169" s="2197"/>
      <c r="J169" s="2197"/>
      <c r="K169" s="2197"/>
      <c r="L169" s="2197"/>
      <c r="M169" s="2198"/>
      <c r="N169" s="2137"/>
      <c r="O169" s="1957"/>
      <c r="P169" s="1957"/>
      <c r="Q169" s="1957"/>
      <c r="R169" s="2553" t="s">
        <v>84</v>
      </c>
      <c r="S169" s="2550"/>
      <c r="T169" s="2152" t="s">
        <v>86</v>
      </c>
      <c r="U169" s="2153"/>
      <c r="V169" s="2156"/>
      <c r="W169" s="2157"/>
      <c r="X169" s="2157"/>
      <c r="Y169" s="2157"/>
      <c r="Z169" s="2157"/>
      <c r="AA169" s="2168"/>
      <c r="AB169" s="2156"/>
      <c r="AC169" s="2157"/>
      <c r="AD169" s="2157"/>
      <c r="AE169" s="2157"/>
      <c r="AF169" s="2157"/>
      <c r="AG169" s="2157"/>
      <c r="AH169" s="2157"/>
      <c r="AI169" s="2168"/>
      <c r="AJ169" s="2549" t="s">
        <v>591</v>
      </c>
      <c r="AK169" s="2550"/>
      <c r="AL169" s="1957"/>
      <c r="AM169" s="1957"/>
      <c r="AN169" s="1957"/>
      <c r="AO169" s="2126"/>
      <c r="AP169" s="373"/>
      <c r="AQ169" s="373"/>
      <c r="AR169" s="373"/>
      <c r="AS169" s="373"/>
      <c r="AT169" s="373"/>
      <c r="AU169" s="373"/>
      <c r="AV169" s="373"/>
      <c r="AW169" s="376"/>
      <c r="AX169" s="320"/>
      <c r="AY169" s="380"/>
      <c r="AZ169" s="380"/>
      <c r="BA169" s="380"/>
    </row>
    <row r="170" spans="2:57" s="379" customFormat="1" ht="3.85" customHeight="1">
      <c r="B170" s="382"/>
      <c r="C170" s="383"/>
      <c r="D170" s="372"/>
      <c r="E170" s="2196"/>
      <c r="F170" s="2197"/>
      <c r="G170" s="2197"/>
      <c r="H170" s="2197"/>
      <c r="I170" s="2197"/>
      <c r="J170" s="2197"/>
      <c r="K170" s="2197"/>
      <c r="L170" s="2197"/>
      <c r="M170" s="2198"/>
      <c r="N170" s="2137"/>
      <c r="O170" s="1957"/>
      <c r="P170" s="1957"/>
      <c r="Q170" s="1957"/>
      <c r="R170" s="2554"/>
      <c r="S170" s="2552"/>
      <c r="T170" s="2154"/>
      <c r="U170" s="2155"/>
      <c r="V170" s="2158"/>
      <c r="W170" s="2159"/>
      <c r="X170" s="2159"/>
      <c r="Y170" s="2159"/>
      <c r="Z170" s="2159"/>
      <c r="AA170" s="2169"/>
      <c r="AB170" s="2158"/>
      <c r="AC170" s="2159"/>
      <c r="AD170" s="2159"/>
      <c r="AE170" s="2159"/>
      <c r="AF170" s="2159"/>
      <c r="AG170" s="2159"/>
      <c r="AH170" s="2159"/>
      <c r="AI170" s="2169"/>
      <c r="AJ170" s="2551"/>
      <c r="AK170" s="2552"/>
      <c r="AL170" s="1957"/>
      <c r="AM170" s="1957"/>
      <c r="AN170" s="1957"/>
      <c r="AO170" s="2126"/>
      <c r="AP170" s="373"/>
      <c r="AQ170" s="373"/>
      <c r="AR170" s="373"/>
      <c r="AS170" s="373"/>
      <c r="AT170" s="373"/>
      <c r="AU170" s="373"/>
      <c r="AV170" s="373"/>
      <c r="AW170" s="376"/>
      <c r="AX170" s="320"/>
      <c r="AY170" s="380"/>
      <c r="AZ170" s="380"/>
      <c r="BA170" s="380"/>
    </row>
    <row r="171" spans="2:57" s="315" customFormat="1" ht="3.85" customHeight="1">
      <c r="B171" s="392"/>
      <c r="C171" s="383"/>
      <c r="D171" s="401"/>
      <c r="E171" s="2232" t="s">
        <v>645</v>
      </c>
      <c r="F171" s="2233"/>
      <c r="G171" s="2233"/>
      <c r="H171" s="2233"/>
      <c r="I171" s="2233"/>
      <c r="J171" s="2233"/>
      <c r="K171" s="2233"/>
      <c r="L171" s="2233"/>
      <c r="M171" s="2233"/>
      <c r="N171" s="2137"/>
      <c r="O171" s="1957"/>
      <c r="P171" s="1957"/>
      <c r="Q171" s="1957"/>
      <c r="R171" s="2149"/>
      <c r="S171" s="1957"/>
      <c r="T171" s="1957"/>
      <c r="U171" s="1947"/>
      <c r="V171" s="2137"/>
      <c r="W171" s="1957"/>
      <c r="X171" s="1957"/>
      <c r="Y171" s="1957"/>
      <c r="Z171" s="1957"/>
      <c r="AA171" s="1957"/>
      <c r="AB171" s="2137"/>
      <c r="AC171" s="1957"/>
      <c r="AD171" s="1957"/>
      <c r="AE171" s="1957"/>
      <c r="AF171" s="1957"/>
      <c r="AG171" s="1957"/>
      <c r="AH171" s="1957"/>
      <c r="AI171" s="1947"/>
      <c r="AJ171" s="1957"/>
      <c r="AK171" s="1957"/>
      <c r="AL171" s="1957"/>
      <c r="AM171" s="1957"/>
      <c r="AN171" s="1957"/>
      <c r="AO171" s="2126"/>
      <c r="AP171" s="1957"/>
      <c r="AQ171" s="1957"/>
      <c r="AR171" s="1957"/>
      <c r="AS171" s="1957"/>
      <c r="AT171" s="1957"/>
      <c r="AU171" s="1957"/>
      <c r="AV171" s="1957"/>
      <c r="AW171" s="2127"/>
      <c r="AX171" s="320"/>
      <c r="AY171" s="322"/>
      <c r="AZ171" s="322"/>
      <c r="BA171" s="322"/>
    </row>
    <row r="172" spans="2:57" s="315" customFormat="1" ht="3.85" customHeight="1" thickBot="1">
      <c r="B172" s="392"/>
      <c r="C172" s="383"/>
      <c r="D172" s="401"/>
      <c r="E172" s="2232"/>
      <c r="F172" s="2233"/>
      <c r="G172" s="2233"/>
      <c r="H172" s="2233"/>
      <c r="I172" s="2233"/>
      <c r="J172" s="2233"/>
      <c r="K172" s="2233"/>
      <c r="L172" s="2233"/>
      <c r="M172" s="2233"/>
      <c r="N172" s="2577"/>
      <c r="O172" s="2432"/>
      <c r="P172" s="2432"/>
      <c r="Q172" s="2432"/>
      <c r="R172" s="2578"/>
      <c r="S172" s="2432"/>
      <c r="T172" s="2432"/>
      <c r="U172" s="2432"/>
      <c r="V172" s="2582" t="s">
        <v>588</v>
      </c>
      <c r="W172" s="2583"/>
      <c r="X172" s="2583"/>
      <c r="Y172" s="2583"/>
      <c r="Z172" s="2583"/>
      <c r="AA172" s="2584"/>
      <c r="AB172" s="1957"/>
      <c r="AC172" s="1957"/>
      <c r="AD172" s="1957"/>
      <c r="AE172" s="1957"/>
      <c r="AF172" s="1957"/>
      <c r="AG172" s="1957"/>
      <c r="AH172" s="1957"/>
      <c r="AI172" s="1947"/>
      <c r="AJ172" s="1957"/>
      <c r="AK172" s="1957"/>
      <c r="AL172" s="1957"/>
      <c r="AM172" s="1957"/>
      <c r="AN172" s="1957"/>
      <c r="AO172" s="2126"/>
      <c r="AP172" s="1957"/>
      <c r="AQ172" s="1957"/>
      <c r="AR172" s="1957"/>
      <c r="AS172" s="1957"/>
      <c r="AT172" s="1957"/>
      <c r="AU172" s="1957"/>
      <c r="AV172" s="1957"/>
      <c r="AW172" s="2127"/>
      <c r="AX172" s="320"/>
      <c r="AY172" s="322"/>
      <c r="AZ172" s="322"/>
      <c r="BA172" s="322"/>
    </row>
    <row r="173" spans="2:57" s="315" customFormat="1" ht="3.85" customHeight="1">
      <c r="B173" s="392"/>
      <c r="C173" s="383"/>
      <c r="D173" s="401"/>
      <c r="E173" s="2232"/>
      <c r="F173" s="2233"/>
      <c r="G173" s="2233"/>
      <c r="H173" s="2233"/>
      <c r="I173" s="2233"/>
      <c r="J173" s="2233"/>
      <c r="K173" s="2233"/>
      <c r="L173" s="2233"/>
      <c r="M173" s="2233"/>
      <c r="N173" s="2240"/>
      <c r="O173" s="2223"/>
      <c r="P173" s="2223"/>
      <c r="Q173" s="2223"/>
      <c r="R173" s="2548"/>
      <c r="S173" s="2223"/>
      <c r="T173" s="2223"/>
      <c r="U173" s="2223"/>
      <c r="V173" s="2585"/>
      <c r="W173" s="2586"/>
      <c r="X173" s="2586"/>
      <c r="Y173" s="2586"/>
      <c r="Z173" s="2586"/>
      <c r="AA173" s="2587"/>
      <c r="AB173" s="1957"/>
      <c r="AC173" s="1957"/>
      <c r="AD173" s="1957"/>
      <c r="AE173" s="1957"/>
      <c r="AF173" s="1957"/>
      <c r="AG173" s="1957"/>
      <c r="AH173" s="1957"/>
      <c r="AI173" s="1947"/>
      <c r="AJ173" s="1957"/>
      <c r="AK173" s="1957"/>
      <c r="AL173" s="1957"/>
      <c r="AM173" s="1957"/>
      <c r="AN173" s="1957"/>
      <c r="AO173" s="2126"/>
      <c r="AP173" s="1957"/>
      <c r="AQ173" s="1957"/>
      <c r="AR173" s="1957"/>
      <c r="AS173" s="1957"/>
      <c r="AT173" s="1957"/>
      <c r="AU173" s="1957"/>
      <c r="AV173" s="1957"/>
      <c r="AW173" s="2127"/>
      <c r="AX173" s="320"/>
      <c r="AY173" s="322"/>
      <c r="AZ173" s="322"/>
      <c r="BA173" s="322"/>
    </row>
    <row r="174" spans="2:57" s="315" customFormat="1" ht="3.85" customHeight="1">
      <c r="B174" s="392"/>
      <c r="C174" s="378"/>
      <c r="D174" s="401"/>
      <c r="E174" s="2232"/>
      <c r="F174" s="2233"/>
      <c r="G174" s="2233"/>
      <c r="H174" s="2233"/>
      <c r="I174" s="2233"/>
      <c r="J174" s="2233"/>
      <c r="K174" s="2233"/>
      <c r="L174" s="2233"/>
      <c r="M174" s="2233"/>
      <c r="N174" s="2137"/>
      <c r="O174" s="1957"/>
      <c r="P174" s="1957"/>
      <c r="Q174" s="1957"/>
      <c r="R174" s="2149"/>
      <c r="S174" s="1957"/>
      <c r="T174" s="1957"/>
      <c r="U174" s="1957"/>
      <c r="V174" s="2211" t="s">
        <v>624</v>
      </c>
      <c r="W174" s="2212"/>
      <c r="X174" s="2199" t="s">
        <v>641</v>
      </c>
      <c r="Y174" s="2200"/>
      <c r="Z174" s="2200"/>
      <c r="AA174" s="2201"/>
      <c r="AB174" s="1957"/>
      <c r="AC174" s="1957"/>
      <c r="AD174" s="1957"/>
      <c r="AE174" s="1957"/>
      <c r="AF174" s="1957"/>
      <c r="AG174" s="1957"/>
      <c r="AH174" s="1957"/>
      <c r="AI174" s="1947"/>
      <c r="AJ174" s="1957"/>
      <c r="AK174" s="1957"/>
      <c r="AL174" s="1957"/>
      <c r="AM174" s="1957"/>
      <c r="AN174" s="1957"/>
      <c r="AO174" s="2126"/>
      <c r="AP174" s="1957"/>
      <c r="AQ174" s="1957"/>
      <c r="AR174" s="1957"/>
      <c r="AS174" s="1957"/>
      <c r="AT174" s="1957"/>
      <c r="AU174" s="1957"/>
      <c r="AV174" s="1957"/>
      <c r="AW174" s="2127"/>
      <c r="AX174" s="320"/>
      <c r="AY174" s="322"/>
      <c r="AZ174" s="322"/>
      <c r="BA174" s="322"/>
    </row>
    <row r="175" spans="2:57" s="315" customFormat="1" ht="3.85" customHeight="1">
      <c r="B175" s="392"/>
      <c r="C175" s="378"/>
      <c r="D175" s="401"/>
      <c r="E175" s="2232"/>
      <c r="F175" s="2233"/>
      <c r="G175" s="2233"/>
      <c r="H175" s="2233"/>
      <c r="I175" s="2233"/>
      <c r="J175" s="2233"/>
      <c r="K175" s="2233"/>
      <c r="L175" s="2233"/>
      <c r="M175" s="2233"/>
      <c r="N175" s="2137"/>
      <c r="O175" s="1957"/>
      <c r="P175" s="1957"/>
      <c r="Q175" s="1957"/>
      <c r="R175" s="2149"/>
      <c r="S175" s="1957"/>
      <c r="T175" s="1957"/>
      <c r="U175" s="1957"/>
      <c r="V175" s="2213"/>
      <c r="W175" s="2214"/>
      <c r="X175" s="2202"/>
      <c r="Y175" s="2203"/>
      <c r="Z175" s="2203"/>
      <c r="AA175" s="2204"/>
      <c r="AB175" s="1957"/>
      <c r="AC175" s="1957"/>
      <c r="AF175" s="1957"/>
      <c r="AG175" s="1957"/>
      <c r="AH175" s="1957"/>
      <c r="AI175" s="1947"/>
      <c r="AJ175" s="1957"/>
      <c r="AK175" s="1957"/>
      <c r="AL175" s="1957"/>
      <c r="AM175" s="1957"/>
      <c r="AN175" s="1957"/>
      <c r="AO175" s="2126"/>
      <c r="AP175" s="1957"/>
      <c r="AQ175" s="1957"/>
      <c r="AR175" s="1957"/>
      <c r="AS175" s="1957"/>
      <c r="AT175" s="1957"/>
      <c r="AU175" s="1957"/>
      <c r="AV175" s="1957"/>
      <c r="AW175" s="2127"/>
      <c r="AX175" s="320"/>
      <c r="AY175" s="322"/>
      <c r="AZ175" s="322"/>
      <c r="BA175" s="322"/>
    </row>
    <row r="176" spans="2:57" s="315" customFormat="1" ht="3.85" customHeight="1">
      <c r="B176" s="392"/>
      <c r="C176" s="378"/>
      <c r="D176" s="401"/>
      <c r="E176" s="2232"/>
      <c r="F176" s="2233"/>
      <c r="G176" s="2233"/>
      <c r="H176" s="2233"/>
      <c r="I176" s="2233"/>
      <c r="J176" s="2233"/>
      <c r="K176" s="2233"/>
      <c r="L176" s="2233"/>
      <c r="M176" s="2233"/>
      <c r="N176" s="2137"/>
      <c r="O176" s="1957"/>
      <c r="P176" s="1957"/>
      <c r="Q176" s="1957"/>
      <c r="R176" s="2149"/>
      <c r="S176" s="1957"/>
      <c r="T176" s="1957"/>
      <c r="U176" s="1957"/>
      <c r="V176" s="2486" t="s">
        <v>589</v>
      </c>
      <c r="W176" s="2487"/>
      <c r="X176" s="2170" t="s">
        <v>642</v>
      </c>
      <c r="Y176" s="2171"/>
      <c r="Z176" s="2147"/>
      <c r="AA176" s="2148"/>
      <c r="AB176" s="1957"/>
      <c r="AC176" s="1957"/>
      <c r="AF176" s="1957"/>
      <c r="AG176" s="1957"/>
      <c r="AH176" s="1957"/>
      <c r="AI176" s="1947"/>
      <c r="AJ176" s="1957"/>
      <c r="AK176" s="1957"/>
      <c r="AL176" s="1957"/>
      <c r="AM176" s="1957"/>
      <c r="AN176" s="1957"/>
      <c r="AO176" s="2126"/>
      <c r="AP176" s="1957"/>
      <c r="AQ176" s="1957"/>
      <c r="AR176" s="1957"/>
      <c r="AS176" s="1957"/>
      <c r="AT176" s="1957"/>
      <c r="AU176" s="1957"/>
      <c r="AV176" s="1957"/>
      <c r="AW176" s="2127"/>
      <c r="AX176" s="320"/>
      <c r="AY176" s="322"/>
      <c r="AZ176" s="322"/>
      <c r="BA176" s="322"/>
    </row>
    <row r="177" spans="2:53" s="315" customFormat="1" ht="3.85" customHeight="1">
      <c r="B177" s="392"/>
      <c r="C177" s="378"/>
      <c r="D177" s="372"/>
      <c r="E177" s="2232"/>
      <c r="F177" s="2233"/>
      <c r="G177" s="2233"/>
      <c r="H177" s="2233"/>
      <c r="I177" s="2233"/>
      <c r="J177" s="2233"/>
      <c r="K177" s="2233"/>
      <c r="L177" s="2233"/>
      <c r="M177" s="2233"/>
      <c r="N177" s="2137"/>
      <c r="O177" s="1957"/>
      <c r="P177" s="1957"/>
      <c r="Q177" s="1957"/>
      <c r="R177" s="2149"/>
      <c r="S177" s="1957"/>
      <c r="T177" s="1957"/>
      <c r="U177" s="1957"/>
      <c r="V177" s="2488"/>
      <c r="W177" s="2489"/>
      <c r="X177" s="2172"/>
      <c r="Y177" s="2173"/>
      <c r="Z177" s="2580"/>
      <c r="AA177" s="2581"/>
      <c r="AB177" s="1957"/>
      <c r="AC177" s="1957"/>
      <c r="AD177" s="1957"/>
      <c r="AE177" s="1957"/>
      <c r="AF177" s="1957"/>
      <c r="AG177" s="1957"/>
      <c r="AH177" s="1957"/>
      <c r="AI177" s="1947"/>
      <c r="AJ177" s="1957"/>
      <c r="AK177" s="1957"/>
      <c r="AL177" s="1957"/>
      <c r="AM177" s="1957"/>
      <c r="AN177" s="1957"/>
      <c r="AO177" s="2126"/>
      <c r="AP177" s="1957"/>
      <c r="AQ177" s="1957"/>
      <c r="AR177" s="1957"/>
      <c r="AS177" s="1957"/>
      <c r="AT177" s="1957"/>
      <c r="AU177" s="1957"/>
      <c r="AV177" s="1957"/>
      <c r="AW177" s="2127"/>
      <c r="AX177" s="322"/>
      <c r="AY177" s="322"/>
      <c r="AZ177" s="322"/>
      <c r="BA177" s="322"/>
    </row>
    <row r="178" spans="2:53" s="315" customFormat="1" ht="3.85" customHeight="1">
      <c r="B178" s="392"/>
      <c r="C178" s="378"/>
      <c r="D178" s="372"/>
      <c r="E178" s="2232"/>
      <c r="F178" s="2233"/>
      <c r="G178" s="2233"/>
      <c r="H178" s="2233"/>
      <c r="I178" s="2233"/>
      <c r="J178" s="2233"/>
      <c r="K178" s="2233"/>
      <c r="L178" s="2233"/>
      <c r="M178" s="2233"/>
      <c r="N178" s="2137"/>
      <c r="O178" s="1957"/>
      <c r="P178" s="1957"/>
      <c r="Q178" s="1957"/>
      <c r="R178" s="2149"/>
      <c r="S178" s="1957"/>
      <c r="T178" s="1957"/>
      <c r="U178" s="1957"/>
      <c r="V178" s="2244"/>
      <c r="W178" s="2245"/>
      <c r="X178" s="2245"/>
      <c r="Y178" s="2245"/>
      <c r="Z178" s="2245"/>
      <c r="AA178" s="2579"/>
      <c r="AB178" s="1957"/>
      <c r="AC178" s="1957"/>
      <c r="AD178" s="1957"/>
      <c r="AE178" s="1957"/>
      <c r="AF178" s="1957"/>
      <c r="AG178" s="1957"/>
      <c r="AH178" s="1957"/>
      <c r="AI178" s="1947"/>
      <c r="AJ178" s="2137"/>
      <c r="AK178" s="1957"/>
      <c r="AL178" s="1957"/>
      <c r="AM178" s="1957"/>
      <c r="AN178" s="1957"/>
      <c r="AO178" s="2126"/>
      <c r="AP178" s="2128"/>
      <c r="AQ178" s="1957"/>
      <c r="AR178" s="1957"/>
      <c r="AS178" s="1957"/>
      <c r="AT178" s="1957"/>
      <c r="AU178" s="1957"/>
      <c r="AV178" s="1957"/>
      <c r="AW178" s="2127"/>
      <c r="AX178" s="322"/>
      <c r="AY178" s="322"/>
      <c r="AZ178" s="322"/>
      <c r="BA178" s="322"/>
    </row>
    <row r="179" spans="2:53" s="315" customFormat="1" ht="3.85" customHeight="1">
      <c r="B179" s="392"/>
      <c r="C179" s="378"/>
      <c r="D179" s="372"/>
      <c r="E179" s="2232"/>
      <c r="F179" s="2233"/>
      <c r="G179" s="2233"/>
      <c r="H179" s="2233"/>
      <c r="I179" s="2233"/>
      <c r="J179" s="2233"/>
      <c r="K179" s="2233"/>
      <c r="L179" s="2233"/>
      <c r="M179" s="2233"/>
      <c r="N179" s="2137"/>
      <c r="O179" s="1957"/>
      <c r="P179" s="1957"/>
      <c r="Q179" s="1957"/>
      <c r="R179" s="2149"/>
      <c r="S179" s="1957"/>
      <c r="T179" s="1957"/>
      <c r="U179" s="1957"/>
      <c r="V179" s="2246"/>
      <c r="W179" s="2147"/>
      <c r="X179" s="2147"/>
      <c r="Y179" s="2147"/>
      <c r="Z179" s="2147"/>
      <c r="AA179" s="2148"/>
      <c r="AB179" s="1957"/>
      <c r="AC179" s="1957"/>
      <c r="AD179" s="1957"/>
      <c r="AE179" s="1957"/>
      <c r="AF179" s="1957"/>
      <c r="AG179" s="1957"/>
      <c r="AH179" s="1957"/>
      <c r="AI179" s="1947"/>
      <c r="AJ179" s="2137"/>
      <c r="AK179" s="1957"/>
      <c r="AL179" s="1957"/>
      <c r="AM179" s="1957"/>
      <c r="AN179" s="1957"/>
      <c r="AO179" s="2126"/>
      <c r="AP179" s="1957"/>
      <c r="AQ179" s="1957"/>
      <c r="AR179" s="1957"/>
      <c r="AS179" s="1957"/>
      <c r="AT179" s="1957"/>
      <c r="AU179" s="1957"/>
      <c r="AV179" s="1957"/>
      <c r="AW179" s="2127"/>
      <c r="AX179" s="322"/>
      <c r="AY179" s="322"/>
      <c r="AZ179" s="322"/>
      <c r="BA179" s="322"/>
    </row>
    <row r="180" spans="2:53" s="315" customFormat="1" ht="3.85" customHeight="1">
      <c r="B180" s="382" t="s">
        <v>349</v>
      </c>
      <c r="C180" s="383"/>
      <c r="D180" s="401"/>
      <c r="E180" s="2468" t="s">
        <v>646</v>
      </c>
      <c r="F180" s="2469"/>
      <c r="G180" s="2469"/>
      <c r="H180" s="2469"/>
      <c r="I180" s="2469"/>
      <c r="J180" s="2469"/>
      <c r="K180" s="2469"/>
      <c r="L180" s="2469"/>
      <c r="M180" s="2469"/>
      <c r="N180" s="2137"/>
      <c r="O180" s="1957"/>
      <c r="P180" s="1957"/>
      <c r="Q180" s="1957"/>
      <c r="R180" s="2143" t="s">
        <v>644</v>
      </c>
      <c r="S180" s="2588"/>
      <c r="T180" s="2588"/>
      <c r="U180" s="2588"/>
      <c r="V180" s="2588"/>
      <c r="W180" s="2588"/>
      <c r="X180" s="2588"/>
      <c r="Y180" s="2588"/>
      <c r="Z180" s="2588"/>
      <c r="AA180" s="2588"/>
      <c r="AB180" s="2588"/>
      <c r="AC180" s="2588"/>
      <c r="AD180" s="2588"/>
      <c r="AE180" s="2588"/>
      <c r="AF180" s="2588"/>
      <c r="AG180" s="2588"/>
      <c r="AH180" s="2588"/>
      <c r="AI180" s="2588"/>
      <c r="AJ180" s="2588"/>
      <c r="AK180" s="2144"/>
      <c r="AL180" s="1957"/>
      <c r="AM180" s="1957"/>
      <c r="AN180" s="1957"/>
      <c r="AO180" s="2126"/>
      <c r="AP180" s="1957"/>
      <c r="AQ180" s="1957"/>
      <c r="AR180" s="1957"/>
      <c r="AS180" s="1957"/>
      <c r="AT180" s="1957"/>
      <c r="AU180" s="1957"/>
      <c r="AV180" s="1957"/>
      <c r="AW180" s="2127"/>
      <c r="AX180" s="320"/>
      <c r="AY180" s="322"/>
      <c r="AZ180" s="322"/>
      <c r="BA180" s="322"/>
    </row>
    <row r="181" spans="2:53" s="315" customFormat="1" ht="3.85" customHeight="1">
      <c r="B181" s="382"/>
      <c r="C181" s="383"/>
      <c r="D181" s="401"/>
      <c r="E181" s="2468"/>
      <c r="F181" s="2469"/>
      <c r="G181" s="2469"/>
      <c r="H181" s="2469"/>
      <c r="I181" s="2469"/>
      <c r="J181" s="2469"/>
      <c r="K181" s="2469"/>
      <c r="L181" s="2469"/>
      <c r="M181" s="2469"/>
      <c r="N181" s="2137"/>
      <c r="O181" s="1957"/>
      <c r="P181" s="1957"/>
      <c r="Q181" s="1957"/>
      <c r="R181" s="2145"/>
      <c r="S181" s="2589"/>
      <c r="T181" s="2589"/>
      <c r="U181" s="2589"/>
      <c r="V181" s="2589"/>
      <c r="W181" s="2589"/>
      <c r="X181" s="2589"/>
      <c r="Y181" s="2589"/>
      <c r="Z181" s="2589"/>
      <c r="AA181" s="2589"/>
      <c r="AB181" s="2589"/>
      <c r="AC181" s="2589"/>
      <c r="AD181" s="2589"/>
      <c r="AE181" s="2589"/>
      <c r="AF181" s="2589"/>
      <c r="AG181" s="2589"/>
      <c r="AH181" s="2589"/>
      <c r="AI181" s="2589"/>
      <c r="AJ181" s="2589"/>
      <c r="AK181" s="2146"/>
      <c r="AL181" s="1957"/>
      <c r="AM181" s="1957"/>
      <c r="AN181" s="1957"/>
      <c r="AO181" s="2126"/>
      <c r="AP181" s="1957"/>
      <c r="AQ181" s="1957"/>
      <c r="AR181" s="1957"/>
      <c r="AS181" s="1957"/>
      <c r="AT181" s="1957"/>
      <c r="AU181" s="1957"/>
      <c r="AV181" s="1957"/>
      <c r="AW181" s="2127"/>
      <c r="AX181" s="320"/>
      <c r="AY181" s="322"/>
      <c r="AZ181" s="322"/>
      <c r="BA181" s="322"/>
    </row>
    <row r="182" spans="2:53" s="379" customFormat="1" ht="3.85" customHeight="1">
      <c r="B182" s="382"/>
      <c r="C182" s="383"/>
      <c r="D182" s="401"/>
      <c r="E182" s="2468"/>
      <c r="F182" s="2469"/>
      <c r="G182" s="2469"/>
      <c r="H182" s="2469"/>
      <c r="I182" s="2469"/>
      <c r="J182" s="2469"/>
      <c r="K182" s="2469"/>
      <c r="L182" s="2469"/>
      <c r="M182" s="2469"/>
      <c r="N182" s="375"/>
      <c r="O182" s="373"/>
      <c r="P182" s="373"/>
      <c r="Q182" s="373"/>
      <c r="R182" s="2143" t="s">
        <v>84</v>
      </c>
      <c r="S182" s="2144"/>
      <c r="T182" s="2247" t="s">
        <v>86</v>
      </c>
      <c r="U182" s="2248"/>
      <c r="V182" s="2156"/>
      <c r="W182" s="2157"/>
      <c r="X182" s="2140" t="s">
        <v>591</v>
      </c>
      <c r="Y182" s="2140"/>
      <c r="Z182" s="2157"/>
      <c r="AA182" s="2168"/>
      <c r="AB182" s="2156"/>
      <c r="AC182" s="2157"/>
      <c r="AD182" s="2157"/>
      <c r="AE182" s="2157"/>
      <c r="AF182" s="2157"/>
      <c r="AG182" s="2157"/>
      <c r="AH182" s="2157"/>
      <c r="AI182" s="2168"/>
      <c r="AJ182" s="2139" t="s">
        <v>592</v>
      </c>
      <c r="AK182" s="2140"/>
      <c r="AL182" s="373"/>
      <c r="AM182" s="373"/>
      <c r="AN182" s="373"/>
      <c r="AO182" s="374"/>
      <c r="AP182" s="373"/>
      <c r="AQ182" s="373"/>
      <c r="AR182" s="373"/>
      <c r="AS182" s="373"/>
      <c r="AT182" s="373"/>
      <c r="AU182" s="373"/>
      <c r="AV182" s="373"/>
      <c r="AW182" s="376"/>
      <c r="AX182" s="320"/>
      <c r="AY182" s="380"/>
      <c r="AZ182" s="380"/>
      <c r="BA182" s="380"/>
    </row>
    <row r="183" spans="2:53" s="315" customFormat="1" ht="3.85" customHeight="1">
      <c r="B183" s="384" t="s">
        <v>372</v>
      </c>
      <c r="C183" s="383"/>
      <c r="D183" s="401"/>
      <c r="E183" s="2468"/>
      <c r="F183" s="2469"/>
      <c r="G183" s="2469"/>
      <c r="H183" s="2469"/>
      <c r="I183" s="2469"/>
      <c r="J183" s="2469"/>
      <c r="K183" s="2469"/>
      <c r="L183" s="2469"/>
      <c r="M183" s="2469"/>
      <c r="N183" s="2137"/>
      <c r="O183" s="1957"/>
      <c r="P183" s="1957"/>
      <c r="Q183" s="1957"/>
      <c r="R183" s="2145"/>
      <c r="S183" s="2146"/>
      <c r="T183" s="2249"/>
      <c r="U183" s="2250"/>
      <c r="V183" s="2158"/>
      <c r="W183" s="2159"/>
      <c r="X183" s="2142"/>
      <c r="Y183" s="2142"/>
      <c r="Z183" s="2159"/>
      <c r="AA183" s="2169"/>
      <c r="AB183" s="2158"/>
      <c r="AC183" s="2159"/>
      <c r="AD183" s="2159"/>
      <c r="AE183" s="2159"/>
      <c r="AF183" s="2159"/>
      <c r="AG183" s="2159"/>
      <c r="AH183" s="2159"/>
      <c r="AI183" s="2169"/>
      <c r="AJ183" s="2141"/>
      <c r="AK183" s="2142"/>
      <c r="AL183" s="1957"/>
      <c r="AM183" s="1957"/>
      <c r="AN183" s="1957"/>
      <c r="AO183" s="2126"/>
      <c r="AP183" s="1957"/>
      <c r="AQ183" s="1957"/>
      <c r="AR183" s="1957"/>
      <c r="AS183" s="1957"/>
      <c r="AT183" s="1957"/>
      <c r="AU183" s="1957"/>
      <c r="AV183" s="1957"/>
      <c r="AW183" s="2127"/>
      <c r="AX183" s="320"/>
      <c r="AY183" s="322"/>
      <c r="AZ183" s="322"/>
      <c r="BA183" s="322"/>
    </row>
    <row r="184" spans="2:53" s="315" customFormat="1" ht="3.85" customHeight="1">
      <c r="B184" s="207"/>
      <c r="C184" s="385"/>
      <c r="D184" s="401"/>
      <c r="E184" s="2241" t="s">
        <v>650</v>
      </c>
      <c r="F184" s="2242"/>
      <c r="G184" s="2242"/>
      <c r="H184" s="2242"/>
      <c r="I184" s="2242"/>
      <c r="J184" s="2242"/>
      <c r="K184" s="2242"/>
      <c r="L184" s="2242"/>
      <c r="M184" s="2243"/>
      <c r="N184" s="2137"/>
      <c r="O184" s="1957"/>
      <c r="P184" s="1957"/>
      <c r="Q184" s="1957"/>
      <c r="R184" s="2149"/>
      <c r="S184" s="1957"/>
      <c r="T184" s="1957"/>
      <c r="U184" s="1957"/>
      <c r="V184" s="2137"/>
      <c r="W184" s="1957"/>
      <c r="X184" s="1957"/>
      <c r="Y184" s="1957"/>
      <c r="Z184" s="1957"/>
      <c r="AA184" s="1957"/>
      <c r="AB184" s="2137"/>
      <c r="AC184" s="1957"/>
      <c r="AD184" s="2160"/>
      <c r="AE184" s="2283"/>
      <c r="AF184" s="2283"/>
      <c r="AG184" s="2161"/>
      <c r="AH184" s="1957"/>
      <c r="AI184" s="1947"/>
      <c r="AJ184" s="1957"/>
      <c r="AK184" s="1957"/>
      <c r="AL184" s="1957"/>
      <c r="AM184" s="1957"/>
      <c r="AN184" s="1957"/>
      <c r="AO184" s="2126"/>
      <c r="AP184" s="1957"/>
      <c r="AQ184" s="1957"/>
      <c r="AR184" s="1957"/>
      <c r="AS184" s="1957"/>
      <c r="AT184" s="1957"/>
      <c r="AU184" s="1957"/>
      <c r="AV184" s="1957"/>
      <c r="AW184" s="2127"/>
      <c r="AX184" s="320"/>
      <c r="AY184" s="322"/>
      <c r="AZ184" s="322"/>
      <c r="BA184" s="322"/>
    </row>
    <row r="185" spans="2:53" s="315" customFormat="1" ht="3.85" customHeight="1" thickBot="1">
      <c r="B185" s="207"/>
      <c r="C185" s="383"/>
      <c r="D185" s="401"/>
      <c r="E185" s="2241"/>
      <c r="F185" s="2242"/>
      <c r="G185" s="2242"/>
      <c r="H185" s="2242"/>
      <c r="I185" s="2242"/>
      <c r="J185" s="2242"/>
      <c r="K185" s="2242"/>
      <c r="L185" s="2242"/>
      <c r="M185" s="2243"/>
      <c r="N185" s="2138"/>
      <c r="O185" s="2135"/>
      <c r="P185" s="2135"/>
      <c r="Q185" s="2135"/>
      <c r="R185" s="2149"/>
      <c r="S185" s="1957"/>
      <c r="T185" s="2135"/>
      <c r="U185" s="2135"/>
      <c r="V185" s="2138"/>
      <c r="W185" s="2135"/>
      <c r="X185" s="2135"/>
      <c r="Y185" s="2135"/>
      <c r="Z185" s="2135"/>
      <c r="AA185" s="2136"/>
      <c r="AB185" s="2602" t="s">
        <v>649</v>
      </c>
      <c r="AC185" s="2603"/>
      <c r="AD185" s="2603"/>
      <c r="AE185" s="2603"/>
      <c r="AF185" s="2603"/>
      <c r="AG185" s="2603"/>
      <c r="AH185" s="2603"/>
      <c r="AI185" s="2604"/>
      <c r="AJ185" s="1957"/>
      <c r="AK185" s="1957"/>
      <c r="AL185" s="1957"/>
      <c r="AM185" s="1957"/>
      <c r="AN185" s="1957"/>
      <c r="AO185" s="2126"/>
      <c r="AP185" s="1957"/>
      <c r="AQ185" s="1957"/>
      <c r="AR185" s="1957"/>
      <c r="AS185" s="1957"/>
      <c r="AT185" s="1957"/>
      <c r="AU185" s="1957"/>
      <c r="AV185" s="1957"/>
      <c r="AW185" s="2127"/>
      <c r="AX185" s="320"/>
      <c r="AY185" s="322"/>
      <c r="AZ185" s="322"/>
      <c r="BA185" s="322"/>
    </row>
    <row r="186" spans="2:53" s="315" customFormat="1" ht="3.85" customHeight="1" thickBot="1">
      <c r="B186" s="207"/>
      <c r="C186" s="383"/>
      <c r="D186" s="401"/>
      <c r="E186" s="2241"/>
      <c r="F186" s="2242"/>
      <c r="G186" s="2242"/>
      <c r="H186" s="2242"/>
      <c r="I186" s="2242"/>
      <c r="J186" s="2242"/>
      <c r="K186" s="2242"/>
      <c r="L186" s="2242"/>
      <c r="M186" s="2243"/>
      <c r="N186" s="2150"/>
      <c r="O186" s="2151"/>
      <c r="P186" s="2151"/>
      <c r="Q186" s="2151"/>
      <c r="R186" s="2296"/>
      <c r="S186" s="2151"/>
      <c r="T186" s="2151"/>
      <c r="U186" s="2151"/>
      <c r="V186" s="2150"/>
      <c r="W186" s="2151"/>
      <c r="X186" s="2151"/>
      <c r="Y186" s="2151"/>
      <c r="Z186" s="2151"/>
      <c r="AA186" s="2251"/>
      <c r="AB186" s="2605"/>
      <c r="AC186" s="2606"/>
      <c r="AD186" s="2606"/>
      <c r="AE186" s="2606"/>
      <c r="AF186" s="2606"/>
      <c r="AG186" s="2606"/>
      <c r="AH186" s="2606"/>
      <c r="AI186" s="2607"/>
      <c r="AJ186" s="1957"/>
      <c r="AK186" s="1957"/>
      <c r="AL186" s="1957"/>
      <c r="AM186" s="1957"/>
      <c r="AN186" s="1957"/>
      <c r="AO186" s="2126"/>
      <c r="AP186" s="1957"/>
      <c r="AQ186" s="1957"/>
      <c r="AR186" s="1957"/>
      <c r="AS186" s="1957"/>
      <c r="AT186" s="1957"/>
      <c r="AU186" s="1957"/>
      <c r="AV186" s="1957"/>
      <c r="AW186" s="2127"/>
      <c r="AX186" s="320"/>
      <c r="AY186" s="322"/>
      <c r="AZ186" s="322"/>
      <c r="BA186" s="322"/>
    </row>
    <row r="187" spans="2:53" s="315" customFormat="1" ht="3.85" customHeight="1" thickBot="1">
      <c r="B187" s="207"/>
      <c r="C187" s="398"/>
      <c r="D187" s="401"/>
      <c r="E187" s="2241"/>
      <c r="F187" s="2242"/>
      <c r="G187" s="2242"/>
      <c r="H187" s="2242"/>
      <c r="I187" s="2242"/>
      <c r="J187" s="2242"/>
      <c r="K187" s="2242"/>
      <c r="L187" s="2242"/>
      <c r="M187" s="2243"/>
      <c r="N187" s="2137"/>
      <c r="O187" s="1957"/>
      <c r="P187" s="1957"/>
      <c r="Q187" s="1957"/>
      <c r="R187" s="2149"/>
      <c r="S187" s="1957"/>
      <c r="T187" s="1957"/>
      <c r="U187" s="1957"/>
      <c r="V187" s="2137"/>
      <c r="W187" s="1957"/>
      <c r="X187" s="1957"/>
      <c r="Y187" s="1957"/>
      <c r="Z187" s="1957"/>
      <c r="AA187" s="1957"/>
      <c r="AB187" s="2594" t="s">
        <v>619</v>
      </c>
      <c r="AC187" s="2595"/>
      <c r="AD187" s="2598" t="s">
        <v>620</v>
      </c>
      <c r="AE187" s="2599"/>
      <c r="AF187" s="2608" t="s">
        <v>597</v>
      </c>
      <c r="AG187" s="2609"/>
      <c r="AH187" s="2590"/>
      <c r="AI187" s="2591"/>
      <c r="AJ187" s="1957"/>
      <c r="AK187" s="1957"/>
      <c r="AL187" s="1957"/>
      <c r="AM187" s="1957"/>
      <c r="AN187" s="1957"/>
      <c r="AO187" s="2126"/>
      <c r="AP187" s="1957"/>
      <c r="AQ187" s="1957"/>
      <c r="AR187" s="1957"/>
      <c r="AS187" s="1957"/>
      <c r="AT187" s="1957"/>
      <c r="AU187" s="1957"/>
      <c r="AV187" s="1957"/>
      <c r="AW187" s="2127"/>
      <c r="AX187" s="320"/>
      <c r="AY187" s="322"/>
      <c r="AZ187" s="322"/>
      <c r="BA187" s="322"/>
    </row>
    <row r="188" spans="2:53" s="315" customFormat="1" ht="3.85" customHeight="1">
      <c r="B188" s="207"/>
      <c r="C188" s="383"/>
      <c r="D188" s="401"/>
      <c r="E188" s="2241"/>
      <c r="F188" s="2242"/>
      <c r="G188" s="2242"/>
      <c r="H188" s="2242"/>
      <c r="I188" s="2242"/>
      <c r="J188" s="2242"/>
      <c r="K188" s="2242"/>
      <c r="L188" s="2242"/>
      <c r="M188" s="2243"/>
      <c r="N188" s="2137"/>
      <c r="O188" s="1957"/>
      <c r="P188" s="1957"/>
      <c r="Q188" s="1957"/>
      <c r="R188" s="2149"/>
      <c r="S188" s="1957"/>
      <c r="T188" s="1957"/>
      <c r="U188" s="1957"/>
      <c r="V188" s="2137"/>
      <c r="W188" s="1957"/>
      <c r="X188" s="1957"/>
      <c r="Y188" s="1957"/>
      <c r="Z188" s="1957"/>
      <c r="AA188" s="1957"/>
      <c r="AB188" s="2596"/>
      <c r="AC188" s="2597"/>
      <c r="AD188" s="2600"/>
      <c r="AE188" s="2601"/>
      <c r="AF188" s="2610"/>
      <c r="AG188" s="2611"/>
      <c r="AH188" s="2592"/>
      <c r="AI188" s="2593"/>
      <c r="AJ188" s="1957"/>
      <c r="AK188" s="1957"/>
      <c r="AL188" s="1957"/>
      <c r="AM188" s="1957"/>
      <c r="AN188" s="1957"/>
      <c r="AO188" s="2126"/>
      <c r="AP188" s="1957"/>
      <c r="AQ188" s="1957"/>
      <c r="AR188" s="1957"/>
      <c r="AS188" s="1957"/>
      <c r="AT188" s="1957"/>
      <c r="AU188" s="1957"/>
      <c r="AV188" s="1957"/>
      <c r="AW188" s="2127"/>
      <c r="AX188" s="320"/>
      <c r="AY188" s="322"/>
      <c r="AZ188" s="322"/>
      <c r="BA188" s="322"/>
    </row>
    <row r="189" spans="2:53" s="315" customFormat="1" ht="3.85" customHeight="1">
      <c r="B189" s="207"/>
      <c r="C189" s="383"/>
      <c r="D189" s="401"/>
      <c r="E189" s="2241"/>
      <c r="F189" s="2242"/>
      <c r="G189" s="2242"/>
      <c r="H189" s="2242"/>
      <c r="I189" s="2242"/>
      <c r="J189" s="2242"/>
      <c r="K189" s="2242"/>
      <c r="L189" s="2242"/>
      <c r="M189" s="2243"/>
      <c r="N189" s="2137"/>
      <c r="O189" s="1957"/>
      <c r="P189" s="1957"/>
      <c r="Q189" s="1957"/>
      <c r="R189" s="2149"/>
      <c r="S189" s="1957"/>
      <c r="T189" s="1957"/>
      <c r="U189" s="1957"/>
      <c r="V189" s="2137"/>
      <c r="W189" s="1957"/>
      <c r="X189" s="1957"/>
      <c r="Y189" s="1957"/>
      <c r="Z189" s="1957"/>
      <c r="AA189" s="1957"/>
      <c r="AB189" s="2174" t="s">
        <v>639</v>
      </c>
      <c r="AC189" s="2175"/>
      <c r="AD189" s="2175"/>
      <c r="AE189" s="2175"/>
      <c r="AF189" s="2175"/>
      <c r="AG189" s="2175"/>
      <c r="AH189" s="2175"/>
      <c r="AI189" s="2176"/>
      <c r="AJ189" s="1957"/>
      <c r="AK189" s="1957"/>
      <c r="AL189" s="1957"/>
      <c r="AM189" s="1957"/>
      <c r="AN189" s="1957"/>
      <c r="AO189" s="2126"/>
      <c r="AP189" s="1957"/>
      <c r="AQ189" s="1957"/>
      <c r="AR189" s="1957"/>
      <c r="AS189" s="1957"/>
      <c r="AT189" s="1957"/>
      <c r="AU189" s="1957"/>
      <c r="AV189" s="1957"/>
      <c r="AW189" s="2127"/>
      <c r="AX189" s="320"/>
      <c r="AY189" s="322"/>
      <c r="AZ189" s="322"/>
      <c r="BA189" s="322"/>
    </row>
    <row r="190" spans="2:53" s="315" customFormat="1" ht="3.85" customHeight="1">
      <c r="B190" s="381" t="s">
        <v>280</v>
      </c>
      <c r="C190" s="383"/>
      <c r="D190" s="401"/>
      <c r="E190" s="2241"/>
      <c r="F190" s="2242"/>
      <c r="G190" s="2242"/>
      <c r="H190" s="2242"/>
      <c r="I190" s="2242"/>
      <c r="J190" s="2242"/>
      <c r="K190" s="2242"/>
      <c r="L190" s="2242"/>
      <c r="M190" s="2243"/>
      <c r="N190" s="2137"/>
      <c r="O190" s="1957"/>
      <c r="P190" s="1957"/>
      <c r="Q190" s="1957"/>
      <c r="R190" s="2149"/>
      <c r="S190" s="1957"/>
      <c r="T190" s="1957"/>
      <c r="U190" s="1957"/>
      <c r="V190" s="2137"/>
      <c r="W190" s="1957"/>
      <c r="X190" s="1957"/>
      <c r="Y190" s="1957"/>
      <c r="Z190" s="1957"/>
      <c r="AA190" s="1957"/>
      <c r="AB190" s="2177"/>
      <c r="AC190" s="2178"/>
      <c r="AD190" s="2178"/>
      <c r="AE190" s="2178"/>
      <c r="AF190" s="2178"/>
      <c r="AG190" s="2178"/>
      <c r="AH190" s="2178"/>
      <c r="AI190" s="2179"/>
      <c r="AJ190" s="1957"/>
      <c r="AK190" s="1957"/>
      <c r="AL190" s="1957"/>
      <c r="AM190" s="1957"/>
      <c r="AN190" s="1957"/>
      <c r="AO190" s="2126"/>
      <c r="AP190" s="1957"/>
      <c r="AQ190" s="1957"/>
      <c r="AR190" s="1957"/>
      <c r="AS190" s="1957"/>
      <c r="AT190" s="1957"/>
      <c r="AU190" s="1957"/>
      <c r="AV190" s="1957"/>
      <c r="AW190" s="2127"/>
      <c r="AX190" s="320"/>
      <c r="AY190" s="322"/>
      <c r="AZ190" s="322"/>
      <c r="BA190" s="322"/>
    </row>
    <row r="191" spans="2:53" s="315" customFormat="1" ht="3.75" customHeight="1">
      <c r="B191" s="382" t="s">
        <v>322</v>
      </c>
      <c r="C191" s="383"/>
      <c r="D191" s="401"/>
      <c r="E191" s="2241"/>
      <c r="F191" s="2242"/>
      <c r="G191" s="2242"/>
      <c r="H191" s="2242"/>
      <c r="I191" s="2242"/>
      <c r="J191" s="2242"/>
      <c r="K191" s="2242"/>
      <c r="L191" s="2242"/>
      <c r="M191" s="2243"/>
      <c r="N191" s="2137"/>
      <c r="O191" s="1957"/>
      <c r="P191" s="1957"/>
      <c r="Q191" s="1957"/>
      <c r="R191" s="2149"/>
      <c r="S191" s="1957"/>
      <c r="T191" s="1957"/>
      <c r="U191" s="1957"/>
      <c r="V191" s="2137"/>
      <c r="W191" s="1957"/>
      <c r="X191" s="1957"/>
      <c r="Y191" s="1957"/>
      <c r="Z191" s="1957"/>
      <c r="AA191" s="1957"/>
      <c r="AB191" s="2174" t="s">
        <v>640</v>
      </c>
      <c r="AC191" s="2175"/>
      <c r="AD191" s="2175"/>
      <c r="AE191" s="2175"/>
      <c r="AF191" s="2175"/>
      <c r="AG191" s="2175"/>
      <c r="AH191" s="2175"/>
      <c r="AI191" s="2176"/>
      <c r="AJ191" s="1957"/>
      <c r="AK191" s="1957"/>
      <c r="AL191" s="1957"/>
      <c r="AM191" s="1957"/>
      <c r="AN191" s="1957"/>
      <c r="AO191" s="2126"/>
      <c r="AP191" s="1957"/>
      <c r="AQ191" s="1957"/>
      <c r="AR191" s="1957"/>
      <c r="AS191" s="1957"/>
      <c r="AT191" s="1957"/>
      <c r="AU191" s="1957"/>
      <c r="AV191" s="1957"/>
      <c r="AW191" s="2127"/>
      <c r="AX191" s="320"/>
      <c r="AY191" s="322"/>
      <c r="AZ191" s="322"/>
      <c r="BA191" s="322"/>
    </row>
    <row r="192" spans="2:53" s="315" customFormat="1" ht="3.75" customHeight="1">
      <c r="B192" s="382"/>
      <c r="C192" s="383"/>
      <c r="D192" s="401"/>
      <c r="E192" s="2241"/>
      <c r="F192" s="2242"/>
      <c r="G192" s="2242"/>
      <c r="H192" s="2242"/>
      <c r="I192" s="2242"/>
      <c r="J192" s="2242"/>
      <c r="K192" s="2242"/>
      <c r="L192" s="2242"/>
      <c r="M192" s="2243"/>
      <c r="N192" s="2137"/>
      <c r="O192" s="1957"/>
      <c r="P192" s="1957"/>
      <c r="Q192" s="1957"/>
      <c r="R192" s="2149"/>
      <c r="S192" s="1957"/>
      <c r="T192" s="1957"/>
      <c r="U192" s="1957"/>
      <c r="V192" s="2137"/>
      <c r="W192" s="1957"/>
      <c r="X192" s="1957"/>
      <c r="Y192" s="1957"/>
      <c r="Z192" s="1957"/>
      <c r="AA192" s="1957"/>
      <c r="AB192" s="2177"/>
      <c r="AC192" s="2178"/>
      <c r="AD192" s="2178"/>
      <c r="AE192" s="2178"/>
      <c r="AF192" s="2178"/>
      <c r="AG192" s="2178"/>
      <c r="AH192" s="2178"/>
      <c r="AI192" s="2179"/>
      <c r="AJ192" s="1957"/>
      <c r="AK192" s="1957"/>
      <c r="AL192" s="1957"/>
      <c r="AM192" s="1957"/>
      <c r="AN192" s="1957"/>
      <c r="AO192" s="2126"/>
      <c r="AP192" s="1957"/>
      <c r="AQ192" s="1957"/>
      <c r="AR192" s="1957"/>
      <c r="AS192" s="1957"/>
      <c r="AT192" s="1957"/>
      <c r="AU192" s="1957"/>
      <c r="AV192" s="1957"/>
      <c r="AW192" s="2127"/>
      <c r="AX192" s="320"/>
      <c r="AY192" s="322"/>
      <c r="AZ192" s="322"/>
      <c r="BA192" s="322"/>
    </row>
    <row r="193" spans="2:57" s="315" customFormat="1" ht="3.4" customHeight="1">
      <c r="B193" s="311"/>
      <c r="C193" s="310"/>
      <c r="D193" s="372"/>
      <c r="E193" s="2628" t="s">
        <v>602</v>
      </c>
      <c r="F193" s="2278"/>
      <c r="G193" s="2278"/>
      <c r="H193" s="2278"/>
      <c r="I193" s="2278"/>
      <c r="J193" s="2278"/>
      <c r="K193" s="2278"/>
      <c r="L193" s="2278"/>
      <c r="M193" s="2278"/>
      <c r="N193" s="2137"/>
      <c r="O193" s="1957"/>
      <c r="P193" s="1957"/>
      <c r="Q193" s="1957"/>
      <c r="R193" s="2149"/>
      <c r="S193" s="1957"/>
      <c r="T193" s="1957"/>
      <c r="U193" s="1957"/>
      <c r="V193" s="2137"/>
      <c r="W193" s="1957"/>
      <c r="X193" s="1957"/>
      <c r="Y193" s="1957"/>
      <c r="Z193" s="1957"/>
      <c r="AA193" s="1957"/>
      <c r="AB193" s="2570"/>
      <c r="AC193" s="2571"/>
      <c r="AD193" s="2571"/>
      <c r="AE193" s="2571"/>
      <c r="AF193" s="2571"/>
      <c r="AG193" s="2571"/>
      <c r="AH193" s="2571"/>
      <c r="AI193" s="2620"/>
      <c r="AJ193" s="1957"/>
      <c r="AK193" s="1957"/>
      <c r="AL193" s="1957"/>
      <c r="AM193" s="1957"/>
      <c r="AN193" s="1957"/>
      <c r="AO193" s="2126"/>
      <c r="AP193" s="1957"/>
      <c r="AQ193" s="1957"/>
      <c r="AR193" s="1957"/>
      <c r="AS193" s="1957"/>
      <c r="AT193" s="1957"/>
      <c r="AU193" s="1957"/>
      <c r="AV193" s="1957"/>
      <c r="AW193" s="2127"/>
      <c r="AX193" s="320"/>
      <c r="AY193" s="322"/>
      <c r="AZ193" s="322"/>
      <c r="BA193" s="322"/>
    </row>
    <row r="194" spans="2:57" s="315" customFormat="1" ht="3.4" customHeight="1">
      <c r="B194" s="311"/>
      <c r="C194" s="310"/>
      <c r="D194" s="372"/>
      <c r="E194" s="2628"/>
      <c r="F194" s="2278"/>
      <c r="G194" s="2278"/>
      <c r="H194" s="2278"/>
      <c r="I194" s="2278"/>
      <c r="J194" s="2278"/>
      <c r="K194" s="2278"/>
      <c r="L194" s="2278"/>
      <c r="M194" s="2278"/>
      <c r="N194" s="2137"/>
      <c r="O194" s="1957"/>
      <c r="P194" s="1957"/>
      <c r="Q194" s="1957"/>
      <c r="R194" s="2149"/>
      <c r="S194" s="1957"/>
      <c r="T194" s="1957"/>
      <c r="U194" s="1957"/>
      <c r="V194" s="2137"/>
      <c r="W194" s="1957"/>
      <c r="X194" s="1957"/>
      <c r="Y194" s="1957"/>
      <c r="Z194" s="1957"/>
      <c r="AA194" s="1957"/>
      <c r="AB194" s="2137"/>
      <c r="AC194" s="1957"/>
      <c r="AD194" s="1957"/>
      <c r="AE194" s="1957"/>
      <c r="AF194" s="1957"/>
      <c r="AG194" s="1957"/>
      <c r="AH194" s="1957"/>
      <c r="AI194" s="1947"/>
      <c r="AJ194" s="2279"/>
      <c r="AK194" s="2280"/>
      <c r="AL194" s="2280"/>
      <c r="AM194" s="2280"/>
      <c r="AN194" s="2280"/>
      <c r="AO194" s="2281"/>
      <c r="AP194" s="1957"/>
      <c r="AQ194" s="1957"/>
      <c r="AR194" s="1957"/>
      <c r="AS194" s="1957"/>
      <c r="AT194" s="1957"/>
      <c r="AU194" s="1957"/>
      <c r="AV194" s="1957"/>
      <c r="AW194" s="2127"/>
      <c r="AX194" s="320"/>
      <c r="AY194" s="322"/>
      <c r="AZ194" s="322"/>
      <c r="BA194" s="322"/>
    </row>
    <row r="195" spans="2:57" s="315" customFormat="1" ht="3.4" customHeight="1" thickBot="1">
      <c r="B195" s="311" t="s">
        <v>375</v>
      </c>
      <c r="C195" s="310"/>
      <c r="D195" s="372"/>
      <c r="E195" s="2628"/>
      <c r="F195" s="2278"/>
      <c r="G195" s="2278"/>
      <c r="H195" s="2278"/>
      <c r="I195" s="2278"/>
      <c r="J195" s="2278"/>
      <c r="K195" s="2278"/>
      <c r="L195" s="2278"/>
      <c r="M195" s="2278"/>
      <c r="N195" s="2246"/>
      <c r="O195" s="2147"/>
      <c r="P195" s="2147"/>
      <c r="Q195" s="2147"/>
      <c r="R195" s="2261"/>
      <c r="S195" s="2262"/>
      <c r="T195" s="2262"/>
      <c r="U195" s="2262"/>
      <c r="V195" s="2263"/>
      <c r="W195" s="2262"/>
      <c r="X195" s="2262"/>
      <c r="Y195" s="2262"/>
      <c r="Z195" s="2262"/>
      <c r="AA195" s="2262"/>
      <c r="AB195" s="2263"/>
      <c r="AC195" s="2262"/>
      <c r="AD195" s="2262"/>
      <c r="AE195" s="2262"/>
      <c r="AF195" s="2262"/>
      <c r="AG195" s="2262"/>
      <c r="AH195" s="2262"/>
      <c r="AI195" s="2264"/>
      <c r="AJ195" s="2262"/>
      <c r="AK195" s="2262"/>
      <c r="AL195" s="2262"/>
      <c r="AM195" s="2262"/>
      <c r="AN195" s="2262"/>
      <c r="AO195" s="2265"/>
      <c r="AP195" s="2262"/>
      <c r="AQ195" s="2262"/>
      <c r="AR195" s="2262"/>
      <c r="AS195" s="2262"/>
      <c r="AT195" s="2262"/>
      <c r="AU195" s="2262"/>
      <c r="AV195" s="2262"/>
      <c r="AW195" s="2266"/>
      <c r="AX195" s="320"/>
      <c r="AY195" s="322"/>
      <c r="AZ195" s="322"/>
      <c r="BA195" s="322"/>
    </row>
    <row r="196" spans="2:57" s="315" customFormat="1" ht="3.85" customHeight="1" thickTop="1">
      <c r="B196" s="402"/>
      <c r="C196" s="372"/>
      <c r="D196" s="372"/>
      <c r="E196" s="2180"/>
      <c r="F196" s="2180"/>
      <c r="G196" s="2180"/>
      <c r="H196" s="2180"/>
      <c r="I196" s="2180"/>
      <c r="J196" s="2180"/>
      <c r="K196" s="2180"/>
      <c r="L196" s="2180"/>
      <c r="M196" s="2180"/>
      <c r="N196" s="2181"/>
      <c r="O196" s="2181"/>
      <c r="P196" s="2181"/>
      <c r="Q196" s="2182"/>
      <c r="R196" s="2185"/>
      <c r="S196" s="2186"/>
      <c r="T196" s="2186"/>
      <c r="U196" s="2187"/>
      <c r="V196" s="2215" t="s">
        <v>616</v>
      </c>
      <c r="W196" s="2215"/>
      <c r="X196" s="2215"/>
      <c r="Y196" s="2215"/>
      <c r="Z196" s="2215"/>
      <c r="AA196" s="2215"/>
      <c r="AB196" s="2215" t="s">
        <v>611</v>
      </c>
      <c r="AC196" s="2215"/>
      <c r="AD196" s="2215"/>
      <c r="AE196" s="2215"/>
      <c r="AF196" s="2215"/>
      <c r="AG196" s="2215"/>
      <c r="AH196" s="2215"/>
      <c r="AI196" s="2215"/>
      <c r="AJ196" s="2205"/>
      <c r="AK196" s="2205"/>
      <c r="AL196" s="2205"/>
      <c r="AM196" s="2205"/>
      <c r="AN196" s="2205"/>
      <c r="AO196" s="2205"/>
      <c r="AP196" s="2267"/>
      <c r="AQ196" s="2267"/>
      <c r="AR196" s="2267"/>
      <c r="AS196" s="2267"/>
      <c r="AT196" s="2267"/>
      <c r="AU196" s="2267"/>
      <c r="AV196" s="2267"/>
      <c r="AW196" s="2268"/>
      <c r="AX196" s="320"/>
      <c r="AY196" s="322"/>
      <c r="AZ196" s="322"/>
      <c r="BA196" s="322"/>
    </row>
    <row r="197" spans="2:57" s="315" customFormat="1" ht="3.85" customHeight="1">
      <c r="B197" s="402"/>
      <c r="C197" s="372"/>
      <c r="D197" s="372"/>
      <c r="E197" s="2180"/>
      <c r="F197" s="2180"/>
      <c r="G197" s="2180"/>
      <c r="H197" s="2180"/>
      <c r="I197" s="2180"/>
      <c r="J197" s="2180"/>
      <c r="K197" s="2180"/>
      <c r="L197" s="2180"/>
      <c r="M197" s="2180"/>
      <c r="N197" s="2183"/>
      <c r="O197" s="2183"/>
      <c r="P197" s="2183"/>
      <c r="Q197" s="2184"/>
      <c r="R197" s="2188"/>
      <c r="S197" s="2189"/>
      <c r="T197" s="2189"/>
      <c r="U197" s="2190"/>
      <c r="V197" s="2216"/>
      <c r="W197" s="2216"/>
      <c r="X197" s="2216"/>
      <c r="Y197" s="2216"/>
      <c r="Z197" s="2216"/>
      <c r="AA197" s="2216"/>
      <c r="AB197" s="2216"/>
      <c r="AC197" s="2216"/>
      <c r="AD197" s="2216"/>
      <c r="AE197" s="2216"/>
      <c r="AF197" s="2216"/>
      <c r="AG197" s="2216"/>
      <c r="AH197" s="2216"/>
      <c r="AI197" s="2216"/>
      <c r="AJ197" s="2206"/>
      <c r="AK197" s="2206"/>
      <c r="AL197" s="2206"/>
      <c r="AM197" s="2206"/>
      <c r="AN197" s="2206"/>
      <c r="AO197" s="2206"/>
      <c r="AP197" s="2269"/>
      <c r="AQ197" s="2269"/>
      <c r="AR197" s="2269"/>
      <c r="AS197" s="2269"/>
      <c r="AT197" s="2269"/>
      <c r="AU197" s="2269"/>
      <c r="AV197" s="2269"/>
      <c r="AW197" s="2270"/>
      <c r="AX197" s="320"/>
      <c r="AY197" s="322"/>
      <c r="AZ197" s="322"/>
      <c r="BA197" s="322"/>
    </row>
    <row r="198" spans="2:57" s="315" customFormat="1" ht="3.75" customHeight="1" thickBot="1">
      <c r="B198" s="2465"/>
      <c r="C198" s="2465"/>
      <c r="D198" s="2465"/>
      <c r="E198" s="2180"/>
      <c r="F198" s="2180"/>
      <c r="G198" s="2180"/>
      <c r="H198" s="2180"/>
      <c r="I198" s="2180"/>
      <c r="J198" s="2180"/>
      <c r="K198" s="2180"/>
      <c r="L198" s="2180"/>
      <c r="M198" s="2180"/>
      <c r="N198" s="2183"/>
      <c r="O198" s="2183"/>
      <c r="P198" s="2183"/>
      <c r="Q198" s="2184"/>
      <c r="R198" s="2191"/>
      <c r="S198" s="2192"/>
      <c r="T198" s="2192"/>
      <c r="U198" s="2193"/>
      <c r="V198" s="2217"/>
      <c r="W198" s="2217"/>
      <c r="X198" s="2217"/>
      <c r="Y198" s="2217"/>
      <c r="Z198" s="2217"/>
      <c r="AA198" s="2217"/>
      <c r="AB198" s="2217"/>
      <c r="AC198" s="2217"/>
      <c r="AD198" s="2217"/>
      <c r="AE198" s="2217"/>
      <c r="AF198" s="2217"/>
      <c r="AG198" s="2217"/>
      <c r="AH198" s="2217"/>
      <c r="AI198" s="2217"/>
      <c r="AJ198" s="2207"/>
      <c r="AK198" s="2207"/>
      <c r="AL198" s="2207"/>
      <c r="AM198" s="2207"/>
      <c r="AN198" s="2207"/>
      <c r="AO198" s="2207"/>
      <c r="AP198" s="2271"/>
      <c r="AQ198" s="2271"/>
      <c r="AR198" s="2271"/>
      <c r="AS198" s="2271"/>
      <c r="AT198" s="2271"/>
      <c r="AU198" s="2271"/>
      <c r="AV198" s="2271"/>
      <c r="AW198" s="2272"/>
      <c r="AX198" s="320"/>
      <c r="AY198" s="322"/>
      <c r="AZ198" s="322"/>
      <c r="BA198" s="322"/>
    </row>
    <row r="199" spans="2:57" s="315" customFormat="1" ht="13.9" customHeight="1" thickTop="1" thickBot="1">
      <c r="B199" s="2465"/>
      <c r="C199" s="2465"/>
      <c r="D199" s="2465"/>
      <c r="E199" s="322"/>
      <c r="F199" s="322"/>
      <c r="G199" s="322"/>
      <c r="H199" s="323"/>
      <c r="I199" s="323"/>
      <c r="J199" s="323"/>
      <c r="K199" s="322"/>
      <c r="L199" s="322"/>
      <c r="M199" s="322"/>
      <c r="N199" s="322"/>
      <c r="O199" s="322"/>
      <c r="P199" s="322"/>
      <c r="Q199" s="322"/>
      <c r="R199" s="2273" t="s">
        <v>606</v>
      </c>
      <c r="S199" s="2274"/>
      <c r="T199" s="2274"/>
      <c r="U199" s="2274"/>
      <c r="V199" s="2274"/>
      <c r="W199" s="2274"/>
      <c r="X199" s="2274"/>
      <c r="Y199" s="2274"/>
      <c r="Z199" s="2274"/>
      <c r="AA199" s="2274"/>
      <c r="AB199" s="2274"/>
      <c r="AC199" s="2274"/>
      <c r="AD199" s="2274"/>
      <c r="AE199" s="2274"/>
      <c r="AF199" s="2274"/>
      <c r="AG199" s="2274"/>
      <c r="AH199" s="2274"/>
      <c r="AI199" s="2274"/>
      <c r="AJ199" s="2274"/>
      <c r="AK199" s="2274"/>
      <c r="AL199" s="2274"/>
      <c r="AM199" s="2274"/>
      <c r="AN199" s="2274"/>
      <c r="AO199" s="2274"/>
      <c r="AP199" s="2274"/>
      <c r="AQ199" s="2274"/>
      <c r="AR199" s="2274"/>
      <c r="AS199" s="2274"/>
      <c r="AT199" s="2274"/>
      <c r="AU199" s="2274"/>
      <c r="AV199" s="2274"/>
      <c r="AW199" s="2275"/>
      <c r="AX199" s="320"/>
      <c r="AY199" s="322"/>
      <c r="AZ199" s="322"/>
    </row>
    <row r="200" spans="2:57" s="341" customFormat="1" ht="13.9" customHeight="1" thickTop="1">
      <c r="B200" s="2465"/>
      <c r="C200" s="2465"/>
      <c r="D200" s="2465"/>
      <c r="E200" s="340"/>
      <c r="F200" s="340"/>
      <c r="G200" s="340"/>
      <c r="H200" s="323"/>
      <c r="I200" s="323"/>
      <c r="J200" s="323"/>
      <c r="K200" s="340"/>
      <c r="L200" s="457"/>
      <c r="M200" s="457"/>
      <c r="N200" s="457"/>
      <c r="O200" s="457"/>
      <c r="P200" s="457"/>
      <c r="Q200" s="457"/>
      <c r="R200" s="346"/>
      <c r="S200" s="346"/>
      <c r="T200" s="346"/>
      <c r="U200" s="346"/>
      <c r="V200" s="346"/>
      <c r="W200" s="346"/>
      <c r="X200" s="346"/>
      <c r="Y200" s="346"/>
      <c r="Z200" s="346"/>
      <c r="AA200" s="346"/>
      <c r="AB200" s="346"/>
      <c r="AC200" s="346"/>
      <c r="AD200" s="346"/>
      <c r="AE200" s="346"/>
      <c r="AF200" s="346"/>
      <c r="AG200" s="346"/>
      <c r="AH200" s="346"/>
      <c r="AI200" s="346"/>
      <c r="AJ200" s="346"/>
      <c r="AK200" s="346"/>
      <c r="AL200" s="346"/>
      <c r="AM200" s="346"/>
      <c r="AN200" s="346"/>
      <c r="AO200" s="346"/>
      <c r="AP200" s="346"/>
      <c r="AQ200" s="346"/>
      <c r="AR200" s="346"/>
      <c r="AS200" s="346"/>
      <c r="AT200" s="346"/>
      <c r="AU200" s="346"/>
      <c r="AV200" s="346"/>
      <c r="AW200" s="346"/>
      <c r="AX200" s="320"/>
      <c r="AY200" s="340"/>
      <c r="AZ200" s="340"/>
      <c r="BA200" s="340"/>
    </row>
    <row r="201" spans="2:57" s="544" customFormat="1" ht="13.9" customHeight="1" thickBot="1">
      <c r="B201" s="2465"/>
      <c r="C201" s="2465"/>
      <c r="D201" s="2465"/>
      <c r="E201" s="545"/>
      <c r="F201" s="545"/>
      <c r="G201" s="545"/>
      <c r="H201" s="323"/>
      <c r="I201" s="323"/>
      <c r="J201" s="323"/>
      <c r="K201" s="545"/>
      <c r="L201" s="545"/>
      <c r="M201" s="545"/>
      <c r="N201" s="545"/>
      <c r="O201" s="545"/>
      <c r="P201" s="545"/>
      <c r="Q201" s="545"/>
      <c r="R201" s="346"/>
      <c r="S201" s="346"/>
      <c r="T201" s="346"/>
      <c r="U201" s="346"/>
      <c r="V201" s="346"/>
      <c r="W201" s="346"/>
      <c r="X201" s="346"/>
      <c r="Y201" s="346"/>
      <c r="Z201" s="346"/>
      <c r="AA201" s="346"/>
      <c r="AB201" s="346"/>
      <c r="AC201" s="346"/>
      <c r="AD201" s="346"/>
      <c r="AE201" s="346"/>
      <c r="AF201" s="346"/>
      <c r="AG201" s="346"/>
      <c r="AH201" s="346"/>
      <c r="AI201" s="346"/>
      <c r="AJ201" s="346"/>
      <c r="AK201" s="346"/>
      <c r="AL201" s="346"/>
      <c r="AM201" s="346"/>
      <c r="AN201" s="346"/>
      <c r="AO201" s="346"/>
      <c r="AP201" s="346"/>
      <c r="AQ201" s="346"/>
      <c r="AR201" s="346"/>
      <c r="AS201" s="346"/>
      <c r="AT201" s="346"/>
      <c r="AU201" s="346"/>
      <c r="AV201" s="346"/>
      <c r="AW201" s="346"/>
      <c r="AX201" s="320"/>
      <c r="AY201" s="545"/>
      <c r="AZ201" s="545"/>
      <c r="BA201" s="545"/>
    </row>
    <row r="202" spans="2:57" s="546" customFormat="1" ht="13.9" customHeight="1" thickTop="1">
      <c r="B202" s="2465"/>
      <c r="C202" s="2465"/>
      <c r="D202" s="2465"/>
      <c r="E202" s="2256"/>
      <c r="F202" s="2256"/>
      <c r="G202" s="2256"/>
      <c r="H202" s="2256"/>
      <c r="I202" s="2256"/>
      <c r="J202" s="2256"/>
      <c r="K202" s="2256"/>
      <c r="L202" s="2256"/>
      <c r="M202" s="2256"/>
      <c r="N202" s="2218"/>
      <c r="O202" s="2218"/>
      <c r="P202" s="2218"/>
      <c r="Q202" s="2219"/>
      <c r="R202" s="2224" t="s">
        <v>478</v>
      </c>
      <c r="S202" s="2225"/>
      <c r="T202" s="2225"/>
      <c r="U202" s="2225"/>
      <c r="V202" s="2617" t="s">
        <v>479</v>
      </c>
      <c r="W202" s="2618"/>
      <c r="X202" s="2618"/>
      <c r="Y202" s="2618"/>
      <c r="Z202" s="2618"/>
      <c r="AA202" s="2618"/>
      <c r="AB202" s="2618"/>
      <c r="AC202" s="2619"/>
      <c r="AD202" s="2617" t="s">
        <v>475</v>
      </c>
      <c r="AE202" s="2618"/>
      <c r="AF202" s="2618"/>
      <c r="AG202" s="2618"/>
      <c r="AH202" s="2618"/>
      <c r="AI202" s="2619"/>
      <c r="AJ202" s="2208" t="s">
        <v>474</v>
      </c>
      <c r="AK202" s="2209"/>
      <c r="AL202" s="2618"/>
      <c r="AM202" s="2618"/>
      <c r="AN202" s="2618"/>
      <c r="AO202" s="2619"/>
      <c r="AP202" s="2252" t="s">
        <v>595</v>
      </c>
      <c r="AQ202" s="2252"/>
      <c r="AR202" s="2252"/>
      <c r="AS202" s="2252"/>
      <c r="AT202" s="2252"/>
      <c r="AU202" s="2252"/>
      <c r="AV202" s="2252"/>
      <c r="AW202" s="2253"/>
      <c r="AX202" s="320"/>
      <c r="AY202" s="542"/>
      <c r="AZ202" s="542"/>
      <c r="BA202" s="542"/>
    </row>
    <row r="203" spans="2:57" s="546" customFormat="1" ht="13.5" customHeight="1">
      <c r="B203" s="2465"/>
      <c r="C203" s="2465"/>
      <c r="D203" s="2465"/>
      <c r="E203" s="2256"/>
      <c r="F203" s="2256"/>
      <c r="G203" s="2256"/>
      <c r="H203" s="2256"/>
      <c r="I203" s="2256"/>
      <c r="J203" s="2256"/>
      <c r="K203" s="2256"/>
      <c r="L203" s="2256"/>
      <c r="M203" s="2256"/>
      <c r="N203" s="2220"/>
      <c r="O203" s="2220"/>
      <c r="P203" s="2220"/>
      <c r="Q203" s="2221"/>
      <c r="R203" s="2226"/>
      <c r="S203" s="2227"/>
      <c r="T203" s="2227"/>
      <c r="U203" s="2227"/>
      <c r="V203" s="2631" t="s">
        <v>477</v>
      </c>
      <c r="W203" s="2632"/>
      <c r="X203" s="2632"/>
      <c r="Y203" s="2632"/>
      <c r="Z203" s="2632"/>
      <c r="AA203" s="2632"/>
      <c r="AB203" s="2632"/>
      <c r="AC203" s="2633"/>
      <c r="AD203" s="2631" t="s">
        <v>476</v>
      </c>
      <c r="AE203" s="2632"/>
      <c r="AF203" s="2632"/>
      <c r="AG203" s="2632"/>
      <c r="AH203" s="2632"/>
      <c r="AI203" s="2632"/>
      <c r="AJ203" s="2632"/>
      <c r="AK203" s="2632"/>
      <c r="AL203" s="2632"/>
      <c r="AM203" s="2632"/>
      <c r="AN203" s="2632"/>
      <c r="AO203" s="2633"/>
      <c r="AP203" s="2254"/>
      <c r="AQ203" s="2254"/>
      <c r="AR203" s="2254"/>
      <c r="AS203" s="2254"/>
      <c r="AT203" s="2254"/>
      <c r="AU203" s="2254"/>
      <c r="AV203" s="2254"/>
      <c r="AW203" s="2255"/>
      <c r="AX203" s="320"/>
      <c r="AY203" s="542"/>
      <c r="AZ203" s="542"/>
      <c r="BA203" s="542"/>
    </row>
    <row r="204" spans="2:57" s="546" customFormat="1" ht="13.5" customHeight="1">
      <c r="B204" s="2465"/>
      <c r="C204" s="2465"/>
      <c r="D204" s="2465"/>
      <c r="E204" s="2256"/>
      <c r="F204" s="2256"/>
      <c r="G204" s="2256"/>
      <c r="H204" s="2256"/>
      <c r="I204" s="2256"/>
      <c r="J204" s="2256"/>
      <c r="K204" s="2256"/>
      <c r="L204" s="2256"/>
      <c r="M204" s="2393"/>
      <c r="N204" s="1802">
        <v>2018</v>
      </c>
      <c r="O204" s="2394"/>
      <c r="P204" s="2394"/>
      <c r="Q204" s="2394"/>
      <c r="R204" s="2394"/>
      <c r="S204" s="2394"/>
      <c r="T204" s="2394"/>
      <c r="U204" s="2394"/>
      <c r="V204" s="2634">
        <v>2019</v>
      </c>
      <c r="W204" s="2222"/>
      <c r="X204" s="2222"/>
      <c r="Y204" s="2222"/>
      <c r="Z204" s="2222"/>
      <c r="AA204" s="2222"/>
      <c r="AB204" s="2222"/>
      <c r="AC204" s="2635"/>
      <c r="AD204" s="1803">
        <v>2020</v>
      </c>
      <c r="AE204" s="2222"/>
      <c r="AF204" s="2222"/>
      <c r="AG204" s="2222"/>
      <c r="AH204" s="2222"/>
      <c r="AI204" s="2222"/>
      <c r="AJ204" s="2222"/>
      <c r="AK204" s="2222"/>
      <c r="AL204" s="2222">
        <v>2021</v>
      </c>
      <c r="AM204" s="2222"/>
      <c r="AN204" s="2222"/>
      <c r="AO204" s="2222"/>
      <c r="AP204" s="2222"/>
      <c r="AQ204" s="2222"/>
      <c r="AR204" s="2222"/>
      <c r="AS204" s="2222"/>
      <c r="AT204" s="2395">
        <v>2022</v>
      </c>
      <c r="AU204" s="2395"/>
      <c r="AV204" s="2395"/>
      <c r="AW204" s="2396"/>
      <c r="AX204" s="2256"/>
      <c r="AY204" s="2256"/>
      <c r="AZ204" s="2256"/>
      <c r="BA204" s="2256"/>
    </row>
    <row r="205" spans="2:57" s="546" customFormat="1" ht="11.65">
      <c r="B205" s="2465"/>
      <c r="C205" s="2465"/>
      <c r="D205" s="2465"/>
      <c r="E205" s="2372"/>
      <c r="F205" s="2372"/>
      <c r="G205" s="2372"/>
      <c r="H205" s="2372"/>
      <c r="I205" s="2372"/>
      <c r="J205" s="2372"/>
      <c r="K205" s="2372"/>
      <c r="L205" s="2372"/>
      <c r="M205" s="2373"/>
      <c r="N205" s="2374" t="s">
        <v>609</v>
      </c>
      <c r="O205" s="2374"/>
      <c r="P205" s="2374" t="s">
        <v>610</v>
      </c>
      <c r="Q205" s="2379"/>
      <c r="R205" s="2375" t="s">
        <v>607</v>
      </c>
      <c r="S205" s="2376"/>
      <c r="T205" s="2379" t="s">
        <v>608</v>
      </c>
      <c r="U205" s="2380"/>
      <c r="V205" s="2378" t="s">
        <v>609</v>
      </c>
      <c r="W205" s="2376"/>
      <c r="X205" s="2379" t="s">
        <v>610</v>
      </c>
      <c r="Y205" s="2376"/>
      <c r="Z205" s="2379" t="s">
        <v>607</v>
      </c>
      <c r="AA205" s="2377"/>
      <c r="AB205" s="2379" t="s">
        <v>608</v>
      </c>
      <c r="AC205" s="2380"/>
      <c r="AD205" s="2378" t="s">
        <v>609</v>
      </c>
      <c r="AE205" s="2376"/>
      <c r="AF205" s="2379" t="s">
        <v>610</v>
      </c>
      <c r="AG205" s="2376"/>
      <c r="AH205" s="2379" t="s">
        <v>607</v>
      </c>
      <c r="AI205" s="2380"/>
      <c r="AJ205" s="2378" t="s">
        <v>608</v>
      </c>
      <c r="AK205" s="2376"/>
      <c r="AL205" s="2379" t="s">
        <v>609</v>
      </c>
      <c r="AM205" s="2376"/>
      <c r="AN205" s="2379" t="s">
        <v>610</v>
      </c>
      <c r="AO205" s="2381"/>
      <c r="AP205" s="2382" t="s">
        <v>607</v>
      </c>
      <c r="AQ205" s="2382"/>
      <c r="AR205" s="2360" t="s">
        <v>608</v>
      </c>
      <c r="AS205" s="2360"/>
      <c r="AT205" s="2360" t="s">
        <v>609</v>
      </c>
      <c r="AU205" s="2360"/>
      <c r="AV205" s="2360" t="s">
        <v>610</v>
      </c>
      <c r="AW205" s="2371"/>
      <c r="AX205" s="543"/>
      <c r="AY205" s="543"/>
      <c r="AZ205" s="543"/>
      <c r="BA205" s="543"/>
    </row>
    <row r="206" spans="2:57" s="544" customFormat="1" ht="3.85" customHeight="1">
      <c r="B206" s="2465"/>
      <c r="C206" s="2465"/>
      <c r="D206" s="2465"/>
      <c r="E206" s="2228" t="s">
        <v>651</v>
      </c>
      <c r="F206" s="2229"/>
      <c r="G206" s="2229"/>
      <c r="H206" s="2229"/>
      <c r="I206" s="2229"/>
      <c r="J206" s="2229"/>
      <c r="K206" s="2229"/>
      <c r="L206" s="2229"/>
      <c r="M206" s="2229"/>
      <c r="N206" s="2137"/>
      <c r="O206" s="1957"/>
      <c r="P206" s="1957"/>
      <c r="Q206" s="1957"/>
      <c r="R206" s="469"/>
      <c r="S206" s="470"/>
      <c r="T206" s="470"/>
      <c r="U206" s="470"/>
      <c r="V206" s="471"/>
      <c r="W206" s="466"/>
      <c r="X206" s="466"/>
      <c r="Y206" s="466"/>
      <c r="Z206" s="466"/>
      <c r="AA206" s="466"/>
      <c r="AB206" s="466"/>
      <c r="AC206" s="467"/>
      <c r="AD206" s="466"/>
      <c r="AE206" s="466"/>
      <c r="AF206" s="466"/>
      <c r="AG206" s="466"/>
      <c r="AH206" s="466"/>
      <c r="AI206" s="467"/>
      <c r="AJ206" s="466"/>
      <c r="AK206" s="466"/>
      <c r="AL206" s="466"/>
      <c r="AM206" s="466"/>
      <c r="AN206" s="466"/>
      <c r="AO206" s="468"/>
      <c r="AP206" s="1957"/>
      <c r="AQ206" s="1957"/>
      <c r="AR206" s="1957"/>
      <c r="AS206" s="1957"/>
      <c r="AT206" s="1957"/>
      <c r="AU206" s="1957"/>
      <c r="AV206" s="1957"/>
      <c r="AW206" s="2127"/>
      <c r="AX206" s="320"/>
      <c r="AY206" s="542"/>
      <c r="AZ206" s="542"/>
      <c r="BA206" s="542"/>
      <c r="BB206" s="546"/>
      <c r="BC206" s="546"/>
      <c r="BD206" s="546"/>
      <c r="BE206" s="546"/>
    </row>
    <row r="207" spans="2:57" s="544" customFormat="1" ht="3.85" customHeight="1">
      <c r="B207" s="2465"/>
      <c r="C207" s="2465"/>
      <c r="D207" s="2465"/>
      <c r="E207" s="2228"/>
      <c r="F207" s="2229"/>
      <c r="G207" s="2229"/>
      <c r="H207" s="2229"/>
      <c r="I207" s="2229"/>
      <c r="J207" s="2229"/>
      <c r="K207" s="2229"/>
      <c r="L207" s="2229"/>
      <c r="M207" s="2229"/>
      <c r="N207" s="2234" t="s">
        <v>414</v>
      </c>
      <c r="O207" s="2235"/>
      <c r="P207" s="2235" t="s">
        <v>414</v>
      </c>
      <c r="Q207" s="2238"/>
      <c r="R207" s="2347" t="s">
        <v>652</v>
      </c>
      <c r="S207" s="2363"/>
      <c r="T207" s="2365" t="s">
        <v>652</v>
      </c>
      <c r="U207" s="2369"/>
      <c r="V207" s="2367" t="s">
        <v>652</v>
      </c>
      <c r="W207" s="2363"/>
      <c r="X207" s="2365" t="s">
        <v>652</v>
      </c>
      <c r="Y207" s="2363"/>
      <c r="Z207" s="2365" t="s">
        <v>653</v>
      </c>
      <c r="AA207" s="2348"/>
      <c r="AB207" s="2348" t="s">
        <v>652</v>
      </c>
      <c r="AC207" s="2369"/>
      <c r="AD207" s="2367" t="s">
        <v>652</v>
      </c>
      <c r="AE207" s="2363"/>
      <c r="AF207" s="2365" t="s">
        <v>653</v>
      </c>
      <c r="AG207" s="2363"/>
      <c r="AH207" s="2365" t="s">
        <v>653</v>
      </c>
      <c r="AI207" s="2369"/>
      <c r="AJ207" s="2367" t="s">
        <v>654</v>
      </c>
      <c r="AK207" s="2363"/>
      <c r="AL207" s="2365" t="s">
        <v>654</v>
      </c>
      <c r="AM207" s="2363"/>
      <c r="AN207" s="2365" t="s">
        <v>654</v>
      </c>
      <c r="AO207" s="2369"/>
      <c r="AP207" s="1957"/>
      <c r="AQ207" s="1957"/>
      <c r="AR207" s="1957"/>
      <c r="AS207" s="1957"/>
      <c r="AT207" s="1957"/>
      <c r="AU207" s="1957"/>
      <c r="AV207" s="1957"/>
      <c r="AW207" s="2127"/>
      <c r="AX207" s="320"/>
      <c r="AY207" s="542"/>
      <c r="AZ207" s="542"/>
      <c r="BA207" s="542"/>
      <c r="BB207" s="546"/>
      <c r="BC207" s="546"/>
      <c r="BD207" s="546"/>
      <c r="BE207" s="546"/>
    </row>
    <row r="208" spans="2:57" s="544" customFormat="1" ht="3.85" customHeight="1">
      <c r="B208" s="2465"/>
      <c r="C208" s="2465"/>
      <c r="D208" s="2465"/>
      <c r="E208" s="2228"/>
      <c r="F208" s="2229"/>
      <c r="G208" s="2229"/>
      <c r="H208" s="2229"/>
      <c r="I208" s="2229"/>
      <c r="J208" s="2229"/>
      <c r="K208" s="2229"/>
      <c r="L208" s="2229"/>
      <c r="M208" s="2229"/>
      <c r="N208" s="2236"/>
      <c r="O208" s="2237"/>
      <c r="P208" s="2237"/>
      <c r="Q208" s="2239"/>
      <c r="R208" s="2349"/>
      <c r="S208" s="2364"/>
      <c r="T208" s="2366"/>
      <c r="U208" s="2370"/>
      <c r="V208" s="2368"/>
      <c r="W208" s="2364"/>
      <c r="X208" s="2366"/>
      <c r="Y208" s="2364"/>
      <c r="Z208" s="2366"/>
      <c r="AA208" s="2350"/>
      <c r="AB208" s="2350"/>
      <c r="AC208" s="2370"/>
      <c r="AD208" s="2368"/>
      <c r="AE208" s="2364"/>
      <c r="AF208" s="2366"/>
      <c r="AG208" s="2364"/>
      <c r="AH208" s="2366"/>
      <c r="AI208" s="2370"/>
      <c r="AJ208" s="2368"/>
      <c r="AK208" s="2364"/>
      <c r="AL208" s="2366"/>
      <c r="AM208" s="2364"/>
      <c r="AN208" s="2366"/>
      <c r="AO208" s="2370"/>
      <c r="AP208" s="1957"/>
      <c r="AQ208" s="1957"/>
      <c r="AR208" s="1957"/>
      <c r="AS208" s="1957"/>
      <c r="AT208" s="1957"/>
      <c r="AU208" s="1957"/>
      <c r="AV208" s="1957"/>
      <c r="AW208" s="2127"/>
      <c r="AX208" s="320"/>
      <c r="AY208" s="542"/>
      <c r="AZ208" s="542"/>
      <c r="BA208" s="542"/>
      <c r="BB208" s="546"/>
      <c r="BC208" s="546"/>
      <c r="BD208" s="546"/>
      <c r="BE208" s="546"/>
    </row>
    <row r="209" spans="2:57" s="544" customFormat="1" ht="3.85" customHeight="1">
      <c r="B209" s="2465"/>
      <c r="C209" s="2465"/>
      <c r="D209" s="2465"/>
      <c r="E209" s="2276" t="s">
        <v>788</v>
      </c>
      <c r="F209" s="2277"/>
      <c r="G209" s="2277"/>
      <c r="H209" s="2277"/>
      <c r="I209" s="2277"/>
      <c r="J209" s="2277"/>
      <c r="K209" s="2277"/>
      <c r="L209" s="2277"/>
      <c r="M209" s="2277"/>
      <c r="N209" s="2137"/>
      <c r="O209" s="1957"/>
      <c r="P209" s="1957"/>
      <c r="Q209" s="1957"/>
      <c r="R209" s="2636"/>
      <c r="S209" s="2580"/>
      <c r="T209" s="2580"/>
      <c r="U209" s="2581"/>
      <c r="V209" s="2409"/>
      <c r="W209" s="2580"/>
      <c r="X209" s="2580"/>
      <c r="Y209" s="2580"/>
      <c r="Z209" s="2580"/>
      <c r="AA209" s="2580"/>
      <c r="AB209" s="2580"/>
      <c r="AC209" s="2581"/>
      <c r="AD209" s="466"/>
      <c r="AE209" s="466"/>
      <c r="AF209" s="466"/>
      <c r="AG209" s="466"/>
      <c r="AH209" s="466"/>
      <c r="AI209" s="467"/>
      <c r="AJ209" s="2137"/>
      <c r="AK209" s="1957"/>
      <c r="AL209" s="1957"/>
      <c r="AM209" s="1957"/>
      <c r="AN209" s="1957"/>
      <c r="AO209" s="1947"/>
      <c r="AP209" s="1957"/>
      <c r="AQ209" s="1957"/>
      <c r="AR209" s="1957"/>
      <c r="AS209" s="1957"/>
      <c r="AT209" s="1957"/>
      <c r="AU209" s="1957"/>
      <c r="AV209" s="1957"/>
      <c r="AW209" s="2127"/>
      <c r="AX209" s="320"/>
      <c r="AY209" s="542"/>
      <c r="AZ209" s="542"/>
      <c r="BA209" s="542"/>
      <c r="BB209" s="546"/>
      <c r="BC209" s="546"/>
      <c r="BD209" s="546"/>
      <c r="BE209" s="546"/>
    </row>
    <row r="210" spans="2:57" s="544" customFormat="1" ht="3.85" customHeight="1">
      <c r="B210" s="2465"/>
      <c r="C210" s="2465"/>
      <c r="D210" s="2465"/>
      <c r="E210" s="2276"/>
      <c r="F210" s="2277"/>
      <c r="G210" s="2277"/>
      <c r="H210" s="2277"/>
      <c r="I210" s="2277"/>
      <c r="J210" s="2277"/>
      <c r="K210" s="2277"/>
      <c r="L210" s="2277"/>
      <c r="M210" s="2277"/>
      <c r="N210" s="316"/>
      <c r="O210" s="316"/>
      <c r="P210" s="316"/>
      <c r="Q210" s="316"/>
      <c r="R210" s="2149"/>
      <c r="S210" s="1957"/>
      <c r="T210" s="1957"/>
      <c r="U210" s="1947"/>
      <c r="V210" s="2137"/>
      <c r="W210" s="1957"/>
      <c r="X210" s="1957"/>
      <c r="Y210" s="1957"/>
      <c r="Z210" s="1957"/>
      <c r="AA210" s="1957"/>
      <c r="AB210" s="1957"/>
      <c r="AC210" s="1947"/>
      <c r="AD210" s="466"/>
      <c r="AE210" s="466"/>
      <c r="AF210" s="466"/>
      <c r="AG210" s="466"/>
      <c r="AH210" s="466"/>
      <c r="AI210" s="467"/>
      <c r="AJ210" s="2137"/>
      <c r="AK210" s="1957"/>
      <c r="AL210" s="1957"/>
      <c r="AM210" s="1957"/>
      <c r="AN210" s="1957"/>
      <c r="AO210" s="1947"/>
      <c r="AP210" s="1957"/>
      <c r="AQ210" s="1957"/>
      <c r="AR210" s="1957"/>
      <c r="AS210" s="1957"/>
      <c r="AT210" s="1957"/>
      <c r="AU210" s="1957"/>
      <c r="AV210" s="1957"/>
      <c r="AW210" s="2127"/>
      <c r="AX210" s="320"/>
      <c r="AY210" s="542"/>
      <c r="AZ210" s="542"/>
      <c r="BA210" s="542"/>
      <c r="BB210" s="546"/>
      <c r="BC210" s="546"/>
      <c r="BD210" s="546"/>
      <c r="BE210" s="546"/>
    </row>
    <row r="211" spans="2:57" s="544" customFormat="1" ht="3.85" customHeight="1">
      <c r="B211" s="2465"/>
      <c r="C211" s="2465"/>
      <c r="D211" s="2465"/>
      <c r="E211" s="2276"/>
      <c r="F211" s="2277"/>
      <c r="G211" s="2277"/>
      <c r="H211" s="2277"/>
      <c r="I211" s="2277"/>
      <c r="J211" s="2277"/>
      <c r="K211" s="2277"/>
      <c r="L211" s="2277"/>
      <c r="M211" s="2277"/>
      <c r="N211" s="2137"/>
      <c r="O211" s="1957"/>
      <c r="P211" s="1957"/>
      <c r="Q211" s="1957"/>
      <c r="R211" s="2149"/>
      <c r="S211" s="1957"/>
      <c r="T211" s="1957"/>
      <c r="U211" s="1947"/>
      <c r="V211" s="2137"/>
      <c r="W211" s="1957"/>
      <c r="X211" s="1957"/>
      <c r="Y211" s="1957"/>
      <c r="Z211" s="1957"/>
      <c r="AA211" s="1957"/>
      <c r="AB211" s="1957"/>
      <c r="AC211" s="1947"/>
      <c r="AD211" s="2637" t="s">
        <v>600</v>
      </c>
      <c r="AE211" s="2163"/>
      <c r="AF211" s="2163"/>
      <c r="AG211" s="2163"/>
      <c r="AH211" s="2163"/>
      <c r="AI211" s="2638"/>
      <c r="AJ211" s="2137"/>
      <c r="AK211" s="1957"/>
      <c r="AL211" s="1957"/>
      <c r="AM211" s="1957"/>
      <c r="AN211" s="1957"/>
      <c r="AO211" s="1947"/>
      <c r="AP211" s="1957"/>
      <c r="AQ211" s="1957"/>
      <c r="AR211" s="1957"/>
      <c r="AS211" s="1957"/>
      <c r="AT211" s="1957"/>
      <c r="AU211" s="1957"/>
      <c r="AV211" s="1957"/>
      <c r="AW211" s="2127"/>
      <c r="AX211" s="320"/>
      <c r="AY211" s="542"/>
      <c r="AZ211" s="542"/>
      <c r="BA211" s="542"/>
      <c r="BB211" s="546"/>
      <c r="BC211" s="546"/>
      <c r="BD211" s="546"/>
      <c r="BE211" s="546"/>
    </row>
    <row r="212" spans="2:57" s="544" customFormat="1" ht="3.85" customHeight="1">
      <c r="B212" s="2465"/>
      <c r="C212" s="2465"/>
      <c r="D212" s="2465"/>
      <c r="E212" s="2641" t="s">
        <v>614</v>
      </c>
      <c r="F212" s="2642"/>
      <c r="G212" s="2642"/>
      <c r="H212" s="2642"/>
      <c r="I212" s="2642"/>
      <c r="J212" s="2642"/>
      <c r="K212" s="2642"/>
      <c r="L212" s="2642"/>
      <c r="M212" s="2643"/>
      <c r="N212" s="2137"/>
      <c r="O212" s="1957"/>
      <c r="P212" s="1957"/>
      <c r="Q212" s="1957"/>
      <c r="R212" s="2649"/>
      <c r="S212" s="2147"/>
      <c r="T212" s="2147"/>
      <c r="U212" s="2148"/>
      <c r="V212" s="2246"/>
      <c r="W212" s="2147"/>
      <c r="X212" s="2147"/>
      <c r="Y212" s="2147"/>
      <c r="Z212" s="2147"/>
      <c r="AA212" s="2147"/>
      <c r="AB212" s="2147"/>
      <c r="AC212" s="2148"/>
      <c r="AD212" s="2639"/>
      <c r="AE212" s="2166"/>
      <c r="AF212" s="2166"/>
      <c r="AG212" s="2166"/>
      <c r="AH212" s="2166"/>
      <c r="AI212" s="2640"/>
      <c r="AJ212" s="2137"/>
      <c r="AK212" s="1957"/>
      <c r="AL212" s="1957"/>
      <c r="AM212" s="1957"/>
      <c r="AN212" s="1957"/>
      <c r="AO212" s="1947"/>
      <c r="AP212" s="1957"/>
      <c r="AQ212" s="1957"/>
      <c r="AR212" s="1957"/>
      <c r="AS212" s="1957"/>
      <c r="AT212" s="1957"/>
      <c r="AU212" s="1957"/>
      <c r="AV212" s="1957"/>
      <c r="AW212" s="2127"/>
      <c r="AX212" s="2125"/>
      <c r="AY212" s="2125"/>
      <c r="AZ212" s="2125"/>
      <c r="BA212" s="2125"/>
      <c r="BB212" s="2098"/>
      <c r="BC212" s="2098"/>
      <c r="BD212" s="2098"/>
      <c r="BE212" s="2098"/>
    </row>
    <row r="213" spans="2:57" s="544" customFormat="1" ht="3.85" customHeight="1">
      <c r="B213" s="2465"/>
      <c r="C213" s="2465"/>
      <c r="D213" s="2465"/>
      <c r="E213" s="2644"/>
      <c r="F213" s="2357"/>
      <c r="G213" s="2357"/>
      <c r="H213" s="2357"/>
      <c r="I213" s="2357"/>
      <c r="J213" s="2357"/>
      <c r="K213" s="2357"/>
      <c r="L213" s="2357"/>
      <c r="M213" s="2645"/>
      <c r="N213" s="2341" t="s">
        <v>648</v>
      </c>
      <c r="O213" s="2342"/>
      <c r="P213" s="2342"/>
      <c r="Q213" s="2342"/>
      <c r="R213" s="2347" t="s">
        <v>590</v>
      </c>
      <c r="S213" s="2348"/>
      <c r="T213" s="2348"/>
      <c r="U213" s="2348"/>
      <c r="V213" s="2348"/>
      <c r="W213" s="2348"/>
      <c r="X213" s="2348"/>
      <c r="Y213" s="2348"/>
      <c r="Z213" s="2348"/>
      <c r="AA213" s="2348"/>
      <c r="AB213" s="2348"/>
      <c r="AC213" s="2369"/>
      <c r="AD213" s="2409"/>
      <c r="AE213" s="2580"/>
      <c r="AF213" s="1957"/>
      <c r="AG213" s="1957"/>
      <c r="AH213" s="1957"/>
      <c r="AI213" s="1947"/>
      <c r="AJ213" s="2137"/>
      <c r="AK213" s="1957"/>
      <c r="AL213" s="1957"/>
      <c r="AM213" s="1957"/>
      <c r="AN213" s="1957"/>
      <c r="AO213" s="1947"/>
      <c r="AP213" s="1957"/>
      <c r="AQ213" s="1957"/>
      <c r="AR213" s="1957"/>
      <c r="AS213" s="1957"/>
      <c r="AT213" s="1957"/>
      <c r="AU213" s="1957"/>
      <c r="AV213" s="1957"/>
      <c r="AW213" s="2127"/>
      <c r="AX213" s="2125"/>
      <c r="AY213" s="2125"/>
      <c r="AZ213" s="2125"/>
      <c r="BA213" s="2125"/>
      <c r="BB213" s="2098"/>
      <c r="BC213" s="2098"/>
      <c r="BD213" s="2098"/>
      <c r="BE213" s="2098"/>
    </row>
    <row r="214" spans="2:57" s="544" customFormat="1" ht="3.85" customHeight="1">
      <c r="B214" s="2465"/>
      <c r="C214" s="2465"/>
      <c r="D214" s="2465"/>
      <c r="E214" s="2646"/>
      <c r="F214" s="2647"/>
      <c r="G214" s="2647"/>
      <c r="H214" s="2647"/>
      <c r="I214" s="2647"/>
      <c r="J214" s="2647"/>
      <c r="K214" s="2647"/>
      <c r="L214" s="2647"/>
      <c r="M214" s="2648"/>
      <c r="N214" s="2344"/>
      <c r="O214" s="2345"/>
      <c r="P214" s="2345"/>
      <c r="Q214" s="2345"/>
      <c r="R214" s="2349"/>
      <c r="S214" s="2350"/>
      <c r="T214" s="2350"/>
      <c r="U214" s="2350"/>
      <c r="V214" s="2350"/>
      <c r="W214" s="2350"/>
      <c r="X214" s="2350"/>
      <c r="Y214" s="2350"/>
      <c r="Z214" s="2350"/>
      <c r="AA214" s="2350"/>
      <c r="AB214" s="2350"/>
      <c r="AC214" s="2370"/>
      <c r="AD214" s="2137"/>
      <c r="AE214" s="1957"/>
      <c r="AF214" s="1957"/>
      <c r="AG214" s="1957"/>
      <c r="AH214" s="1957"/>
      <c r="AI214" s="1947"/>
      <c r="AJ214" s="2137"/>
      <c r="AK214" s="1957"/>
      <c r="AL214" s="1957"/>
      <c r="AM214" s="1957"/>
      <c r="AN214" s="1957"/>
      <c r="AO214" s="1947"/>
      <c r="AP214" s="1957"/>
      <c r="AQ214" s="1957"/>
      <c r="AR214" s="1957"/>
      <c r="AS214" s="1957"/>
      <c r="AT214" s="1957"/>
      <c r="AU214" s="1957"/>
      <c r="AV214" s="1957"/>
      <c r="AW214" s="2127"/>
      <c r="AX214" s="320"/>
      <c r="AY214" s="545"/>
      <c r="AZ214" s="545"/>
      <c r="BA214" s="545"/>
    </row>
    <row r="215" spans="2:57" s="544" customFormat="1" ht="3.85" customHeight="1">
      <c r="B215" s="2465"/>
      <c r="C215" s="2465"/>
      <c r="D215" s="2465"/>
      <c r="E215" s="548"/>
      <c r="F215" s="547"/>
      <c r="G215" s="547"/>
      <c r="H215" s="547"/>
      <c r="I215" s="547"/>
      <c r="J215" s="547"/>
      <c r="K215" s="547"/>
      <c r="L215" s="547"/>
      <c r="M215" s="547"/>
      <c r="N215" s="2137"/>
      <c r="O215" s="1957"/>
      <c r="P215" s="1957"/>
      <c r="Q215" s="1957"/>
      <c r="R215" s="2650"/>
      <c r="S215" s="2651"/>
      <c r="T215" s="2651"/>
      <c r="U215" s="2652"/>
      <c r="V215" s="2653"/>
      <c r="W215" s="2412"/>
      <c r="X215" s="2412"/>
      <c r="Y215" s="2412"/>
      <c r="Z215" s="2412"/>
      <c r="AA215" s="2412"/>
      <c r="AB215" s="2412"/>
      <c r="AC215" s="2654"/>
      <c r="AD215" s="2137"/>
      <c r="AE215" s="1957"/>
      <c r="AF215" s="1957"/>
      <c r="AG215" s="1957"/>
      <c r="AH215" s="1957"/>
      <c r="AI215" s="1957"/>
      <c r="AJ215" s="2137"/>
      <c r="AK215" s="1957"/>
      <c r="AL215" s="1957"/>
      <c r="AM215" s="1957"/>
      <c r="AN215" s="1957"/>
      <c r="AO215" s="1947"/>
      <c r="AP215" s="1957"/>
      <c r="AQ215" s="1957"/>
      <c r="AR215" s="1957"/>
      <c r="AS215" s="1957"/>
      <c r="AT215" s="1957"/>
      <c r="AU215" s="1957"/>
      <c r="AV215" s="1957"/>
      <c r="AW215" s="2127"/>
      <c r="AX215" s="320"/>
      <c r="AY215" s="545"/>
      <c r="AZ215" s="545"/>
      <c r="BA215" s="545"/>
    </row>
    <row r="216" spans="2:57" s="544" customFormat="1" ht="3.85" customHeight="1" thickBot="1">
      <c r="B216" s="2465"/>
      <c r="C216" s="2465"/>
      <c r="D216" s="2465"/>
      <c r="E216" s="2196" t="s">
        <v>782</v>
      </c>
      <c r="F216" s="2197"/>
      <c r="G216" s="2197"/>
      <c r="H216" s="2197"/>
      <c r="I216" s="2197"/>
      <c r="J216" s="2197"/>
      <c r="K216" s="2197"/>
      <c r="L216" s="2197"/>
      <c r="M216" s="2198"/>
      <c r="N216" s="2655"/>
      <c r="O216" s="2656"/>
      <c r="P216" s="2656"/>
      <c r="Q216" s="2657"/>
      <c r="R216" s="2555" t="s">
        <v>781</v>
      </c>
      <c r="S216" s="2556"/>
      <c r="T216" s="2556"/>
      <c r="U216" s="2556"/>
      <c r="V216" s="2556"/>
      <c r="W216" s="2556"/>
      <c r="X216" s="2556"/>
      <c r="Y216" s="2556"/>
      <c r="Z216" s="2556"/>
      <c r="AA216" s="2556"/>
      <c r="AB216" s="2556"/>
      <c r="AC216" s="2556"/>
      <c r="AD216" s="2556"/>
      <c r="AE216" s="2557"/>
      <c r="AF216" s="1957"/>
      <c r="AG216" s="1957"/>
      <c r="AH216" s="1957"/>
      <c r="AI216" s="1947"/>
      <c r="AJ216" s="2137"/>
      <c r="AK216" s="1957"/>
      <c r="AL216" s="1957"/>
      <c r="AM216" s="1957"/>
      <c r="AN216" s="1957"/>
      <c r="AO216" s="1947"/>
      <c r="AP216" s="1957"/>
      <c r="AQ216" s="1957"/>
      <c r="AR216" s="1957"/>
      <c r="AS216" s="1957"/>
      <c r="AT216" s="1957"/>
      <c r="AU216" s="1957"/>
      <c r="AV216" s="1957"/>
      <c r="AW216" s="2127"/>
      <c r="AX216" s="320"/>
      <c r="AY216" s="545"/>
      <c r="AZ216" s="545"/>
      <c r="BA216" s="545"/>
    </row>
    <row r="217" spans="2:57" s="544" customFormat="1" ht="3.85" customHeight="1">
      <c r="B217" s="2465"/>
      <c r="C217" s="2465"/>
      <c r="D217" s="2465"/>
      <c r="E217" s="2196"/>
      <c r="F217" s="2197"/>
      <c r="G217" s="2197"/>
      <c r="H217" s="2197"/>
      <c r="I217" s="2197"/>
      <c r="J217" s="2197"/>
      <c r="K217" s="2197"/>
      <c r="L217" s="2197"/>
      <c r="M217" s="2198"/>
      <c r="N217" s="2658"/>
      <c r="O217" s="2659"/>
      <c r="P217" s="2659"/>
      <c r="Q217" s="2660"/>
      <c r="R217" s="2554"/>
      <c r="S217" s="2155"/>
      <c r="T217" s="2155"/>
      <c r="U217" s="2155"/>
      <c r="V217" s="2155"/>
      <c r="W217" s="2155"/>
      <c r="X217" s="2155"/>
      <c r="Y217" s="2155"/>
      <c r="Z217" s="2155"/>
      <c r="AA217" s="2155"/>
      <c r="AB217" s="2155"/>
      <c r="AC217" s="2155"/>
      <c r="AD217" s="2155"/>
      <c r="AE217" s="2552"/>
      <c r="AF217" s="1957"/>
      <c r="AG217" s="1957"/>
      <c r="AH217" s="1957"/>
      <c r="AI217" s="1947"/>
      <c r="AJ217" s="2137"/>
      <c r="AK217" s="1957"/>
      <c r="AL217" s="1957"/>
      <c r="AM217" s="1957"/>
      <c r="AN217" s="1957"/>
      <c r="AO217" s="1947"/>
      <c r="AP217" s="1957"/>
      <c r="AQ217" s="1957"/>
      <c r="AR217" s="1957"/>
      <c r="AS217" s="1957"/>
      <c r="AT217" s="1957"/>
      <c r="AU217" s="1957"/>
      <c r="AV217" s="1957"/>
      <c r="AW217" s="2127"/>
      <c r="AX217" s="320"/>
      <c r="AY217" s="545"/>
      <c r="AZ217" s="545"/>
      <c r="BA217" s="545"/>
    </row>
    <row r="218" spans="2:57" s="544" customFormat="1" ht="3.85" customHeight="1">
      <c r="B218" s="2465"/>
      <c r="C218" s="2465"/>
      <c r="D218" s="2465"/>
      <c r="E218" s="2196"/>
      <c r="F218" s="2197"/>
      <c r="G218" s="2197"/>
      <c r="H218" s="2197"/>
      <c r="I218" s="2197"/>
      <c r="J218" s="2197"/>
      <c r="K218" s="2197"/>
      <c r="L218" s="2197"/>
      <c r="M218" s="2198"/>
      <c r="N218" s="2137"/>
      <c r="O218" s="1957"/>
      <c r="P218" s="1957"/>
      <c r="Q218" s="1957"/>
      <c r="R218" s="2555" t="s">
        <v>84</v>
      </c>
      <c r="S218" s="2557"/>
      <c r="T218" s="2661" t="s">
        <v>86</v>
      </c>
      <c r="U218" s="2662"/>
      <c r="V218" s="2664"/>
      <c r="W218" s="2665"/>
      <c r="X218" s="2668"/>
      <c r="Y218" s="2665"/>
      <c r="Z218" s="2668"/>
      <c r="AA218" s="2665"/>
      <c r="AB218" s="2670"/>
      <c r="AC218" s="2671"/>
      <c r="AD218" s="2674" t="s">
        <v>591</v>
      </c>
      <c r="AE218" s="2557"/>
      <c r="AF218" s="1957"/>
      <c r="AG218" s="1957"/>
      <c r="AH218" s="1957"/>
      <c r="AI218" s="1947"/>
      <c r="AJ218" s="2137"/>
      <c r="AK218" s="1957"/>
      <c r="AL218" s="1957"/>
      <c r="AM218" s="1957"/>
      <c r="AN218" s="1957"/>
      <c r="AO218" s="1947"/>
      <c r="AP218" s="1957"/>
      <c r="AQ218" s="1957"/>
      <c r="AR218" s="1957"/>
      <c r="AS218" s="1957"/>
      <c r="AT218" s="1957"/>
      <c r="AU218" s="1957"/>
      <c r="AV218" s="1957"/>
      <c r="AW218" s="2127"/>
      <c r="AX218" s="320"/>
      <c r="AY218" s="545"/>
      <c r="AZ218" s="545"/>
      <c r="BA218" s="545"/>
    </row>
    <row r="219" spans="2:57" s="544" customFormat="1" ht="3.85" customHeight="1">
      <c r="B219" s="2465"/>
      <c r="C219" s="2465"/>
      <c r="D219" s="2465"/>
      <c r="E219" s="2196"/>
      <c r="F219" s="2197"/>
      <c r="G219" s="2197"/>
      <c r="H219" s="2197"/>
      <c r="I219" s="2197"/>
      <c r="J219" s="2197"/>
      <c r="K219" s="2197"/>
      <c r="L219" s="2197"/>
      <c r="M219" s="2198"/>
      <c r="N219" s="2137"/>
      <c r="O219" s="1957"/>
      <c r="P219" s="1957"/>
      <c r="Q219" s="1957"/>
      <c r="R219" s="2554"/>
      <c r="S219" s="2552"/>
      <c r="T219" s="2154"/>
      <c r="U219" s="2663"/>
      <c r="V219" s="2666"/>
      <c r="W219" s="2667"/>
      <c r="X219" s="2669"/>
      <c r="Y219" s="2667"/>
      <c r="Z219" s="2669"/>
      <c r="AA219" s="2667"/>
      <c r="AB219" s="2672"/>
      <c r="AC219" s="2673"/>
      <c r="AD219" s="2551"/>
      <c r="AE219" s="2552"/>
      <c r="AF219" s="1957"/>
      <c r="AG219" s="1957"/>
      <c r="AH219" s="1957"/>
      <c r="AI219" s="1947"/>
      <c r="AJ219" s="2137"/>
      <c r="AK219" s="1957"/>
      <c r="AL219" s="1957"/>
      <c r="AM219" s="1957"/>
      <c r="AN219" s="1957"/>
      <c r="AO219" s="1947"/>
      <c r="AP219" s="1957"/>
      <c r="AQ219" s="1957"/>
      <c r="AR219" s="1957"/>
      <c r="AS219" s="1957"/>
      <c r="AT219" s="1957"/>
      <c r="AU219" s="1957"/>
      <c r="AV219" s="1957"/>
      <c r="AW219" s="2127"/>
      <c r="AX219" s="320"/>
      <c r="AY219" s="545"/>
      <c r="AZ219" s="545"/>
      <c r="BA219" s="545"/>
    </row>
    <row r="220" spans="2:57" s="544" customFormat="1" ht="3.85" customHeight="1" thickBot="1">
      <c r="B220" s="2465"/>
      <c r="C220" s="2465"/>
      <c r="D220" s="2465"/>
      <c r="E220" s="2468" t="s">
        <v>783</v>
      </c>
      <c r="F220" s="2469"/>
      <c r="G220" s="2469"/>
      <c r="H220" s="2469"/>
      <c r="I220" s="2469"/>
      <c r="J220" s="2469"/>
      <c r="K220" s="2469"/>
      <c r="L220" s="2469"/>
      <c r="M220" s="2469"/>
      <c r="N220" s="2675"/>
      <c r="O220" s="2676"/>
      <c r="P220" s="2676"/>
      <c r="Q220" s="2677"/>
      <c r="R220" s="2143" t="s">
        <v>644</v>
      </c>
      <c r="S220" s="2588"/>
      <c r="T220" s="2588"/>
      <c r="U220" s="2588"/>
      <c r="V220" s="2588"/>
      <c r="W220" s="2588"/>
      <c r="X220" s="2588"/>
      <c r="Y220" s="2588"/>
      <c r="Z220" s="2588"/>
      <c r="AA220" s="2588"/>
      <c r="AB220" s="2588"/>
      <c r="AC220" s="2588"/>
      <c r="AD220" s="2588"/>
      <c r="AE220" s="2144"/>
      <c r="AF220" s="1957"/>
      <c r="AG220" s="1957"/>
      <c r="AH220" s="1957"/>
      <c r="AI220" s="1947"/>
      <c r="AJ220" s="2137"/>
      <c r="AK220" s="1957"/>
      <c r="AL220" s="1957"/>
      <c r="AM220" s="1957"/>
      <c r="AN220" s="1957"/>
      <c r="AO220" s="1947"/>
      <c r="AP220" s="1957"/>
      <c r="AQ220" s="1957"/>
      <c r="AR220" s="1957"/>
      <c r="AS220" s="1957"/>
      <c r="AT220" s="1957"/>
      <c r="AU220" s="1957"/>
      <c r="AV220" s="1957"/>
      <c r="AW220" s="2127"/>
      <c r="AX220" s="320"/>
      <c r="AY220" s="545"/>
      <c r="AZ220" s="545"/>
      <c r="BA220" s="545"/>
    </row>
    <row r="221" spans="2:57" s="544" customFormat="1" ht="3.85" customHeight="1">
      <c r="B221" s="2465"/>
      <c r="C221" s="2465"/>
      <c r="D221" s="2465"/>
      <c r="E221" s="2468"/>
      <c r="F221" s="2469"/>
      <c r="G221" s="2469"/>
      <c r="H221" s="2469"/>
      <c r="I221" s="2469"/>
      <c r="J221" s="2469"/>
      <c r="K221" s="2469"/>
      <c r="L221" s="2469"/>
      <c r="M221" s="2469"/>
      <c r="N221" s="2678"/>
      <c r="O221" s="2679"/>
      <c r="P221" s="2679"/>
      <c r="Q221" s="2680"/>
      <c r="R221" s="2145"/>
      <c r="S221" s="2589"/>
      <c r="T221" s="2589"/>
      <c r="U221" s="2589"/>
      <c r="V221" s="2589"/>
      <c r="W221" s="2589"/>
      <c r="X221" s="2589"/>
      <c r="Y221" s="2589"/>
      <c r="Z221" s="2589"/>
      <c r="AA221" s="2589"/>
      <c r="AB221" s="2589"/>
      <c r="AC221" s="2589"/>
      <c r="AD221" s="2589"/>
      <c r="AE221" s="2146"/>
      <c r="AF221" s="1957"/>
      <c r="AG221" s="1957"/>
      <c r="AH221" s="1957"/>
      <c r="AI221" s="1947"/>
      <c r="AJ221" s="2137"/>
      <c r="AK221" s="1957"/>
      <c r="AL221" s="1957"/>
      <c r="AM221" s="1957"/>
      <c r="AN221" s="1957"/>
      <c r="AO221" s="1947"/>
      <c r="AP221" s="1957"/>
      <c r="AQ221" s="1957"/>
      <c r="AR221" s="1957"/>
      <c r="AS221" s="1957"/>
      <c r="AT221" s="1957"/>
      <c r="AU221" s="1957"/>
      <c r="AV221" s="1957"/>
      <c r="AW221" s="2127"/>
      <c r="AX221" s="320"/>
      <c r="AY221" s="545"/>
      <c r="AZ221" s="545"/>
      <c r="BA221" s="545"/>
    </row>
    <row r="222" spans="2:57" s="544" customFormat="1" ht="3.85" customHeight="1">
      <c r="B222" s="2465"/>
      <c r="C222" s="2465"/>
      <c r="D222" s="2465"/>
      <c r="E222" s="2468"/>
      <c r="F222" s="2469"/>
      <c r="G222" s="2469"/>
      <c r="H222" s="2469"/>
      <c r="I222" s="2469"/>
      <c r="J222" s="2469"/>
      <c r="K222" s="2469"/>
      <c r="L222" s="2469"/>
      <c r="M222" s="2469"/>
      <c r="N222" s="2137"/>
      <c r="O222" s="1957"/>
      <c r="P222" s="1957"/>
      <c r="Q222" s="1957"/>
      <c r="R222" s="2143" t="s">
        <v>84</v>
      </c>
      <c r="S222" s="2144"/>
      <c r="T222" s="2247" t="s">
        <v>86</v>
      </c>
      <c r="U222" s="2248"/>
      <c r="V222" s="2664"/>
      <c r="W222" s="2665"/>
      <c r="X222" s="2668"/>
      <c r="Y222" s="2665"/>
      <c r="Z222" s="2668"/>
      <c r="AA222" s="2665"/>
      <c r="AB222" s="2670"/>
      <c r="AC222" s="2671"/>
      <c r="AD222" s="2681" t="s">
        <v>591</v>
      </c>
      <c r="AE222" s="2144"/>
      <c r="AF222" s="1957"/>
      <c r="AG222" s="1957"/>
      <c r="AH222" s="1957"/>
      <c r="AI222" s="1947"/>
      <c r="AJ222" s="2137"/>
      <c r="AK222" s="1957"/>
      <c r="AL222" s="1957"/>
      <c r="AM222" s="1957"/>
      <c r="AN222" s="1957"/>
      <c r="AO222" s="1947"/>
      <c r="AP222" s="1957"/>
      <c r="AQ222" s="1957"/>
      <c r="AR222" s="1957"/>
      <c r="AS222" s="1957"/>
      <c r="AT222" s="1957"/>
      <c r="AU222" s="1957"/>
      <c r="AV222" s="1957"/>
      <c r="AW222" s="2127"/>
      <c r="AX222" s="320"/>
      <c r="AY222" s="545"/>
      <c r="AZ222" s="545"/>
      <c r="BA222" s="545"/>
    </row>
    <row r="223" spans="2:57" s="544" customFormat="1" ht="3.85" customHeight="1">
      <c r="B223" s="2465"/>
      <c r="C223" s="2465"/>
      <c r="D223" s="2465"/>
      <c r="E223" s="2468"/>
      <c r="F223" s="2469"/>
      <c r="G223" s="2469"/>
      <c r="H223" s="2469"/>
      <c r="I223" s="2469"/>
      <c r="J223" s="2469"/>
      <c r="K223" s="2469"/>
      <c r="L223" s="2469"/>
      <c r="M223" s="2469"/>
      <c r="N223" s="2137"/>
      <c r="O223" s="1957"/>
      <c r="P223" s="1957"/>
      <c r="Q223" s="1957"/>
      <c r="R223" s="2145"/>
      <c r="S223" s="2146"/>
      <c r="T223" s="2249"/>
      <c r="U223" s="2250"/>
      <c r="V223" s="2666"/>
      <c r="W223" s="2667"/>
      <c r="X223" s="2669"/>
      <c r="Y223" s="2667"/>
      <c r="Z223" s="2669"/>
      <c r="AA223" s="2667"/>
      <c r="AB223" s="2672"/>
      <c r="AC223" s="2673"/>
      <c r="AD223" s="2682"/>
      <c r="AE223" s="2146"/>
      <c r="AF223" s="1957"/>
      <c r="AG223" s="1957"/>
      <c r="AH223" s="1957"/>
      <c r="AI223" s="1947"/>
      <c r="AJ223" s="2137"/>
      <c r="AK223" s="1957"/>
      <c r="AL223" s="1957"/>
      <c r="AM223" s="1957"/>
      <c r="AN223" s="1957"/>
      <c r="AO223" s="1947"/>
      <c r="AP223" s="1957"/>
      <c r="AQ223" s="1957"/>
      <c r="AR223" s="1957"/>
      <c r="AS223" s="1957"/>
      <c r="AT223" s="1957"/>
      <c r="AU223" s="1957"/>
      <c r="AV223" s="1957"/>
      <c r="AW223" s="2127"/>
      <c r="AX223" s="320"/>
      <c r="AY223" s="545"/>
      <c r="AZ223" s="545"/>
      <c r="BA223" s="545"/>
    </row>
    <row r="224" spans="2:57" s="544" customFormat="1" ht="3.85" customHeight="1">
      <c r="B224" s="2465"/>
      <c r="C224" s="2465"/>
      <c r="D224" s="2465"/>
      <c r="E224" s="2241" t="s">
        <v>789</v>
      </c>
      <c r="F224" s="2242"/>
      <c r="G224" s="2242"/>
      <c r="H224" s="2242"/>
      <c r="I224" s="2242"/>
      <c r="J224" s="2242"/>
      <c r="K224" s="2242"/>
      <c r="L224" s="2242"/>
      <c r="M224" s="2243"/>
      <c r="N224" s="2137"/>
      <c r="O224" s="1957"/>
      <c r="P224" s="1957"/>
      <c r="Q224" s="1957"/>
      <c r="R224" s="2636"/>
      <c r="S224" s="2580"/>
      <c r="T224" s="2580"/>
      <c r="U224" s="2581"/>
      <c r="V224" s="2653"/>
      <c r="W224" s="2412"/>
      <c r="X224" s="2412"/>
      <c r="Y224" s="2412"/>
      <c r="Z224" s="2412"/>
      <c r="AA224" s="2412"/>
      <c r="AB224" s="2412"/>
      <c r="AC224" s="2654"/>
      <c r="AD224" s="2409"/>
      <c r="AE224" s="2580"/>
      <c r="AF224" s="1957"/>
      <c r="AG224" s="1957"/>
      <c r="AH224" s="1957"/>
      <c r="AI224" s="1947"/>
      <c r="AJ224" s="2137"/>
      <c r="AK224" s="1957"/>
      <c r="AL224" s="1957"/>
      <c r="AM224" s="1957"/>
      <c r="AN224" s="1957"/>
      <c r="AO224" s="1947"/>
      <c r="AP224" s="1957"/>
      <c r="AQ224" s="1957"/>
      <c r="AR224" s="1957"/>
      <c r="AS224" s="1957"/>
      <c r="AT224" s="1957"/>
      <c r="AU224" s="1957"/>
      <c r="AV224" s="1957"/>
      <c r="AW224" s="2127"/>
      <c r="AX224" s="320"/>
      <c r="AY224" s="545"/>
      <c r="AZ224" s="545"/>
      <c r="BA224" s="545"/>
    </row>
    <row r="225" spans="2:53" s="544" customFormat="1" ht="3.85" customHeight="1" thickBot="1">
      <c r="B225" s="2465"/>
      <c r="C225" s="2465"/>
      <c r="D225" s="2465"/>
      <c r="E225" s="2241"/>
      <c r="F225" s="2242"/>
      <c r="G225" s="2242"/>
      <c r="H225" s="2242"/>
      <c r="I225" s="2242"/>
      <c r="J225" s="2242"/>
      <c r="K225" s="2242"/>
      <c r="L225" s="2242"/>
      <c r="M225" s="2243"/>
      <c r="N225" s="2138"/>
      <c r="O225" s="2135"/>
      <c r="P225" s="2135"/>
      <c r="Q225" s="2135"/>
      <c r="R225" s="2313"/>
      <c r="S225" s="2135"/>
      <c r="T225" s="2135"/>
      <c r="U225" s="2136"/>
      <c r="V225" s="2602" t="s">
        <v>791</v>
      </c>
      <c r="W225" s="2603"/>
      <c r="X225" s="2603"/>
      <c r="Y225" s="2603"/>
      <c r="Z225" s="2603"/>
      <c r="AA225" s="2603"/>
      <c r="AB225" s="2603"/>
      <c r="AC225" s="2604"/>
      <c r="AD225" s="2137"/>
      <c r="AE225" s="1957"/>
      <c r="AF225" s="1957"/>
      <c r="AG225" s="1957"/>
      <c r="AH225" s="1957"/>
      <c r="AI225" s="1957"/>
      <c r="AJ225" s="2137"/>
      <c r="AK225" s="1957"/>
      <c r="AL225" s="1957"/>
      <c r="AM225" s="1957"/>
      <c r="AN225" s="1957"/>
      <c r="AO225" s="1947"/>
      <c r="AP225" s="1957"/>
      <c r="AQ225" s="1957"/>
      <c r="AR225" s="1957"/>
      <c r="AS225" s="1957"/>
      <c r="AT225" s="1957"/>
      <c r="AU225" s="1957"/>
      <c r="AV225" s="1957"/>
      <c r="AW225" s="2127"/>
      <c r="AX225" s="320"/>
      <c r="AY225" s="545"/>
      <c r="AZ225" s="545"/>
      <c r="BA225" s="545"/>
    </row>
    <row r="226" spans="2:53" s="544" customFormat="1" ht="3.85" customHeight="1">
      <c r="B226" s="2465"/>
      <c r="C226" s="2465"/>
      <c r="D226" s="2465"/>
      <c r="E226" s="2241"/>
      <c r="F226" s="2242"/>
      <c r="G226" s="2242"/>
      <c r="H226" s="2242"/>
      <c r="I226" s="2242"/>
      <c r="J226" s="2242"/>
      <c r="K226" s="2242"/>
      <c r="L226" s="2242"/>
      <c r="M226" s="2243"/>
      <c r="N226" s="2150"/>
      <c r="O226" s="2151"/>
      <c r="P226" s="2151"/>
      <c r="Q226" s="2151"/>
      <c r="R226" s="2296"/>
      <c r="S226" s="2151"/>
      <c r="T226" s="2151"/>
      <c r="U226" s="2251"/>
      <c r="V226" s="2605"/>
      <c r="W226" s="2606"/>
      <c r="X226" s="2606"/>
      <c r="Y226" s="2606"/>
      <c r="Z226" s="2606"/>
      <c r="AA226" s="2606"/>
      <c r="AB226" s="2606"/>
      <c r="AC226" s="2607"/>
      <c r="AD226" s="2137"/>
      <c r="AE226" s="1957"/>
      <c r="AF226" s="1957"/>
      <c r="AG226" s="1957"/>
      <c r="AH226" s="1957"/>
      <c r="AI226" s="1957"/>
      <c r="AJ226" s="2137"/>
      <c r="AK226" s="1957"/>
      <c r="AL226" s="1957"/>
      <c r="AM226" s="1957"/>
      <c r="AN226" s="1957"/>
      <c r="AO226" s="1947"/>
      <c r="AP226" s="1957"/>
      <c r="AQ226" s="1957"/>
      <c r="AR226" s="1957"/>
      <c r="AS226" s="1957"/>
      <c r="AT226" s="1957"/>
      <c r="AU226" s="1957"/>
      <c r="AV226" s="1957"/>
      <c r="AW226" s="2127"/>
      <c r="AX226" s="320"/>
      <c r="AY226" s="545"/>
      <c r="AZ226" s="545"/>
      <c r="BA226" s="545"/>
    </row>
    <row r="227" spans="2:53" s="544" customFormat="1" ht="3.85" customHeight="1">
      <c r="B227" s="2465"/>
      <c r="C227" s="2465"/>
      <c r="D227" s="2465"/>
      <c r="E227" s="2241"/>
      <c r="F227" s="2242"/>
      <c r="G227" s="2242"/>
      <c r="H227" s="2242"/>
      <c r="I227" s="2242"/>
      <c r="J227" s="2242"/>
      <c r="K227" s="2242"/>
      <c r="L227" s="2242"/>
      <c r="M227" s="2243"/>
      <c r="N227" s="2137"/>
      <c r="O227" s="1957"/>
      <c r="P227" s="1957"/>
      <c r="Q227" s="1957"/>
      <c r="R227" s="2149"/>
      <c r="S227" s="1957"/>
      <c r="T227" s="1957"/>
      <c r="U227" s="1957"/>
      <c r="V227" s="2683" t="s">
        <v>619</v>
      </c>
      <c r="W227" s="2684"/>
      <c r="X227" s="2686" t="s">
        <v>620</v>
      </c>
      <c r="Y227" s="2687"/>
      <c r="Z227" s="2689"/>
      <c r="AA227" s="1811"/>
      <c r="AB227" s="2691" t="s">
        <v>597</v>
      </c>
      <c r="AC227" s="2692"/>
      <c r="AD227" s="2137"/>
      <c r="AE227" s="1957"/>
      <c r="AF227" s="1957"/>
      <c r="AG227" s="1957"/>
      <c r="AH227" s="1957"/>
      <c r="AI227" s="1957"/>
      <c r="AJ227" s="2137"/>
      <c r="AK227" s="1957"/>
      <c r="AL227" s="1957"/>
      <c r="AM227" s="1957"/>
      <c r="AN227" s="1957"/>
      <c r="AO227" s="1947"/>
      <c r="AP227" s="1957"/>
      <c r="AQ227" s="1957"/>
      <c r="AR227" s="1957"/>
      <c r="AS227" s="1957"/>
      <c r="AT227" s="1957"/>
      <c r="AU227" s="1957"/>
      <c r="AV227" s="1957"/>
      <c r="AW227" s="2127"/>
      <c r="AX227" s="320"/>
      <c r="AY227" s="545"/>
      <c r="AZ227" s="545"/>
      <c r="BA227" s="545"/>
    </row>
    <row r="228" spans="2:53" s="544" customFormat="1" ht="3.85" customHeight="1">
      <c r="B228" s="2465"/>
      <c r="C228" s="2465"/>
      <c r="D228" s="2465"/>
      <c r="E228" s="2241"/>
      <c r="F228" s="2242"/>
      <c r="G228" s="2242"/>
      <c r="H228" s="2242"/>
      <c r="I228" s="2242"/>
      <c r="J228" s="2242"/>
      <c r="K228" s="2242"/>
      <c r="L228" s="2242"/>
      <c r="M228" s="2243"/>
      <c r="N228" s="2137"/>
      <c r="O228" s="1957"/>
      <c r="P228" s="1957"/>
      <c r="Q228" s="1957"/>
      <c r="R228" s="2149"/>
      <c r="S228" s="1957"/>
      <c r="T228" s="1957"/>
      <c r="U228" s="1957"/>
      <c r="V228" s="2596"/>
      <c r="W228" s="2685"/>
      <c r="X228" s="2600"/>
      <c r="Y228" s="2688"/>
      <c r="Z228" s="2690"/>
      <c r="AA228" s="1813"/>
      <c r="AB228" s="2610"/>
      <c r="AC228" s="2693"/>
      <c r="AD228" s="2137"/>
      <c r="AE228" s="1957"/>
      <c r="AF228" s="1957"/>
      <c r="AG228" s="1957"/>
      <c r="AH228" s="1957"/>
      <c r="AI228" s="1957"/>
      <c r="AJ228" s="2137"/>
      <c r="AK228" s="1957"/>
      <c r="AL228" s="1957"/>
      <c r="AM228" s="1957"/>
      <c r="AN228" s="1957"/>
      <c r="AO228" s="1947"/>
      <c r="AP228" s="1957"/>
      <c r="AQ228" s="1957"/>
      <c r="AR228" s="1957"/>
      <c r="AS228" s="1957"/>
      <c r="AT228" s="1957"/>
      <c r="AU228" s="1957"/>
      <c r="AV228" s="1957"/>
      <c r="AW228" s="2127"/>
      <c r="AX228" s="320"/>
      <c r="AY228" s="545"/>
      <c r="AZ228" s="545"/>
      <c r="BA228" s="545"/>
    </row>
    <row r="229" spans="2:53" s="544" customFormat="1" ht="3.85" customHeight="1">
      <c r="B229" s="2465"/>
      <c r="C229" s="2465"/>
      <c r="D229" s="2465"/>
      <c r="E229" s="2241"/>
      <c r="F229" s="2242"/>
      <c r="G229" s="2242"/>
      <c r="H229" s="2242"/>
      <c r="I229" s="2242"/>
      <c r="J229" s="2242"/>
      <c r="K229" s="2242"/>
      <c r="L229" s="2242"/>
      <c r="M229" s="2243"/>
      <c r="N229" s="2137"/>
      <c r="O229" s="1957"/>
      <c r="P229" s="1957"/>
      <c r="Q229" s="1957"/>
      <c r="R229" s="2149"/>
      <c r="S229" s="1957"/>
      <c r="T229" s="1957"/>
      <c r="U229" s="1957"/>
      <c r="V229" s="2174" t="s">
        <v>792</v>
      </c>
      <c r="W229" s="2175"/>
      <c r="X229" s="2175"/>
      <c r="Y229" s="2175"/>
      <c r="Z229" s="2175"/>
      <c r="AA229" s="2175"/>
      <c r="AB229" s="2175"/>
      <c r="AC229" s="2176"/>
      <c r="AD229" s="2137"/>
      <c r="AE229" s="1957"/>
      <c r="AF229" s="1957"/>
      <c r="AG229" s="1957"/>
      <c r="AH229" s="1957"/>
      <c r="AI229" s="1957"/>
      <c r="AJ229" s="2137"/>
      <c r="AK229" s="1957"/>
      <c r="AL229" s="1957"/>
      <c r="AM229" s="1957"/>
      <c r="AN229" s="1957"/>
      <c r="AO229" s="1947"/>
      <c r="AP229" s="1957"/>
      <c r="AQ229" s="1957"/>
      <c r="AR229" s="1957"/>
      <c r="AS229" s="1957"/>
      <c r="AT229" s="1957"/>
      <c r="AU229" s="1957"/>
      <c r="AV229" s="1957"/>
      <c r="AW229" s="2127"/>
      <c r="AX229" s="320"/>
      <c r="AY229" s="545"/>
      <c r="AZ229" s="545"/>
      <c r="BA229" s="545"/>
    </row>
    <row r="230" spans="2:53" s="544" customFormat="1" ht="3.85" customHeight="1">
      <c r="B230" s="2465"/>
      <c r="C230" s="2465"/>
      <c r="D230" s="2465"/>
      <c r="E230" s="2241"/>
      <c r="F230" s="2242"/>
      <c r="G230" s="2242"/>
      <c r="H230" s="2242"/>
      <c r="I230" s="2242"/>
      <c r="J230" s="2242"/>
      <c r="K230" s="2242"/>
      <c r="L230" s="2242"/>
      <c r="M230" s="2243"/>
      <c r="N230" s="2137"/>
      <c r="O230" s="1957"/>
      <c r="P230" s="1957"/>
      <c r="Q230" s="1957"/>
      <c r="R230" s="2149"/>
      <c r="S230" s="1957"/>
      <c r="T230" s="1957"/>
      <c r="U230" s="1957"/>
      <c r="V230" s="2177"/>
      <c r="W230" s="2178"/>
      <c r="X230" s="2178"/>
      <c r="Y230" s="2178"/>
      <c r="Z230" s="2178"/>
      <c r="AA230" s="2178"/>
      <c r="AB230" s="2178"/>
      <c r="AC230" s="2179"/>
      <c r="AD230" s="2137"/>
      <c r="AE230" s="1957"/>
      <c r="AF230" s="1957"/>
      <c r="AG230" s="1957"/>
      <c r="AH230" s="1957"/>
      <c r="AI230" s="1957"/>
      <c r="AJ230" s="2137"/>
      <c r="AK230" s="1957"/>
      <c r="AL230" s="1957"/>
      <c r="AM230" s="1957"/>
      <c r="AN230" s="1957"/>
      <c r="AO230" s="1947"/>
      <c r="AP230" s="1957"/>
      <c r="AQ230" s="1957"/>
      <c r="AR230" s="1957"/>
      <c r="AS230" s="1957"/>
      <c r="AT230" s="1957"/>
      <c r="AU230" s="1957"/>
      <c r="AV230" s="1957"/>
      <c r="AW230" s="2127"/>
      <c r="AX230" s="320"/>
      <c r="AY230" s="545"/>
      <c r="AZ230" s="545"/>
      <c r="BA230" s="545"/>
    </row>
    <row r="231" spans="2:53" s="544" customFormat="1" ht="3.75" customHeight="1">
      <c r="B231" s="2465"/>
      <c r="C231" s="2465"/>
      <c r="D231" s="2465"/>
      <c r="E231" s="2241"/>
      <c r="F231" s="2242"/>
      <c r="G231" s="2242"/>
      <c r="H231" s="2242"/>
      <c r="I231" s="2242"/>
      <c r="J231" s="2242"/>
      <c r="K231" s="2242"/>
      <c r="L231" s="2242"/>
      <c r="M231" s="2243"/>
      <c r="N231" s="2137"/>
      <c r="O231" s="1957"/>
      <c r="P231" s="1957"/>
      <c r="Q231" s="1957"/>
      <c r="R231" s="2149"/>
      <c r="S231" s="1957"/>
      <c r="T231" s="1957"/>
      <c r="U231" s="1957"/>
      <c r="V231" s="2174" t="s">
        <v>793</v>
      </c>
      <c r="W231" s="2175"/>
      <c r="X231" s="2175"/>
      <c r="Y231" s="2175"/>
      <c r="Z231" s="2175"/>
      <c r="AA231" s="2175"/>
      <c r="AB231" s="2175"/>
      <c r="AC231" s="2176"/>
      <c r="AD231" s="2137"/>
      <c r="AE231" s="1957"/>
      <c r="AF231" s="1957"/>
      <c r="AG231" s="1957"/>
      <c r="AH231" s="1957"/>
      <c r="AI231" s="1957"/>
      <c r="AJ231" s="2137"/>
      <c r="AK231" s="1957"/>
      <c r="AL231" s="1957"/>
      <c r="AM231" s="1957"/>
      <c r="AN231" s="1957"/>
      <c r="AO231" s="1947"/>
      <c r="AP231" s="1957"/>
      <c r="AQ231" s="1957"/>
      <c r="AR231" s="1957"/>
      <c r="AS231" s="1957"/>
      <c r="AT231" s="1957"/>
      <c r="AU231" s="1957"/>
      <c r="AV231" s="1957"/>
      <c r="AW231" s="2127"/>
      <c r="AX231" s="320"/>
      <c r="AY231" s="545"/>
      <c r="AZ231" s="545"/>
      <c r="BA231" s="545"/>
    </row>
    <row r="232" spans="2:53" s="544" customFormat="1" ht="3.75" customHeight="1">
      <c r="B232" s="2465"/>
      <c r="C232" s="2465"/>
      <c r="D232" s="2465"/>
      <c r="E232" s="2241"/>
      <c r="F232" s="2242"/>
      <c r="G232" s="2242"/>
      <c r="H232" s="2242"/>
      <c r="I232" s="2242"/>
      <c r="J232" s="2242"/>
      <c r="K232" s="2242"/>
      <c r="L232" s="2242"/>
      <c r="M232" s="2243"/>
      <c r="N232" s="2137"/>
      <c r="O232" s="1957"/>
      <c r="P232" s="1957"/>
      <c r="Q232" s="1957"/>
      <c r="R232" s="2149"/>
      <c r="S232" s="1957"/>
      <c r="T232" s="1957"/>
      <c r="U232" s="1957"/>
      <c r="V232" s="2177"/>
      <c r="W232" s="2178"/>
      <c r="X232" s="2178"/>
      <c r="Y232" s="2178"/>
      <c r="Z232" s="2178"/>
      <c r="AA232" s="2178"/>
      <c r="AB232" s="2178"/>
      <c r="AC232" s="2179"/>
      <c r="AD232" s="2137"/>
      <c r="AE232" s="1957"/>
      <c r="AF232" s="1957"/>
      <c r="AG232" s="1957"/>
      <c r="AH232" s="1957"/>
      <c r="AI232" s="1957"/>
      <c r="AJ232" s="2137"/>
      <c r="AK232" s="1957"/>
      <c r="AL232" s="1957"/>
      <c r="AM232" s="1957"/>
      <c r="AN232" s="1957"/>
      <c r="AO232" s="1947"/>
      <c r="AP232" s="1957"/>
      <c r="AQ232" s="1957"/>
      <c r="AR232" s="1957"/>
      <c r="AS232" s="1957"/>
      <c r="AT232" s="1957"/>
      <c r="AU232" s="1957"/>
      <c r="AV232" s="1957"/>
      <c r="AW232" s="2127"/>
      <c r="AX232" s="320"/>
      <c r="AY232" s="545"/>
      <c r="AZ232" s="545"/>
      <c r="BA232" s="545"/>
    </row>
    <row r="233" spans="2:53" s="544" customFormat="1" ht="3.4" customHeight="1">
      <c r="B233" s="2465"/>
      <c r="C233" s="2465"/>
      <c r="D233" s="2465"/>
      <c r="E233" s="2628" t="s">
        <v>790</v>
      </c>
      <c r="F233" s="2278"/>
      <c r="G233" s="2278"/>
      <c r="H233" s="2278"/>
      <c r="I233" s="2278"/>
      <c r="J233" s="2278"/>
      <c r="K233" s="2278"/>
      <c r="L233" s="2278"/>
      <c r="M233" s="2695"/>
      <c r="N233" s="2137"/>
      <c r="O233" s="1957"/>
      <c r="P233" s="1957"/>
      <c r="Q233" s="1957"/>
      <c r="R233" s="2149"/>
      <c r="S233" s="1957"/>
      <c r="T233" s="1957"/>
      <c r="U233" s="1957"/>
      <c r="V233" s="2570"/>
      <c r="W233" s="2571"/>
      <c r="X233" s="2571"/>
      <c r="Y233" s="2571"/>
      <c r="Z233" s="2571"/>
      <c r="AA233" s="2571"/>
      <c r="AB233" s="2571"/>
      <c r="AC233" s="2620"/>
      <c r="AD233" s="2137"/>
      <c r="AE233" s="1957"/>
      <c r="AF233" s="1957"/>
      <c r="AG233" s="1957"/>
      <c r="AH233" s="1957"/>
      <c r="AI233" s="1957"/>
      <c r="AJ233" s="2137"/>
      <c r="AK233" s="1957"/>
      <c r="AL233" s="1957"/>
      <c r="AM233" s="1957"/>
      <c r="AN233" s="1957"/>
      <c r="AO233" s="1947"/>
      <c r="AP233" s="1957"/>
      <c r="AQ233" s="1957"/>
      <c r="AR233" s="1957"/>
      <c r="AS233" s="1957"/>
      <c r="AT233" s="1957"/>
      <c r="AU233" s="1957"/>
      <c r="AV233" s="1957"/>
      <c r="AW233" s="2127"/>
      <c r="AX233" s="320"/>
      <c r="AY233" s="545"/>
      <c r="AZ233" s="545"/>
      <c r="BA233" s="545"/>
    </row>
    <row r="234" spans="2:53" s="544" customFormat="1" ht="3.4" customHeight="1">
      <c r="B234" s="2465"/>
      <c r="C234" s="2465"/>
      <c r="D234" s="2465"/>
      <c r="E234" s="2628"/>
      <c r="F234" s="2278"/>
      <c r="G234" s="2278"/>
      <c r="H234" s="2278"/>
      <c r="I234" s="2278"/>
      <c r="J234" s="2278"/>
      <c r="K234" s="2278"/>
      <c r="L234" s="2278"/>
      <c r="M234" s="2695"/>
      <c r="N234" s="2137"/>
      <c r="O234" s="1957"/>
      <c r="P234" s="1957"/>
      <c r="Q234" s="1957"/>
      <c r="R234" s="2149"/>
      <c r="S234" s="1957"/>
      <c r="T234" s="1957"/>
      <c r="U234" s="1957"/>
      <c r="V234" s="2137"/>
      <c r="W234" s="1957"/>
      <c r="X234" s="1957"/>
      <c r="Y234" s="1957"/>
      <c r="Z234" s="1957"/>
      <c r="AA234" s="1957"/>
      <c r="AB234" s="1957"/>
      <c r="AC234" s="1947"/>
      <c r="AD234" s="2137"/>
      <c r="AE234" s="1957"/>
      <c r="AF234" s="1957"/>
      <c r="AG234" s="1957"/>
      <c r="AH234" s="1957"/>
      <c r="AI234" s="1947"/>
      <c r="AJ234" s="2279"/>
      <c r="AK234" s="2280"/>
      <c r="AL234" s="2280"/>
      <c r="AM234" s="2280"/>
      <c r="AN234" s="2280"/>
      <c r="AO234" s="2694"/>
      <c r="AP234" s="1957"/>
      <c r="AQ234" s="1957"/>
      <c r="AR234" s="1957"/>
      <c r="AS234" s="1957"/>
      <c r="AT234" s="1957"/>
      <c r="AU234" s="1957"/>
      <c r="AV234" s="1957"/>
      <c r="AW234" s="2127"/>
      <c r="AX234" s="320"/>
      <c r="AY234" s="545"/>
      <c r="AZ234" s="545"/>
      <c r="BA234" s="545"/>
    </row>
    <row r="235" spans="2:53" s="544" customFormat="1" ht="3.4" customHeight="1" thickBot="1">
      <c r="B235" s="2465"/>
      <c r="C235" s="2465"/>
      <c r="D235" s="2465"/>
      <c r="E235" s="2696"/>
      <c r="F235" s="2697"/>
      <c r="G235" s="2697"/>
      <c r="H235" s="2697"/>
      <c r="I235" s="2697"/>
      <c r="J235" s="2697"/>
      <c r="K235" s="2697"/>
      <c r="L235" s="2697"/>
      <c r="M235" s="2698"/>
      <c r="N235" s="2246"/>
      <c r="O235" s="2147"/>
      <c r="P235" s="2147"/>
      <c r="Q235" s="2147"/>
      <c r="R235" s="2261"/>
      <c r="S235" s="2262"/>
      <c r="T235" s="2262"/>
      <c r="U235" s="2262"/>
      <c r="V235" s="2263"/>
      <c r="W235" s="2262"/>
      <c r="X235" s="2262"/>
      <c r="Y235" s="2262"/>
      <c r="Z235" s="2262"/>
      <c r="AA235" s="2262"/>
      <c r="AB235" s="2262"/>
      <c r="AC235" s="2264"/>
      <c r="AD235" s="2262"/>
      <c r="AE235" s="2262"/>
      <c r="AF235" s="2262"/>
      <c r="AG235" s="2262"/>
      <c r="AH235" s="2262"/>
      <c r="AI235" s="2264"/>
      <c r="AJ235" s="2263"/>
      <c r="AK235" s="2262"/>
      <c r="AL235" s="2262"/>
      <c r="AM235" s="2262"/>
      <c r="AN235" s="2262"/>
      <c r="AO235" s="2264"/>
      <c r="AP235" s="2262"/>
      <c r="AQ235" s="2262"/>
      <c r="AR235" s="2262"/>
      <c r="AS235" s="2262"/>
      <c r="AT235" s="2262"/>
      <c r="AU235" s="2262"/>
      <c r="AV235" s="2262"/>
      <c r="AW235" s="2266"/>
      <c r="AX235" s="320"/>
      <c r="AY235" s="545"/>
      <c r="AZ235" s="545"/>
      <c r="BA235" s="545"/>
    </row>
    <row r="236" spans="2:53" s="544" customFormat="1" ht="13.9" customHeight="1" thickTop="1" thickBot="1">
      <c r="B236" s="2465"/>
      <c r="C236" s="2465"/>
      <c r="D236" s="2465"/>
      <c r="E236" s="545"/>
      <c r="F236" s="545"/>
      <c r="G236" s="545"/>
      <c r="H236" s="323"/>
      <c r="I236" s="323"/>
      <c r="J236" s="323"/>
      <c r="K236" s="545"/>
      <c r="L236" s="545"/>
      <c r="M236" s="545"/>
      <c r="N236" s="545"/>
      <c r="O236" s="545"/>
      <c r="P236" s="545"/>
      <c r="Q236" s="545"/>
      <c r="R236" s="2273" t="s">
        <v>606</v>
      </c>
      <c r="S236" s="2274"/>
      <c r="T236" s="2274"/>
      <c r="U236" s="2274"/>
      <c r="V236" s="2274"/>
      <c r="W236" s="2274"/>
      <c r="X236" s="2274"/>
      <c r="Y236" s="2274"/>
      <c r="Z236" s="2274"/>
      <c r="AA236" s="2274"/>
      <c r="AB236" s="2274"/>
      <c r="AC236" s="2274"/>
      <c r="AD236" s="2274"/>
      <c r="AE236" s="2274"/>
      <c r="AF236" s="2274"/>
      <c r="AG236" s="2274"/>
      <c r="AH236" s="2274"/>
      <c r="AI236" s="2274"/>
      <c r="AJ236" s="2274"/>
      <c r="AK236" s="2274"/>
      <c r="AL236" s="2274"/>
      <c r="AM236" s="2274"/>
      <c r="AN236" s="2274"/>
      <c r="AO236" s="2274"/>
      <c r="AP236" s="2274"/>
      <c r="AQ236" s="2274"/>
      <c r="AR236" s="2274"/>
      <c r="AS236" s="2274"/>
      <c r="AT236" s="2274"/>
      <c r="AU236" s="2274"/>
      <c r="AV236" s="2274"/>
      <c r="AW236" s="2275"/>
      <c r="AX236" s="320"/>
      <c r="AY236" s="545"/>
      <c r="AZ236" s="545"/>
    </row>
    <row r="237" spans="2:53" s="544" customFormat="1" ht="13.9" customHeight="1" thickTop="1">
      <c r="B237" s="2465"/>
      <c r="C237" s="2465"/>
      <c r="D237" s="2465"/>
      <c r="E237" s="545"/>
      <c r="F237" s="545"/>
      <c r="G237" s="545"/>
      <c r="H237" s="323"/>
      <c r="I237" s="323"/>
      <c r="J237" s="323"/>
      <c r="K237" s="545"/>
      <c r="L237" s="545"/>
      <c r="M237" s="545"/>
      <c r="N237" s="545"/>
      <c r="O237" s="545"/>
      <c r="P237" s="545"/>
      <c r="Q237" s="545"/>
      <c r="R237" s="346"/>
      <c r="S237" s="346"/>
      <c r="T237" s="346"/>
      <c r="U237" s="346"/>
      <c r="V237" s="346"/>
      <c r="W237" s="346"/>
      <c r="X237" s="346"/>
      <c r="Y237" s="346"/>
      <c r="Z237" s="346"/>
      <c r="AA237" s="346"/>
      <c r="AB237" s="346"/>
      <c r="AC237" s="346"/>
      <c r="AD237" s="346"/>
      <c r="AE237" s="346"/>
      <c r="AF237" s="346"/>
      <c r="AG237" s="346"/>
      <c r="AH237" s="346"/>
      <c r="AI237" s="346"/>
      <c r="AJ237" s="346"/>
      <c r="AK237" s="346"/>
      <c r="AL237" s="346"/>
      <c r="AM237" s="346"/>
      <c r="AN237" s="346"/>
      <c r="AO237" s="346"/>
      <c r="AP237" s="346"/>
      <c r="AQ237" s="346"/>
      <c r="AR237" s="346"/>
      <c r="AS237" s="346"/>
      <c r="AT237" s="346"/>
      <c r="AU237" s="346"/>
      <c r="AV237" s="346"/>
      <c r="AW237" s="346"/>
      <c r="AX237" s="320"/>
      <c r="AY237" s="545"/>
      <c r="AZ237" s="545"/>
    </row>
    <row r="238" spans="2:53" s="544" customFormat="1" ht="12.85" customHeight="1">
      <c r="B238" s="2465"/>
      <c r="C238" s="2465"/>
      <c r="D238" s="2465"/>
      <c r="E238" s="545"/>
      <c r="F238" s="545"/>
      <c r="G238" s="545"/>
      <c r="H238" s="323"/>
      <c r="I238" s="323"/>
      <c r="J238" s="323"/>
      <c r="K238" s="545"/>
      <c r="L238" s="545"/>
      <c r="M238" s="545"/>
      <c r="N238" s="545"/>
      <c r="O238" s="545"/>
      <c r="P238" s="545"/>
      <c r="Q238" s="545"/>
      <c r="R238" s="2699" t="s">
        <v>784</v>
      </c>
      <c r="S238" s="2700"/>
      <c r="T238" s="2700"/>
      <c r="U238" s="2700"/>
      <c r="V238" s="2700"/>
      <c r="W238" s="2700"/>
      <c r="X238" s="2700"/>
      <c r="Y238" s="2700"/>
      <c r="Z238" s="2700"/>
      <c r="AA238" s="2700"/>
      <c r="AB238" s="2700"/>
      <c r="AC238" s="2700"/>
      <c r="AD238" s="2700"/>
      <c r="AE238" s="2700"/>
      <c r="AF238" s="2700"/>
      <c r="AG238" s="2700"/>
      <c r="AH238" s="2700"/>
      <c r="AI238" s="2700"/>
      <c r="AJ238" s="2700"/>
      <c r="AK238" s="2700"/>
      <c r="AL238" s="2700"/>
      <c r="AM238" s="2700"/>
      <c r="AN238" s="2700"/>
      <c r="AO238" s="2700"/>
      <c r="AP238" s="2700"/>
      <c r="AQ238" s="2700"/>
      <c r="AR238" s="2700"/>
      <c r="AS238" s="2700"/>
      <c r="AT238" s="2700"/>
      <c r="AU238" s="2700"/>
      <c r="AV238" s="2700"/>
      <c r="AW238" s="2701"/>
      <c r="AX238" s="320"/>
      <c r="AY238" s="545"/>
      <c r="AZ238" s="545"/>
    </row>
    <row r="239" spans="2:53" s="544" customFormat="1" ht="12.85" customHeight="1">
      <c r="B239" s="2465"/>
      <c r="C239" s="2465"/>
      <c r="D239" s="2465"/>
      <c r="E239" s="545"/>
      <c r="F239" s="545"/>
      <c r="G239" s="545"/>
      <c r="H239" s="323"/>
      <c r="I239" s="323"/>
      <c r="J239" s="323"/>
      <c r="K239" s="545"/>
      <c r="L239" s="545"/>
      <c r="M239" s="545"/>
      <c r="N239" s="545"/>
      <c r="O239" s="545"/>
      <c r="P239" s="545"/>
      <c r="Q239" s="545"/>
      <c r="R239" s="2699" t="s">
        <v>785</v>
      </c>
      <c r="S239" s="2700"/>
      <c r="T239" s="2700"/>
      <c r="U239" s="2700"/>
      <c r="V239" s="2700"/>
      <c r="W239" s="2700"/>
      <c r="X239" s="2700"/>
      <c r="Y239" s="2700"/>
      <c r="Z239" s="2700"/>
      <c r="AA239" s="2700"/>
      <c r="AB239" s="2700"/>
      <c r="AC239" s="2700"/>
      <c r="AD239" s="2700"/>
      <c r="AE239" s="2700"/>
      <c r="AF239" s="2700"/>
      <c r="AG239" s="2700"/>
      <c r="AH239" s="2700"/>
      <c r="AI239" s="2700"/>
      <c r="AJ239" s="2700"/>
      <c r="AK239" s="2700"/>
      <c r="AL239" s="2700"/>
      <c r="AM239" s="2700"/>
      <c r="AN239" s="2700"/>
      <c r="AO239" s="2700"/>
      <c r="AP239" s="2700"/>
      <c r="AQ239" s="2700"/>
      <c r="AR239" s="2700"/>
      <c r="AS239" s="2700"/>
      <c r="AT239" s="2700"/>
      <c r="AU239" s="2700"/>
      <c r="AV239" s="2700"/>
      <c r="AW239" s="2701"/>
      <c r="AX239" s="320"/>
      <c r="AY239" s="545"/>
      <c r="AZ239" s="545"/>
    </row>
    <row r="240" spans="2:53" s="544" customFormat="1" ht="12.85" customHeight="1">
      <c r="B240" s="2465"/>
      <c r="C240" s="2465"/>
      <c r="D240" s="2465"/>
      <c r="E240" s="545"/>
      <c r="F240" s="545"/>
      <c r="G240" s="545"/>
      <c r="H240" s="323"/>
      <c r="I240" s="323"/>
      <c r="J240" s="323"/>
      <c r="K240" s="545"/>
      <c r="L240" s="545"/>
      <c r="M240" s="545"/>
      <c r="N240" s="545"/>
      <c r="O240" s="545"/>
      <c r="P240" s="545"/>
      <c r="Q240" s="545"/>
      <c r="R240" s="2699" t="s">
        <v>786</v>
      </c>
      <c r="S240" s="2700"/>
      <c r="T240" s="2700"/>
      <c r="U240" s="2700"/>
      <c r="V240" s="2700"/>
      <c r="W240" s="2700"/>
      <c r="X240" s="2700"/>
      <c r="Y240" s="2700"/>
      <c r="Z240" s="2700"/>
      <c r="AA240" s="2700"/>
      <c r="AB240" s="2700"/>
      <c r="AC240" s="2700"/>
      <c r="AD240" s="2700"/>
      <c r="AE240" s="2700"/>
      <c r="AF240" s="2700"/>
      <c r="AG240" s="2700"/>
      <c r="AH240" s="2700"/>
      <c r="AI240" s="2700"/>
      <c r="AJ240" s="2700"/>
      <c r="AK240" s="2700"/>
      <c r="AL240" s="2700"/>
      <c r="AM240" s="2700"/>
      <c r="AN240" s="2700"/>
      <c r="AO240" s="2700"/>
      <c r="AP240" s="2700"/>
      <c r="AQ240" s="2700"/>
      <c r="AR240" s="2700"/>
      <c r="AS240" s="2700"/>
      <c r="AT240" s="2700"/>
      <c r="AU240" s="2700"/>
      <c r="AV240" s="2700"/>
      <c r="AW240" s="2701"/>
      <c r="AX240" s="320"/>
      <c r="AY240" s="545"/>
      <c r="AZ240" s="545"/>
    </row>
    <row r="241" spans="2:57" s="544" customFormat="1" ht="12.85" customHeight="1">
      <c r="B241" s="2465"/>
      <c r="C241" s="2465"/>
      <c r="D241" s="2465"/>
      <c r="E241" s="545"/>
      <c r="F241" s="545"/>
      <c r="G241" s="545"/>
      <c r="H241" s="323"/>
      <c r="I241" s="323"/>
      <c r="J241" s="323"/>
      <c r="K241" s="545"/>
      <c r="L241" s="545"/>
      <c r="M241" s="545"/>
      <c r="N241" s="545"/>
      <c r="O241" s="545"/>
      <c r="P241" s="545"/>
      <c r="Q241" s="545"/>
      <c r="R241" s="2699" t="s">
        <v>787</v>
      </c>
      <c r="S241" s="2700"/>
      <c r="T241" s="2700"/>
      <c r="U241" s="2700"/>
      <c r="V241" s="2700"/>
      <c r="W241" s="2700"/>
      <c r="X241" s="2700"/>
      <c r="Y241" s="2700"/>
      <c r="Z241" s="2700"/>
      <c r="AA241" s="2700"/>
      <c r="AB241" s="2700"/>
      <c r="AC241" s="2700"/>
      <c r="AD241" s="2700"/>
      <c r="AE241" s="2700"/>
      <c r="AF241" s="2700"/>
      <c r="AG241" s="2700"/>
      <c r="AH241" s="2700"/>
      <c r="AI241" s="2700"/>
      <c r="AJ241" s="2700"/>
      <c r="AK241" s="2700"/>
      <c r="AL241" s="2700"/>
      <c r="AM241" s="2700"/>
      <c r="AN241" s="2700"/>
      <c r="AO241" s="2700"/>
      <c r="AP241" s="2700"/>
      <c r="AQ241" s="2700"/>
      <c r="AR241" s="2700"/>
      <c r="AS241" s="2700"/>
      <c r="AT241" s="2700"/>
      <c r="AU241" s="2700"/>
      <c r="AV241" s="2700"/>
      <c r="AW241" s="2701"/>
      <c r="AX241" s="320"/>
      <c r="AY241" s="545"/>
      <c r="AZ241" s="545"/>
    </row>
    <row r="242" spans="2:57" s="544" customFormat="1" ht="13.9" customHeight="1">
      <c r="B242" s="2465"/>
      <c r="C242" s="2465"/>
      <c r="D242" s="2465"/>
      <c r="E242" s="545"/>
      <c r="F242" s="545"/>
      <c r="G242" s="545"/>
      <c r="H242" s="323"/>
      <c r="I242" s="323"/>
      <c r="J242" s="323"/>
      <c r="K242" s="545"/>
      <c r="L242" s="545"/>
      <c r="M242" s="545"/>
      <c r="N242" s="545"/>
      <c r="O242" s="545"/>
      <c r="P242" s="545"/>
      <c r="Q242" s="545"/>
      <c r="R242" s="346"/>
      <c r="S242" s="346"/>
      <c r="T242" s="346"/>
      <c r="U242" s="346"/>
      <c r="V242" s="346"/>
      <c r="W242" s="346"/>
      <c r="X242" s="346"/>
      <c r="Y242" s="346"/>
      <c r="Z242" s="346"/>
      <c r="AA242" s="346"/>
      <c r="AB242" s="346"/>
      <c r="AC242" s="346"/>
      <c r="AD242" s="346"/>
      <c r="AE242" s="346"/>
      <c r="AF242" s="346"/>
      <c r="AG242" s="346"/>
      <c r="AH242" s="346"/>
      <c r="AI242" s="346"/>
      <c r="AJ242" s="346"/>
      <c r="AK242" s="346"/>
      <c r="AL242" s="346"/>
      <c r="AM242" s="346"/>
      <c r="AN242" s="346"/>
      <c r="AO242" s="346"/>
      <c r="AP242" s="346"/>
      <c r="AQ242" s="346"/>
      <c r="AR242" s="346"/>
      <c r="AS242" s="346"/>
      <c r="AT242" s="346"/>
      <c r="AU242" s="346"/>
      <c r="AV242" s="346"/>
      <c r="AW242" s="346"/>
      <c r="AX242" s="320"/>
      <c r="AY242" s="545"/>
      <c r="AZ242" s="545"/>
      <c r="BA242" s="545"/>
    </row>
    <row r="243" spans="2:57" s="544" customFormat="1" ht="13.9" customHeight="1">
      <c r="B243" s="2465"/>
      <c r="C243" s="2465"/>
      <c r="D243" s="2465"/>
      <c r="E243" s="545"/>
      <c r="F243" s="545"/>
      <c r="G243" s="545"/>
      <c r="H243" s="323"/>
      <c r="I243" s="323"/>
      <c r="J243" s="323"/>
      <c r="K243" s="545"/>
      <c r="L243" s="545"/>
      <c r="M243" s="545"/>
      <c r="N243" s="545"/>
      <c r="O243" s="545"/>
      <c r="P243" s="545"/>
      <c r="Q243" s="545"/>
      <c r="R243" s="346"/>
      <c r="S243" s="346"/>
      <c r="T243" s="346"/>
      <c r="U243" s="346"/>
      <c r="V243" s="346"/>
      <c r="W243" s="346"/>
      <c r="X243" s="346"/>
      <c r="Y243" s="346"/>
      <c r="Z243" s="346"/>
      <c r="AA243" s="346"/>
      <c r="AB243" s="346"/>
      <c r="AC243" s="346"/>
      <c r="AD243" s="346"/>
      <c r="AE243" s="346"/>
      <c r="AF243" s="346"/>
      <c r="AG243" s="346"/>
      <c r="AH243" s="346"/>
      <c r="AI243" s="346"/>
      <c r="AJ243" s="346"/>
      <c r="AK243" s="346"/>
      <c r="AL243" s="346"/>
      <c r="AM243" s="346"/>
      <c r="AN243" s="346"/>
      <c r="AO243" s="346"/>
      <c r="AP243" s="346"/>
      <c r="AQ243" s="346"/>
      <c r="AR243" s="346"/>
      <c r="AS243" s="346"/>
      <c r="AT243" s="346"/>
      <c r="AU243" s="346"/>
      <c r="AV243" s="346"/>
      <c r="AW243" s="346"/>
      <c r="AX243" s="320"/>
      <c r="AY243" s="545"/>
      <c r="AZ243" s="545"/>
      <c r="BA243" s="545"/>
    </row>
    <row r="244" spans="2:57" s="410" customFormat="1" ht="13.15" thickBot="1">
      <c r="B244" s="2465"/>
      <c r="C244" s="2465"/>
      <c r="D244" s="2465"/>
      <c r="E244" s="409"/>
      <c r="F244" s="409"/>
      <c r="G244" s="409"/>
      <c r="H244" s="323"/>
      <c r="I244" s="409"/>
      <c r="J244" s="409"/>
      <c r="K244" s="409"/>
      <c r="L244" s="409"/>
      <c r="M244" s="409"/>
      <c r="N244" s="409"/>
      <c r="O244" s="409"/>
      <c r="P244" s="409"/>
      <c r="Q244" s="409"/>
      <c r="R244" s="325"/>
      <c r="S244" s="325"/>
      <c r="T244" s="325"/>
      <c r="U244" s="325"/>
      <c r="V244" s="325"/>
      <c r="W244" s="325"/>
      <c r="X244" s="325"/>
      <c r="Y244" s="325"/>
      <c r="Z244" s="325"/>
      <c r="AA244" s="325"/>
      <c r="AB244" s="325"/>
      <c r="AC244" s="325"/>
      <c r="AD244" s="325"/>
      <c r="AE244" s="325"/>
      <c r="AF244" s="325"/>
      <c r="AG244" s="325"/>
      <c r="AH244" s="325"/>
      <c r="AI244" s="325"/>
      <c r="AJ244" s="325"/>
      <c r="AK244" s="325"/>
      <c r="AL244" s="325"/>
      <c r="AM244" s="325"/>
      <c r="AN244" s="325"/>
      <c r="AO244" s="325"/>
      <c r="AP244" s="325"/>
      <c r="AQ244" s="325"/>
      <c r="AR244" s="325"/>
      <c r="AS244" s="325"/>
      <c r="AT244" s="325"/>
      <c r="AU244" s="325"/>
      <c r="AV244" s="325"/>
      <c r="AW244" s="325"/>
      <c r="AX244" s="320"/>
      <c r="AY244" s="457"/>
      <c r="AZ244" s="457"/>
      <c r="BA244" s="457"/>
    </row>
    <row r="245" spans="2:57" s="411" customFormat="1" ht="13.9" customHeight="1" thickTop="1" thickBot="1">
      <c r="B245" s="2465"/>
      <c r="C245" s="2465"/>
      <c r="D245" s="2465"/>
      <c r="E245" s="1901"/>
      <c r="F245" s="1901"/>
      <c r="G245" s="1901"/>
      <c r="H245" s="1901"/>
      <c r="I245" s="1901"/>
      <c r="J245" s="1901"/>
      <c r="K245" s="1901"/>
      <c r="L245" s="1901"/>
      <c r="M245" s="1901"/>
      <c r="N245" s="1902" t="s">
        <v>977</v>
      </c>
      <c r="O245" s="1903"/>
      <c r="P245" s="1903"/>
      <c r="Q245" s="1903"/>
      <c r="R245" s="1903"/>
      <c r="S245" s="1903"/>
      <c r="T245" s="1903"/>
      <c r="U245" s="1903"/>
      <c r="V245" s="1903"/>
      <c r="W245" s="1903"/>
      <c r="X245" s="1903"/>
      <c r="Y245" s="1903"/>
      <c r="Z245" s="1903"/>
      <c r="AA245" s="1903"/>
      <c r="AB245" s="1903"/>
      <c r="AC245" s="1903"/>
      <c r="AD245" s="1903"/>
      <c r="AE245" s="1903"/>
      <c r="AF245" s="1903"/>
      <c r="AG245" s="1903"/>
      <c r="AH245" s="1903"/>
      <c r="AI245" s="1903"/>
      <c r="AJ245" s="1903"/>
      <c r="AK245" s="1903"/>
      <c r="AL245" s="1903"/>
      <c r="AM245" s="1903"/>
      <c r="AN245" s="1903"/>
      <c r="AO245" s="1903"/>
      <c r="AP245" s="1903"/>
      <c r="AQ245" s="1903"/>
      <c r="AR245" s="1903"/>
      <c r="AS245" s="1903"/>
      <c r="AT245" s="1903"/>
      <c r="AU245" s="1903"/>
      <c r="AV245" s="1903"/>
      <c r="AW245" s="1903"/>
      <c r="AX245" s="1903"/>
      <c r="AY245" s="1903"/>
      <c r="AZ245" s="1903"/>
      <c r="BA245" s="1904"/>
    </row>
    <row r="246" spans="2:57" s="411" customFormat="1" ht="13.5" customHeight="1">
      <c r="B246" s="2465"/>
      <c r="C246" s="2465"/>
      <c r="D246" s="2465"/>
      <c r="E246" s="1901"/>
      <c r="F246" s="1901"/>
      <c r="G246" s="1901"/>
      <c r="H246" s="1901"/>
      <c r="I246" s="1901"/>
      <c r="J246" s="1901"/>
      <c r="K246" s="1901"/>
      <c r="L246" s="1901"/>
      <c r="M246" s="1901"/>
      <c r="N246" s="2614" t="s">
        <v>954</v>
      </c>
      <c r="O246" s="2615"/>
      <c r="P246" s="2615"/>
      <c r="Q246" s="2615"/>
      <c r="R246" s="2615"/>
      <c r="S246" s="2616"/>
      <c r="T246" s="2129" t="s">
        <v>960</v>
      </c>
      <c r="U246" s="2130"/>
      <c r="V246" s="2130"/>
      <c r="W246" s="2130"/>
      <c r="X246" s="2130"/>
      <c r="Y246" s="2130"/>
      <c r="Z246" s="2130"/>
      <c r="AA246" s="2130"/>
      <c r="AB246" s="2130"/>
      <c r="AC246" s="2130"/>
      <c r="AD246" s="2130"/>
      <c r="AE246" s="2130"/>
      <c r="AF246" s="2130"/>
      <c r="AG246" s="2130"/>
      <c r="AH246" s="2130"/>
      <c r="AI246" s="2130"/>
      <c r="AJ246" s="2130"/>
      <c r="AK246" s="2130"/>
      <c r="AL246" s="2130"/>
      <c r="AM246" s="2130"/>
      <c r="AN246" s="2130"/>
      <c r="AO246" s="2130"/>
      <c r="AP246" s="2130"/>
      <c r="AQ246" s="2131"/>
      <c r="AR246" s="2132" t="s">
        <v>595</v>
      </c>
      <c r="AS246" s="2133"/>
      <c r="AT246" s="2133"/>
      <c r="AU246" s="2133"/>
      <c r="AV246" s="2133"/>
      <c r="AW246" s="2133"/>
      <c r="AX246" s="2133"/>
      <c r="AY246" s="2134"/>
      <c r="AZ246" s="553"/>
      <c r="BA246" s="554"/>
    </row>
    <row r="247" spans="2:57" s="411" customFormat="1" ht="13.5" customHeight="1">
      <c r="B247" s="2465"/>
      <c r="C247" s="2465"/>
      <c r="D247" s="2465"/>
      <c r="E247" s="1901"/>
      <c r="F247" s="1901"/>
      <c r="G247" s="1901"/>
      <c r="H247" s="1901"/>
      <c r="I247" s="1901"/>
      <c r="J247" s="1901"/>
      <c r="K247" s="1901"/>
      <c r="L247" s="1901"/>
      <c r="M247" s="1886"/>
      <c r="N247" s="2624">
        <v>2018</v>
      </c>
      <c r="O247" s="2625"/>
      <c r="P247" s="2625"/>
      <c r="Q247" s="2625"/>
      <c r="R247" s="2625"/>
      <c r="S247" s="2625"/>
      <c r="T247" s="2625"/>
      <c r="U247" s="2625"/>
      <c r="V247" s="1891">
        <v>2019</v>
      </c>
      <c r="W247" s="1888"/>
      <c r="X247" s="1888"/>
      <c r="Y247" s="1888"/>
      <c r="Z247" s="1888"/>
      <c r="AA247" s="1888"/>
      <c r="AB247" s="1888"/>
      <c r="AC247" s="1889"/>
      <c r="AD247" s="1890">
        <v>2020</v>
      </c>
      <c r="AE247" s="1888"/>
      <c r="AF247" s="1888"/>
      <c r="AG247" s="1888"/>
      <c r="AH247" s="1888"/>
      <c r="AI247" s="1888"/>
      <c r="AJ247" s="1888"/>
      <c r="AK247" s="1888"/>
      <c r="AL247" s="1888">
        <v>2021</v>
      </c>
      <c r="AM247" s="1888"/>
      <c r="AN247" s="1888"/>
      <c r="AO247" s="1888"/>
      <c r="AP247" s="1888"/>
      <c r="AQ247" s="1888"/>
      <c r="AR247" s="1888"/>
      <c r="AS247" s="1888"/>
      <c r="AT247" s="2613">
        <v>2022</v>
      </c>
      <c r="AU247" s="1892"/>
      <c r="AV247" s="1892"/>
      <c r="AW247" s="1892"/>
      <c r="AX247" s="1892"/>
      <c r="AY247" s="1892"/>
      <c r="AZ247" s="1892"/>
      <c r="BA247" s="1893"/>
    </row>
    <row r="248" spans="2:57" s="411" customFormat="1" ht="11.65">
      <c r="B248" s="2465"/>
      <c r="C248" s="2465"/>
      <c r="D248" s="2465"/>
      <c r="E248" s="1973"/>
      <c r="F248" s="1973"/>
      <c r="G248" s="1973"/>
      <c r="H248" s="1973"/>
      <c r="I248" s="1973"/>
      <c r="J248" s="1973"/>
      <c r="K248" s="1973"/>
      <c r="L248" s="1973"/>
      <c r="M248" s="1762"/>
      <c r="N248" s="1974" t="s">
        <v>609</v>
      </c>
      <c r="O248" s="1975"/>
      <c r="P248" s="1975" t="s">
        <v>610</v>
      </c>
      <c r="Q248" s="1778"/>
      <c r="R248" s="1779" t="s">
        <v>607</v>
      </c>
      <c r="S248" s="1779"/>
      <c r="T248" s="2612" t="s">
        <v>608</v>
      </c>
      <c r="U248" s="1783"/>
      <c r="V248" s="1894" t="s">
        <v>609</v>
      </c>
      <c r="W248" s="1780"/>
      <c r="X248" s="1778" t="s">
        <v>610</v>
      </c>
      <c r="Y248" s="1780"/>
      <c r="Z248" s="1778" t="s">
        <v>607</v>
      </c>
      <c r="AA248" s="1779"/>
      <c r="AB248" s="1778" t="s">
        <v>608</v>
      </c>
      <c r="AC248" s="1783"/>
      <c r="AD248" s="1894" t="s">
        <v>609</v>
      </c>
      <c r="AE248" s="1780"/>
      <c r="AF248" s="1778" t="s">
        <v>610</v>
      </c>
      <c r="AG248" s="1780"/>
      <c r="AH248" s="1778" t="s">
        <v>607</v>
      </c>
      <c r="AI248" s="1779"/>
      <c r="AJ248" s="1895" t="s">
        <v>608</v>
      </c>
      <c r="AK248" s="2702"/>
      <c r="AL248" s="1779" t="s">
        <v>609</v>
      </c>
      <c r="AM248" s="1780"/>
      <c r="AN248" s="1778" t="s">
        <v>610</v>
      </c>
      <c r="AO248" s="1779"/>
      <c r="AP248" s="1778" t="s">
        <v>607</v>
      </c>
      <c r="AQ248" s="1783"/>
      <c r="AR248" s="2703" t="s">
        <v>608</v>
      </c>
      <c r="AS248" s="1896"/>
      <c r="AT248" s="1897" t="s">
        <v>609</v>
      </c>
      <c r="AU248" s="1897"/>
      <c r="AV248" s="1897" t="s">
        <v>610</v>
      </c>
      <c r="AW248" s="1897"/>
      <c r="AX248" s="1897" t="s">
        <v>607</v>
      </c>
      <c r="AY248" s="1898"/>
      <c r="AZ248" s="1896" t="s">
        <v>608</v>
      </c>
      <c r="BA248" s="1899"/>
    </row>
    <row r="249" spans="2:57" s="410" customFormat="1" ht="3.85" customHeight="1">
      <c r="B249" s="2465"/>
      <c r="C249" s="2465"/>
      <c r="D249" s="2465"/>
      <c r="E249" s="1964" t="s">
        <v>788</v>
      </c>
      <c r="F249" s="1965"/>
      <c r="G249" s="1965"/>
      <c r="H249" s="1965"/>
      <c r="I249" s="1965"/>
      <c r="J249" s="1965"/>
      <c r="K249" s="1965"/>
      <c r="L249" s="1965"/>
      <c r="M249" s="1965"/>
      <c r="N249" s="2006"/>
      <c r="O249" s="1789"/>
      <c r="P249" s="1789"/>
      <c r="Q249" s="1789"/>
      <c r="R249" s="2052"/>
      <c r="S249" s="2052"/>
      <c r="T249" s="2092"/>
      <c r="U249" s="2093"/>
      <c r="V249" s="2099"/>
      <c r="W249" s="2052"/>
      <c r="X249" s="2052"/>
      <c r="Y249" s="2052"/>
      <c r="Z249" s="2052"/>
      <c r="AA249" s="2052"/>
      <c r="AB249" s="2052"/>
      <c r="AC249" s="2093"/>
      <c r="AD249" s="555"/>
      <c r="AE249" s="555"/>
      <c r="AF249" s="555"/>
      <c r="AG249" s="555"/>
      <c r="AH249" s="555"/>
      <c r="AI249" s="555"/>
      <c r="AJ249" s="1873"/>
      <c r="AK249" s="1874"/>
      <c r="AL249" s="1789"/>
      <c r="AM249" s="1789"/>
      <c r="AN249" s="2052"/>
      <c r="AO249" s="2052"/>
      <c r="AP249" s="2052"/>
      <c r="AQ249" s="2093"/>
      <c r="AR249" s="1871"/>
      <c r="AS249" s="1789"/>
      <c r="AT249" s="1789"/>
      <c r="AU249" s="1789"/>
      <c r="AV249" s="1872"/>
      <c r="AW249" s="1991"/>
      <c r="AX249" s="1991"/>
      <c r="AY249" s="2002"/>
      <c r="AZ249" s="1872"/>
      <c r="BA249" s="1976"/>
      <c r="BB249" s="411"/>
      <c r="BC249" s="411"/>
      <c r="BD249" s="411"/>
      <c r="BE249" s="411"/>
    </row>
    <row r="250" spans="2:57" s="410" customFormat="1" ht="3.85" customHeight="1">
      <c r="B250" s="2465"/>
      <c r="C250" s="2465"/>
      <c r="D250" s="2465"/>
      <c r="E250" s="1964"/>
      <c r="F250" s="1965"/>
      <c r="G250" s="1965"/>
      <c r="H250" s="1965"/>
      <c r="I250" s="1965"/>
      <c r="J250" s="1965"/>
      <c r="K250" s="1965"/>
      <c r="L250" s="1965"/>
      <c r="M250" s="1965"/>
      <c r="N250" s="556"/>
      <c r="O250" s="557"/>
      <c r="P250" s="557"/>
      <c r="Q250" s="557"/>
      <c r="R250" s="1789"/>
      <c r="S250" s="1789"/>
      <c r="T250" s="2007"/>
      <c r="U250" s="1870"/>
      <c r="V250" s="1871"/>
      <c r="W250" s="1789"/>
      <c r="X250" s="1789"/>
      <c r="Y250" s="1789"/>
      <c r="Z250" s="1789"/>
      <c r="AA250" s="1789"/>
      <c r="AB250" s="1789"/>
      <c r="AC250" s="1870"/>
      <c r="AD250" s="1789"/>
      <c r="AE250" s="1789"/>
      <c r="AF250" s="1789"/>
      <c r="AG250" s="1789"/>
      <c r="AH250" s="1789"/>
      <c r="AI250" s="1789"/>
      <c r="AJ250" s="1873"/>
      <c r="AK250" s="1874"/>
      <c r="AL250" s="1789"/>
      <c r="AM250" s="1789"/>
      <c r="AN250" s="1789"/>
      <c r="AO250" s="1789"/>
      <c r="AP250" s="1789"/>
      <c r="AQ250" s="1870"/>
      <c r="AR250" s="1871"/>
      <c r="AS250" s="1789"/>
      <c r="AT250" s="1789"/>
      <c r="AU250" s="1789"/>
      <c r="AV250" s="1872"/>
      <c r="AW250" s="1991"/>
      <c r="AX250" s="1991"/>
      <c r="AY250" s="2002"/>
      <c r="AZ250" s="1872"/>
      <c r="BA250" s="1976"/>
      <c r="BB250" s="411"/>
      <c r="BC250" s="411"/>
      <c r="BD250" s="411"/>
      <c r="BE250" s="411"/>
    </row>
    <row r="251" spans="2:57" s="410" customFormat="1" ht="3.85" customHeight="1">
      <c r="B251" s="2465"/>
      <c r="C251" s="2465"/>
      <c r="D251" s="2465"/>
      <c r="E251" s="1964"/>
      <c r="F251" s="1965"/>
      <c r="G251" s="1965"/>
      <c r="H251" s="1965"/>
      <c r="I251" s="1965"/>
      <c r="J251" s="1965"/>
      <c r="K251" s="1965"/>
      <c r="L251" s="1965"/>
      <c r="M251" s="1965"/>
      <c r="N251" s="1876" t="s">
        <v>975</v>
      </c>
      <c r="O251" s="1877"/>
      <c r="P251" s="1877"/>
      <c r="Q251" s="1877"/>
      <c r="R251" s="1877"/>
      <c r="S251" s="1877"/>
      <c r="T251" s="2100" t="s">
        <v>972</v>
      </c>
      <c r="U251" s="1877"/>
      <c r="V251" s="1877"/>
      <c r="W251" s="1877"/>
      <c r="X251" s="1877"/>
      <c r="Y251" s="1877"/>
      <c r="Z251" s="1877"/>
      <c r="AA251" s="1877"/>
      <c r="AB251" s="1877"/>
      <c r="AC251" s="1878"/>
      <c r="AD251" s="2105" t="s">
        <v>973</v>
      </c>
      <c r="AE251" s="1792"/>
      <c r="AF251" s="1792"/>
      <c r="AG251" s="1792"/>
      <c r="AH251" s="1792"/>
      <c r="AI251" s="1792"/>
      <c r="AJ251" s="1792"/>
      <c r="AK251" s="2106"/>
      <c r="AL251" s="2119" t="s">
        <v>974</v>
      </c>
      <c r="AM251" s="1877"/>
      <c r="AN251" s="1877"/>
      <c r="AO251" s="1877"/>
      <c r="AP251" s="1877"/>
      <c r="AQ251" s="1877"/>
      <c r="AR251" s="1877"/>
      <c r="AS251" s="1877"/>
      <c r="AT251" s="1877"/>
      <c r="AU251" s="1877"/>
      <c r="AV251" s="1877"/>
      <c r="AW251" s="1877"/>
      <c r="AX251" s="1877"/>
      <c r="AY251" s="1877"/>
      <c r="AZ251" s="1877"/>
      <c r="BA251" s="2120"/>
      <c r="BB251" s="549"/>
      <c r="BC251" s="550"/>
      <c r="BD251" s="411"/>
      <c r="BE251" s="411"/>
    </row>
    <row r="252" spans="2:57" s="410" customFormat="1" ht="3.85" customHeight="1">
      <c r="B252" s="2465"/>
      <c r="C252" s="2465"/>
      <c r="D252" s="2465"/>
      <c r="E252" s="1851" t="s">
        <v>976</v>
      </c>
      <c r="F252" s="1852"/>
      <c r="G252" s="1852"/>
      <c r="H252" s="1852"/>
      <c r="I252" s="1852"/>
      <c r="J252" s="1852"/>
      <c r="K252" s="1852"/>
      <c r="L252" s="1852"/>
      <c r="M252" s="1852"/>
      <c r="N252" s="1879"/>
      <c r="O252" s="1880"/>
      <c r="P252" s="1880"/>
      <c r="Q252" s="1880"/>
      <c r="R252" s="1880"/>
      <c r="S252" s="1880"/>
      <c r="T252" s="2101"/>
      <c r="U252" s="2102"/>
      <c r="V252" s="2102"/>
      <c r="W252" s="2102"/>
      <c r="X252" s="2102"/>
      <c r="Y252" s="2102"/>
      <c r="Z252" s="2102"/>
      <c r="AA252" s="2102"/>
      <c r="AB252" s="2102"/>
      <c r="AC252" s="2103"/>
      <c r="AD252" s="2107"/>
      <c r="AE252" s="1794"/>
      <c r="AF252" s="1794"/>
      <c r="AG252" s="1794"/>
      <c r="AH252" s="1794"/>
      <c r="AI252" s="1794"/>
      <c r="AJ252" s="1794"/>
      <c r="AK252" s="2108"/>
      <c r="AL252" s="2121"/>
      <c r="AM252" s="2102"/>
      <c r="AN252" s="2102"/>
      <c r="AO252" s="2102"/>
      <c r="AP252" s="2102"/>
      <c r="AQ252" s="2102"/>
      <c r="AR252" s="2102"/>
      <c r="AS252" s="2102"/>
      <c r="AT252" s="2102"/>
      <c r="AU252" s="2102"/>
      <c r="AV252" s="2102"/>
      <c r="AW252" s="2102"/>
      <c r="AX252" s="2102"/>
      <c r="AY252" s="2102"/>
      <c r="AZ252" s="2102"/>
      <c r="BA252" s="2122"/>
      <c r="BB252" s="2096"/>
      <c r="BC252" s="2097"/>
      <c r="BD252" s="2098"/>
      <c r="BE252" s="2098"/>
    </row>
    <row r="253" spans="2:57" s="410" customFormat="1" ht="3.85" customHeight="1">
      <c r="B253" s="2465"/>
      <c r="C253" s="2465"/>
      <c r="D253" s="2465"/>
      <c r="E253" s="1853"/>
      <c r="F253" s="1854"/>
      <c r="G253" s="1854"/>
      <c r="H253" s="1854"/>
      <c r="I253" s="1854"/>
      <c r="J253" s="1854"/>
      <c r="K253" s="1854"/>
      <c r="L253" s="1854"/>
      <c r="M253" s="1854"/>
      <c r="N253" s="2111" t="s">
        <v>962</v>
      </c>
      <c r="O253" s="2112"/>
      <c r="P253" s="2115" t="s">
        <v>963</v>
      </c>
      <c r="Q253" s="2112"/>
      <c r="R253" s="2112"/>
      <c r="S253" s="2116"/>
      <c r="T253" s="2101"/>
      <c r="U253" s="2102"/>
      <c r="V253" s="2102"/>
      <c r="W253" s="2102"/>
      <c r="X253" s="2102"/>
      <c r="Y253" s="2102"/>
      <c r="Z253" s="2102"/>
      <c r="AA253" s="2102"/>
      <c r="AB253" s="2102"/>
      <c r="AC253" s="2103"/>
      <c r="AD253" s="2107"/>
      <c r="AE253" s="1794"/>
      <c r="AF253" s="1794"/>
      <c r="AG253" s="1794"/>
      <c r="AH253" s="1794"/>
      <c r="AI253" s="1794"/>
      <c r="AJ253" s="1794"/>
      <c r="AK253" s="2108"/>
      <c r="AL253" s="2121"/>
      <c r="AM253" s="2102"/>
      <c r="AN253" s="2102"/>
      <c r="AO253" s="2102"/>
      <c r="AP253" s="2102"/>
      <c r="AQ253" s="2102"/>
      <c r="AR253" s="2102"/>
      <c r="AS253" s="2102"/>
      <c r="AT253" s="2102"/>
      <c r="AU253" s="2102"/>
      <c r="AV253" s="2102"/>
      <c r="AW253" s="2102"/>
      <c r="AX253" s="2102"/>
      <c r="AY253" s="2102"/>
      <c r="AZ253" s="2102"/>
      <c r="BA253" s="2122"/>
      <c r="BB253" s="2096"/>
      <c r="BC253" s="2097"/>
      <c r="BD253" s="2098"/>
      <c r="BE253" s="2098"/>
    </row>
    <row r="254" spans="2:57" s="410" customFormat="1" ht="3.85" customHeight="1">
      <c r="B254" s="2465"/>
      <c r="C254" s="2465"/>
      <c r="D254" s="2465"/>
      <c r="E254" s="1855"/>
      <c r="F254" s="1856"/>
      <c r="G254" s="1856"/>
      <c r="H254" s="1856"/>
      <c r="I254" s="1856"/>
      <c r="J254" s="1856"/>
      <c r="K254" s="1856"/>
      <c r="L254" s="1856"/>
      <c r="M254" s="1856"/>
      <c r="N254" s="2113"/>
      <c r="O254" s="2114"/>
      <c r="P254" s="2117"/>
      <c r="Q254" s="2114"/>
      <c r="R254" s="2114"/>
      <c r="S254" s="2118"/>
      <c r="T254" s="2104"/>
      <c r="U254" s="1880"/>
      <c r="V254" s="1880"/>
      <c r="W254" s="1880"/>
      <c r="X254" s="1880"/>
      <c r="Y254" s="1880"/>
      <c r="Z254" s="1880"/>
      <c r="AA254" s="1880"/>
      <c r="AB254" s="1880"/>
      <c r="AC254" s="1881"/>
      <c r="AD254" s="2109"/>
      <c r="AE254" s="1796"/>
      <c r="AF254" s="1796"/>
      <c r="AG254" s="1796"/>
      <c r="AH254" s="1796"/>
      <c r="AI254" s="1796"/>
      <c r="AJ254" s="1796"/>
      <c r="AK254" s="2110"/>
      <c r="AL254" s="2123"/>
      <c r="AM254" s="1880"/>
      <c r="AN254" s="1880"/>
      <c r="AO254" s="1880"/>
      <c r="AP254" s="1880"/>
      <c r="AQ254" s="1880"/>
      <c r="AR254" s="1880"/>
      <c r="AS254" s="1880"/>
      <c r="AT254" s="1880"/>
      <c r="AU254" s="1880"/>
      <c r="AV254" s="1880"/>
      <c r="AW254" s="1880"/>
      <c r="AX254" s="1880"/>
      <c r="AY254" s="1880"/>
      <c r="AZ254" s="1880"/>
      <c r="BA254" s="2124"/>
      <c r="BB254" s="551"/>
      <c r="BC254" s="552"/>
    </row>
    <row r="255" spans="2:57" s="410" customFormat="1" ht="3.85" customHeight="1">
      <c r="B255" s="2465"/>
      <c r="C255" s="2465"/>
      <c r="D255" s="2465"/>
      <c r="E255" s="558"/>
      <c r="F255" s="559"/>
      <c r="G255" s="559"/>
      <c r="H255" s="559"/>
      <c r="I255" s="559"/>
      <c r="J255" s="559"/>
      <c r="K255" s="559"/>
      <c r="L255" s="559"/>
      <c r="M255" s="559"/>
      <c r="N255" s="2006"/>
      <c r="O255" s="1789"/>
      <c r="P255" s="1789"/>
      <c r="Q255" s="1789"/>
      <c r="R255" s="1789"/>
      <c r="S255" s="2009"/>
      <c r="T255" s="2094"/>
      <c r="U255" s="2095"/>
      <c r="V255" s="2626"/>
      <c r="W255" s="2627"/>
      <c r="X255" s="2627"/>
      <c r="Y255" s="2627"/>
      <c r="Z255" s="2627"/>
      <c r="AA255" s="2627"/>
      <c r="AB255" s="2087"/>
      <c r="AC255" s="2088"/>
      <c r="AD255" s="2089"/>
      <c r="AE255" s="1966"/>
      <c r="AF255" s="1966"/>
      <c r="AG255" s="1966"/>
      <c r="AH255" s="1966"/>
      <c r="AI255" s="2001"/>
      <c r="AJ255" s="2714"/>
      <c r="AK255" s="1967"/>
      <c r="AL255" s="1982" t="s">
        <v>602</v>
      </c>
      <c r="AM255" s="1983"/>
      <c r="AN255" s="1983"/>
      <c r="AO255" s="1983"/>
      <c r="AP255" s="1983"/>
      <c r="AQ255" s="1984"/>
      <c r="AR255" s="1871"/>
      <c r="AS255" s="1789"/>
      <c r="AT255" s="1789"/>
      <c r="AU255" s="1789"/>
      <c r="AV255" s="1872"/>
      <c r="AW255" s="1991"/>
      <c r="AX255" s="1991"/>
      <c r="AY255" s="2002"/>
      <c r="AZ255" s="1872"/>
      <c r="BA255" s="1976"/>
    </row>
    <row r="256" spans="2:57" s="410" customFormat="1" ht="3.85" customHeight="1" thickBot="1">
      <c r="B256" s="2465"/>
      <c r="C256" s="2465"/>
      <c r="D256" s="2465"/>
      <c r="E256" s="2074" t="s">
        <v>957</v>
      </c>
      <c r="F256" s="2075"/>
      <c r="G256" s="2075"/>
      <c r="H256" s="2075"/>
      <c r="I256" s="2075"/>
      <c r="J256" s="2075"/>
      <c r="K256" s="2075"/>
      <c r="L256" s="2075"/>
      <c r="M256" s="2076"/>
      <c r="N256" s="2077"/>
      <c r="O256" s="2039"/>
      <c r="P256" s="2039"/>
      <c r="Q256" s="2039"/>
      <c r="R256" s="2039"/>
      <c r="S256" s="2040"/>
      <c r="T256" s="2706"/>
      <c r="U256" s="2707"/>
      <c r="V256" s="2708"/>
      <c r="W256" s="2709"/>
      <c r="X256" s="2709"/>
      <c r="Y256" s="2709"/>
      <c r="Z256" s="2709"/>
      <c r="AA256" s="2710"/>
      <c r="AB256" s="2033" t="s">
        <v>961</v>
      </c>
      <c r="AC256" s="2034"/>
      <c r="AD256" s="2034"/>
      <c r="AE256" s="2034"/>
      <c r="AF256" s="2034"/>
      <c r="AG256" s="2034"/>
      <c r="AH256" s="2034"/>
      <c r="AI256" s="2034"/>
      <c r="AJ256" s="2034"/>
      <c r="AK256" s="2035"/>
      <c r="AL256" s="1985"/>
      <c r="AM256" s="1986"/>
      <c r="AN256" s="1986"/>
      <c r="AO256" s="1986"/>
      <c r="AP256" s="1986"/>
      <c r="AQ256" s="1987"/>
      <c r="AR256" s="1871"/>
      <c r="AS256" s="1789"/>
      <c r="AT256" s="1789"/>
      <c r="AU256" s="1789"/>
      <c r="AV256" s="1872"/>
      <c r="AW256" s="1991"/>
      <c r="AX256" s="1991"/>
      <c r="AY256" s="2002"/>
      <c r="AZ256" s="1872"/>
      <c r="BA256" s="1976"/>
    </row>
    <row r="257" spans="2:53" s="410" customFormat="1" ht="3.85" customHeight="1">
      <c r="B257" s="2465"/>
      <c r="C257" s="2465"/>
      <c r="D257" s="2465"/>
      <c r="E257" s="2074"/>
      <c r="F257" s="2075"/>
      <c r="G257" s="2075"/>
      <c r="H257" s="2075"/>
      <c r="I257" s="2075"/>
      <c r="J257" s="2075"/>
      <c r="K257" s="2075"/>
      <c r="L257" s="2075"/>
      <c r="M257" s="2076"/>
      <c r="N257" s="2086"/>
      <c r="O257" s="2003"/>
      <c r="P257" s="2003"/>
      <c r="Q257" s="2003"/>
      <c r="R257" s="2003"/>
      <c r="S257" s="2004"/>
      <c r="T257" s="2711"/>
      <c r="U257" s="2712"/>
      <c r="V257" s="2713"/>
      <c r="W257" s="2003"/>
      <c r="X257" s="2003"/>
      <c r="Y257" s="2003"/>
      <c r="Z257" s="2003"/>
      <c r="AA257" s="2004"/>
      <c r="AB257" s="2036"/>
      <c r="AC257" s="2037"/>
      <c r="AD257" s="2037"/>
      <c r="AE257" s="2037"/>
      <c r="AF257" s="2037"/>
      <c r="AG257" s="2037"/>
      <c r="AH257" s="2037"/>
      <c r="AI257" s="2037"/>
      <c r="AJ257" s="2037"/>
      <c r="AK257" s="2038"/>
      <c r="AL257" s="1985"/>
      <c r="AM257" s="1986"/>
      <c r="AN257" s="1986"/>
      <c r="AO257" s="1986"/>
      <c r="AP257" s="1986"/>
      <c r="AQ257" s="1987"/>
      <c r="AR257" s="1871"/>
      <c r="AS257" s="1789"/>
      <c r="AT257" s="1789"/>
      <c r="AU257" s="1789"/>
      <c r="AV257" s="1872"/>
      <c r="AW257" s="1991"/>
      <c r="AX257" s="1991"/>
      <c r="AY257" s="2002"/>
      <c r="AZ257" s="1872"/>
      <c r="BA257" s="1976"/>
    </row>
    <row r="258" spans="2:53" s="410" customFormat="1" ht="3.85" customHeight="1">
      <c r="B258" s="2465"/>
      <c r="C258" s="2465"/>
      <c r="D258" s="2465"/>
      <c r="E258" s="2074"/>
      <c r="F258" s="2075"/>
      <c r="G258" s="2075"/>
      <c r="H258" s="2075"/>
      <c r="I258" s="2075"/>
      <c r="J258" s="2075"/>
      <c r="K258" s="2075"/>
      <c r="L258" s="2075"/>
      <c r="M258" s="2076"/>
      <c r="N258" s="2006"/>
      <c r="O258" s="1789"/>
      <c r="P258" s="1789"/>
      <c r="Q258" s="1789"/>
      <c r="R258" s="1789"/>
      <c r="S258" s="2009"/>
      <c r="T258" s="2007"/>
      <c r="U258" s="1870"/>
      <c r="V258" s="1871"/>
      <c r="W258" s="1789"/>
      <c r="X258" s="1789"/>
      <c r="Y258" s="1789"/>
      <c r="Z258" s="1789"/>
      <c r="AA258" s="2009"/>
      <c r="AB258" s="2033"/>
      <c r="AC258" s="2035"/>
      <c r="AD258" s="2082" t="s">
        <v>970</v>
      </c>
      <c r="AE258" s="2034"/>
      <c r="AF258" s="2034"/>
      <c r="AG258" s="2083"/>
      <c r="AH258" s="2080" t="s">
        <v>624</v>
      </c>
      <c r="AI258" s="2034"/>
      <c r="AJ258" s="2034"/>
      <c r="AK258" s="2035"/>
      <c r="AL258" s="1985"/>
      <c r="AM258" s="1986"/>
      <c r="AN258" s="1986"/>
      <c r="AO258" s="1986"/>
      <c r="AP258" s="1986"/>
      <c r="AQ258" s="1987"/>
      <c r="AR258" s="1871"/>
      <c r="AS258" s="1789"/>
      <c r="AT258" s="1789"/>
      <c r="AU258" s="1789"/>
      <c r="AV258" s="1872"/>
      <c r="AW258" s="1991"/>
      <c r="AX258" s="1991"/>
      <c r="AY258" s="2002"/>
      <c r="AZ258" s="1872"/>
      <c r="BA258" s="1976"/>
    </row>
    <row r="259" spans="2:53" s="410" customFormat="1" ht="3.85" customHeight="1">
      <c r="B259" s="2465"/>
      <c r="C259" s="2465"/>
      <c r="D259" s="2465"/>
      <c r="E259" s="2074"/>
      <c r="F259" s="2075"/>
      <c r="G259" s="2075"/>
      <c r="H259" s="2075"/>
      <c r="I259" s="2075"/>
      <c r="J259" s="2075"/>
      <c r="K259" s="2075"/>
      <c r="L259" s="2075"/>
      <c r="M259" s="2076"/>
      <c r="N259" s="2006"/>
      <c r="O259" s="1789"/>
      <c r="P259" s="1789"/>
      <c r="Q259" s="1789"/>
      <c r="R259" s="1789"/>
      <c r="S259" s="2009"/>
      <c r="T259" s="2621"/>
      <c r="U259" s="1967"/>
      <c r="V259" s="2089"/>
      <c r="W259" s="1966"/>
      <c r="X259" s="1966"/>
      <c r="Y259" s="1966"/>
      <c r="Z259" s="1966"/>
      <c r="AA259" s="2008"/>
      <c r="AB259" s="2036"/>
      <c r="AC259" s="2038"/>
      <c r="AD259" s="2084"/>
      <c r="AE259" s="2037"/>
      <c r="AF259" s="2037"/>
      <c r="AG259" s="2085"/>
      <c r="AH259" s="2081"/>
      <c r="AI259" s="2037"/>
      <c r="AJ259" s="2037"/>
      <c r="AK259" s="2038"/>
      <c r="AL259" s="1985"/>
      <c r="AM259" s="1986"/>
      <c r="AN259" s="1986"/>
      <c r="AO259" s="1986"/>
      <c r="AP259" s="1986"/>
      <c r="AQ259" s="1987"/>
      <c r="AR259" s="1871"/>
      <c r="AS259" s="1789"/>
      <c r="AT259" s="1789"/>
      <c r="AU259" s="1789"/>
      <c r="AV259" s="1872"/>
      <c r="AW259" s="1991"/>
      <c r="AX259" s="1991"/>
      <c r="AY259" s="2002"/>
      <c r="AZ259" s="1872"/>
      <c r="BA259" s="1976"/>
    </row>
    <row r="260" spans="2:53" s="410" customFormat="1" ht="3.85" customHeight="1">
      <c r="B260" s="2465"/>
      <c r="C260" s="2465"/>
      <c r="D260" s="2465"/>
      <c r="E260" s="1932" t="s">
        <v>956</v>
      </c>
      <c r="F260" s="1933"/>
      <c r="G260" s="1933"/>
      <c r="H260" s="1933"/>
      <c r="I260" s="1933"/>
      <c r="J260" s="1933"/>
      <c r="K260" s="1933"/>
      <c r="L260" s="1933"/>
      <c r="M260" s="1934"/>
      <c r="N260" s="2090" t="s">
        <v>981</v>
      </c>
      <c r="O260" s="1935"/>
      <c r="P260" s="1935" t="s">
        <v>983</v>
      </c>
      <c r="Q260" s="1935"/>
      <c r="R260" s="1789"/>
      <c r="S260" s="2009"/>
      <c r="T260" s="2056" t="s">
        <v>955</v>
      </c>
      <c r="U260" s="2057"/>
      <c r="V260" s="2057"/>
      <c r="W260" s="2057"/>
      <c r="X260" s="2057"/>
      <c r="Y260" s="2057"/>
      <c r="Z260" s="2057"/>
      <c r="AA260" s="2057"/>
      <c r="AB260" s="2057"/>
      <c r="AC260" s="2057"/>
      <c r="AD260" s="2057"/>
      <c r="AE260" s="2057"/>
      <c r="AF260" s="2057"/>
      <c r="AG260" s="2057"/>
      <c r="AH260" s="2057"/>
      <c r="AI260" s="2057"/>
      <c r="AJ260" s="2057"/>
      <c r="AK260" s="2058"/>
      <c r="AL260" s="1985"/>
      <c r="AM260" s="1986"/>
      <c r="AN260" s="1986"/>
      <c r="AO260" s="1986"/>
      <c r="AP260" s="1986"/>
      <c r="AQ260" s="1987"/>
      <c r="AR260" s="1871"/>
      <c r="AS260" s="1789"/>
      <c r="AT260" s="1789"/>
      <c r="AU260" s="1789"/>
      <c r="AV260" s="1872"/>
      <c r="AW260" s="1991"/>
      <c r="AX260" s="1991"/>
      <c r="AY260" s="2002"/>
      <c r="AZ260" s="1872"/>
      <c r="BA260" s="1976"/>
    </row>
    <row r="261" spans="2:53" s="410" customFormat="1" ht="3.85" customHeight="1" thickBot="1">
      <c r="B261" s="2465"/>
      <c r="C261" s="2465"/>
      <c r="D261" s="2465"/>
      <c r="E261" s="1932"/>
      <c r="F261" s="1933"/>
      <c r="G261" s="1933"/>
      <c r="H261" s="1933"/>
      <c r="I261" s="1933"/>
      <c r="J261" s="1933"/>
      <c r="K261" s="1933"/>
      <c r="L261" s="1933"/>
      <c r="M261" s="1934"/>
      <c r="N261" s="2091"/>
      <c r="O261" s="1952"/>
      <c r="P261" s="1952"/>
      <c r="Q261" s="1952"/>
      <c r="R261" s="2704"/>
      <c r="S261" s="2705"/>
      <c r="T261" s="2059"/>
      <c r="U261" s="2060"/>
      <c r="V261" s="2060"/>
      <c r="W261" s="2060"/>
      <c r="X261" s="2060"/>
      <c r="Y261" s="2060"/>
      <c r="Z261" s="2060"/>
      <c r="AA261" s="2060"/>
      <c r="AB261" s="2060"/>
      <c r="AC261" s="2060"/>
      <c r="AD261" s="2060"/>
      <c r="AE261" s="2060"/>
      <c r="AF261" s="2060"/>
      <c r="AG261" s="2060"/>
      <c r="AH261" s="2060"/>
      <c r="AI261" s="2060"/>
      <c r="AJ261" s="2060"/>
      <c r="AK261" s="2061"/>
      <c r="AL261" s="1985"/>
      <c r="AM261" s="1986"/>
      <c r="AN261" s="1986"/>
      <c r="AO261" s="1986"/>
      <c r="AP261" s="1986"/>
      <c r="AQ261" s="1987"/>
      <c r="AR261" s="1871"/>
      <c r="AS261" s="1789"/>
      <c r="AT261" s="1789"/>
      <c r="AU261" s="1789"/>
      <c r="AV261" s="1872"/>
      <c r="AW261" s="1991"/>
      <c r="AX261" s="1991"/>
      <c r="AY261" s="2002"/>
      <c r="AZ261" s="1872"/>
      <c r="BA261" s="1976"/>
    </row>
    <row r="262" spans="2:53" s="410" customFormat="1" ht="3.85" customHeight="1" thickTop="1">
      <c r="B262" s="2465"/>
      <c r="C262" s="2465"/>
      <c r="D262" s="2465"/>
      <c r="E262" s="1932"/>
      <c r="F262" s="1933"/>
      <c r="G262" s="1933"/>
      <c r="H262" s="1933"/>
      <c r="I262" s="1933"/>
      <c r="J262" s="1933"/>
      <c r="K262" s="1933"/>
      <c r="L262" s="1933"/>
      <c r="M262" s="1934"/>
      <c r="N262" s="2010" t="s">
        <v>982</v>
      </c>
      <c r="O262" s="2011"/>
      <c r="P262" s="1789"/>
      <c r="Q262" s="1789"/>
      <c r="R262" s="1789"/>
      <c r="S262" s="2009"/>
      <c r="T262" s="2050"/>
      <c r="U262" s="2028"/>
      <c r="V262" s="2062"/>
      <c r="W262" s="2063"/>
      <c r="X262" s="2027"/>
      <c r="Y262" s="2031"/>
      <c r="Z262" s="2066"/>
      <c r="AA262" s="2063"/>
      <c r="AB262" s="2027"/>
      <c r="AC262" s="2028"/>
      <c r="AD262" s="2062"/>
      <c r="AE262" s="2063"/>
      <c r="AF262" s="2027"/>
      <c r="AG262" s="2031"/>
      <c r="AH262" s="2066"/>
      <c r="AI262" s="2063"/>
      <c r="AJ262" s="2027"/>
      <c r="AK262" s="2028"/>
      <c r="AL262" s="1985"/>
      <c r="AM262" s="1986"/>
      <c r="AN262" s="1986"/>
      <c r="AO262" s="1986"/>
      <c r="AP262" s="1986"/>
      <c r="AQ262" s="1987"/>
      <c r="AR262" s="1871"/>
      <c r="AS262" s="1789"/>
      <c r="AT262" s="1789"/>
      <c r="AU262" s="1789"/>
      <c r="AV262" s="1872"/>
      <c r="AW262" s="1991"/>
      <c r="AX262" s="1991"/>
      <c r="AY262" s="2002"/>
      <c r="AZ262" s="1872"/>
      <c r="BA262" s="1976"/>
    </row>
    <row r="263" spans="2:53" s="410" customFormat="1" ht="3.85" customHeight="1">
      <c r="B263" s="2465"/>
      <c r="C263" s="2465"/>
      <c r="D263" s="2465"/>
      <c r="E263" s="1932"/>
      <c r="F263" s="1933"/>
      <c r="G263" s="1933"/>
      <c r="H263" s="1933"/>
      <c r="I263" s="1933"/>
      <c r="J263" s="1933"/>
      <c r="K263" s="1933"/>
      <c r="L263" s="1933"/>
      <c r="M263" s="1934"/>
      <c r="N263" s="2012"/>
      <c r="O263" s="2013"/>
      <c r="P263" s="1789"/>
      <c r="Q263" s="1789"/>
      <c r="R263" s="1789"/>
      <c r="S263" s="2009"/>
      <c r="T263" s="2051"/>
      <c r="U263" s="2030"/>
      <c r="V263" s="2064"/>
      <c r="W263" s="2065"/>
      <c r="X263" s="2029"/>
      <c r="Y263" s="2032"/>
      <c r="Z263" s="2067"/>
      <c r="AA263" s="2065"/>
      <c r="AB263" s="2029"/>
      <c r="AC263" s="2030"/>
      <c r="AD263" s="2064"/>
      <c r="AE263" s="2065"/>
      <c r="AF263" s="2029"/>
      <c r="AG263" s="2032"/>
      <c r="AH263" s="2067"/>
      <c r="AI263" s="2065"/>
      <c r="AJ263" s="2029"/>
      <c r="AK263" s="2030"/>
      <c r="AL263" s="1985"/>
      <c r="AM263" s="1986"/>
      <c r="AN263" s="1986"/>
      <c r="AO263" s="1986"/>
      <c r="AP263" s="1986"/>
      <c r="AQ263" s="1987"/>
      <c r="AR263" s="1871"/>
      <c r="AS263" s="1789"/>
      <c r="AT263" s="1789"/>
      <c r="AU263" s="1789"/>
      <c r="AV263" s="1872"/>
      <c r="AW263" s="1991"/>
      <c r="AX263" s="1991"/>
      <c r="AY263" s="2002"/>
      <c r="AZ263" s="1872"/>
      <c r="BA263" s="1976"/>
    </row>
    <row r="264" spans="2:53" s="410" customFormat="1" ht="3.85" customHeight="1">
      <c r="B264" s="2465"/>
      <c r="C264" s="2465"/>
      <c r="D264" s="2465"/>
      <c r="E264" s="1916" t="s">
        <v>959</v>
      </c>
      <c r="F264" s="1917"/>
      <c r="G264" s="1917"/>
      <c r="H264" s="1917"/>
      <c r="I264" s="1917"/>
      <c r="J264" s="1917"/>
      <c r="K264" s="1917"/>
      <c r="L264" s="1917"/>
      <c r="M264" s="1917"/>
      <c r="N264" s="2006"/>
      <c r="O264" s="1789"/>
      <c r="P264" s="1789"/>
      <c r="Q264" s="1789"/>
      <c r="R264" s="1789"/>
      <c r="S264" s="1789"/>
      <c r="T264" s="2092"/>
      <c r="U264" s="2093"/>
      <c r="V264" s="2052"/>
      <c r="W264" s="2052"/>
      <c r="X264" s="2052"/>
      <c r="Y264" s="2052"/>
      <c r="Z264" s="2052"/>
      <c r="AA264" s="2052"/>
      <c r="AB264" s="2052"/>
      <c r="AC264" s="2093"/>
      <c r="AD264" s="1789"/>
      <c r="AE264" s="1789"/>
      <c r="AF264" s="1789"/>
      <c r="AG264" s="1789"/>
      <c r="AH264" s="1789"/>
      <c r="AI264" s="1789"/>
      <c r="AJ264" s="1873"/>
      <c r="AK264" s="1789"/>
      <c r="AL264" s="1985"/>
      <c r="AM264" s="1986"/>
      <c r="AN264" s="1986"/>
      <c r="AO264" s="1986"/>
      <c r="AP264" s="1986"/>
      <c r="AQ264" s="1987"/>
      <c r="AR264" s="1871"/>
      <c r="AS264" s="1789"/>
      <c r="AT264" s="1789"/>
      <c r="AU264" s="1789"/>
      <c r="AV264" s="1872"/>
      <c r="AW264" s="1991"/>
      <c r="AX264" s="1991"/>
      <c r="AY264" s="2002"/>
      <c r="AZ264" s="1872"/>
      <c r="BA264" s="1976"/>
    </row>
    <row r="265" spans="2:53" s="410" customFormat="1" ht="3.85" customHeight="1" thickBot="1">
      <c r="B265" s="2465"/>
      <c r="C265" s="2465"/>
      <c r="D265" s="2465"/>
      <c r="E265" s="1916"/>
      <c r="F265" s="1917"/>
      <c r="G265" s="1917"/>
      <c r="H265" s="1917"/>
      <c r="I265" s="1917"/>
      <c r="J265" s="1917"/>
      <c r="K265" s="1917"/>
      <c r="L265" s="1917"/>
      <c r="M265" s="1917"/>
      <c r="N265" s="2053"/>
      <c r="O265" s="2054"/>
      <c r="P265" s="2054"/>
      <c r="Q265" s="2054"/>
      <c r="R265" s="2054"/>
      <c r="S265" s="2054"/>
      <c r="T265" s="2078"/>
      <c r="U265" s="2079"/>
      <c r="V265" s="2025" t="s">
        <v>958</v>
      </c>
      <c r="W265" s="2025"/>
      <c r="X265" s="2025"/>
      <c r="Y265" s="2025"/>
      <c r="Z265" s="2025"/>
      <c r="AA265" s="2025"/>
      <c r="AB265" s="2025"/>
      <c r="AC265" s="2025"/>
      <c r="AD265" s="2025"/>
      <c r="AE265" s="2025"/>
      <c r="AF265" s="2025"/>
      <c r="AG265" s="2025"/>
      <c r="AH265" s="2025"/>
      <c r="AI265" s="2025"/>
      <c r="AJ265" s="2025"/>
      <c r="AK265" s="2025"/>
      <c r="AL265" s="1985"/>
      <c r="AM265" s="1986"/>
      <c r="AN265" s="1986"/>
      <c r="AO265" s="1986"/>
      <c r="AP265" s="1986"/>
      <c r="AQ265" s="1987"/>
      <c r="AR265" s="1871"/>
      <c r="AS265" s="1789"/>
      <c r="AT265" s="1789"/>
      <c r="AU265" s="1789"/>
      <c r="AV265" s="1872"/>
      <c r="AW265" s="1991"/>
      <c r="AX265" s="1991"/>
      <c r="AY265" s="2002"/>
      <c r="AZ265" s="1872"/>
      <c r="BA265" s="1976"/>
    </row>
    <row r="266" spans="2:53" s="410" customFormat="1" ht="3.85" customHeight="1">
      <c r="B266" s="2465"/>
      <c r="C266" s="2465"/>
      <c r="D266" s="2465"/>
      <c r="E266" s="1916"/>
      <c r="F266" s="1917"/>
      <c r="G266" s="1917"/>
      <c r="H266" s="1917"/>
      <c r="I266" s="1917"/>
      <c r="J266" s="1917"/>
      <c r="K266" s="1917"/>
      <c r="L266" s="1917"/>
      <c r="M266" s="1917"/>
      <c r="N266" s="2055"/>
      <c r="O266" s="2016"/>
      <c r="P266" s="2016"/>
      <c r="Q266" s="2016"/>
      <c r="R266" s="2016"/>
      <c r="S266" s="2016"/>
      <c r="T266" s="2017"/>
      <c r="U266" s="2018"/>
      <c r="V266" s="2026"/>
      <c r="W266" s="2026"/>
      <c r="X266" s="2026"/>
      <c r="Y266" s="2026"/>
      <c r="Z266" s="2026"/>
      <c r="AA266" s="2026"/>
      <c r="AB266" s="2026"/>
      <c r="AC266" s="2026"/>
      <c r="AD266" s="2026"/>
      <c r="AE266" s="2026"/>
      <c r="AF266" s="2026"/>
      <c r="AG266" s="2026"/>
      <c r="AH266" s="2026"/>
      <c r="AI266" s="2026"/>
      <c r="AJ266" s="2026"/>
      <c r="AK266" s="2026"/>
      <c r="AL266" s="1985"/>
      <c r="AM266" s="1986"/>
      <c r="AN266" s="1986"/>
      <c r="AO266" s="1986"/>
      <c r="AP266" s="1986"/>
      <c r="AQ266" s="1987"/>
      <c r="AR266" s="1871"/>
      <c r="AS266" s="1789"/>
      <c r="AT266" s="1789"/>
      <c r="AU266" s="1789"/>
      <c r="AV266" s="1872"/>
      <c r="AW266" s="1991"/>
      <c r="AX266" s="1991"/>
      <c r="AY266" s="2002"/>
      <c r="AZ266" s="1872"/>
      <c r="BA266" s="1976"/>
    </row>
    <row r="267" spans="2:53" s="410" customFormat="1" ht="3.85" customHeight="1">
      <c r="B267" s="2465"/>
      <c r="C267" s="2465"/>
      <c r="D267" s="2465"/>
      <c r="E267" s="1916"/>
      <c r="F267" s="1917"/>
      <c r="G267" s="1917"/>
      <c r="H267" s="1917"/>
      <c r="I267" s="1917"/>
      <c r="J267" s="1917"/>
      <c r="K267" s="1917"/>
      <c r="L267" s="1917"/>
      <c r="M267" s="1917"/>
      <c r="N267" s="2006"/>
      <c r="O267" s="1789"/>
      <c r="P267" s="1789"/>
      <c r="Q267" s="1789"/>
      <c r="R267" s="1789"/>
      <c r="S267" s="1789"/>
      <c r="T267" s="2007"/>
      <c r="U267" s="1870"/>
      <c r="V267" s="2068" t="s">
        <v>967</v>
      </c>
      <c r="W267" s="2069"/>
      <c r="X267" s="2047" t="s">
        <v>968</v>
      </c>
      <c r="Y267" s="2047"/>
      <c r="Z267" s="2019" t="s">
        <v>971</v>
      </c>
      <c r="AA267" s="2019"/>
      <c r="AB267" s="2022" t="s">
        <v>980</v>
      </c>
      <c r="AC267" s="2022"/>
      <c r="AD267" s="2041" t="s">
        <v>965</v>
      </c>
      <c r="AE267" s="2042"/>
      <c r="AF267" s="1992" t="s">
        <v>964</v>
      </c>
      <c r="AG267" s="1992"/>
      <c r="AH267" s="1995" t="s">
        <v>966</v>
      </c>
      <c r="AI267" s="1995"/>
      <c r="AJ267" s="1998" t="s">
        <v>969</v>
      </c>
      <c r="AK267" s="1998"/>
      <c r="AL267" s="1985"/>
      <c r="AM267" s="1986"/>
      <c r="AN267" s="1986"/>
      <c r="AO267" s="1986"/>
      <c r="AP267" s="1986"/>
      <c r="AQ267" s="1987"/>
      <c r="AR267" s="1871"/>
      <c r="AS267" s="1789"/>
      <c r="AT267" s="1789"/>
      <c r="AU267" s="1789"/>
      <c r="AV267" s="1872"/>
      <c r="AW267" s="1991"/>
      <c r="AX267" s="1991"/>
      <c r="AY267" s="2002"/>
      <c r="AZ267" s="1872"/>
      <c r="BA267" s="1976"/>
    </row>
    <row r="268" spans="2:53" s="410" customFormat="1" ht="3.85" customHeight="1">
      <c r="B268" s="2465"/>
      <c r="C268" s="2465"/>
      <c r="D268" s="2465"/>
      <c r="E268" s="1916"/>
      <c r="F268" s="1917"/>
      <c r="G268" s="1917"/>
      <c r="H268" s="1917"/>
      <c r="I268" s="1917"/>
      <c r="J268" s="1917"/>
      <c r="K268" s="1917"/>
      <c r="L268" s="1917"/>
      <c r="M268" s="1917"/>
      <c r="N268" s="2006"/>
      <c r="O268" s="1789"/>
      <c r="P268" s="1789"/>
      <c r="Q268" s="1789"/>
      <c r="R268" s="1789"/>
      <c r="S268" s="1789"/>
      <c r="T268" s="2007"/>
      <c r="U268" s="1870"/>
      <c r="V268" s="2070"/>
      <c r="W268" s="2071"/>
      <c r="X268" s="2048"/>
      <c r="Y268" s="2048"/>
      <c r="Z268" s="2020"/>
      <c r="AA268" s="2020"/>
      <c r="AB268" s="2023"/>
      <c r="AC268" s="2023"/>
      <c r="AD268" s="2043"/>
      <c r="AE268" s="2044"/>
      <c r="AF268" s="1993"/>
      <c r="AG268" s="1993"/>
      <c r="AH268" s="1996"/>
      <c r="AI268" s="1996"/>
      <c r="AJ268" s="1999"/>
      <c r="AK268" s="1999"/>
      <c r="AL268" s="1985"/>
      <c r="AM268" s="1986"/>
      <c r="AN268" s="1986"/>
      <c r="AO268" s="1986"/>
      <c r="AP268" s="1986"/>
      <c r="AQ268" s="1987"/>
      <c r="AR268" s="1871"/>
      <c r="AS268" s="1789"/>
      <c r="AT268" s="1789"/>
      <c r="AU268" s="1789"/>
      <c r="AV268" s="1872"/>
      <c r="AW268" s="1991"/>
      <c r="AX268" s="1991"/>
      <c r="AY268" s="2002"/>
      <c r="AZ268" s="1872"/>
      <c r="BA268" s="1976"/>
    </row>
    <row r="269" spans="2:53" s="410" customFormat="1" ht="3.85" customHeight="1">
      <c r="B269" s="2465"/>
      <c r="C269" s="2465"/>
      <c r="D269" s="2465"/>
      <c r="E269" s="1916"/>
      <c r="F269" s="1917"/>
      <c r="G269" s="1917"/>
      <c r="H269" s="1917"/>
      <c r="I269" s="1917"/>
      <c r="J269" s="1917"/>
      <c r="K269" s="1917"/>
      <c r="L269" s="1917"/>
      <c r="M269" s="1917"/>
      <c r="N269" s="2006"/>
      <c r="O269" s="1789"/>
      <c r="P269" s="1789"/>
      <c r="Q269" s="1789"/>
      <c r="R269" s="1789"/>
      <c r="S269" s="1789"/>
      <c r="T269" s="2007"/>
      <c r="U269" s="1870"/>
      <c r="V269" s="2070"/>
      <c r="W269" s="2071"/>
      <c r="X269" s="2048"/>
      <c r="Y269" s="2048"/>
      <c r="Z269" s="2020"/>
      <c r="AA269" s="2020"/>
      <c r="AB269" s="2023"/>
      <c r="AC269" s="2023"/>
      <c r="AD269" s="2043"/>
      <c r="AE269" s="2044"/>
      <c r="AF269" s="1993"/>
      <c r="AG269" s="1993"/>
      <c r="AH269" s="1996"/>
      <c r="AI269" s="1996"/>
      <c r="AJ269" s="1999"/>
      <c r="AK269" s="1999"/>
      <c r="AL269" s="1985"/>
      <c r="AM269" s="1986"/>
      <c r="AN269" s="1986"/>
      <c r="AO269" s="1986"/>
      <c r="AP269" s="1986"/>
      <c r="AQ269" s="1987"/>
      <c r="AR269" s="1871"/>
      <c r="AS269" s="1789"/>
      <c r="AT269" s="1789"/>
      <c r="AU269" s="1789"/>
      <c r="AV269" s="1872"/>
      <c r="AW269" s="1991"/>
      <c r="AX269" s="1991"/>
      <c r="AY269" s="2002"/>
      <c r="AZ269" s="1872"/>
      <c r="BA269" s="1976"/>
    </row>
    <row r="270" spans="2:53" s="410" customFormat="1" ht="3.85" customHeight="1">
      <c r="B270" s="2465"/>
      <c r="C270" s="2465"/>
      <c r="D270" s="2465"/>
      <c r="E270" s="1916"/>
      <c r="F270" s="1917"/>
      <c r="G270" s="1917"/>
      <c r="H270" s="1917"/>
      <c r="I270" s="1917"/>
      <c r="J270" s="1917"/>
      <c r="K270" s="1917"/>
      <c r="L270" s="1917"/>
      <c r="M270" s="1917"/>
      <c r="N270" s="2006"/>
      <c r="O270" s="1789"/>
      <c r="P270" s="1789"/>
      <c r="Q270" s="1789"/>
      <c r="R270" s="1789"/>
      <c r="S270" s="1789"/>
      <c r="T270" s="2007"/>
      <c r="U270" s="1870"/>
      <c r="V270" s="2070"/>
      <c r="W270" s="2071"/>
      <c r="X270" s="2048"/>
      <c r="Y270" s="2048"/>
      <c r="Z270" s="2020"/>
      <c r="AA270" s="2020"/>
      <c r="AB270" s="2023"/>
      <c r="AC270" s="2023"/>
      <c r="AD270" s="2043"/>
      <c r="AE270" s="2044"/>
      <c r="AF270" s="1993"/>
      <c r="AG270" s="1993"/>
      <c r="AH270" s="1996"/>
      <c r="AI270" s="1996"/>
      <c r="AJ270" s="1999"/>
      <c r="AK270" s="1999"/>
      <c r="AL270" s="1985"/>
      <c r="AM270" s="1986"/>
      <c r="AN270" s="1986"/>
      <c r="AO270" s="1986"/>
      <c r="AP270" s="1986"/>
      <c r="AQ270" s="1987"/>
      <c r="AR270" s="1871"/>
      <c r="AS270" s="1789"/>
      <c r="AT270" s="1789"/>
      <c r="AU270" s="1789"/>
      <c r="AV270" s="1872"/>
      <c r="AW270" s="1991"/>
      <c r="AX270" s="1991"/>
      <c r="AY270" s="2002"/>
      <c r="AZ270" s="1872"/>
      <c r="BA270" s="1976"/>
    </row>
    <row r="271" spans="2:53" s="410" customFormat="1" ht="3.75" customHeight="1">
      <c r="B271" s="2465"/>
      <c r="C271" s="2465"/>
      <c r="D271" s="2465"/>
      <c r="E271" s="1916"/>
      <c r="F271" s="1917"/>
      <c r="G271" s="1917"/>
      <c r="H271" s="1917"/>
      <c r="I271" s="1917"/>
      <c r="J271" s="1917"/>
      <c r="K271" s="1917"/>
      <c r="L271" s="1917"/>
      <c r="M271" s="1917"/>
      <c r="N271" s="2006"/>
      <c r="O271" s="1789"/>
      <c r="P271" s="1789"/>
      <c r="Q271" s="1789"/>
      <c r="R271" s="1789"/>
      <c r="S271" s="1789"/>
      <c r="T271" s="2007"/>
      <c r="U271" s="1870"/>
      <c r="V271" s="2070"/>
      <c r="W271" s="2071"/>
      <c r="X271" s="2048"/>
      <c r="Y271" s="2048"/>
      <c r="Z271" s="2020"/>
      <c r="AA271" s="2020"/>
      <c r="AB271" s="2023"/>
      <c r="AC271" s="2023"/>
      <c r="AD271" s="2043"/>
      <c r="AE271" s="2044"/>
      <c r="AF271" s="1993"/>
      <c r="AG271" s="1993"/>
      <c r="AH271" s="1996"/>
      <c r="AI271" s="1996"/>
      <c r="AJ271" s="1999"/>
      <c r="AK271" s="1999"/>
      <c r="AL271" s="1985"/>
      <c r="AM271" s="1986"/>
      <c r="AN271" s="1986"/>
      <c r="AO271" s="1986"/>
      <c r="AP271" s="1986"/>
      <c r="AQ271" s="1987"/>
      <c r="AR271" s="1871"/>
      <c r="AS271" s="1789"/>
      <c r="AT271" s="1789"/>
      <c r="AU271" s="1789"/>
      <c r="AV271" s="1872"/>
      <c r="AW271" s="1991"/>
      <c r="AX271" s="1991"/>
      <c r="AY271" s="2002"/>
      <c r="AZ271" s="1872"/>
      <c r="BA271" s="1976"/>
    </row>
    <row r="272" spans="2:53" s="410" customFormat="1" ht="3.75" customHeight="1">
      <c r="B272" s="2465"/>
      <c r="C272" s="2465"/>
      <c r="D272" s="2465"/>
      <c r="E272" s="1916"/>
      <c r="F272" s="1917"/>
      <c r="G272" s="1917"/>
      <c r="H272" s="1917"/>
      <c r="I272" s="1917"/>
      <c r="J272" s="1917"/>
      <c r="K272" s="1917"/>
      <c r="L272" s="1917"/>
      <c r="M272" s="1917"/>
      <c r="N272" s="2006"/>
      <c r="O272" s="1789"/>
      <c r="P272" s="1789"/>
      <c r="Q272" s="1789"/>
      <c r="R272" s="1789"/>
      <c r="S272" s="1789"/>
      <c r="T272" s="2007"/>
      <c r="U272" s="1870"/>
      <c r="V272" s="2072"/>
      <c r="W272" s="2073"/>
      <c r="X272" s="2049"/>
      <c r="Y272" s="2049"/>
      <c r="Z272" s="2021"/>
      <c r="AA272" s="2021"/>
      <c r="AB272" s="2024"/>
      <c r="AC272" s="2024"/>
      <c r="AD272" s="2045"/>
      <c r="AE272" s="2046"/>
      <c r="AF272" s="1994"/>
      <c r="AG272" s="1994"/>
      <c r="AH272" s="1997"/>
      <c r="AI272" s="1997"/>
      <c r="AJ272" s="2000"/>
      <c r="AK272" s="2000"/>
      <c r="AL272" s="1985"/>
      <c r="AM272" s="1986"/>
      <c r="AN272" s="1986"/>
      <c r="AO272" s="1986"/>
      <c r="AP272" s="1986"/>
      <c r="AQ272" s="1987"/>
      <c r="AR272" s="1871"/>
      <c r="AS272" s="1789"/>
      <c r="AT272" s="1789"/>
      <c r="AU272" s="1789"/>
      <c r="AV272" s="1872"/>
      <c r="AW272" s="1991"/>
      <c r="AX272" s="1991"/>
      <c r="AY272" s="2002"/>
      <c r="AZ272" s="1872"/>
      <c r="BA272" s="1976"/>
    </row>
    <row r="273" spans="2:57" s="410" customFormat="1" ht="3.4" customHeight="1">
      <c r="B273" s="2465"/>
      <c r="C273" s="2465"/>
      <c r="D273" s="2465"/>
      <c r="E273" s="1912"/>
      <c r="F273" s="1913"/>
      <c r="G273" s="1913"/>
      <c r="H273" s="1913"/>
      <c r="I273" s="1913"/>
      <c r="J273" s="1913"/>
      <c r="K273" s="1913"/>
      <c r="L273" s="1913"/>
      <c r="M273" s="1913"/>
      <c r="N273" s="2006"/>
      <c r="O273" s="1789"/>
      <c r="P273" s="1789"/>
      <c r="Q273" s="1789"/>
      <c r="R273" s="1789"/>
      <c r="S273" s="1789"/>
      <c r="T273" s="2007"/>
      <c r="U273" s="1870"/>
      <c r="V273" s="1980"/>
      <c r="W273" s="1981"/>
      <c r="X273" s="1981"/>
      <c r="Y273" s="1981"/>
      <c r="Z273" s="1981"/>
      <c r="AA273" s="1981"/>
      <c r="AB273" s="1981"/>
      <c r="AC273" s="1981"/>
      <c r="AD273" s="1981"/>
      <c r="AE273" s="1981"/>
      <c r="AF273" s="1981"/>
      <c r="AG273" s="1981"/>
      <c r="AH273" s="1981"/>
      <c r="AI273" s="1981"/>
      <c r="AJ273" s="1981"/>
      <c r="AK273" s="1981"/>
      <c r="AL273" s="1985"/>
      <c r="AM273" s="1986"/>
      <c r="AN273" s="1986"/>
      <c r="AO273" s="1986"/>
      <c r="AP273" s="1986"/>
      <c r="AQ273" s="1987"/>
      <c r="AR273" s="1871"/>
      <c r="AS273" s="1789"/>
      <c r="AT273" s="1789"/>
      <c r="AU273" s="1789"/>
      <c r="AV273" s="1872"/>
      <c r="AW273" s="1991"/>
      <c r="AX273" s="1991"/>
      <c r="AY273" s="2002"/>
      <c r="AZ273" s="1872"/>
      <c r="BA273" s="1976"/>
    </row>
    <row r="274" spans="2:57" s="410" customFormat="1" ht="3.4" customHeight="1">
      <c r="B274" s="2465"/>
      <c r="C274" s="2465"/>
      <c r="D274" s="2465"/>
      <c r="E274" s="1912"/>
      <c r="F274" s="1913"/>
      <c r="G274" s="1913"/>
      <c r="H274" s="1913"/>
      <c r="I274" s="1913"/>
      <c r="J274" s="1913"/>
      <c r="K274" s="1913"/>
      <c r="L274" s="1913"/>
      <c r="M274" s="1913"/>
      <c r="N274" s="2006"/>
      <c r="O274" s="1789"/>
      <c r="P274" s="1789"/>
      <c r="Q274" s="1789"/>
      <c r="R274" s="1789"/>
      <c r="S274" s="1789"/>
      <c r="T274" s="2007"/>
      <c r="U274" s="1870"/>
      <c r="V274" s="1789"/>
      <c r="W274" s="1789"/>
      <c r="X274" s="1789"/>
      <c r="Y274" s="1789"/>
      <c r="Z274" s="1789"/>
      <c r="AA274" s="1789"/>
      <c r="AB274" s="1789"/>
      <c r="AC274" s="1870"/>
      <c r="AD274" s="1871"/>
      <c r="AE274" s="1789"/>
      <c r="AF274" s="1789"/>
      <c r="AG274" s="1789"/>
      <c r="AH274" s="1789"/>
      <c r="AI274" s="1789"/>
      <c r="AJ274" s="561"/>
      <c r="AK274" s="560"/>
      <c r="AL274" s="1985"/>
      <c r="AM274" s="1986"/>
      <c r="AN274" s="1986"/>
      <c r="AO274" s="1986"/>
      <c r="AP274" s="1986"/>
      <c r="AQ274" s="1987"/>
      <c r="AR274" s="1871"/>
      <c r="AS274" s="1789"/>
      <c r="AT274" s="1789"/>
      <c r="AU274" s="1789"/>
      <c r="AV274" s="1872"/>
      <c r="AW274" s="1991"/>
      <c r="AX274" s="1991"/>
      <c r="AY274" s="2002"/>
      <c r="AZ274" s="1872"/>
      <c r="BA274" s="1976"/>
    </row>
    <row r="275" spans="2:57" s="410" customFormat="1" ht="3.4" customHeight="1" thickBot="1">
      <c r="B275" s="2465"/>
      <c r="C275" s="2465"/>
      <c r="D275" s="2465"/>
      <c r="E275" s="1914"/>
      <c r="F275" s="1915"/>
      <c r="G275" s="1915"/>
      <c r="H275" s="1915"/>
      <c r="I275" s="1915"/>
      <c r="J275" s="1915"/>
      <c r="K275" s="1915"/>
      <c r="L275" s="1915"/>
      <c r="M275" s="1915"/>
      <c r="N275" s="2006"/>
      <c r="O275" s="1789"/>
      <c r="P275" s="1789"/>
      <c r="Q275" s="1789"/>
      <c r="R275" s="1789"/>
      <c r="S275" s="1789"/>
      <c r="T275" s="2014"/>
      <c r="U275" s="1977"/>
      <c r="V275" s="2015"/>
      <c r="W275" s="1977"/>
      <c r="X275" s="1977"/>
      <c r="Y275" s="1977"/>
      <c r="Z275" s="1977"/>
      <c r="AA275" s="1977"/>
      <c r="AB275" s="1977"/>
      <c r="AC275" s="2005"/>
      <c r="AD275" s="1977"/>
      <c r="AE275" s="1977"/>
      <c r="AF275" s="1977"/>
      <c r="AG275" s="1977"/>
      <c r="AH275" s="1977"/>
      <c r="AI275" s="1977"/>
      <c r="AJ275" s="2724"/>
      <c r="AK275" s="1977"/>
      <c r="AL275" s="1988"/>
      <c r="AM275" s="1989"/>
      <c r="AN275" s="1989"/>
      <c r="AO275" s="1989"/>
      <c r="AP275" s="1989"/>
      <c r="AQ275" s="1990"/>
      <c r="AR275" s="2015"/>
      <c r="AS275" s="1977"/>
      <c r="AT275" s="1789"/>
      <c r="AU275" s="1789"/>
      <c r="AV275" s="1872"/>
      <c r="AW275" s="1991"/>
      <c r="AX275" s="2715"/>
      <c r="AY275" s="2716"/>
      <c r="AZ275" s="1872"/>
      <c r="BA275" s="1976"/>
    </row>
    <row r="276" spans="2:57" s="410" customFormat="1" ht="13.9" customHeight="1" thickTop="1" thickBot="1">
      <c r="B276" s="2465"/>
      <c r="C276" s="2465"/>
      <c r="D276" s="2465"/>
      <c r="E276" s="562"/>
      <c r="F276" s="562"/>
      <c r="G276" s="562"/>
      <c r="H276" s="563"/>
      <c r="I276" s="563"/>
      <c r="J276" s="563"/>
      <c r="K276" s="562"/>
      <c r="L276" s="562"/>
      <c r="M276" s="562"/>
      <c r="N276" s="2721" t="s">
        <v>978</v>
      </c>
      <c r="O276" s="2722"/>
      <c r="P276" s="2722"/>
      <c r="Q276" s="2722"/>
      <c r="R276" s="2722"/>
      <c r="S276" s="2723"/>
      <c r="T276" s="2717" t="s">
        <v>979</v>
      </c>
      <c r="U276" s="2717"/>
      <c r="V276" s="2717"/>
      <c r="W276" s="2717"/>
      <c r="X276" s="2717"/>
      <c r="Y276" s="2717"/>
      <c r="Z276" s="2717"/>
      <c r="AA276" s="2717"/>
      <c r="AB276" s="2717"/>
      <c r="AC276" s="2717"/>
      <c r="AD276" s="2717"/>
      <c r="AE276" s="2717"/>
      <c r="AF276" s="2717"/>
      <c r="AG276" s="2717"/>
      <c r="AH276" s="2717"/>
      <c r="AI276" s="2717"/>
      <c r="AJ276" s="2717"/>
      <c r="AK276" s="2717"/>
      <c r="AL276" s="2717"/>
      <c r="AM276" s="2717"/>
      <c r="AN276" s="2717"/>
      <c r="AO276" s="2717"/>
      <c r="AP276" s="2717"/>
      <c r="AQ276" s="2717"/>
      <c r="AR276" s="2717"/>
      <c r="AS276" s="2717"/>
      <c r="AT276" s="2717"/>
      <c r="AU276" s="2717"/>
      <c r="AV276" s="2717"/>
      <c r="AW276" s="2717"/>
      <c r="AX276" s="2717"/>
      <c r="AY276" s="2717"/>
      <c r="AZ276" s="1978"/>
      <c r="BA276" s="1979"/>
    </row>
    <row r="277" spans="2:57" s="458" customFormat="1" ht="13.9" customHeight="1" thickTop="1">
      <c r="B277" s="2465"/>
      <c r="C277" s="2465"/>
      <c r="D277" s="2465"/>
      <c r="E277" s="457"/>
      <c r="F277" s="457"/>
      <c r="G277" s="457"/>
      <c r="H277" s="323"/>
      <c r="I277" s="323"/>
      <c r="J277" s="323"/>
      <c r="K277" s="457"/>
      <c r="L277" s="457"/>
      <c r="M277" s="457"/>
      <c r="N277" s="457"/>
      <c r="O277" s="457"/>
      <c r="P277" s="457"/>
      <c r="Q277" s="457"/>
      <c r="R277" s="346"/>
      <c r="S277" s="346"/>
      <c r="T277" s="346"/>
      <c r="U277" s="346"/>
      <c r="V277" s="346"/>
      <c r="W277" s="346"/>
      <c r="X277" s="346"/>
      <c r="Y277" s="346"/>
      <c r="Z277" s="346"/>
      <c r="AA277" s="346"/>
      <c r="AB277" s="346"/>
      <c r="AC277" s="346"/>
      <c r="AD277" s="346"/>
      <c r="AE277" s="346"/>
      <c r="AF277" s="346"/>
      <c r="AG277" s="346"/>
      <c r="AH277" s="346"/>
      <c r="AI277" s="346"/>
      <c r="AJ277" s="346"/>
      <c r="AK277" s="346"/>
      <c r="AL277" s="346"/>
      <c r="AM277" s="346"/>
      <c r="AN277" s="346"/>
      <c r="AO277" s="346"/>
      <c r="AP277" s="346"/>
      <c r="AQ277" s="346"/>
      <c r="AR277" s="346"/>
      <c r="AS277" s="346"/>
      <c r="AT277" s="346"/>
      <c r="AU277" s="346"/>
      <c r="AV277" s="346"/>
      <c r="AW277" s="346"/>
      <c r="AX277" s="320"/>
      <c r="AY277" s="457"/>
      <c r="AZ277" s="457"/>
    </row>
    <row r="278" spans="2:57" s="458" customFormat="1" ht="12.85" customHeight="1">
      <c r="B278" s="2465"/>
      <c r="C278" s="2465"/>
      <c r="D278" s="2465"/>
      <c r="E278" s="457"/>
      <c r="F278" s="457"/>
      <c r="G278" s="457"/>
      <c r="H278" s="323"/>
      <c r="I278" s="323"/>
      <c r="J278" s="323"/>
      <c r="K278" s="457"/>
      <c r="L278" s="457"/>
      <c r="M278" s="457"/>
      <c r="N278" s="457"/>
      <c r="O278" s="457"/>
      <c r="P278" s="457"/>
      <c r="Q278" s="457"/>
      <c r="R278" s="2718" t="s">
        <v>784</v>
      </c>
      <c r="S278" s="2719"/>
      <c r="T278" s="2719"/>
      <c r="U278" s="2719"/>
      <c r="V278" s="2719"/>
      <c r="W278" s="2719"/>
      <c r="X278" s="2719"/>
      <c r="Y278" s="2719"/>
      <c r="Z278" s="2719"/>
      <c r="AA278" s="2719"/>
      <c r="AB278" s="2719"/>
      <c r="AC278" s="2719"/>
      <c r="AD278" s="2719"/>
      <c r="AE278" s="2719"/>
      <c r="AF278" s="2719"/>
      <c r="AG278" s="2719"/>
      <c r="AH278" s="2719"/>
      <c r="AI278" s="2719"/>
      <c r="AJ278" s="2719"/>
      <c r="AK278" s="2719"/>
      <c r="AL278" s="2719"/>
      <c r="AM278" s="2719"/>
      <c r="AN278" s="2719"/>
      <c r="AO278" s="2719"/>
      <c r="AP278" s="2719"/>
      <c r="AQ278" s="2719"/>
      <c r="AR278" s="2719"/>
      <c r="AS278" s="2719"/>
      <c r="AT278" s="2719"/>
      <c r="AU278" s="2719"/>
      <c r="AV278" s="2719"/>
      <c r="AW278" s="2720"/>
      <c r="AX278" s="320"/>
      <c r="AY278" s="457"/>
      <c r="AZ278" s="457"/>
    </row>
    <row r="279" spans="2:57" s="458" customFormat="1" ht="12.85" customHeight="1">
      <c r="B279" s="2465"/>
      <c r="C279" s="2465"/>
      <c r="D279" s="2465"/>
      <c r="E279" s="457"/>
      <c r="F279" s="457"/>
      <c r="G279" s="457"/>
      <c r="H279" s="323"/>
      <c r="I279" s="323"/>
      <c r="J279" s="323"/>
      <c r="K279" s="457"/>
      <c r="L279" s="457"/>
      <c r="M279" s="457"/>
      <c r="N279" s="457"/>
      <c r="O279" s="457"/>
      <c r="P279" s="457"/>
      <c r="Q279" s="457"/>
      <c r="R279" s="2718" t="s">
        <v>785</v>
      </c>
      <c r="S279" s="2719"/>
      <c r="T279" s="2719"/>
      <c r="U279" s="2719"/>
      <c r="V279" s="2719"/>
      <c r="W279" s="2719"/>
      <c r="X279" s="2719"/>
      <c r="Y279" s="2719"/>
      <c r="Z279" s="2719"/>
      <c r="AA279" s="2719"/>
      <c r="AB279" s="2719"/>
      <c r="AC279" s="2719"/>
      <c r="AD279" s="2719"/>
      <c r="AE279" s="2719"/>
      <c r="AF279" s="2719"/>
      <c r="AG279" s="2719"/>
      <c r="AH279" s="2719"/>
      <c r="AI279" s="2719"/>
      <c r="AJ279" s="2719"/>
      <c r="AK279" s="2719"/>
      <c r="AL279" s="2719"/>
      <c r="AM279" s="2719"/>
      <c r="AN279" s="2719"/>
      <c r="AO279" s="2719"/>
      <c r="AP279" s="2719"/>
      <c r="AQ279" s="2719"/>
      <c r="AR279" s="2719"/>
      <c r="AS279" s="2719"/>
      <c r="AT279" s="2719"/>
      <c r="AU279" s="2719"/>
      <c r="AV279" s="2719"/>
      <c r="AW279" s="2720"/>
      <c r="AX279" s="320"/>
      <c r="AY279" s="457"/>
      <c r="AZ279" s="457"/>
    </row>
    <row r="280" spans="2:57" s="458" customFormat="1" ht="12.85" customHeight="1">
      <c r="B280" s="2465"/>
      <c r="C280" s="2465"/>
      <c r="D280" s="2465"/>
      <c r="E280" s="457"/>
      <c r="F280" s="457"/>
      <c r="G280" s="457"/>
      <c r="H280" s="323"/>
      <c r="I280" s="323"/>
      <c r="J280" s="323"/>
      <c r="K280" s="457"/>
      <c r="L280" s="457"/>
      <c r="M280" s="457"/>
      <c r="N280" s="457"/>
      <c r="O280" s="457"/>
      <c r="P280" s="457"/>
      <c r="Q280" s="457"/>
      <c r="R280" s="2718" t="s">
        <v>786</v>
      </c>
      <c r="S280" s="2719"/>
      <c r="T280" s="2719"/>
      <c r="U280" s="2719"/>
      <c r="V280" s="2719"/>
      <c r="W280" s="2719"/>
      <c r="X280" s="2719"/>
      <c r="Y280" s="2719"/>
      <c r="Z280" s="2719"/>
      <c r="AA280" s="2719"/>
      <c r="AB280" s="2719"/>
      <c r="AC280" s="2719"/>
      <c r="AD280" s="2719"/>
      <c r="AE280" s="2719"/>
      <c r="AF280" s="2719"/>
      <c r="AG280" s="2719"/>
      <c r="AH280" s="2719"/>
      <c r="AI280" s="2719"/>
      <c r="AJ280" s="2719"/>
      <c r="AK280" s="2719"/>
      <c r="AL280" s="2719"/>
      <c r="AM280" s="2719"/>
      <c r="AN280" s="2719"/>
      <c r="AO280" s="2719"/>
      <c r="AP280" s="2719"/>
      <c r="AQ280" s="2719"/>
      <c r="AR280" s="2719"/>
      <c r="AS280" s="2719"/>
      <c r="AT280" s="2719"/>
      <c r="AU280" s="2719"/>
      <c r="AV280" s="2719"/>
      <c r="AW280" s="2720"/>
      <c r="AX280" s="320"/>
      <c r="AY280" s="457"/>
      <c r="AZ280" s="457"/>
    </row>
    <row r="281" spans="2:57" s="458" customFormat="1" ht="12.85" customHeight="1">
      <c r="B281" s="2465"/>
      <c r="C281" s="2465"/>
      <c r="D281" s="2465"/>
      <c r="E281" s="457"/>
      <c r="F281" s="457"/>
      <c r="G281" s="457"/>
      <c r="H281" s="323"/>
      <c r="I281" s="323"/>
      <c r="J281" s="323"/>
      <c r="K281" s="457"/>
      <c r="L281" s="457"/>
      <c r="M281" s="457"/>
      <c r="N281" s="457"/>
      <c r="O281" s="457"/>
      <c r="P281" s="457"/>
      <c r="Q281" s="457"/>
      <c r="R281" s="2718" t="s">
        <v>787</v>
      </c>
      <c r="S281" s="2719"/>
      <c r="T281" s="2719"/>
      <c r="U281" s="2719"/>
      <c r="V281" s="2719"/>
      <c r="W281" s="2719"/>
      <c r="X281" s="2719"/>
      <c r="Y281" s="2719"/>
      <c r="Z281" s="2719"/>
      <c r="AA281" s="2719"/>
      <c r="AB281" s="2719"/>
      <c r="AC281" s="2719"/>
      <c r="AD281" s="2719"/>
      <c r="AE281" s="2719"/>
      <c r="AF281" s="2719"/>
      <c r="AG281" s="2719"/>
      <c r="AH281" s="2719"/>
      <c r="AI281" s="2719"/>
      <c r="AJ281" s="2719"/>
      <c r="AK281" s="2719"/>
      <c r="AL281" s="2719"/>
      <c r="AM281" s="2719"/>
      <c r="AN281" s="2719"/>
      <c r="AO281" s="2719"/>
      <c r="AP281" s="2719"/>
      <c r="AQ281" s="2719"/>
      <c r="AR281" s="2719"/>
      <c r="AS281" s="2719"/>
      <c r="AT281" s="2719"/>
      <c r="AU281" s="2719"/>
      <c r="AV281" s="2719"/>
      <c r="AW281" s="2720"/>
      <c r="AX281" s="320"/>
      <c r="AY281" s="457"/>
      <c r="AZ281" s="457"/>
    </row>
    <row r="282" spans="2:57" s="458" customFormat="1" ht="13.9" customHeight="1" thickBot="1">
      <c r="B282" s="2465"/>
      <c r="C282" s="2465"/>
      <c r="D282" s="2465"/>
      <c r="E282" s="457"/>
      <c r="F282" s="457"/>
      <c r="G282" s="457"/>
      <c r="H282" s="323"/>
      <c r="I282" s="323"/>
      <c r="J282" s="323"/>
      <c r="K282" s="457"/>
      <c r="L282" s="457"/>
      <c r="M282" s="457"/>
      <c r="N282" s="457"/>
      <c r="O282" s="457"/>
      <c r="P282" s="457"/>
      <c r="Q282" s="457"/>
      <c r="R282" s="346"/>
      <c r="S282" s="346"/>
      <c r="T282" s="346"/>
      <c r="U282" s="346"/>
      <c r="V282" s="346"/>
      <c r="W282" s="346"/>
      <c r="X282" s="346"/>
      <c r="Y282" s="346"/>
      <c r="Z282" s="346"/>
      <c r="AA282" s="346"/>
      <c r="AB282" s="346"/>
      <c r="AC282" s="346"/>
      <c r="AD282" s="346"/>
      <c r="AE282" s="346"/>
      <c r="AF282" s="346"/>
      <c r="AG282" s="346"/>
      <c r="AH282" s="346"/>
      <c r="AI282" s="346"/>
      <c r="AJ282" s="346"/>
      <c r="AK282" s="346"/>
      <c r="AL282" s="346"/>
      <c r="AM282" s="346"/>
      <c r="AN282" s="346"/>
      <c r="AO282" s="346"/>
      <c r="AP282" s="346"/>
      <c r="AQ282" s="346"/>
      <c r="AR282" s="346"/>
      <c r="AS282" s="346"/>
      <c r="AT282" s="346"/>
      <c r="AU282" s="346"/>
      <c r="AV282" s="346"/>
      <c r="AW282" s="346"/>
      <c r="AX282" s="320"/>
      <c r="AY282" s="457"/>
      <c r="AZ282" s="457"/>
    </row>
    <row r="283" spans="2:57" s="566" customFormat="1" ht="13.9" customHeight="1" thickTop="1" thickBot="1">
      <c r="B283" s="2465"/>
      <c r="C283" s="2465"/>
      <c r="D283" s="2465"/>
      <c r="E283" s="1901"/>
      <c r="F283" s="1901"/>
      <c r="G283" s="1901"/>
      <c r="H283" s="1901"/>
      <c r="I283" s="1901"/>
      <c r="J283" s="1901"/>
      <c r="K283" s="1901"/>
      <c r="L283" s="1901"/>
      <c r="M283" s="1901"/>
      <c r="N283" s="1902" t="s">
        <v>977</v>
      </c>
      <c r="O283" s="1903"/>
      <c r="P283" s="1903"/>
      <c r="Q283" s="1903"/>
      <c r="R283" s="1903"/>
      <c r="S283" s="1903"/>
      <c r="T283" s="1903"/>
      <c r="U283" s="1903"/>
      <c r="V283" s="1903"/>
      <c r="W283" s="1903"/>
      <c r="X283" s="1903"/>
      <c r="Y283" s="1903"/>
      <c r="Z283" s="1903"/>
      <c r="AA283" s="1903"/>
      <c r="AB283" s="1903"/>
      <c r="AC283" s="1903"/>
      <c r="AD283" s="1903"/>
      <c r="AE283" s="1903"/>
      <c r="AF283" s="1903"/>
      <c r="AG283" s="1903"/>
      <c r="AH283" s="1903"/>
      <c r="AI283" s="1903"/>
      <c r="AJ283" s="1903"/>
      <c r="AK283" s="1903"/>
      <c r="AL283" s="1903"/>
      <c r="AM283" s="1903"/>
      <c r="AN283" s="1903"/>
      <c r="AO283" s="1903"/>
      <c r="AP283" s="1903"/>
      <c r="AQ283" s="1903"/>
      <c r="AR283" s="1903"/>
      <c r="AS283" s="1903"/>
      <c r="AT283" s="1903"/>
      <c r="AU283" s="1903"/>
      <c r="AV283" s="1903"/>
      <c r="AW283" s="1903"/>
      <c r="AX283" s="1903"/>
      <c r="AY283" s="1903"/>
      <c r="AZ283" s="1903"/>
      <c r="BA283" s="1904"/>
    </row>
    <row r="284" spans="2:57" s="566" customFormat="1" ht="13.5" customHeight="1" thickTop="1">
      <c r="B284" s="2465"/>
      <c r="C284" s="2465"/>
      <c r="D284" s="2465"/>
      <c r="E284" s="1901"/>
      <c r="F284" s="1901"/>
      <c r="G284" s="1901"/>
      <c r="H284" s="1901"/>
      <c r="I284" s="1901"/>
      <c r="J284" s="1901"/>
      <c r="K284" s="1901"/>
      <c r="L284" s="1901"/>
      <c r="M284" s="1901"/>
      <c r="N284" s="1971" t="s">
        <v>954</v>
      </c>
      <c r="O284" s="1972"/>
      <c r="P284" s="1972"/>
      <c r="Q284" s="1972"/>
      <c r="R284" s="1972"/>
      <c r="S284" s="1972"/>
      <c r="T284" s="1972"/>
      <c r="U284" s="1972"/>
      <c r="V284" s="1909" t="s">
        <v>960</v>
      </c>
      <c r="W284" s="1909"/>
      <c r="X284" s="1909"/>
      <c r="Y284" s="1909"/>
      <c r="Z284" s="1909"/>
      <c r="AA284" s="1909"/>
      <c r="AB284" s="1909"/>
      <c r="AC284" s="1909"/>
      <c r="AD284" s="1909"/>
      <c r="AE284" s="1909"/>
      <c r="AF284" s="1909"/>
      <c r="AG284" s="1909"/>
      <c r="AH284" s="1909"/>
      <c r="AI284" s="1909"/>
      <c r="AJ284" s="1909"/>
      <c r="AK284" s="1909"/>
      <c r="AL284" s="1909"/>
      <c r="AM284" s="1909"/>
      <c r="AN284" s="1909"/>
      <c r="AO284" s="1909"/>
      <c r="AP284" s="1909"/>
      <c r="AQ284" s="1909"/>
      <c r="AR284" s="1909"/>
      <c r="AS284" s="1909"/>
      <c r="AT284" s="1910" t="s">
        <v>595</v>
      </c>
      <c r="AU284" s="1910"/>
      <c r="AV284" s="1910"/>
      <c r="AW284" s="1910"/>
      <c r="AX284" s="1910"/>
      <c r="AY284" s="1910"/>
      <c r="AZ284" s="1910"/>
      <c r="BA284" s="1911"/>
    </row>
    <row r="285" spans="2:57" s="566" customFormat="1" ht="13.5" customHeight="1">
      <c r="B285" s="2465"/>
      <c r="C285" s="2465"/>
      <c r="D285" s="2465"/>
      <c r="E285" s="1901"/>
      <c r="F285" s="1901"/>
      <c r="G285" s="1901"/>
      <c r="H285" s="1901"/>
      <c r="I285" s="1901"/>
      <c r="J285" s="1901"/>
      <c r="K285" s="1901"/>
      <c r="L285" s="1901"/>
      <c r="M285" s="1886"/>
      <c r="N285" s="1887">
        <v>2018</v>
      </c>
      <c r="O285" s="1888"/>
      <c r="P285" s="1888"/>
      <c r="Q285" s="1888"/>
      <c r="R285" s="1888"/>
      <c r="S285" s="1888"/>
      <c r="T285" s="1888"/>
      <c r="U285" s="1889"/>
      <c r="V285" s="1891">
        <v>2019</v>
      </c>
      <c r="W285" s="1888"/>
      <c r="X285" s="1888"/>
      <c r="Y285" s="1888"/>
      <c r="Z285" s="1888"/>
      <c r="AA285" s="1888"/>
      <c r="AB285" s="1888"/>
      <c r="AC285" s="1889"/>
      <c r="AD285" s="1891">
        <v>2020</v>
      </c>
      <c r="AE285" s="1888"/>
      <c r="AF285" s="1888"/>
      <c r="AG285" s="1888"/>
      <c r="AH285" s="1888"/>
      <c r="AI285" s="1888"/>
      <c r="AJ285" s="1888"/>
      <c r="AK285" s="1889"/>
      <c r="AL285" s="1891">
        <v>2021</v>
      </c>
      <c r="AM285" s="1888"/>
      <c r="AN285" s="1888"/>
      <c r="AO285" s="1888"/>
      <c r="AP285" s="1888"/>
      <c r="AQ285" s="1888"/>
      <c r="AR285" s="1888"/>
      <c r="AS285" s="1889"/>
      <c r="AT285" s="1892">
        <v>2022</v>
      </c>
      <c r="AU285" s="1892"/>
      <c r="AV285" s="1892"/>
      <c r="AW285" s="1892"/>
      <c r="AX285" s="1892"/>
      <c r="AY285" s="1892"/>
      <c r="AZ285" s="1892"/>
      <c r="BA285" s="1893"/>
    </row>
    <row r="286" spans="2:57" s="566" customFormat="1" ht="11.65">
      <c r="B286" s="2465"/>
      <c r="C286" s="2465"/>
      <c r="D286" s="2465"/>
      <c r="E286" s="1973"/>
      <c r="F286" s="1973"/>
      <c r="G286" s="1973"/>
      <c r="H286" s="1973"/>
      <c r="I286" s="1973"/>
      <c r="J286" s="1973"/>
      <c r="K286" s="1973"/>
      <c r="L286" s="1973"/>
      <c r="M286" s="1762"/>
      <c r="N286" s="1974" t="s">
        <v>609</v>
      </c>
      <c r="O286" s="1975"/>
      <c r="P286" s="1975" t="s">
        <v>610</v>
      </c>
      <c r="Q286" s="1975"/>
      <c r="R286" s="1975" t="s">
        <v>607</v>
      </c>
      <c r="S286" s="1975"/>
      <c r="T286" s="1975" t="s">
        <v>608</v>
      </c>
      <c r="U286" s="1778"/>
      <c r="V286" s="1894" t="s">
        <v>609</v>
      </c>
      <c r="W286" s="1780"/>
      <c r="X286" s="1778" t="s">
        <v>610</v>
      </c>
      <c r="Y286" s="1780"/>
      <c r="Z286" s="1778" t="s">
        <v>607</v>
      </c>
      <c r="AA286" s="1779"/>
      <c r="AB286" s="1778" t="s">
        <v>608</v>
      </c>
      <c r="AC286" s="1783"/>
      <c r="AD286" s="1894" t="s">
        <v>609</v>
      </c>
      <c r="AE286" s="1780"/>
      <c r="AF286" s="1778" t="s">
        <v>610</v>
      </c>
      <c r="AG286" s="1780"/>
      <c r="AH286" s="1778" t="s">
        <v>607</v>
      </c>
      <c r="AI286" s="1779"/>
      <c r="AJ286" s="1895" t="s">
        <v>608</v>
      </c>
      <c r="AK286" s="1783"/>
      <c r="AL286" s="1894" t="s">
        <v>609</v>
      </c>
      <c r="AM286" s="1780"/>
      <c r="AN286" s="1778" t="s">
        <v>610</v>
      </c>
      <c r="AO286" s="1779"/>
      <c r="AP286" s="1778" t="s">
        <v>607</v>
      </c>
      <c r="AQ286" s="1779"/>
      <c r="AR286" s="1895" t="s">
        <v>608</v>
      </c>
      <c r="AS286" s="1783"/>
      <c r="AT286" s="1896" t="s">
        <v>609</v>
      </c>
      <c r="AU286" s="1897"/>
      <c r="AV286" s="1897" t="s">
        <v>610</v>
      </c>
      <c r="AW286" s="1897"/>
      <c r="AX286" s="1897" t="s">
        <v>607</v>
      </c>
      <c r="AY286" s="1898"/>
      <c r="AZ286" s="1896" t="s">
        <v>608</v>
      </c>
      <c r="BA286" s="1899"/>
    </row>
    <row r="287" spans="2:57" s="607" customFormat="1" ht="11.65">
      <c r="B287" s="2465"/>
      <c r="C287" s="2465"/>
      <c r="D287" s="2465"/>
      <c r="E287" s="1964"/>
      <c r="F287" s="1965"/>
      <c r="G287" s="1965"/>
      <c r="H287" s="1965"/>
      <c r="I287" s="1965"/>
      <c r="J287" s="1965"/>
      <c r="K287" s="1965"/>
      <c r="L287" s="1965"/>
      <c r="M287" s="1965"/>
      <c r="N287" s="640"/>
      <c r="O287" s="1778" t="s">
        <v>1023</v>
      </c>
      <c r="P287" s="1779"/>
      <c r="Q287" s="1780"/>
      <c r="R287" s="641"/>
      <c r="S287" s="1778" t="s">
        <v>1024</v>
      </c>
      <c r="T287" s="1779"/>
      <c r="U287" s="1779"/>
      <c r="V287" s="642"/>
      <c r="W287" s="1778" t="s">
        <v>1023</v>
      </c>
      <c r="X287" s="1779"/>
      <c r="Y287" s="1780"/>
      <c r="Z287" s="641"/>
      <c r="AA287" s="1778" t="s">
        <v>1024</v>
      </c>
      <c r="AB287" s="1779"/>
      <c r="AC287" s="1783"/>
      <c r="AD287" s="642"/>
      <c r="AE287" s="1778" t="s">
        <v>1023</v>
      </c>
      <c r="AF287" s="1779"/>
      <c r="AG287" s="1780"/>
      <c r="AH287" s="641"/>
      <c r="AI287" s="1778" t="s">
        <v>1024</v>
      </c>
      <c r="AJ287" s="1779"/>
      <c r="AK287" s="1783"/>
      <c r="AL287" s="642"/>
      <c r="AM287" s="1778" t="s">
        <v>1023</v>
      </c>
      <c r="AN287" s="1779"/>
      <c r="AO287" s="1780"/>
      <c r="AP287" s="641"/>
      <c r="AQ287" s="1778" t="s">
        <v>1024</v>
      </c>
      <c r="AR287" s="1779"/>
      <c r="AS287" s="1783"/>
      <c r="AT287" s="639"/>
      <c r="AU287" s="1778" t="s">
        <v>1023</v>
      </c>
      <c r="AV287" s="1779"/>
      <c r="AW287" s="1780"/>
      <c r="AX287" s="641"/>
      <c r="AY287" s="1778" t="s">
        <v>1024</v>
      </c>
      <c r="AZ287" s="1779"/>
      <c r="BA287" s="1791"/>
    </row>
    <row r="288" spans="2:57" s="564" customFormat="1" ht="3.85" customHeight="1">
      <c r="B288" s="2465"/>
      <c r="C288" s="2465"/>
      <c r="D288" s="2465"/>
      <c r="E288" s="1964"/>
      <c r="F288" s="1965"/>
      <c r="G288" s="1965"/>
      <c r="H288" s="1965"/>
      <c r="I288" s="1965"/>
      <c r="J288" s="1965"/>
      <c r="K288" s="1965"/>
      <c r="L288" s="1965"/>
      <c r="M288" s="1965"/>
      <c r="N288" s="634"/>
      <c r="O288" s="635"/>
      <c r="P288" s="635"/>
      <c r="Q288" s="635"/>
      <c r="R288" s="1868"/>
      <c r="S288" s="1868"/>
      <c r="T288" s="1868"/>
      <c r="U288" s="1869"/>
      <c r="V288" s="1871"/>
      <c r="W288" s="1789"/>
      <c r="X288" s="1789"/>
      <c r="Y288" s="1789"/>
      <c r="Z288" s="1966"/>
      <c r="AA288" s="1966"/>
      <c r="AB288" s="1966"/>
      <c r="AC288" s="1967"/>
      <c r="AD288" s="1871"/>
      <c r="AE288" s="1789"/>
      <c r="AF288" s="1789"/>
      <c r="AG288" s="1789"/>
      <c r="AH288" s="1789"/>
      <c r="AI288" s="1872"/>
      <c r="AJ288" s="1873"/>
      <c r="AK288" s="1874"/>
      <c r="AL288" s="1875"/>
      <c r="AM288" s="1789"/>
      <c r="AN288" s="1789"/>
      <c r="AO288" s="1789"/>
      <c r="AP288" s="1789"/>
      <c r="AQ288" s="1870"/>
      <c r="AR288" s="1871"/>
      <c r="AS288" s="1789"/>
      <c r="AT288" s="1789"/>
      <c r="AU288" s="1789"/>
      <c r="AV288" s="1789"/>
      <c r="AW288" s="1872"/>
      <c r="AX288" s="1873"/>
      <c r="AY288" s="1870"/>
      <c r="AZ288" s="1962"/>
      <c r="BA288" s="1790"/>
      <c r="BB288" s="607"/>
      <c r="BC288" s="607"/>
      <c r="BD288" s="566"/>
      <c r="BE288" s="566"/>
    </row>
    <row r="289" spans="2:57" s="564" customFormat="1" ht="3.85" customHeight="1">
      <c r="B289" s="2465"/>
      <c r="C289" s="2465"/>
      <c r="D289" s="2465"/>
      <c r="E289" s="1964"/>
      <c r="F289" s="1965"/>
      <c r="G289" s="1965"/>
      <c r="H289" s="1965"/>
      <c r="I289" s="1965"/>
      <c r="J289" s="1965"/>
      <c r="K289" s="1965"/>
      <c r="L289" s="1965"/>
      <c r="M289" s="1965"/>
      <c r="N289" s="2793" t="s">
        <v>975</v>
      </c>
      <c r="O289" s="2787"/>
      <c r="P289" s="2787"/>
      <c r="Q289" s="2787"/>
      <c r="R289" s="2787"/>
      <c r="S289" s="2787"/>
      <c r="T289" s="1946"/>
      <c r="U289" s="1957"/>
      <c r="V289" s="2787" t="s">
        <v>1012</v>
      </c>
      <c r="W289" s="2787"/>
      <c r="X289" s="2787"/>
      <c r="Y289" s="2787"/>
      <c r="Z289" s="2787" t="s">
        <v>1013</v>
      </c>
      <c r="AA289" s="2787"/>
      <c r="AB289" s="2787"/>
      <c r="AC289" s="2787"/>
      <c r="AD289" s="2787"/>
      <c r="AE289" s="2787"/>
      <c r="AF289" s="2787"/>
      <c r="AG289" s="2787"/>
      <c r="AH289" s="2787"/>
      <c r="AI289" s="2787"/>
      <c r="AJ289" s="2795" t="s">
        <v>1014</v>
      </c>
      <c r="AK289" s="2795"/>
      <c r="AL289" s="2795"/>
      <c r="AM289" s="2795"/>
      <c r="AN289" s="2795"/>
      <c r="AO289" s="2795"/>
      <c r="AP289" s="2795"/>
      <c r="AQ289" s="2795"/>
      <c r="AR289" s="1792" t="s">
        <v>1015</v>
      </c>
      <c r="AS289" s="1792"/>
      <c r="AT289" s="1792"/>
      <c r="AU289" s="1792"/>
      <c r="AV289" s="1792"/>
      <c r="AW289" s="1792"/>
      <c r="AX289" s="1792"/>
      <c r="AY289" s="1792"/>
      <c r="AZ289" s="1792"/>
      <c r="BA289" s="1792"/>
      <c r="BB289" s="1792"/>
      <c r="BC289" s="1793"/>
      <c r="BD289" s="566"/>
      <c r="BE289" s="566"/>
    </row>
    <row r="290" spans="2:57" s="564" customFormat="1" ht="3.85" customHeight="1">
      <c r="B290" s="2465"/>
      <c r="C290" s="2465"/>
      <c r="D290" s="2465"/>
      <c r="E290" s="1851" t="s">
        <v>976</v>
      </c>
      <c r="F290" s="1852"/>
      <c r="G290" s="1852"/>
      <c r="H290" s="1852"/>
      <c r="I290" s="1852"/>
      <c r="J290" s="1852"/>
      <c r="K290" s="1852"/>
      <c r="L290" s="1852"/>
      <c r="M290" s="1852"/>
      <c r="N290" s="2794"/>
      <c r="O290" s="2789"/>
      <c r="P290" s="2789"/>
      <c r="Q290" s="2789"/>
      <c r="R290" s="2789"/>
      <c r="S290" s="2789"/>
      <c r="T290" s="1946"/>
      <c r="U290" s="1957"/>
      <c r="V290" s="2788"/>
      <c r="W290" s="2788"/>
      <c r="X290" s="2788"/>
      <c r="Y290" s="2788"/>
      <c r="Z290" s="2788"/>
      <c r="AA290" s="2788"/>
      <c r="AB290" s="2788"/>
      <c r="AC290" s="2788"/>
      <c r="AD290" s="2788"/>
      <c r="AE290" s="2788"/>
      <c r="AF290" s="2788"/>
      <c r="AG290" s="2788"/>
      <c r="AH290" s="2788"/>
      <c r="AI290" s="2788"/>
      <c r="AJ290" s="2796"/>
      <c r="AK290" s="2796"/>
      <c r="AL290" s="2796"/>
      <c r="AM290" s="2796"/>
      <c r="AN290" s="2796"/>
      <c r="AO290" s="2796"/>
      <c r="AP290" s="2796"/>
      <c r="AQ290" s="2796"/>
      <c r="AR290" s="1794"/>
      <c r="AS290" s="1794"/>
      <c r="AT290" s="1794"/>
      <c r="AU290" s="1794"/>
      <c r="AV290" s="1794"/>
      <c r="AW290" s="1794"/>
      <c r="AX290" s="1794"/>
      <c r="AY290" s="1794"/>
      <c r="AZ290" s="1794"/>
      <c r="BA290" s="1794"/>
      <c r="BB290" s="1794"/>
      <c r="BC290" s="1795"/>
      <c r="BD290" s="2098"/>
      <c r="BE290" s="2098"/>
    </row>
    <row r="291" spans="2:57" s="564" customFormat="1" ht="3.85" customHeight="1">
      <c r="B291" s="2465"/>
      <c r="C291" s="2465"/>
      <c r="D291" s="2465"/>
      <c r="E291" s="1853"/>
      <c r="F291" s="1854"/>
      <c r="G291" s="1854"/>
      <c r="H291" s="1854"/>
      <c r="I291" s="1854"/>
      <c r="J291" s="1854"/>
      <c r="K291" s="1854"/>
      <c r="L291" s="1854"/>
      <c r="M291" s="1854"/>
      <c r="N291" s="1953" t="s">
        <v>962</v>
      </c>
      <c r="O291" s="1954"/>
      <c r="P291" s="1954" t="s">
        <v>963</v>
      </c>
      <c r="Q291" s="1954"/>
      <c r="R291" s="1954"/>
      <c r="S291" s="1954"/>
      <c r="T291" s="1946"/>
      <c r="U291" s="1957"/>
      <c r="V291" s="2788"/>
      <c r="W291" s="2788"/>
      <c r="X291" s="2788"/>
      <c r="Y291" s="2788"/>
      <c r="Z291" s="2788"/>
      <c r="AA291" s="2788"/>
      <c r="AB291" s="2788"/>
      <c r="AC291" s="2788"/>
      <c r="AD291" s="2788"/>
      <c r="AE291" s="2788"/>
      <c r="AF291" s="2788"/>
      <c r="AG291" s="2788"/>
      <c r="AH291" s="2788"/>
      <c r="AI291" s="2788"/>
      <c r="AJ291" s="2796"/>
      <c r="AK291" s="2796"/>
      <c r="AL291" s="2796"/>
      <c r="AM291" s="2796"/>
      <c r="AN291" s="2796"/>
      <c r="AO291" s="2796"/>
      <c r="AP291" s="2796"/>
      <c r="AQ291" s="2796"/>
      <c r="AR291" s="1794"/>
      <c r="AS291" s="1794"/>
      <c r="AT291" s="1794"/>
      <c r="AU291" s="1794"/>
      <c r="AV291" s="1794"/>
      <c r="AW291" s="1794"/>
      <c r="AX291" s="1794"/>
      <c r="AY291" s="1794"/>
      <c r="AZ291" s="1794"/>
      <c r="BA291" s="1794"/>
      <c r="BB291" s="1794"/>
      <c r="BC291" s="1795"/>
      <c r="BD291" s="2098"/>
      <c r="BE291" s="2098"/>
    </row>
    <row r="292" spans="2:57" s="564" customFormat="1" ht="3.85" customHeight="1">
      <c r="B292" s="2465"/>
      <c r="C292" s="2465"/>
      <c r="D292" s="2465"/>
      <c r="E292" s="1855"/>
      <c r="F292" s="1856"/>
      <c r="G292" s="1856"/>
      <c r="H292" s="1856"/>
      <c r="I292" s="1856"/>
      <c r="J292" s="1856"/>
      <c r="K292" s="1856"/>
      <c r="L292" s="1856"/>
      <c r="M292" s="1856"/>
      <c r="N292" s="1955"/>
      <c r="O292" s="1956"/>
      <c r="P292" s="1956"/>
      <c r="Q292" s="1956"/>
      <c r="R292" s="1956"/>
      <c r="S292" s="1956"/>
      <c r="T292" s="1946"/>
      <c r="U292" s="1957"/>
      <c r="V292" s="2789"/>
      <c r="W292" s="2789"/>
      <c r="X292" s="2789"/>
      <c r="Y292" s="2789"/>
      <c r="Z292" s="2789"/>
      <c r="AA292" s="2789"/>
      <c r="AB292" s="2789"/>
      <c r="AC292" s="2789"/>
      <c r="AD292" s="2789"/>
      <c r="AE292" s="2789"/>
      <c r="AF292" s="2789"/>
      <c r="AG292" s="2789"/>
      <c r="AH292" s="2789"/>
      <c r="AI292" s="2789"/>
      <c r="AJ292" s="2797"/>
      <c r="AK292" s="2797"/>
      <c r="AL292" s="2797"/>
      <c r="AM292" s="2797"/>
      <c r="AN292" s="2797"/>
      <c r="AO292" s="2797"/>
      <c r="AP292" s="2797"/>
      <c r="AQ292" s="2797"/>
      <c r="AR292" s="1796"/>
      <c r="AS292" s="1796"/>
      <c r="AT292" s="1796"/>
      <c r="AU292" s="1796"/>
      <c r="AV292" s="1796"/>
      <c r="AW292" s="1796"/>
      <c r="AX292" s="1796"/>
      <c r="AY292" s="1796"/>
      <c r="AZ292" s="1796"/>
      <c r="BA292" s="1796"/>
      <c r="BB292" s="1796"/>
      <c r="BC292" s="1797"/>
    </row>
    <row r="293" spans="2:57" s="564" customFormat="1" ht="3.85" customHeight="1">
      <c r="B293" s="2465"/>
      <c r="C293" s="2465"/>
      <c r="D293" s="2465"/>
      <c r="E293" s="558"/>
      <c r="F293" s="559"/>
      <c r="G293" s="559"/>
      <c r="H293" s="559"/>
      <c r="I293" s="559"/>
      <c r="J293" s="559"/>
      <c r="K293" s="559"/>
      <c r="L293" s="559"/>
      <c r="M293" s="559"/>
      <c r="N293" s="1900"/>
      <c r="O293" s="1868"/>
      <c r="P293" s="1868"/>
      <c r="Q293" s="1868"/>
      <c r="R293" s="1868"/>
      <c r="S293" s="1868"/>
      <c r="T293" s="1946"/>
      <c r="U293" s="1947"/>
      <c r="V293" s="1885"/>
      <c r="W293" s="1885"/>
      <c r="X293" s="1885"/>
      <c r="Y293" s="1885"/>
      <c r="Z293" s="1885"/>
      <c r="AA293" s="1885"/>
      <c r="AB293" s="2627"/>
      <c r="AC293" s="2627"/>
      <c r="AD293" s="2798"/>
      <c r="AE293" s="1885"/>
      <c r="AF293" s="1885"/>
      <c r="AG293" s="1885"/>
      <c r="AH293" s="1885"/>
      <c r="AI293" s="1885"/>
      <c r="AJ293" s="1885"/>
      <c r="AK293" s="2095"/>
      <c r="AL293" s="1885"/>
      <c r="AM293" s="1885"/>
      <c r="AN293" s="1885"/>
      <c r="AO293" s="1885"/>
      <c r="AP293" s="2779"/>
      <c r="AQ293" s="2093"/>
      <c r="AR293" s="1798" t="s">
        <v>988</v>
      </c>
      <c r="AS293" s="1799"/>
      <c r="AT293" s="1799"/>
      <c r="AU293" s="1799"/>
      <c r="AV293" s="1799"/>
      <c r="AW293" s="1800"/>
      <c r="AX293" s="606"/>
      <c r="AY293" s="605"/>
      <c r="AZ293" s="605"/>
      <c r="BA293" s="638"/>
    </row>
    <row r="294" spans="2:57" s="564" customFormat="1" ht="3.85" customHeight="1" thickBot="1">
      <c r="B294" s="2465"/>
      <c r="C294" s="2465"/>
      <c r="D294" s="2465"/>
      <c r="E294" s="1968" t="s">
        <v>957</v>
      </c>
      <c r="F294" s="1969"/>
      <c r="G294" s="1969"/>
      <c r="H294" s="1969"/>
      <c r="I294" s="1969"/>
      <c r="J294" s="1969"/>
      <c r="K294" s="1969"/>
      <c r="L294" s="1969"/>
      <c r="M294" s="1970"/>
      <c r="N294" s="1921"/>
      <c r="O294" s="1922"/>
      <c r="P294" s="1922"/>
      <c r="Q294" s="1922"/>
      <c r="R294" s="1922"/>
      <c r="S294" s="1922"/>
      <c r="T294" s="1946"/>
      <c r="U294" s="1947"/>
      <c r="V294" s="1801"/>
      <c r="W294" s="1801"/>
      <c r="X294" s="1801"/>
      <c r="Y294" s="1801"/>
      <c r="Z294" s="1801"/>
      <c r="AA294" s="1801"/>
      <c r="AB294" s="1801"/>
      <c r="AC294" s="1801"/>
      <c r="AD294" s="1923"/>
      <c r="AE294" s="1801"/>
      <c r="AF294" s="1801"/>
      <c r="AG294" s="1801"/>
      <c r="AH294" s="1801"/>
      <c r="AI294" s="1801"/>
      <c r="AJ294" s="1801"/>
      <c r="AK294" s="2781"/>
      <c r="AL294" s="1801"/>
      <c r="AM294" s="1801"/>
      <c r="AN294" s="1801"/>
      <c r="AO294" s="1801"/>
      <c r="AP294" s="1789"/>
      <c r="AQ294" s="1870"/>
      <c r="AR294" s="1798"/>
      <c r="AS294" s="1799"/>
      <c r="AT294" s="1799"/>
      <c r="AU294" s="1799"/>
      <c r="AV294" s="1799"/>
      <c r="AW294" s="1800"/>
      <c r="AX294" s="602"/>
      <c r="AY294" s="603"/>
      <c r="AZ294" s="603"/>
      <c r="BA294" s="604"/>
    </row>
    <row r="295" spans="2:57" s="564" customFormat="1" ht="3.85" customHeight="1">
      <c r="B295" s="2465"/>
      <c r="C295" s="2465"/>
      <c r="D295" s="2465"/>
      <c r="E295" s="1968"/>
      <c r="F295" s="1969"/>
      <c r="G295" s="1969"/>
      <c r="H295" s="1969"/>
      <c r="I295" s="1969"/>
      <c r="J295" s="1969"/>
      <c r="K295" s="1969"/>
      <c r="L295" s="1969"/>
      <c r="M295" s="1970"/>
      <c r="N295" s="1924"/>
      <c r="O295" s="1925"/>
      <c r="P295" s="1925"/>
      <c r="Q295" s="1925"/>
      <c r="R295" s="1925"/>
      <c r="S295" s="1925"/>
      <c r="T295" s="1946"/>
      <c r="U295" s="1947"/>
      <c r="V295" s="2772"/>
      <c r="W295" s="1958" t="s">
        <v>1025</v>
      </c>
      <c r="X295" s="1958"/>
      <c r="Y295" s="1958"/>
      <c r="Z295" s="2782"/>
      <c r="AA295" s="1958" t="s">
        <v>1025</v>
      </c>
      <c r="AB295" s="1958"/>
      <c r="AC295" s="2790"/>
      <c r="AD295" s="2772"/>
      <c r="AE295" s="1958" t="s">
        <v>1025</v>
      </c>
      <c r="AF295" s="1958"/>
      <c r="AG295" s="1958"/>
      <c r="AH295" s="2782"/>
      <c r="AI295" s="1958" t="s">
        <v>1025</v>
      </c>
      <c r="AJ295" s="1958"/>
      <c r="AK295" s="2784"/>
      <c r="AL295" s="1811"/>
      <c r="AM295" s="1958" t="s">
        <v>1025</v>
      </c>
      <c r="AN295" s="1958"/>
      <c r="AO295" s="1958"/>
      <c r="AP295" s="1961"/>
      <c r="AQ295" s="2581"/>
      <c r="AR295" s="1798"/>
      <c r="AS295" s="1799"/>
      <c r="AT295" s="1799"/>
      <c r="AU295" s="1799"/>
      <c r="AV295" s="1799"/>
      <c r="AW295" s="1800"/>
      <c r="AX295" s="602"/>
      <c r="AY295" s="603"/>
      <c r="AZ295" s="603"/>
      <c r="BA295" s="604"/>
    </row>
    <row r="296" spans="2:57" s="564" customFormat="1" ht="3.85" customHeight="1">
      <c r="B296" s="2465"/>
      <c r="C296" s="2465"/>
      <c r="D296" s="2465"/>
      <c r="E296" s="1968"/>
      <c r="F296" s="1969"/>
      <c r="G296" s="1969"/>
      <c r="H296" s="1969"/>
      <c r="I296" s="1969"/>
      <c r="J296" s="1969"/>
      <c r="K296" s="1969"/>
      <c r="L296" s="1969"/>
      <c r="M296" s="1970"/>
      <c r="N296" s="1900"/>
      <c r="O296" s="1868"/>
      <c r="P296" s="1868"/>
      <c r="Q296" s="1868"/>
      <c r="R296" s="1868"/>
      <c r="S296" s="1868"/>
      <c r="T296" s="1946"/>
      <c r="U296" s="1947"/>
      <c r="V296" s="2773"/>
      <c r="W296" s="1959"/>
      <c r="X296" s="1959"/>
      <c r="Y296" s="1959"/>
      <c r="Z296" s="1868"/>
      <c r="AA296" s="1959"/>
      <c r="AB296" s="1959"/>
      <c r="AC296" s="2791"/>
      <c r="AD296" s="2773"/>
      <c r="AE296" s="1959"/>
      <c r="AF296" s="1959"/>
      <c r="AG296" s="1959"/>
      <c r="AH296" s="1868"/>
      <c r="AI296" s="1959"/>
      <c r="AJ296" s="1959"/>
      <c r="AK296" s="2785"/>
      <c r="AL296" s="1812"/>
      <c r="AM296" s="1959"/>
      <c r="AN296" s="1959"/>
      <c r="AO296" s="1959"/>
      <c r="AP296" s="1962"/>
      <c r="AQ296" s="1947"/>
      <c r="AR296" s="1798"/>
      <c r="AS296" s="1799"/>
      <c r="AT296" s="1799"/>
      <c r="AU296" s="1799"/>
      <c r="AV296" s="1799"/>
      <c r="AW296" s="1800"/>
      <c r="AX296" s="602"/>
      <c r="AY296" s="603"/>
      <c r="AZ296" s="603"/>
      <c r="BA296" s="604"/>
    </row>
    <row r="297" spans="2:57" s="564" customFormat="1" ht="3.85" customHeight="1">
      <c r="B297" s="2465"/>
      <c r="C297" s="2465"/>
      <c r="D297" s="2465"/>
      <c r="E297" s="1968"/>
      <c r="F297" s="1969"/>
      <c r="G297" s="1969"/>
      <c r="H297" s="1969"/>
      <c r="I297" s="1969"/>
      <c r="J297" s="1969"/>
      <c r="K297" s="1969"/>
      <c r="L297" s="1969"/>
      <c r="M297" s="1970"/>
      <c r="N297" s="1900"/>
      <c r="O297" s="1868"/>
      <c r="P297" s="1868"/>
      <c r="Q297" s="1868"/>
      <c r="R297" s="1868"/>
      <c r="S297" s="1868"/>
      <c r="T297" s="1946"/>
      <c r="U297" s="1947"/>
      <c r="V297" s="2774"/>
      <c r="W297" s="1960"/>
      <c r="X297" s="1960"/>
      <c r="Y297" s="1960"/>
      <c r="Z297" s="2783"/>
      <c r="AA297" s="1960"/>
      <c r="AB297" s="1960"/>
      <c r="AC297" s="2792"/>
      <c r="AD297" s="2774"/>
      <c r="AE297" s="1960"/>
      <c r="AF297" s="1960"/>
      <c r="AG297" s="1960"/>
      <c r="AH297" s="2783"/>
      <c r="AI297" s="1960"/>
      <c r="AJ297" s="1960"/>
      <c r="AK297" s="2786"/>
      <c r="AL297" s="1813"/>
      <c r="AM297" s="1960"/>
      <c r="AN297" s="1960"/>
      <c r="AO297" s="1960"/>
      <c r="AP297" s="1963"/>
      <c r="AQ297" s="2148"/>
      <c r="AR297" s="1798"/>
      <c r="AS297" s="1799"/>
      <c r="AT297" s="1799"/>
      <c r="AU297" s="1799"/>
      <c r="AV297" s="1799"/>
      <c r="AW297" s="1800"/>
      <c r="AX297" s="602"/>
      <c r="AY297" s="603"/>
      <c r="AZ297" s="603"/>
      <c r="BA297" s="604"/>
    </row>
    <row r="298" spans="2:57" s="568" customFormat="1" ht="3.85" customHeight="1">
      <c r="B298" s="2465"/>
      <c r="C298" s="2465"/>
      <c r="D298" s="2465"/>
      <c r="E298" s="1932" t="s">
        <v>956</v>
      </c>
      <c r="F298" s="1933"/>
      <c r="G298" s="1933"/>
      <c r="H298" s="1933"/>
      <c r="I298" s="1933"/>
      <c r="J298" s="1933"/>
      <c r="K298" s="1933"/>
      <c r="L298" s="1933"/>
      <c r="M298" s="1934"/>
      <c r="N298" s="1900"/>
      <c r="O298" s="1868"/>
      <c r="P298" s="1926" t="s">
        <v>990</v>
      </c>
      <c r="Q298" s="1927"/>
      <c r="R298" s="1927"/>
      <c r="S298" s="1927"/>
      <c r="T298" s="1927"/>
      <c r="U298" s="1928"/>
      <c r="V298" s="471"/>
      <c r="W298" s="466"/>
      <c r="X298" s="637"/>
      <c r="Y298" s="637"/>
      <c r="Z298" s="601"/>
      <c r="AA298" s="567"/>
      <c r="AB298" s="567"/>
      <c r="AC298" s="567"/>
      <c r="AD298" s="600"/>
      <c r="AE298" s="601"/>
      <c r="AF298" s="601"/>
      <c r="AG298" s="601"/>
      <c r="AH298" s="685" t="s">
        <v>989</v>
      </c>
      <c r="AI298" s="686"/>
      <c r="AJ298" s="686"/>
      <c r="AK298" s="686"/>
      <c r="AL298" s="686"/>
      <c r="AM298" s="686"/>
      <c r="AN298" s="686"/>
      <c r="AO298" s="686"/>
      <c r="AP298" s="686"/>
      <c r="AQ298" s="687"/>
      <c r="AR298" s="1798"/>
      <c r="AS298" s="1799"/>
      <c r="AT298" s="1799"/>
      <c r="AU298" s="1799"/>
      <c r="AV298" s="1799"/>
      <c r="AW298" s="1800"/>
      <c r="AX298" s="602"/>
      <c r="AY298" s="603"/>
      <c r="AZ298" s="603"/>
      <c r="BA298" s="604"/>
    </row>
    <row r="299" spans="2:57" s="568" customFormat="1" ht="3.85" customHeight="1">
      <c r="B299" s="2465"/>
      <c r="C299" s="2465"/>
      <c r="D299" s="2465"/>
      <c r="E299" s="1932"/>
      <c r="F299" s="1933"/>
      <c r="G299" s="1933"/>
      <c r="H299" s="1933"/>
      <c r="I299" s="1933"/>
      <c r="J299" s="1933"/>
      <c r="K299" s="1933"/>
      <c r="L299" s="1933"/>
      <c r="M299" s="1934"/>
      <c r="N299" s="1900"/>
      <c r="O299" s="1868"/>
      <c r="P299" s="1926"/>
      <c r="Q299" s="1927"/>
      <c r="R299" s="1927"/>
      <c r="S299" s="1927"/>
      <c r="T299" s="1927"/>
      <c r="U299" s="1928"/>
      <c r="V299" s="471"/>
      <c r="W299" s="466"/>
      <c r="X299" s="637"/>
      <c r="Y299" s="637"/>
      <c r="Z299" s="601"/>
      <c r="AA299" s="567"/>
      <c r="AB299" s="567"/>
      <c r="AC299" s="567"/>
      <c r="AD299" s="608"/>
      <c r="AE299" s="609"/>
      <c r="AF299" s="609"/>
      <c r="AG299" s="609"/>
      <c r="AH299" s="688"/>
      <c r="AI299" s="689"/>
      <c r="AJ299" s="689"/>
      <c r="AK299" s="689"/>
      <c r="AL299" s="689"/>
      <c r="AM299" s="689"/>
      <c r="AN299" s="689"/>
      <c r="AO299" s="689"/>
      <c r="AP299" s="689"/>
      <c r="AQ299" s="690"/>
      <c r="AR299" s="1798"/>
      <c r="AS299" s="1799"/>
      <c r="AT299" s="1799"/>
      <c r="AU299" s="1799"/>
      <c r="AV299" s="1799"/>
      <c r="AW299" s="1800"/>
      <c r="AX299" s="602"/>
      <c r="AY299" s="603"/>
      <c r="AZ299" s="603"/>
      <c r="BA299" s="604"/>
    </row>
    <row r="300" spans="2:57" s="564" customFormat="1" ht="3.85" customHeight="1">
      <c r="B300" s="2465"/>
      <c r="C300" s="2465"/>
      <c r="D300" s="2465"/>
      <c r="E300" s="1932"/>
      <c r="F300" s="1933"/>
      <c r="G300" s="1933"/>
      <c r="H300" s="1933"/>
      <c r="I300" s="1933"/>
      <c r="J300" s="1933"/>
      <c r="K300" s="1933"/>
      <c r="L300" s="1933"/>
      <c r="M300" s="1934"/>
      <c r="N300" s="1948" t="s">
        <v>981</v>
      </c>
      <c r="O300" s="1949"/>
      <c r="P300" s="1935" t="s">
        <v>983</v>
      </c>
      <c r="Q300" s="1935"/>
      <c r="R300" s="1868"/>
      <c r="S300" s="1868"/>
      <c r="T300" s="1946"/>
      <c r="U300" s="1947"/>
      <c r="V300" s="471"/>
      <c r="W300" s="466"/>
      <c r="X300" s="637"/>
      <c r="Y300" s="637"/>
      <c r="Z300" s="2745" t="s">
        <v>955</v>
      </c>
      <c r="AA300" s="2745"/>
      <c r="AB300" s="2745"/>
      <c r="AC300" s="2745"/>
      <c r="AD300" s="2745"/>
      <c r="AE300" s="2745"/>
      <c r="AF300" s="2745"/>
      <c r="AG300" s="2745"/>
      <c r="AH300" s="2745"/>
      <c r="AI300" s="2745"/>
      <c r="AJ300" s="2745"/>
      <c r="AK300" s="2745"/>
      <c r="AL300" s="2745"/>
      <c r="AM300" s="2745"/>
      <c r="AN300" s="2745"/>
      <c r="AO300" s="2745"/>
      <c r="AP300" s="2745"/>
      <c r="AQ300" s="2746"/>
      <c r="AR300" s="1798"/>
      <c r="AS300" s="1799"/>
      <c r="AT300" s="1799"/>
      <c r="AU300" s="1799"/>
      <c r="AV300" s="1799"/>
      <c r="AW300" s="1800"/>
      <c r="AX300" s="602"/>
      <c r="AY300" s="603"/>
      <c r="AZ300" s="603"/>
      <c r="BA300" s="604"/>
    </row>
    <row r="301" spans="2:57" s="564" customFormat="1" ht="3.85" customHeight="1" thickBot="1">
      <c r="B301" s="2465"/>
      <c r="C301" s="2465"/>
      <c r="D301" s="2465"/>
      <c r="E301" s="1932"/>
      <c r="F301" s="1933"/>
      <c r="G301" s="1933"/>
      <c r="H301" s="1933"/>
      <c r="I301" s="1933"/>
      <c r="J301" s="1933"/>
      <c r="K301" s="1933"/>
      <c r="L301" s="1933"/>
      <c r="M301" s="1934"/>
      <c r="N301" s="1950"/>
      <c r="O301" s="1951"/>
      <c r="P301" s="1952"/>
      <c r="Q301" s="1952"/>
      <c r="R301" s="1868"/>
      <c r="S301" s="1868"/>
      <c r="T301" s="1946"/>
      <c r="U301" s="1947"/>
      <c r="V301" s="471"/>
      <c r="W301" s="466"/>
      <c r="X301" s="637"/>
      <c r="Y301" s="637"/>
      <c r="Z301" s="1944"/>
      <c r="AA301" s="1944"/>
      <c r="AB301" s="2747"/>
      <c r="AC301" s="2747"/>
      <c r="AD301" s="2747"/>
      <c r="AE301" s="2747"/>
      <c r="AF301" s="2747"/>
      <c r="AG301" s="2747"/>
      <c r="AH301" s="2747"/>
      <c r="AI301" s="2747"/>
      <c r="AJ301" s="2747"/>
      <c r="AK301" s="2747"/>
      <c r="AL301" s="2747"/>
      <c r="AM301" s="2747"/>
      <c r="AN301" s="2747"/>
      <c r="AO301" s="2747"/>
      <c r="AP301" s="2747"/>
      <c r="AQ301" s="2748"/>
      <c r="AR301" s="1798"/>
      <c r="AS301" s="1799"/>
      <c r="AT301" s="1799"/>
      <c r="AU301" s="1799"/>
      <c r="AV301" s="1799"/>
      <c r="AW301" s="1800"/>
      <c r="AX301" s="602"/>
      <c r="AY301" s="603"/>
      <c r="AZ301" s="603"/>
      <c r="BA301" s="604"/>
    </row>
    <row r="302" spans="2:57" s="564" customFormat="1" ht="3.85" customHeight="1" thickTop="1">
      <c r="B302" s="2465"/>
      <c r="C302" s="2465"/>
      <c r="D302" s="2465"/>
      <c r="E302" s="1932"/>
      <c r="F302" s="1933"/>
      <c r="G302" s="1933"/>
      <c r="H302" s="1933"/>
      <c r="I302" s="1933"/>
      <c r="J302" s="1933"/>
      <c r="K302" s="1933"/>
      <c r="L302" s="1933"/>
      <c r="M302" s="1934"/>
      <c r="N302" s="1930" t="s">
        <v>982</v>
      </c>
      <c r="O302" s="1931"/>
      <c r="P302" s="1868"/>
      <c r="Q302" s="1868"/>
      <c r="AB302" s="2728" t="s">
        <v>1010</v>
      </c>
      <c r="AC302" s="2728"/>
      <c r="AD302" s="2728"/>
      <c r="AE302" s="2728"/>
      <c r="AF302" s="2728"/>
      <c r="AG302" s="2728"/>
      <c r="AH302" s="2728"/>
      <c r="AI302" s="2728"/>
      <c r="AJ302" s="2728"/>
      <c r="AK302" s="2728"/>
      <c r="AL302" s="2734" t="s">
        <v>986</v>
      </c>
      <c r="AM302" s="2042"/>
      <c r="AN302" s="2042"/>
      <c r="AO302" s="2735"/>
      <c r="AP302" s="2689"/>
      <c r="AQ302" s="2581"/>
      <c r="AR302" s="1798"/>
      <c r="AS302" s="1799"/>
      <c r="AT302" s="1799"/>
      <c r="AU302" s="1799"/>
      <c r="AV302" s="1799"/>
      <c r="AW302" s="1800"/>
      <c r="AX302" s="602"/>
      <c r="AY302" s="603"/>
      <c r="AZ302" s="603"/>
      <c r="BA302" s="604"/>
    </row>
    <row r="303" spans="2:57" s="564" customFormat="1" ht="3.85" customHeight="1">
      <c r="B303" s="2465"/>
      <c r="C303" s="2465"/>
      <c r="D303" s="2465"/>
      <c r="E303" s="1932"/>
      <c r="F303" s="1933"/>
      <c r="G303" s="1933"/>
      <c r="H303" s="1933"/>
      <c r="I303" s="1933"/>
      <c r="J303" s="1933"/>
      <c r="K303" s="1933"/>
      <c r="L303" s="1933"/>
      <c r="M303" s="1934"/>
      <c r="N303" s="1930"/>
      <c r="O303" s="1931"/>
      <c r="P303" s="1868"/>
      <c r="Q303" s="1868"/>
      <c r="AB303" s="2729"/>
      <c r="AC303" s="2729"/>
      <c r="AD303" s="2729"/>
      <c r="AE303" s="2729"/>
      <c r="AF303" s="2729"/>
      <c r="AG303" s="2729"/>
      <c r="AH303" s="2729"/>
      <c r="AI303" s="2729"/>
      <c r="AJ303" s="2729"/>
      <c r="AK303" s="2729"/>
      <c r="AL303" s="2736"/>
      <c r="AM303" s="2044"/>
      <c r="AN303" s="2044"/>
      <c r="AO303" s="2737"/>
      <c r="AP303" s="1946"/>
      <c r="AQ303" s="1947"/>
      <c r="AR303" s="1798"/>
      <c r="AS303" s="1799"/>
      <c r="AT303" s="1799"/>
      <c r="AU303" s="1799"/>
      <c r="AV303" s="1799"/>
      <c r="AW303" s="1800"/>
      <c r="AX303" s="602"/>
      <c r="AY303" s="603"/>
      <c r="AZ303" s="603"/>
      <c r="BA303" s="604"/>
    </row>
    <row r="304" spans="2:57" s="568" customFormat="1" ht="3.85" customHeight="1">
      <c r="B304" s="2465"/>
      <c r="C304" s="2465"/>
      <c r="D304" s="2465"/>
      <c r="E304" s="1932"/>
      <c r="F304" s="1933"/>
      <c r="G304" s="1933"/>
      <c r="H304" s="1933"/>
      <c r="I304" s="1933"/>
      <c r="J304" s="1933"/>
      <c r="K304" s="1933"/>
      <c r="L304" s="1933"/>
      <c r="M304" s="1934"/>
      <c r="N304" s="1930" t="s">
        <v>984</v>
      </c>
      <c r="O304" s="1931"/>
      <c r="P304" s="1935" t="s">
        <v>985</v>
      </c>
      <c r="Q304" s="1935"/>
      <c r="R304" s="1936"/>
      <c r="S304" s="1936"/>
      <c r="T304" s="1946"/>
      <c r="U304" s="1947"/>
      <c r="V304" s="602"/>
      <c r="W304" s="637"/>
      <c r="X304" s="637"/>
      <c r="Y304" s="637"/>
      <c r="Z304" s="648"/>
      <c r="AA304" s="649"/>
      <c r="AB304" s="2730"/>
      <c r="AC304" s="2729"/>
      <c r="AD304" s="2729"/>
      <c r="AE304" s="2729"/>
      <c r="AF304" s="2729"/>
      <c r="AG304" s="2729"/>
      <c r="AH304" s="2729"/>
      <c r="AI304" s="2729"/>
      <c r="AJ304" s="2729"/>
      <c r="AK304" s="2729"/>
      <c r="AL304" s="2736"/>
      <c r="AM304" s="2044"/>
      <c r="AN304" s="2044"/>
      <c r="AO304" s="2737"/>
      <c r="AP304" s="1946"/>
      <c r="AQ304" s="1947"/>
      <c r="AR304" s="1798"/>
      <c r="AS304" s="1799"/>
      <c r="AT304" s="1799"/>
      <c r="AU304" s="1799"/>
      <c r="AV304" s="1799"/>
      <c r="AW304" s="1800"/>
      <c r="AX304" s="602"/>
      <c r="AY304" s="603"/>
      <c r="AZ304" s="603"/>
      <c r="BA304" s="604"/>
    </row>
    <row r="305" spans="2:53" s="568" customFormat="1" ht="3.85" customHeight="1">
      <c r="B305" s="2465"/>
      <c r="C305" s="2465"/>
      <c r="D305" s="2465"/>
      <c r="E305" s="1932"/>
      <c r="F305" s="1933"/>
      <c r="G305" s="1933"/>
      <c r="H305" s="1933"/>
      <c r="I305" s="1933"/>
      <c r="J305" s="1933"/>
      <c r="K305" s="1933"/>
      <c r="L305" s="1933"/>
      <c r="M305" s="1934"/>
      <c r="N305" s="1930"/>
      <c r="O305" s="1931"/>
      <c r="P305" s="1937"/>
      <c r="Q305" s="1937"/>
      <c r="R305" s="1937"/>
      <c r="S305" s="1937"/>
      <c r="T305" s="1946"/>
      <c r="U305" s="1947"/>
      <c r="V305" s="602"/>
      <c r="W305" s="637"/>
      <c r="X305" s="637"/>
      <c r="Y305" s="637"/>
      <c r="Z305" s="650"/>
      <c r="AA305" s="647"/>
      <c r="AB305" s="2727" t="s">
        <v>987</v>
      </c>
      <c r="AC305" s="2020"/>
      <c r="AD305" s="2020"/>
      <c r="AE305" s="2020"/>
      <c r="AF305" s="2020"/>
      <c r="AG305" s="2020"/>
      <c r="AH305" s="2020"/>
      <c r="AI305" s="2020"/>
      <c r="AJ305" s="2020"/>
      <c r="AK305" s="2020"/>
      <c r="AL305" s="2736"/>
      <c r="AM305" s="2044"/>
      <c r="AN305" s="2044"/>
      <c r="AO305" s="2737"/>
      <c r="AP305" s="1946"/>
      <c r="AQ305" s="1947"/>
      <c r="AR305" s="1798"/>
      <c r="AS305" s="1799"/>
      <c r="AT305" s="1799"/>
      <c r="AU305" s="1799"/>
      <c r="AV305" s="1799"/>
      <c r="AW305" s="1800"/>
      <c r="AX305" s="602"/>
      <c r="AY305" s="603"/>
      <c r="AZ305" s="603"/>
      <c r="BA305" s="604"/>
    </row>
    <row r="306" spans="2:53" s="568" customFormat="1" ht="3.85" customHeight="1">
      <c r="B306" s="2465"/>
      <c r="C306" s="2465"/>
      <c r="D306" s="2465"/>
      <c r="E306" s="1932"/>
      <c r="F306" s="1933"/>
      <c r="G306" s="1933"/>
      <c r="H306" s="1933"/>
      <c r="I306" s="1933"/>
      <c r="J306" s="1933"/>
      <c r="K306" s="1933"/>
      <c r="L306" s="1933"/>
      <c r="M306" s="1934"/>
      <c r="N306" s="1938" t="s">
        <v>962</v>
      </c>
      <c r="O306" s="1939"/>
      <c r="P306" s="1935" t="s">
        <v>963</v>
      </c>
      <c r="Q306" s="1935"/>
      <c r="R306" s="1868"/>
      <c r="S306" s="1868"/>
      <c r="T306" s="1946"/>
      <c r="U306" s="1947"/>
      <c r="V306" s="602"/>
      <c r="W306" s="637"/>
      <c r="X306" s="637"/>
      <c r="Y306" s="637"/>
      <c r="Z306" s="650"/>
      <c r="AA306" s="647"/>
      <c r="AB306" s="2727"/>
      <c r="AC306" s="2020"/>
      <c r="AD306" s="2020"/>
      <c r="AE306" s="2020"/>
      <c r="AF306" s="2020"/>
      <c r="AG306" s="2020"/>
      <c r="AH306" s="2020"/>
      <c r="AI306" s="2020"/>
      <c r="AJ306" s="2020"/>
      <c r="AK306" s="2020"/>
      <c r="AL306" s="2736"/>
      <c r="AM306" s="2044"/>
      <c r="AN306" s="2044"/>
      <c r="AO306" s="2737"/>
      <c r="AP306" s="1946"/>
      <c r="AQ306" s="1947"/>
      <c r="AR306" s="1798"/>
      <c r="AS306" s="1799"/>
      <c r="AT306" s="1799"/>
      <c r="AU306" s="1799"/>
      <c r="AV306" s="1799"/>
      <c r="AW306" s="1800"/>
      <c r="AX306" s="602"/>
      <c r="AY306" s="603"/>
      <c r="AZ306" s="603"/>
      <c r="BA306" s="604"/>
    </row>
    <row r="307" spans="2:53" s="568" customFormat="1" ht="3.85" customHeight="1">
      <c r="B307" s="2465"/>
      <c r="C307" s="2465"/>
      <c r="D307" s="2465"/>
      <c r="E307" s="1932"/>
      <c r="F307" s="1933"/>
      <c r="G307" s="1933"/>
      <c r="H307" s="1933"/>
      <c r="I307" s="1933"/>
      <c r="J307" s="1933"/>
      <c r="K307" s="1933"/>
      <c r="L307" s="1933"/>
      <c r="M307" s="1934"/>
      <c r="N307" s="1940"/>
      <c r="O307" s="1941"/>
      <c r="P307" s="1936"/>
      <c r="Q307" s="1936"/>
      <c r="R307" s="1868"/>
      <c r="S307" s="1868"/>
      <c r="T307" s="1946"/>
      <c r="U307" s="1947"/>
      <c r="V307" s="602"/>
      <c r="W307" s="637"/>
      <c r="X307" s="637"/>
      <c r="Y307" s="637"/>
      <c r="Z307" s="650"/>
      <c r="AA307" s="647"/>
      <c r="AB307" s="2727"/>
      <c r="AC307" s="2020"/>
      <c r="AD307" s="2020"/>
      <c r="AE307" s="2020"/>
      <c r="AF307" s="2020"/>
      <c r="AG307" s="2020"/>
      <c r="AH307" s="2020"/>
      <c r="AI307" s="2020"/>
      <c r="AJ307" s="2020"/>
      <c r="AK307" s="2020"/>
      <c r="AL307" s="2738"/>
      <c r="AM307" s="2046"/>
      <c r="AN307" s="2046"/>
      <c r="AO307" s="2739"/>
      <c r="AP307" s="1946"/>
      <c r="AQ307" s="1947"/>
      <c r="AR307" s="1798"/>
      <c r="AS307" s="1799"/>
      <c r="AT307" s="1799"/>
      <c r="AU307" s="1799"/>
      <c r="AV307" s="1799"/>
      <c r="AW307" s="1800"/>
      <c r="AX307" s="602"/>
      <c r="AY307" s="603"/>
      <c r="AZ307" s="603"/>
      <c r="BA307" s="604"/>
    </row>
    <row r="308" spans="2:53" s="573" customFormat="1" ht="3.85" customHeight="1">
      <c r="B308" s="2465"/>
      <c r="C308" s="2465"/>
      <c r="D308" s="2465"/>
      <c r="E308" s="574"/>
      <c r="F308" s="575"/>
      <c r="G308" s="575"/>
      <c r="H308" s="575"/>
      <c r="I308" s="575"/>
      <c r="J308" s="575"/>
      <c r="K308" s="575"/>
      <c r="L308" s="575"/>
      <c r="M308" s="575"/>
      <c r="N308" s="1940"/>
      <c r="O308" s="1941"/>
      <c r="P308" s="1936"/>
      <c r="Q308" s="1936"/>
      <c r="R308" s="1868"/>
      <c r="S308" s="1868"/>
      <c r="T308" s="1946"/>
      <c r="U308" s="1947"/>
      <c r="V308" s="602"/>
      <c r="W308" s="637"/>
      <c r="X308" s="637"/>
      <c r="Y308" s="637"/>
      <c r="Z308" s="1944" t="s">
        <v>958</v>
      </c>
      <c r="AA308" s="1944"/>
      <c r="AB308" s="1944"/>
      <c r="AC308" s="1944"/>
      <c r="AD308" s="1944"/>
      <c r="AE308" s="1944"/>
      <c r="AF308" s="1944"/>
      <c r="AG308" s="1944"/>
      <c r="AH308" s="1944"/>
      <c r="AI308" s="1944"/>
      <c r="AJ308" s="1944"/>
      <c r="AK308" s="1944"/>
      <c r="AL308" s="1944"/>
      <c r="AM308" s="1944"/>
      <c r="AN308" s="1944"/>
      <c r="AO308" s="1944"/>
      <c r="AP308" s="1944"/>
      <c r="AQ308" s="1945"/>
      <c r="AR308" s="1798"/>
      <c r="AS308" s="1799"/>
      <c r="AT308" s="1799"/>
      <c r="AU308" s="1799"/>
      <c r="AV308" s="1799"/>
      <c r="AW308" s="1800"/>
      <c r="AX308" s="602"/>
      <c r="AY308" s="603"/>
      <c r="AZ308" s="603"/>
      <c r="BA308" s="604"/>
    </row>
    <row r="309" spans="2:53" s="573" customFormat="1" ht="3.85" customHeight="1">
      <c r="B309" s="2465"/>
      <c r="C309" s="2465"/>
      <c r="D309" s="2465"/>
      <c r="E309" s="574"/>
      <c r="F309" s="575"/>
      <c r="G309" s="575"/>
      <c r="H309" s="575"/>
      <c r="I309" s="575"/>
      <c r="J309" s="575"/>
      <c r="K309" s="575"/>
      <c r="L309" s="575"/>
      <c r="M309" s="575"/>
      <c r="N309" s="1942"/>
      <c r="O309" s="1943"/>
      <c r="P309" s="1937"/>
      <c r="Q309" s="1937"/>
      <c r="R309" s="1868"/>
      <c r="S309" s="1868"/>
      <c r="T309" s="1946"/>
      <c r="U309" s="1947"/>
      <c r="V309" s="602"/>
      <c r="W309" s="637"/>
      <c r="X309" s="637"/>
      <c r="Y309" s="637"/>
      <c r="Z309" s="1944"/>
      <c r="AA309" s="1944"/>
      <c r="AB309" s="1944"/>
      <c r="AC309" s="1944"/>
      <c r="AD309" s="1944"/>
      <c r="AE309" s="1944"/>
      <c r="AF309" s="1944"/>
      <c r="AG309" s="1944"/>
      <c r="AH309" s="1944"/>
      <c r="AI309" s="1944"/>
      <c r="AJ309" s="1944"/>
      <c r="AK309" s="1944"/>
      <c r="AL309" s="1944"/>
      <c r="AM309" s="1944"/>
      <c r="AN309" s="1944"/>
      <c r="AO309" s="1944"/>
      <c r="AP309" s="1944"/>
      <c r="AQ309" s="1945"/>
      <c r="AR309" s="1798"/>
      <c r="AS309" s="1799"/>
      <c r="AT309" s="1799"/>
      <c r="AU309" s="1799"/>
      <c r="AV309" s="1799"/>
      <c r="AW309" s="1800"/>
      <c r="AX309" s="602"/>
      <c r="AY309" s="603"/>
      <c r="AZ309" s="603"/>
      <c r="BA309" s="604"/>
    </row>
    <row r="310" spans="2:53" s="564" customFormat="1" ht="3.85" customHeight="1">
      <c r="B310" s="2465"/>
      <c r="C310" s="2465"/>
      <c r="D310" s="2465"/>
      <c r="E310" s="1916" t="s">
        <v>959</v>
      </c>
      <c r="F310" s="1917"/>
      <c r="G310" s="1917"/>
      <c r="H310" s="1917"/>
      <c r="I310" s="1917"/>
      <c r="J310" s="1917"/>
      <c r="K310" s="1917"/>
      <c r="L310" s="1917"/>
      <c r="M310" s="1917"/>
      <c r="N310" s="1900"/>
      <c r="O310" s="1868"/>
      <c r="P310" s="1868"/>
      <c r="Q310" s="1868"/>
      <c r="R310" s="1868"/>
      <c r="S310" s="1868"/>
      <c r="T310" s="1946"/>
      <c r="U310" s="1947"/>
      <c r="V310" s="602"/>
      <c r="W310" s="637"/>
      <c r="X310" s="637"/>
      <c r="Y310" s="637"/>
      <c r="Z310" s="2725" t="s">
        <v>1000</v>
      </c>
      <c r="AA310" s="2725"/>
      <c r="AB310" s="2725"/>
      <c r="AC310" s="2725"/>
      <c r="AD310" s="2725"/>
      <c r="AE310" s="2725"/>
      <c r="AF310" s="2725"/>
      <c r="AG310" s="2725"/>
      <c r="AH310" s="2725"/>
      <c r="AI310" s="2725"/>
      <c r="AJ310" s="2725"/>
      <c r="AK310" s="2725"/>
      <c r="AL310" s="2725"/>
      <c r="AM310" s="2725"/>
      <c r="AN310" s="2725"/>
      <c r="AO310" s="2725"/>
      <c r="AP310" s="2725"/>
      <c r="AQ310" s="2726"/>
      <c r="AR310" s="1798"/>
      <c r="AS310" s="1799"/>
      <c r="AT310" s="1799"/>
      <c r="AU310" s="1799"/>
      <c r="AV310" s="1799"/>
      <c r="AW310" s="1800"/>
      <c r="AX310" s="602"/>
      <c r="AY310" s="603"/>
      <c r="AZ310" s="603"/>
      <c r="BA310" s="604"/>
    </row>
    <row r="311" spans="2:53" s="564" customFormat="1" ht="3.85" customHeight="1" thickBot="1">
      <c r="B311" s="2465"/>
      <c r="C311" s="2465"/>
      <c r="D311" s="2465"/>
      <c r="E311" s="1916"/>
      <c r="F311" s="1917"/>
      <c r="G311" s="1917"/>
      <c r="H311" s="1917"/>
      <c r="I311" s="1917"/>
      <c r="J311" s="1917"/>
      <c r="K311" s="1917"/>
      <c r="L311" s="1917"/>
      <c r="M311" s="1917"/>
      <c r="N311" s="2771"/>
      <c r="O311" s="1929"/>
      <c r="P311" s="1929"/>
      <c r="Q311" s="1929"/>
      <c r="R311" s="1929"/>
      <c r="S311" s="1929"/>
      <c r="T311" s="1946"/>
      <c r="U311" s="1947"/>
      <c r="V311" s="602"/>
      <c r="W311" s="637"/>
      <c r="X311" s="637"/>
      <c r="Y311" s="637"/>
      <c r="Z311" s="2725"/>
      <c r="AA311" s="2725"/>
      <c r="AB311" s="2725"/>
      <c r="AC311" s="2725"/>
      <c r="AD311" s="2725"/>
      <c r="AE311" s="2725"/>
      <c r="AF311" s="2725"/>
      <c r="AG311" s="2725"/>
      <c r="AH311" s="2725"/>
      <c r="AI311" s="2725"/>
      <c r="AJ311" s="2725"/>
      <c r="AK311" s="2725"/>
      <c r="AL311" s="2725"/>
      <c r="AM311" s="2725"/>
      <c r="AN311" s="2725"/>
      <c r="AO311" s="2725"/>
      <c r="AP311" s="2725"/>
      <c r="AQ311" s="2726"/>
      <c r="AR311" s="1798"/>
      <c r="AS311" s="1799"/>
      <c r="AT311" s="1799"/>
      <c r="AU311" s="1799"/>
      <c r="AV311" s="1799"/>
      <c r="AW311" s="1800"/>
      <c r="AX311" s="602"/>
      <c r="AY311" s="603"/>
      <c r="AZ311" s="603"/>
      <c r="BA311" s="604"/>
    </row>
    <row r="312" spans="2:53" s="573" customFormat="1" ht="3.85" customHeight="1">
      <c r="B312" s="2465"/>
      <c r="C312" s="2465"/>
      <c r="D312" s="2465"/>
      <c r="E312" s="1916"/>
      <c r="F312" s="1917"/>
      <c r="G312" s="1917"/>
      <c r="H312" s="1917"/>
      <c r="I312" s="1917"/>
      <c r="J312" s="1917"/>
      <c r="K312" s="1917"/>
      <c r="L312" s="1917"/>
      <c r="M312" s="1917"/>
      <c r="N312" s="1900"/>
      <c r="O312" s="1868"/>
      <c r="P312" s="1868"/>
      <c r="Q312" s="1868"/>
      <c r="R312" s="1868"/>
      <c r="S312" s="1868"/>
      <c r="T312" s="1946"/>
      <c r="U312" s="1947"/>
      <c r="V312" s="602"/>
      <c r="W312" s="637"/>
      <c r="X312" s="637"/>
      <c r="Y312" s="637"/>
      <c r="Z312" s="2725"/>
      <c r="AA312" s="2725"/>
      <c r="AB312" s="2725"/>
      <c r="AC312" s="2725"/>
      <c r="AD312" s="2725"/>
      <c r="AE312" s="2725"/>
      <c r="AF312" s="2725"/>
      <c r="AG312" s="2725"/>
      <c r="AH312" s="2725"/>
      <c r="AI312" s="2725"/>
      <c r="AJ312" s="2725"/>
      <c r="AK312" s="2725"/>
      <c r="AL312" s="2725"/>
      <c r="AM312" s="2725"/>
      <c r="AN312" s="2725"/>
      <c r="AO312" s="2725"/>
      <c r="AP312" s="2725"/>
      <c r="AQ312" s="2726"/>
      <c r="AR312" s="1798"/>
      <c r="AS312" s="1799"/>
      <c r="AT312" s="1799"/>
      <c r="AU312" s="1799"/>
      <c r="AV312" s="1799"/>
      <c r="AW312" s="1800"/>
      <c r="AX312" s="602"/>
      <c r="AY312" s="603"/>
      <c r="AZ312" s="603"/>
      <c r="BA312" s="604"/>
    </row>
    <row r="313" spans="2:53" s="573" customFormat="1" ht="3.85" customHeight="1" thickBot="1">
      <c r="B313" s="2465"/>
      <c r="C313" s="2465"/>
      <c r="D313" s="2465"/>
      <c r="E313" s="1916"/>
      <c r="F313" s="1917"/>
      <c r="G313" s="1917"/>
      <c r="H313" s="1917"/>
      <c r="I313" s="1917"/>
      <c r="J313" s="1917"/>
      <c r="K313" s="1917"/>
      <c r="L313" s="1917"/>
      <c r="M313" s="1917"/>
      <c r="N313" s="1900"/>
      <c r="O313" s="1868"/>
      <c r="P313" s="1868"/>
      <c r="Q313" s="1868"/>
      <c r="R313" s="1868"/>
      <c r="S313" s="1868"/>
      <c r="T313" s="1946"/>
      <c r="U313" s="1947"/>
      <c r="V313" s="602"/>
      <c r="W313" s="637"/>
      <c r="X313" s="637"/>
      <c r="Y313" s="637"/>
      <c r="Z313" s="2725"/>
      <c r="AA313" s="2725"/>
      <c r="AB313" s="2725"/>
      <c r="AC313" s="2725"/>
      <c r="AD313" s="2725"/>
      <c r="AE313" s="2725"/>
      <c r="AF313" s="2725"/>
      <c r="AG313" s="2725"/>
      <c r="AH313" s="2725"/>
      <c r="AI313" s="2725"/>
      <c r="AJ313" s="2725"/>
      <c r="AK313" s="2725"/>
      <c r="AL313" s="2725"/>
      <c r="AM313" s="2725"/>
      <c r="AN313" s="2725"/>
      <c r="AO313" s="2725"/>
      <c r="AP313" s="2725"/>
      <c r="AQ313" s="2726"/>
      <c r="AR313" s="1798"/>
      <c r="AS313" s="1799"/>
      <c r="AT313" s="1799"/>
      <c r="AU313" s="1799"/>
      <c r="AV313" s="1799"/>
      <c r="AW313" s="1800"/>
      <c r="AX313" s="602"/>
      <c r="AY313" s="603"/>
      <c r="AZ313" s="603"/>
      <c r="BA313" s="604"/>
    </row>
    <row r="314" spans="2:53" s="564" customFormat="1" ht="3.85" customHeight="1">
      <c r="B314" s="2465"/>
      <c r="C314" s="2465"/>
      <c r="D314" s="2465"/>
      <c r="E314" s="1916"/>
      <c r="F314" s="1917"/>
      <c r="G314" s="1917"/>
      <c r="H314" s="1917"/>
      <c r="I314" s="1917"/>
      <c r="J314" s="1917"/>
      <c r="K314" s="1917"/>
      <c r="L314" s="1917"/>
      <c r="M314" s="1917"/>
      <c r="N314" s="1918"/>
      <c r="O314" s="1919"/>
      <c r="P314" s="1919"/>
      <c r="Q314" s="1919"/>
      <c r="R314" s="1919"/>
      <c r="S314" s="1919"/>
      <c r="T314" s="1946"/>
      <c r="U314" s="1947"/>
      <c r="V314" s="602"/>
      <c r="W314" s="637"/>
      <c r="X314" s="637"/>
      <c r="Y314" s="637"/>
      <c r="Z314" s="2725"/>
      <c r="AA314" s="2725"/>
      <c r="AB314" s="2725"/>
      <c r="AC314" s="2725"/>
      <c r="AD314" s="2725"/>
      <c r="AE314" s="2725"/>
      <c r="AF314" s="2725"/>
      <c r="AG314" s="2725"/>
      <c r="AH314" s="2725"/>
      <c r="AI314" s="2725"/>
      <c r="AJ314" s="2725"/>
      <c r="AK314" s="2725"/>
      <c r="AL314" s="2725"/>
      <c r="AM314" s="2725"/>
      <c r="AN314" s="2725"/>
      <c r="AO314" s="2725"/>
      <c r="AP314" s="2725"/>
      <c r="AQ314" s="2726"/>
      <c r="AR314" s="1798"/>
      <c r="AS314" s="1799"/>
      <c r="AT314" s="1799"/>
      <c r="AU314" s="1799"/>
      <c r="AV314" s="1799"/>
      <c r="AW314" s="1800"/>
      <c r="AX314" s="602"/>
      <c r="AY314" s="603"/>
      <c r="AZ314" s="603"/>
      <c r="BA314" s="604"/>
    </row>
    <row r="315" spans="2:53" s="564" customFormat="1" ht="3.85" customHeight="1">
      <c r="B315" s="2465"/>
      <c r="C315" s="2465"/>
      <c r="D315" s="2465"/>
      <c r="E315" s="1916"/>
      <c r="F315" s="1917"/>
      <c r="G315" s="1917"/>
      <c r="H315" s="1917"/>
      <c r="I315" s="1917"/>
      <c r="J315" s="1917"/>
      <c r="K315" s="1917"/>
      <c r="L315" s="1917"/>
      <c r="M315" s="1917"/>
      <c r="N315" s="1900"/>
      <c r="O315" s="1868"/>
      <c r="P315" s="1868"/>
      <c r="Q315" s="1868"/>
      <c r="R315" s="1868"/>
      <c r="S315" s="1868"/>
      <c r="T315" s="1946"/>
      <c r="U315" s="1947"/>
      <c r="V315" s="602"/>
      <c r="W315" s="637"/>
      <c r="X315" s="637"/>
      <c r="Y315" s="637"/>
      <c r="Z315" s="2751" t="s">
        <v>1008</v>
      </c>
      <c r="AA315" s="2752"/>
      <c r="AB315" s="2762" t="s">
        <v>1006</v>
      </c>
      <c r="AC315" s="2763"/>
      <c r="AD315" s="2763" t="s">
        <v>1007</v>
      </c>
      <c r="AE315" s="2763"/>
      <c r="AF315" s="1920" t="s">
        <v>1005</v>
      </c>
      <c r="AG315" s="1920"/>
      <c r="AH315" s="1920" t="s">
        <v>1009</v>
      </c>
      <c r="AI315" s="1920"/>
      <c r="AJ315" s="2731" t="s">
        <v>1011</v>
      </c>
      <c r="AK315" s="2732"/>
      <c r="AL315" s="2732"/>
      <c r="AM315" s="2732"/>
      <c r="AN315" s="2732"/>
      <c r="AO315" s="2732"/>
      <c r="AP315" s="2732"/>
      <c r="AQ315" s="2733"/>
      <c r="AR315" s="1798"/>
      <c r="AS315" s="1799"/>
      <c r="AT315" s="1799"/>
      <c r="AU315" s="1799"/>
      <c r="AV315" s="1799"/>
      <c r="AW315" s="1800"/>
      <c r="AX315" s="602"/>
      <c r="AY315" s="603"/>
      <c r="AZ315" s="603"/>
      <c r="BA315" s="604"/>
    </row>
    <row r="316" spans="2:53" s="564" customFormat="1" ht="3.85" customHeight="1">
      <c r="B316" s="2465"/>
      <c r="C316" s="2465"/>
      <c r="D316" s="2465"/>
      <c r="E316" s="1916"/>
      <c r="F316" s="1917"/>
      <c r="G316" s="1917"/>
      <c r="H316" s="1917"/>
      <c r="I316" s="1917"/>
      <c r="J316" s="1917"/>
      <c r="K316" s="1917"/>
      <c r="L316" s="1917"/>
      <c r="M316" s="1917"/>
      <c r="N316" s="1900"/>
      <c r="O316" s="1868"/>
      <c r="P316" s="1868"/>
      <c r="Q316" s="1868"/>
      <c r="R316" s="1868"/>
      <c r="S316" s="1868"/>
      <c r="T316" s="1946"/>
      <c r="U316" s="1947"/>
      <c r="V316" s="602"/>
      <c r="W316" s="637"/>
      <c r="X316" s="637"/>
      <c r="Y316" s="637"/>
      <c r="Z316" s="2753"/>
      <c r="AA316" s="2754"/>
      <c r="AB316" s="2764"/>
      <c r="AC316" s="2765"/>
      <c r="AD316" s="2765"/>
      <c r="AE316" s="2765"/>
      <c r="AF316" s="1920"/>
      <c r="AG316" s="1920"/>
      <c r="AH316" s="1920"/>
      <c r="AI316" s="1920"/>
      <c r="AJ316" s="2731"/>
      <c r="AK316" s="2732"/>
      <c r="AL316" s="2732"/>
      <c r="AM316" s="2732"/>
      <c r="AN316" s="2732"/>
      <c r="AO316" s="2732"/>
      <c r="AP316" s="2732"/>
      <c r="AQ316" s="2733"/>
      <c r="AR316" s="1798"/>
      <c r="AS316" s="1799"/>
      <c r="AT316" s="1799"/>
      <c r="AU316" s="1799"/>
      <c r="AV316" s="1799"/>
      <c r="AW316" s="1800"/>
      <c r="AX316" s="602"/>
      <c r="AY316" s="603"/>
      <c r="AZ316" s="603"/>
      <c r="BA316" s="604"/>
    </row>
    <row r="317" spans="2:53" s="564" customFormat="1" ht="3.85" customHeight="1">
      <c r="B317" s="2465"/>
      <c r="C317" s="2465"/>
      <c r="D317" s="2465"/>
      <c r="E317" s="1916"/>
      <c r="F317" s="1917"/>
      <c r="G317" s="1917"/>
      <c r="H317" s="1917"/>
      <c r="I317" s="1917"/>
      <c r="J317" s="1917"/>
      <c r="K317" s="1917"/>
      <c r="L317" s="1917"/>
      <c r="M317" s="1917"/>
      <c r="N317" s="1900"/>
      <c r="O317" s="1868"/>
      <c r="P317" s="1868"/>
      <c r="Q317" s="1868"/>
      <c r="R317" s="1868"/>
      <c r="S317" s="1868"/>
      <c r="T317" s="1946"/>
      <c r="U317" s="1947"/>
      <c r="V317" s="602"/>
      <c r="W317" s="637"/>
      <c r="X317" s="637"/>
      <c r="Y317" s="637"/>
      <c r="Z317" s="2753"/>
      <c r="AA317" s="2754"/>
      <c r="AB317" s="2764"/>
      <c r="AC317" s="2765"/>
      <c r="AD317" s="2765"/>
      <c r="AE317" s="2765"/>
      <c r="AF317" s="1920"/>
      <c r="AG317" s="1920"/>
      <c r="AH317" s="1920"/>
      <c r="AI317" s="1920"/>
      <c r="AJ317" s="2731"/>
      <c r="AK317" s="2732"/>
      <c r="AL317" s="2732"/>
      <c r="AM317" s="2732"/>
      <c r="AN317" s="2732"/>
      <c r="AO317" s="2732"/>
      <c r="AP317" s="2732"/>
      <c r="AQ317" s="2733"/>
      <c r="AR317" s="1798"/>
      <c r="AS317" s="1799"/>
      <c r="AT317" s="1799"/>
      <c r="AU317" s="1799"/>
      <c r="AV317" s="1799"/>
      <c r="AW317" s="1800"/>
      <c r="AX317" s="602"/>
      <c r="AY317" s="603"/>
      <c r="AZ317" s="603"/>
      <c r="BA317" s="604"/>
    </row>
    <row r="318" spans="2:53" s="564" customFormat="1" ht="3.85" customHeight="1">
      <c r="B318" s="2465"/>
      <c r="C318" s="2465"/>
      <c r="D318" s="2465"/>
      <c r="E318" s="1916"/>
      <c r="F318" s="1917"/>
      <c r="G318" s="1917"/>
      <c r="H318" s="1917"/>
      <c r="I318" s="1917"/>
      <c r="J318" s="1917"/>
      <c r="K318" s="1917"/>
      <c r="L318" s="1917"/>
      <c r="M318" s="1917"/>
      <c r="N318" s="1900"/>
      <c r="O318" s="1868"/>
      <c r="P318" s="1868"/>
      <c r="Q318" s="1868"/>
      <c r="R318" s="1868"/>
      <c r="S318" s="1868"/>
      <c r="T318" s="1946"/>
      <c r="U318" s="1947"/>
      <c r="V318" s="602"/>
      <c r="W318" s="637"/>
      <c r="X318" s="637"/>
      <c r="Y318" s="637"/>
      <c r="Z318" s="2753"/>
      <c r="AA318" s="2754"/>
      <c r="AB318" s="2764"/>
      <c r="AC318" s="2765"/>
      <c r="AD318" s="2765"/>
      <c r="AE318" s="2765"/>
      <c r="AF318" s="1920"/>
      <c r="AG318" s="1920"/>
      <c r="AH318" s="1920"/>
      <c r="AI318" s="1920"/>
      <c r="AJ318" s="2732"/>
      <c r="AK318" s="2740"/>
      <c r="AL318" s="2734" t="s">
        <v>986</v>
      </c>
      <c r="AM318" s="2042"/>
      <c r="AN318" s="2042"/>
      <c r="AO318" s="2735"/>
      <c r="AP318" s="2731"/>
      <c r="AQ318" s="2733"/>
      <c r="AR318" s="1798"/>
      <c r="AS318" s="1799"/>
      <c r="AT318" s="1799"/>
      <c r="AU318" s="1799"/>
      <c r="AV318" s="1799"/>
      <c r="AW318" s="1800"/>
      <c r="AX318" s="602"/>
      <c r="AY318" s="603"/>
      <c r="AZ318" s="603"/>
      <c r="BA318" s="604"/>
    </row>
    <row r="319" spans="2:53" s="564" customFormat="1" ht="3.75" customHeight="1">
      <c r="B319" s="2465"/>
      <c r="C319" s="2465"/>
      <c r="D319" s="2465"/>
      <c r="E319" s="1916"/>
      <c r="F319" s="1917"/>
      <c r="G319" s="1917"/>
      <c r="H319" s="1917"/>
      <c r="I319" s="1917"/>
      <c r="J319" s="1917"/>
      <c r="K319" s="1917"/>
      <c r="L319" s="1917"/>
      <c r="M319" s="1917"/>
      <c r="N319" s="1900"/>
      <c r="O319" s="1868"/>
      <c r="P319" s="1868"/>
      <c r="Q319" s="1868"/>
      <c r="R319" s="1868"/>
      <c r="S319" s="1868"/>
      <c r="T319" s="1946"/>
      <c r="U319" s="1947"/>
      <c r="V319" s="602"/>
      <c r="W319" s="637"/>
      <c r="X319" s="637"/>
      <c r="Y319" s="637"/>
      <c r="Z319" s="2753"/>
      <c r="AA319" s="2754"/>
      <c r="AB319" s="2764"/>
      <c r="AC319" s="2765"/>
      <c r="AD319" s="2765"/>
      <c r="AE319" s="2765"/>
      <c r="AF319" s="1920"/>
      <c r="AG319" s="1920"/>
      <c r="AH319" s="1920"/>
      <c r="AI319" s="1920"/>
      <c r="AJ319" s="2732"/>
      <c r="AK319" s="2740"/>
      <c r="AL319" s="2736"/>
      <c r="AM319" s="2044"/>
      <c r="AN319" s="2044"/>
      <c r="AO319" s="2737"/>
      <c r="AP319" s="2731"/>
      <c r="AQ319" s="2733"/>
      <c r="AR319" s="1798"/>
      <c r="AS319" s="1799"/>
      <c r="AT319" s="1799"/>
      <c r="AU319" s="1799"/>
      <c r="AV319" s="1799"/>
      <c r="AW319" s="1800"/>
      <c r="AX319" s="602"/>
      <c r="AY319" s="603"/>
      <c r="AZ319" s="603"/>
      <c r="BA319" s="604"/>
    </row>
    <row r="320" spans="2:53" s="564" customFormat="1" ht="3.75" customHeight="1">
      <c r="B320" s="2465"/>
      <c r="C320" s="2465"/>
      <c r="D320" s="2465"/>
      <c r="E320" s="1916"/>
      <c r="F320" s="1917"/>
      <c r="G320" s="1917"/>
      <c r="H320" s="1917"/>
      <c r="I320" s="1917"/>
      <c r="J320" s="1917"/>
      <c r="K320" s="1917"/>
      <c r="L320" s="1917"/>
      <c r="M320" s="1917"/>
      <c r="N320" s="1900"/>
      <c r="O320" s="1868"/>
      <c r="P320" s="1868"/>
      <c r="Q320" s="1868"/>
      <c r="R320" s="1868"/>
      <c r="S320" s="1868"/>
      <c r="T320" s="1946"/>
      <c r="U320" s="1947"/>
      <c r="V320" s="602"/>
      <c r="W320" s="637"/>
      <c r="X320" s="637"/>
      <c r="Y320" s="637"/>
      <c r="Z320" s="2753"/>
      <c r="AA320" s="2754"/>
      <c r="AB320" s="2766"/>
      <c r="AC320" s="2767"/>
      <c r="AD320" s="2767"/>
      <c r="AE320" s="2767"/>
      <c r="AF320" s="1920"/>
      <c r="AG320" s="1920"/>
      <c r="AH320" s="1920"/>
      <c r="AI320" s="1920"/>
      <c r="AJ320" s="2732"/>
      <c r="AK320" s="2740"/>
      <c r="AL320" s="2736"/>
      <c r="AM320" s="2044"/>
      <c r="AN320" s="2044"/>
      <c r="AO320" s="2737"/>
      <c r="AP320" s="2731"/>
      <c r="AQ320" s="2733"/>
      <c r="AR320" s="1798"/>
      <c r="AS320" s="1799"/>
      <c r="AT320" s="1799"/>
      <c r="AU320" s="1799"/>
      <c r="AV320" s="1799"/>
      <c r="AW320" s="1800"/>
      <c r="AX320" s="602"/>
      <c r="AY320" s="603"/>
      <c r="AZ320" s="603"/>
      <c r="BA320" s="604"/>
    </row>
    <row r="321" spans="2:57" s="589" customFormat="1" ht="3.75" customHeight="1">
      <c r="B321" s="2465"/>
      <c r="C321" s="2465"/>
      <c r="D321" s="2465"/>
      <c r="E321" s="587"/>
      <c r="F321" s="588"/>
      <c r="G321" s="588"/>
      <c r="H321" s="588"/>
      <c r="I321" s="588"/>
      <c r="J321" s="588"/>
      <c r="K321" s="588"/>
      <c r="L321" s="588"/>
      <c r="M321" s="588"/>
      <c r="N321" s="1900"/>
      <c r="O321" s="1868"/>
      <c r="P321" s="1868"/>
      <c r="Q321" s="1868"/>
      <c r="R321" s="1868"/>
      <c r="S321" s="1868"/>
      <c r="T321" s="1946"/>
      <c r="U321" s="1947"/>
      <c r="V321" s="602"/>
      <c r="W321" s="637"/>
      <c r="X321" s="637"/>
      <c r="Y321" s="637"/>
      <c r="Z321" s="2753"/>
      <c r="AA321" s="2754"/>
      <c r="AB321" s="2757" t="s">
        <v>1026</v>
      </c>
      <c r="AC321" s="2019"/>
      <c r="AD321" s="2019"/>
      <c r="AE321" s="2758"/>
      <c r="AF321" s="2768" t="s">
        <v>1004</v>
      </c>
      <c r="AG321" s="2769"/>
      <c r="AH321" s="2769"/>
      <c r="AI321" s="2770"/>
      <c r="AJ321" s="2732"/>
      <c r="AK321" s="2740"/>
      <c r="AL321" s="2736"/>
      <c r="AM321" s="2044"/>
      <c r="AN321" s="2044"/>
      <c r="AO321" s="2737"/>
      <c r="AP321" s="2731"/>
      <c r="AQ321" s="2733"/>
      <c r="AR321" s="1798"/>
      <c r="AS321" s="1799"/>
      <c r="AT321" s="1799"/>
      <c r="AU321" s="1799"/>
      <c r="AV321" s="1799"/>
      <c r="AW321" s="1800"/>
      <c r="AX321" s="602"/>
      <c r="AY321" s="603"/>
      <c r="AZ321" s="603"/>
      <c r="BA321" s="604"/>
    </row>
    <row r="322" spans="2:57" s="589" customFormat="1" ht="3.75" customHeight="1">
      <c r="B322" s="2465"/>
      <c r="C322" s="2465"/>
      <c r="D322" s="2465"/>
      <c r="E322" s="587"/>
      <c r="F322" s="588"/>
      <c r="G322" s="588"/>
      <c r="H322" s="588"/>
      <c r="I322" s="588"/>
      <c r="J322" s="588"/>
      <c r="K322" s="588"/>
      <c r="L322" s="588"/>
      <c r="M322" s="588"/>
      <c r="N322" s="1900"/>
      <c r="O322" s="1868"/>
      <c r="P322" s="1868"/>
      <c r="Q322" s="1868"/>
      <c r="R322" s="1868"/>
      <c r="S322" s="1868"/>
      <c r="T322" s="1946"/>
      <c r="U322" s="1947"/>
      <c r="V322" s="602"/>
      <c r="W322" s="637"/>
      <c r="X322" s="637"/>
      <c r="Y322" s="637"/>
      <c r="Z322" s="2753"/>
      <c r="AA322" s="2754"/>
      <c r="AB322" s="2727"/>
      <c r="AC322" s="2020"/>
      <c r="AD322" s="2020"/>
      <c r="AE322" s="2759"/>
      <c r="AF322" s="2768"/>
      <c r="AG322" s="2769"/>
      <c r="AH322" s="2769"/>
      <c r="AI322" s="2770"/>
      <c r="AJ322" s="2732"/>
      <c r="AK322" s="2740"/>
      <c r="AL322" s="2736"/>
      <c r="AM322" s="2044"/>
      <c r="AN322" s="2044"/>
      <c r="AO322" s="2737"/>
      <c r="AP322" s="2731"/>
      <c r="AQ322" s="2733"/>
      <c r="AR322" s="1798"/>
      <c r="AS322" s="1799"/>
      <c r="AT322" s="1799"/>
      <c r="AU322" s="1799"/>
      <c r="AV322" s="1799"/>
      <c r="AW322" s="1800"/>
      <c r="AX322" s="602"/>
      <c r="AY322" s="603"/>
      <c r="AZ322" s="603"/>
      <c r="BA322" s="604"/>
    </row>
    <row r="323" spans="2:57" s="589" customFormat="1" ht="3.75" customHeight="1">
      <c r="B323" s="2465"/>
      <c r="C323" s="2465"/>
      <c r="D323" s="2465"/>
      <c r="E323" s="587"/>
      <c r="F323" s="588"/>
      <c r="G323" s="588"/>
      <c r="H323" s="588"/>
      <c r="I323" s="588"/>
      <c r="J323" s="588"/>
      <c r="K323" s="588"/>
      <c r="L323" s="588"/>
      <c r="M323" s="588"/>
      <c r="N323" s="1900"/>
      <c r="O323" s="1868"/>
      <c r="P323" s="1868"/>
      <c r="Q323" s="1868"/>
      <c r="R323" s="1868"/>
      <c r="S323" s="1868"/>
      <c r="T323" s="1946"/>
      <c r="U323" s="1947"/>
      <c r="V323" s="602"/>
      <c r="W323" s="637"/>
      <c r="X323" s="637"/>
      <c r="Y323" s="637"/>
      <c r="Z323" s="2753"/>
      <c r="AA323" s="2754"/>
      <c r="AB323" s="2727"/>
      <c r="AC323" s="2020"/>
      <c r="AD323" s="2020"/>
      <c r="AE323" s="2759"/>
      <c r="AF323" s="2768"/>
      <c r="AG323" s="2769"/>
      <c r="AH323" s="2769"/>
      <c r="AI323" s="2770"/>
      <c r="AJ323" s="2732"/>
      <c r="AK323" s="2740"/>
      <c r="AL323" s="2736"/>
      <c r="AM323" s="2044"/>
      <c r="AN323" s="2044"/>
      <c r="AO323" s="2737"/>
      <c r="AP323" s="2731"/>
      <c r="AQ323" s="2733"/>
      <c r="AR323" s="1798"/>
      <c r="AS323" s="1799"/>
      <c r="AT323" s="1799"/>
      <c r="AU323" s="1799"/>
      <c r="AV323" s="1799"/>
      <c r="AW323" s="1800"/>
      <c r="AX323" s="602"/>
      <c r="AY323" s="603"/>
      <c r="AZ323" s="603"/>
      <c r="BA323" s="604"/>
    </row>
    <row r="324" spans="2:57" s="589" customFormat="1" ht="3.75" customHeight="1">
      <c r="B324" s="2465"/>
      <c r="C324" s="2465"/>
      <c r="D324" s="2465"/>
      <c r="E324" s="587"/>
      <c r="F324" s="588"/>
      <c r="G324" s="588"/>
      <c r="H324" s="588"/>
      <c r="I324" s="588"/>
      <c r="J324" s="588"/>
      <c r="K324" s="588"/>
      <c r="L324" s="588"/>
      <c r="M324" s="588"/>
      <c r="N324" s="1900"/>
      <c r="O324" s="1868"/>
      <c r="P324" s="1868"/>
      <c r="Q324" s="1868"/>
      <c r="R324" s="1868"/>
      <c r="S324" s="1868"/>
      <c r="T324" s="1946"/>
      <c r="U324" s="1947"/>
      <c r="V324" s="602"/>
      <c r="W324" s="637"/>
      <c r="X324" s="637"/>
      <c r="Y324" s="637"/>
      <c r="Z324" s="2753"/>
      <c r="AA324" s="2754"/>
      <c r="AB324" s="2727"/>
      <c r="AC324" s="2020"/>
      <c r="AD324" s="2020"/>
      <c r="AE324" s="2759"/>
      <c r="AF324" s="2768"/>
      <c r="AG324" s="2769"/>
      <c r="AH324" s="2769"/>
      <c r="AI324" s="2770"/>
      <c r="AJ324" s="2732"/>
      <c r="AK324" s="2740"/>
      <c r="AL324" s="2736"/>
      <c r="AM324" s="2044"/>
      <c r="AN324" s="2044"/>
      <c r="AO324" s="2737"/>
      <c r="AP324" s="2731"/>
      <c r="AQ324" s="2733"/>
      <c r="AR324" s="1798"/>
      <c r="AS324" s="1799"/>
      <c r="AT324" s="1799"/>
      <c r="AU324" s="1799"/>
      <c r="AV324" s="1799"/>
      <c r="AW324" s="1800"/>
      <c r="AX324" s="602"/>
      <c r="AY324" s="603"/>
      <c r="AZ324" s="603"/>
      <c r="BA324" s="604"/>
    </row>
    <row r="325" spans="2:57" s="589" customFormat="1" ht="3.75" customHeight="1">
      <c r="B325" s="2465"/>
      <c r="C325" s="2465"/>
      <c r="D325" s="2465"/>
      <c r="E325" s="587"/>
      <c r="F325" s="588"/>
      <c r="G325" s="588"/>
      <c r="H325" s="588"/>
      <c r="I325" s="588"/>
      <c r="J325" s="588"/>
      <c r="K325" s="588"/>
      <c r="L325" s="588"/>
      <c r="M325" s="588"/>
      <c r="N325" s="1900"/>
      <c r="O325" s="1868"/>
      <c r="P325" s="1868"/>
      <c r="Q325" s="1868"/>
      <c r="R325" s="1868"/>
      <c r="S325" s="1868"/>
      <c r="T325" s="1946"/>
      <c r="U325" s="1947"/>
      <c r="V325" s="602"/>
      <c r="W325" s="637"/>
      <c r="X325" s="637"/>
      <c r="Y325" s="637"/>
      <c r="Z325" s="2753"/>
      <c r="AA325" s="2754"/>
      <c r="AB325" s="2760"/>
      <c r="AC325" s="2021"/>
      <c r="AD325" s="2021"/>
      <c r="AE325" s="2761"/>
      <c r="AF325" s="2768"/>
      <c r="AG325" s="2769"/>
      <c r="AH325" s="2769"/>
      <c r="AI325" s="2770"/>
      <c r="AJ325" s="2732"/>
      <c r="AK325" s="2740"/>
      <c r="AL325" s="2736"/>
      <c r="AM325" s="2044"/>
      <c r="AN325" s="2044"/>
      <c r="AO325" s="2737"/>
      <c r="AP325" s="2731"/>
      <c r="AQ325" s="2733"/>
      <c r="AR325" s="1798"/>
      <c r="AS325" s="1799"/>
      <c r="AT325" s="1799"/>
      <c r="AU325" s="1799"/>
      <c r="AV325" s="1799"/>
      <c r="AW325" s="1800"/>
      <c r="AX325" s="602"/>
      <c r="AY325" s="603"/>
      <c r="AZ325" s="603"/>
      <c r="BA325" s="604"/>
    </row>
    <row r="326" spans="2:57" s="581" customFormat="1" ht="3.75" customHeight="1" thickBot="1">
      <c r="B326" s="2465"/>
      <c r="C326" s="2465"/>
      <c r="D326" s="2465"/>
      <c r="E326" s="582"/>
      <c r="F326" s="583"/>
      <c r="G326" s="583"/>
      <c r="H326" s="583"/>
      <c r="I326" s="583"/>
      <c r="J326" s="583"/>
      <c r="K326" s="583"/>
      <c r="L326" s="583"/>
      <c r="M326" s="583"/>
      <c r="N326" s="1900"/>
      <c r="O326" s="1868"/>
      <c r="P326" s="1868"/>
      <c r="Q326" s="1868"/>
      <c r="R326" s="1868"/>
      <c r="S326" s="1868"/>
      <c r="T326" s="1946"/>
      <c r="U326" s="1947"/>
      <c r="V326" s="602"/>
      <c r="W326" s="637"/>
      <c r="X326" s="637"/>
      <c r="Y326" s="637"/>
      <c r="Z326" s="2755"/>
      <c r="AA326" s="2756"/>
      <c r="AB326" s="632"/>
      <c r="AC326" s="633"/>
      <c r="AD326" s="633"/>
      <c r="AE326" s="633"/>
      <c r="AF326" s="2768"/>
      <c r="AG326" s="2769"/>
      <c r="AH326" s="2769"/>
      <c r="AI326" s="2770"/>
      <c r="AJ326" s="2741"/>
      <c r="AK326" s="2742"/>
      <c r="AL326" s="2738"/>
      <c r="AM326" s="2046"/>
      <c r="AN326" s="2046"/>
      <c r="AO326" s="2739"/>
      <c r="AP326" s="2743"/>
      <c r="AQ326" s="2744"/>
      <c r="AR326" s="1798"/>
      <c r="AS326" s="1799"/>
      <c r="AT326" s="1799"/>
      <c r="AU326" s="1799"/>
      <c r="AV326" s="1799"/>
      <c r="AW326" s="1800"/>
      <c r="AX326" s="602"/>
      <c r="AY326" s="603"/>
      <c r="AZ326" s="603"/>
      <c r="BA326" s="604"/>
    </row>
    <row r="327" spans="2:57" s="564" customFormat="1" ht="13.9" customHeight="1" thickTop="1" thickBot="1">
      <c r="B327" s="2465"/>
      <c r="C327" s="2465"/>
      <c r="D327" s="2465"/>
      <c r="E327" s="1912"/>
      <c r="F327" s="1913"/>
      <c r="G327" s="1913"/>
      <c r="H327" s="1913"/>
      <c r="I327" s="1913"/>
      <c r="J327" s="1913"/>
      <c r="K327" s="1913"/>
      <c r="L327" s="1913"/>
      <c r="M327" s="1913"/>
      <c r="N327" s="2749" t="s">
        <v>1016</v>
      </c>
      <c r="O327" s="2750"/>
      <c r="P327" s="2750"/>
      <c r="Q327" s="2750"/>
      <c r="R327" s="2750"/>
      <c r="S327" s="2750"/>
      <c r="T327" s="2750"/>
      <c r="U327" s="2750"/>
      <c r="V327" s="1787" t="s">
        <v>979</v>
      </c>
      <c r="W327" s="1787"/>
      <c r="X327" s="1787"/>
      <c r="Y327" s="1787"/>
      <c r="Z327" s="1787"/>
      <c r="AA327" s="1787"/>
      <c r="AB327" s="1787"/>
      <c r="AC327" s="1787"/>
      <c r="AD327" s="1787"/>
      <c r="AE327" s="1787"/>
      <c r="AF327" s="1787"/>
      <c r="AG327" s="1787"/>
      <c r="AH327" s="1787"/>
      <c r="AI327" s="1787"/>
      <c r="AJ327" s="1787"/>
      <c r="AK327" s="1787"/>
      <c r="AL327" s="1787"/>
      <c r="AM327" s="1787"/>
      <c r="AN327" s="1787"/>
      <c r="AO327" s="1787"/>
      <c r="AP327" s="1787"/>
      <c r="AQ327" s="1787"/>
      <c r="AR327" s="1787"/>
      <c r="AS327" s="1787"/>
      <c r="AT327" s="1787"/>
      <c r="AU327" s="1787"/>
      <c r="AV327" s="1787"/>
      <c r="AW327" s="1787"/>
      <c r="AX327" s="1787"/>
      <c r="AY327" s="1787"/>
      <c r="AZ327" s="1787"/>
      <c r="BA327" s="1788"/>
    </row>
    <row r="328" spans="2:57" s="568" customFormat="1" ht="3.4" customHeight="1" thickTop="1">
      <c r="B328" s="2465"/>
      <c r="C328" s="2465"/>
      <c r="D328" s="2465"/>
      <c r="E328" s="1912"/>
      <c r="F328" s="1913"/>
      <c r="G328" s="1913"/>
      <c r="H328" s="1913"/>
      <c r="I328" s="1913"/>
      <c r="J328" s="1913"/>
      <c r="K328" s="1913"/>
      <c r="L328" s="1913"/>
      <c r="M328" s="1913"/>
      <c r="N328" s="580"/>
      <c r="O328" s="579"/>
      <c r="P328" s="579"/>
      <c r="Q328" s="579"/>
      <c r="R328" s="579"/>
      <c r="S328" s="579"/>
      <c r="T328" s="585"/>
      <c r="U328" s="585"/>
      <c r="V328" s="579"/>
      <c r="W328" s="579"/>
      <c r="X328" s="579"/>
      <c r="Y328" s="579"/>
      <c r="Z328" s="579"/>
      <c r="AA328" s="579"/>
      <c r="AB328" s="579"/>
      <c r="AC328" s="579"/>
      <c r="AD328" s="579"/>
      <c r="AE328" s="579"/>
      <c r="AF328" s="579"/>
      <c r="AG328" s="579"/>
      <c r="AH328" s="579"/>
      <c r="AI328" s="579"/>
      <c r="AJ328" s="579"/>
      <c r="AK328" s="579"/>
      <c r="AL328" s="584"/>
      <c r="AM328" s="584"/>
      <c r="AN328" s="584"/>
      <c r="AO328" s="584"/>
      <c r="AP328" s="584"/>
      <c r="AQ328" s="584"/>
      <c r="AR328" s="576"/>
      <c r="AS328" s="576"/>
      <c r="AT328" s="576"/>
      <c r="AU328" s="576"/>
      <c r="AV328" s="576"/>
      <c r="AW328" s="576"/>
      <c r="AX328" s="576"/>
      <c r="AY328" s="576"/>
      <c r="AZ328" s="576"/>
      <c r="BA328" s="586"/>
    </row>
    <row r="329" spans="2:57" s="568" customFormat="1" ht="3.4" customHeight="1">
      <c r="B329" s="2465"/>
      <c r="C329" s="2465"/>
      <c r="D329" s="2465"/>
      <c r="E329" s="1912"/>
      <c r="F329" s="1913"/>
      <c r="G329" s="1913"/>
      <c r="H329" s="1913"/>
      <c r="I329" s="1913"/>
      <c r="J329" s="1913"/>
      <c r="K329" s="1913"/>
      <c r="L329" s="1913"/>
      <c r="M329" s="1913"/>
      <c r="N329" s="580"/>
      <c r="O329" s="579"/>
      <c r="P329" s="579"/>
      <c r="Q329" s="579"/>
      <c r="R329" s="579"/>
      <c r="S329" s="579"/>
      <c r="T329" s="585"/>
      <c r="U329" s="585"/>
      <c r="V329" s="579"/>
      <c r="W329" s="579"/>
      <c r="X329" s="579"/>
      <c r="Y329" s="579"/>
      <c r="Z329" s="579"/>
      <c r="AA329" s="579"/>
      <c r="AB329" s="579"/>
      <c r="AC329" s="579"/>
      <c r="AD329" s="579"/>
      <c r="AE329" s="579"/>
      <c r="AF329" s="579"/>
      <c r="AG329" s="579"/>
      <c r="AH329" s="579"/>
      <c r="AI329" s="579"/>
      <c r="AJ329" s="579"/>
      <c r="AK329" s="579"/>
      <c r="AL329" s="584"/>
      <c r="AM329" s="584"/>
      <c r="AN329" s="584"/>
      <c r="AO329" s="584"/>
      <c r="AP329" s="584"/>
      <c r="AQ329" s="584"/>
      <c r="AR329" s="576"/>
      <c r="AS329" s="576"/>
      <c r="AT329" s="576"/>
      <c r="AU329" s="576"/>
      <c r="AV329" s="576"/>
      <c r="AW329" s="576"/>
      <c r="AX329" s="576"/>
      <c r="AY329" s="576"/>
      <c r="AZ329" s="576"/>
      <c r="BA329" s="586"/>
    </row>
    <row r="330" spans="2:57" s="564" customFormat="1" ht="3.4" customHeight="1">
      <c r="B330" s="2465"/>
      <c r="C330" s="2465"/>
      <c r="D330" s="2465"/>
      <c r="E330" s="1912"/>
      <c r="F330" s="1913"/>
      <c r="G330" s="1913"/>
      <c r="H330" s="1913"/>
      <c r="I330" s="1913"/>
      <c r="J330" s="1913"/>
      <c r="K330" s="1913"/>
      <c r="L330" s="1913"/>
      <c r="M330" s="1913"/>
      <c r="N330" s="580"/>
      <c r="O330" s="579"/>
      <c r="P330" s="579"/>
      <c r="Q330" s="579"/>
      <c r="R330" s="579"/>
      <c r="S330" s="579"/>
      <c r="T330" s="585"/>
      <c r="U330" s="585"/>
      <c r="V330" s="579"/>
      <c r="W330" s="579"/>
      <c r="X330" s="579"/>
      <c r="Y330" s="579"/>
      <c r="Z330" s="579"/>
      <c r="AA330" s="579"/>
      <c r="AB330" s="579"/>
      <c r="AC330" s="579"/>
      <c r="AD330" s="579"/>
      <c r="AE330" s="579"/>
      <c r="AF330" s="579"/>
      <c r="AG330" s="579"/>
      <c r="AH330" s="579"/>
      <c r="AI330" s="579"/>
      <c r="AJ330" s="579"/>
      <c r="AK330" s="579"/>
      <c r="AL330" s="584"/>
      <c r="AM330" s="584"/>
      <c r="AN330" s="584"/>
      <c r="AO330" s="584"/>
      <c r="AP330" s="584"/>
      <c r="AQ330" s="584"/>
      <c r="AR330" s="1789"/>
      <c r="AS330" s="1789"/>
      <c r="AT330" s="1789"/>
      <c r="AU330" s="1789"/>
      <c r="AV330" s="1789"/>
      <c r="AW330" s="1789"/>
      <c r="AX330" s="1789"/>
      <c r="AY330" s="1789"/>
      <c r="AZ330" s="1789"/>
      <c r="BA330" s="1790"/>
    </row>
    <row r="331" spans="2:57" s="564" customFormat="1" ht="3.4" customHeight="1">
      <c r="B331" s="2465"/>
      <c r="C331" s="2465"/>
      <c r="D331" s="2465"/>
      <c r="E331" s="1914"/>
      <c r="F331" s="1915"/>
      <c r="G331" s="1915"/>
      <c r="H331" s="1915"/>
      <c r="I331" s="1915"/>
      <c r="J331" s="1915"/>
      <c r="K331" s="1915"/>
      <c r="L331" s="1915"/>
      <c r="M331" s="1915"/>
      <c r="N331" s="580"/>
      <c r="O331" s="579"/>
      <c r="P331" s="579"/>
      <c r="Q331" s="579"/>
      <c r="R331" s="579"/>
      <c r="S331" s="579"/>
      <c r="T331" s="585"/>
      <c r="U331" s="585"/>
      <c r="V331" s="579"/>
      <c r="W331" s="579"/>
      <c r="X331" s="579"/>
      <c r="Y331" s="579"/>
      <c r="Z331" s="579"/>
      <c r="AA331" s="579"/>
      <c r="AB331" s="579"/>
      <c r="AC331" s="579"/>
      <c r="AD331" s="579"/>
      <c r="AE331" s="579"/>
      <c r="AF331" s="579"/>
      <c r="AG331" s="579"/>
      <c r="AH331" s="579"/>
      <c r="AI331" s="579"/>
      <c r="AJ331" s="579"/>
      <c r="AK331" s="579"/>
      <c r="AL331" s="584"/>
      <c r="AM331" s="584"/>
      <c r="AN331" s="584"/>
      <c r="AO331" s="584"/>
      <c r="AP331" s="584"/>
      <c r="AQ331" s="584"/>
      <c r="AR331" s="1789"/>
      <c r="AS331" s="1789"/>
      <c r="AT331" s="1789"/>
      <c r="AU331" s="1789"/>
      <c r="AV331" s="1789"/>
      <c r="AW331" s="1789"/>
      <c r="AX331" s="1789"/>
      <c r="AY331" s="1789"/>
      <c r="AZ331" s="1789"/>
      <c r="BA331" s="1790"/>
    </row>
    <row r="332" spans="2:57" s="564" customFormat="1" ht="13.9" customHeight="1" thickBot="1">
      <c r="B332" s="2465"/>
      <c r="C332" s="2465"/>
      <c r="D332" s="2465"/>
      <c r="E332" s="562"/>
      <c r="F332" s="562"/>
      <c r="G332" s="562"/>
      <c r="H332" s="563"/>
      <c r="I332" s="563"/>
      <c r="J332" s="563"/>
      <c r="K332" s="562"/>
      <c r="L332" s="562"/>
      <c r="M332" s="562"/>
      <c r="N332" s="577"/>
      <c r="O332" s="578"/>
      <c r="P332" s="578"/>
      <c r="Q332" s="578"/>
      <c r="R332" s="578"/>
      <c r="S332" s="578"/>
      <c r="T332" s="578"/>
      <c r="U332" s="578"/>
      <c r="V332" s="578"/>
      <c r="W332" s="578"/>
      <c r="X332" s="578"/>
      <c r="Y332" s="578"/>
      <c r="Z332" s="578"/>
      <c r="AA332" s="578"/>
      <c r="AB332" s="578"/>
      <c r="AC332" s="578"/>
      <c r="AD332" s="578"/>
      <c r="AE332" s="578"/>
      <c r="AF332" s="578"/>
      <c r="AG332" s="578"/>
      <c r="AH332" s="578"/>
      <c r="AI332" s="578"/>
      <c r="AJ332" s="578"/>
      <c r="AK332" s="578"/>
      <c r="AL332" s="578"/>
      <c r="AM332" s="578"/>
      <c r="AN332" s="578"/>
      <c r="AO332" s="578"/>
      <c r="AP332" s="578"/>
      <c r="AQ332" s="578"/>
      <c r="AR332" s="578"/>
      <c r="AS332" s="578"/>
      <c r="AT332" s="578"/>
      <c r="AU332" s="578"/>
      <c r="AV332" s="578"/>
      <c r="AW332" s="578"/>
      <c r="AX332" s="578"/>
      <c r="AY332" s="578"/>
      <c r="AZ332" s="2775"/>
      <c r="BA332" s="2776"/>
    </row>
    <row r="333" spans="2:57" s="564" customFormat="1" ht="13.9" customHeight="1" thickTop="1">
      <c r="B333" s="2465"/>
      <c r="C333" s="2465"/>
      <c r="D333" s="2465"/>
      <c r="E333" s="565"/>
      <c r="F333" s="565"/>
      <c r="G333" s="565"/>
      <c r="H333" s="323"/>
      <c r="I333" s="323"/>
      <c r="J333" s="323"/>
      <c r="K333" s="565"/>
      <c r="L333" s="565"/>
      <c r="M333" s="565"/>
      <c r="N333" s="565"/>
      <c r="O333" s="565"/>
      <c r="P333" s="565"/>
      <c r="Q333" s="565"/>
      <c r="R333" s="346"/>
      <c r="S333" s="346"/>
      <c r="T333" s="346"/>
      <c r="U333" s="346"/>
      <c r="V333" s="346"/>
      <c r="W333" s="346"/>
      <c r="X333" s="346"/>
      <c r="Y333" s="346"/>
      <c r="Z333" s="346"/>
      <c r="AA333" s="346"/>
      <c r="AB333" s="346"/>
      <c r="AC333" s="346"/>
      <c r="AD333" s="346"/>
      <c r="AE333" s="346"/>
      <c r="AF333" s="346"/>
      <c r="AG333" s="346"/>
      <c r="AH333" s="346"/>
      <c r="AI333" s="346"/>
      <c r="AJ333" s="346"/>
      <c r="AK333" s="346"/>
      <c r="AL333" s="346"/>
      <c r="AM333" s="346"/>
      <c r="AN333" s="346"/>
      <c r="AO333" s="346"/>
      <c r="AP333" s="346"/>
      <c r="AQ333" s="346"/>
      <c r="AR333" s="346"/>
      <c r="AS333" s="346"/>
      <c r="AT333" s="346"/>
      <c r="AU333" s="346"/>
      <c r="AV333" s="346"/>
      <c r="AW333" s="346"/>
      <c r="AX333" s="320"/>
      <c r="AY333" s="565"/>
      <c r="AZ333" s="565"/>
    </row>
    <row r="334" spans="2:57" s="769" customFormat="1" ht="13.9" customHeight="1" thickBot="1">
      <c r="B334" s="2465"/>
      <c r="C334" s="2465"/>
      <c r="D334" s="2465"/>
      <c r="E334" s="770"/>
      <c r="F334" s="770"/>
      <c r="G334" s="770"/>
      <c r="H334" s="323"/>
      <c r="I334" s="323"/>
      <c r="J334" s="323"/>
      <c r="K334" s="770"/>
      <c r="L334" s="770"/>
      <c r="M334" s="770"/>
      <c r="N334" s="770"/>
      <c r="O334" s="770"/>
      <c r="P334" s="770"/>
      <c r="Q334" s="770"/>
      <c r="R334" s="346"/>
      <c r="S334" s="346"/>
      <c r="T334" s="346"/>
      <c r="U334" s="346"/>
      <c r="V334" s="346"/>
      <c r="W334" s="346"/>
      <c r="X334" s="346"/>
      <c r="Y334" s="346"/>
      <c r="Z334" s="346"/>
      <c r="AA334" s="346"/>
      <c r="AB334" s="346"/>
      <c r="AC334" s="346"/>
      <c r="AD334" s="346"/>
      <c r="AE334" s="346"/>
      <c r="AF334" s="346"/>
      <c r="AG334" s="346"/>
      <c r="AH334" s="346"/>
      <c r="AI334" s="346"/>
      <c r="AJ334" s="346"/>
      <c r="AK334" s="346"/>
      <c r="AL334" s="346"/>
      <c r="AM334" s="346"/>
      <c r="AN334" s="346"/>
      <c r="AO334" s="346"/>
      <c r="AP334" s="346"/>
      <c r="AQ334" s="346"/>
      <c r="AR334" s="346"/>
      <c r="AS334" s="346"/>
      <c r="AT334" s="346"/>
      <c r="AU334" s="346"/>
      <c r="AV334" s="346"/>
      <c r="AW334" s="346"/>
      <c r="AX334" s="320"/>
      <c r="AY334" s="770"/>
      <c r="AZ334" s="770"/>
    </row>
    <row r="335" spans="2:57" s="778" customFormat="1" ht="13.9" customHeight="1" thickTop="1" thickBot="1">
      <c r="B335" s="2465"/>
      <c r="C335" s="2465"/>
      <c r="D335" s="2465"/>
      <c r="E335" s="1901"/>
      <c r="F335" s="1901"/>
      <c r="G335" s="1901"/>
      <c r="H335" s="1901"/>
      <c r="I335" s="1901"/>
      <c r="J335" s="1901"/>
      <c r="K335" s="1901"/>
      <c r="L335" s="1901"/>
      <c r="M335" s="1901"/>
      <c r="N335" s="1902" t="s">
        <v>977</v>
      </c>
      <c r="O335" s="1903"/>
      <c r="P335" s="1903"/>
      <c r="Q335" s="1903"/>
      <c r="R335" s="1903"/>
      <c r="S335" s="1903"/>
      <c r="T335" s="1903"/>
      <c r="U335" s="1903"/>
      <c r="V335" s="1903"/>
      <c r="W335" s="1903"/>
      <c r="X335" s="1903"/>
      <c r="Y335" s="1903"/>
      <c r="Z335" s="1903"/>
      <c r="AA335" s="1903"/>
      <c r="AB335" s="1903"/>
      <c r="AC335" s="1903"/>
      <c r="AD335" s="1903"/>
      <c r="AE335" s="1903"/>
      <c r="AF335" s="1903"/>
      <c r="AG335" s="1903"/>
      <c r="AH335" s="1903"/>
      <c r="AI335" s="1903"/>
      <c r="AJ335" s="1903"/>
      <c r="AK335" s="1903"/>
      <c r="AL335" s="1903"/>
      <c r="AM335" s="1903"/>
      <c r="AN335" s="1903"/>
      <c r="AO335" s="1903"/>
      <c r="AP335" s="1903"/>
      <c r="AQ335" s="1903"/>
      <c r="AR335" s="1903"/>
      <c r="AS335" s="1903"/>
      <c r="AT335" s="1903"/>
      <c r="AU335" s="1903"/>
      <c r="AV335" s="1903"/>
      <c r="AW335" s="1903"/>
      <c r="AX335" s="1903"/>
      <c r="AY335" s="1903"/>
      <c r="AZ335" s="1903"/>
      <c r="BA335" s="1904"/>
    </row>
    <row r="336" spans="2:57" s="778" customFormat="1" ht="13.5" customHeight="1" thickTop="1">
      <c r="B336" s="2465"/>
      <c r="C336" s="2465"/>
      <c r="D336" s="2465"/>
      <c r="E336" s="1886"/>
      <c r="F336" s="1886"/>
      <c r="G336" s="1886"/>
      <c r="H336" s="1886"/>
      <c r="I336" s="1886"/>
      <c r="J336" s="1886"/>
      <c r="K336" s="1886"/>
      <c r="L336" s="1886"/>
      <c r="M336" s="1886"/>
      <c r="N336" s="1905" t="s">
        <v>954</v>
      </c>
      <c r="O336" s="1906"/>
      <c r="P336" s="1906"/>
      <c r="Q336" s="1906"/>
      <c r="R336" s="1906"/>
      <c r="S336" s="1906"/>
      <c r="T336" s="1906"/>
      <c r="U336" s="1906"/>
      <c r="V336" s="1906"/>
      <c r="W336" s="1906"/>
      <c r="X336" s="1906"/>
      <c r="Y336" s="1907"/>
      <c r="Z336" s="1908" t="s">
        <v>960</v>
      </c>
      <c r="AA336" s="1909"/>
      <c r="AB336" s="1909"/>
      <c r="AC336" s="1909"/>
      <c r="AD336" s="1909"/>
      <c r="AE336" s="1909"/>
      <c r="AF336" s="1909"/>
      <c r="AG336" s="1909"/>
      <c r="AH336" s="1909"/>
      <c r="AI336" s="1909"/>
      <c r="AJ336" s="1909"/>
      <c r="AK336" s="1909"/>
      <c r="AL336" s="1909"/>
      <c r="AM336" s="1909"/>
      <c r="AN336" s="1909"/>
      <c r="AO336" s="1909"/>
      <c r="AP336" s="1909"/>
      <c r="AQ336" s="1909"/>
      <c r="AR336" s="1909"/>
      <c r="AS336" s="1909"/>
      <c r="AT336" s="1909"/>
      <c r="AU336" s="1909"/>
      <c r="AV336" s="1909"/>
      <c r="AW336" s="1909"/>
      <c r="AX336" s="1910" t="s">
        <v>595</v>
      </c>
      <c r="AY336" s="1910"/>
      <c r="AZ336" s="1910"/>
      <c r="BA336" s="1910"/>
      <c r="BB336" s="1910"/>
      <c r="BC336" s="1910"/>
      <c r="BD336" s="1910"/>
      <c r="BE336" s="1911"/>
    </row>
    <row r="337" spans="2:71" s="778" customFormat="1" ht="13.5" customHeight="1">
      <c r="B337" s="2465"/>
      <c r="C337" s="2465"/>
      <c r="D337" s="2465"/>
      <c r="E337" s="1886"/>
      <c r="F337" s="1886"/>
      <c r="G337" s="1886"/>
      <c r="H337" s="1886"/>
      <c r="I337" s="1886"/>
      <c r="J337" s="1886"/>
      <c r="K337" s="1886"/>
      <c r="L337" s="1886"/>
      <c r="M337" s="1886"/>
      <c r="N337" s="1887">
        <v>2018</v>
      </c>
      <c r="O337" s="1888"/>
      <c r="P337" s="1888"/>
      <c r="Q337" s="1888"/>
      <c r="R337" s="1888"/>
      <c r="S337" s="1888"/>
      <c r="T337" s="1888"/>
      <c r="U337" s="1888"/>
      <c r="V337" s="1888"/>
      <c r="W337" s="1888"/>
      <c r="X337" s="1888"/>
      <c r="Y337" s="1889"/>
      <c r="Z337" s="1890">
        <v>2019</v>
      </c>
      <c r="AA337" s="1888"/>
      <c r="AB337" s="1888"/>
      <c r="AC337" s="1888"/>
      <c r="AD337" s="1888"/>
      <c r="AE337" s="1888"/>
      <c r="AF337" s="1888"/>
      <c r="AG337" s="1889"/>
      <c r="AH337" s="1891">
        <v>2020</v>
      </c>
      <c r="AI337" s="1888"/>
      <c r="AJ337" s="1888"/>
      <c r="AK337" s="1888"/>
      <c r="AL337" s="1888"/>
      <c r="AM337" s="1888"/>
      <c r="AN337" s="1888"/>
      <c r="AO337" s="1889"/>
      <c r="AP337" s="1891">
        <v>2021</v>
      </c>
      <c r="AQ337" s="1888"/>
      <c r="AR337" s="1888"/>
      <c r="AS337" s="1888"/>
      <c r="AT337" s="1888"/>
      <c r="AU337" s="1888"/>
      <c r="AV337" s="1888"/>
      <c r="AW337" s="1889"/>
      <c r="AX337" s="1892">
        <v>2022</v>
      </c>
      <c r="AY337" s="1892"/>
      <c r="AZ337" s="1892"/>
      <c r="BA337" s="1892"/>
      <c r="BB337" s="1892"/>
      <c r="BC337" s="1892"/>
      <c r="BD337" s="1892"/>
      <c r="BE337" s="1893"/>
    </row>
    <row r="338" spans="2:71" s="778" customFormat="1" ht="11.65">
      <c r="B338" s="2465"/>
      <c r="C338" s="2465"/>
      <c r="D338" s="2465"/>
      <c r="E338" s="1762"/>
      <c r="F338" s="1762"/>
      <c r="G338" s="1762"/>
      <c r="H338" s="1762"/>
      <c r="I338" s="1762"/>
      <c r="J338" s="1762"/>
      <c r="K338" s="1762"/>
      <c r="L338" s="1762"/>
      <c r="M338" s="1762"/>
      <c r="N338" s="821" t="s">
        <v>1057</v>
      </c>
      <c r="O338" s="822" t="s">
        <v>1058</v>
      </c>
      <c r="P338" s="820" t="s">
        <v>1059</v>
      </c>
      <c r="Q338" s="820" t="s">
        <v>1060</v>
      </c>
      <c r="R338" s="820" t="s">
        <v>991</v>
      </c>
      <c r="S338" s="820" t="s">
        <v>1061</v>
      </c>
      <c r="T338" s="820" t="s">
        <v>1062</v>
      </c>
      <c r="U338" s="820" t="s">
        <v>1063</v>
      </c>
      <c r="V338" s="768" t="s">
        <v>1064</v>
      </c>
      <c r="W338" s="768" t="s">
        <v>1065</v>
      </c>
      <c r="X338" s="768" t="s">
        <v>1066</v>
      </c>
      <c r="Y338" s="727" t="s">
        <v>1067</v>
      </c>
      <c r="Z338" s="1779" t="s">
        <v>609</v>
      </c>
      <c r="AA338" s="1780"/>
      <c r="AB338" s="1778" t="s">
        <v>610</v>
      </c>
      <c r="AC338" s="1780"/>
      <c r="AD338" s="1778" t="s">
        <v>607</v>
      </c>
      <c r="AE338" s="1779"/>
      <c r="AF338" s="1778" t="s">
        <v>608</v>
      </c>
      <c r="AG338" s="1783"/>
      <c r="AH338" s="1894" t="s">
        <v>609</v>
      </c>
      <c r="AI338" s="1780"/>
      <c r="AJ338" s="1778" t="s">
        <v>610</v>
      </c>
      <c r="AK338" s="1780"/>
      <c r="AL338" s="1778" t="s">
        <v>607</v>
      </c>
      <c r="AM338" s="1779"/>
      <c r="AN338" s="1895" t="s">
        <v>608</v>
      </c>
      <c r="AO338" s="1783"/>
      <c r="AP338" s="1894" t="s">
        <v>609</v>
      </c>
      <c r="AQ338" s="1780"/>
      <c r="AR338" s="1778" t="s">
        <v>610</v>
      </c>
      <c r="AS338" s="1779"/>
      <c r="AT338" s="1778" t="s">
        <v>607</v>
      </c>
      <c r="AU338" s="1779"/>
      <c r="AV338" s="1895" t="s">
        <v>608</v>
      </c>
      <c r="AW338" s="1783"/>
      <c r="AX338" s="1896" t="s">
        <v>609</v>
      </c>
      <c r="AY338" s="1897"/>
      <c r="AZ338" s="1897" t="s">
        <v>610</v>
      </c>
      <c r="BA338" s="1897"/>
      <c r="BB338" s="1897" t="s">
        <v>607</v>
      </c>
      <c r="BC338" s="1898"/>
      <c r="BD338" s="1896" t="s">
        <v>608</v>
      </c>
      <c r="BE338" s="1899"/>
    </row>
    <row r="339" spans="2:71" s="778" customFormat="1" ht="13.5" customHeight="1">
      <c r="B339" s="2465"/>
      <c r="C339" s="2465"/>
      <c r="D339" s="2465"/>
      <c r="E339" s="1762"/>
      <c r="F339" s="1762"/>
      <c r="G339" s="1762"/>
      <c r="H339" s="1762"/>
      <c r="I339" s="1762"/>
      <c r="J339" s="1762"/>
      <c r="K339" s="1762"/>
      <c r="L339" s="1762"/>
      <c r="M339" s="1762"/>
      <c r="N339" s="640"/>
      <c r="O339" s="1778" t="s">
        <v>1023</v>
      </c>
      <c r="P339" s="1779"/>
      <c r="Q339" s="1779"/>
      <c r="R339" s="1780"/>
      <c r="S339" s="1802"/>
      <c r="T339" s="1803"/>
      <c r="U339" s="1778" t="s">
        <v>1024</v>
      </c>
      <c r="V339" s="1779"/>
      <c r="W339" s="1779"/>
      <c r="X339" s="1780"/>
      <c r="Y339" s="722"/>
      <c r="Z339" s="639"/>
      <c r="AA339" s="1778" t="s">
        <v>1023</v>
      </c>
      <c r="AB339" s="1779"/>
      <c r="AC339" s="1780"/>
      <c r="AD339" s="641"/>
      <c r="AE339" s="1778" t="s">
        <v>1024</v>
      </c>
      <c r="AF339" s="1779"/>
      <c r="AG339" s="1783"/>
      <c r="AH339" s="642"/>
      <c r="AI339" s="1778" t="s">
        <v>1023</v>
      </c>
      <c r="AJ339" s="1779"/>
      <c r="AK339" s="1780"/>
      <c r="AL339" s="641"/>
      <c r="AM339" s="1778" t="s">
        <v>1024</v>
      </c>
      <c r="AN339" s="1779"/>
      <c r="AO339" s="1783"/>
      <c r="AP339" s="642"/>
      <c r="AQ339" s="1778" t="s">
        <v>1023</v>
      </c>
      <c r="AR339" s="1779"/>
      <c r="AS339" s="1780"/>
      <c r="AT339" s="641"/>
      <c r="AU339" s="1778" t="s">
        <v>1024</v>
      </c>
      <c r="AV339" s="1779"/>
      <c r="AW339" s="1783"/>
      <c r="AX339" s="639"/>
      <c r="AY339" s="1778" t="s">
        <v>1023</v>
      </c>
      <c r="AZ339" s="1779"/>
      <c r="BA339" s="1780"/>
      <c r="BB339" s="641"/>
      <c r="BC339" s="1778" t="s">
        <v>1024</v>
      </c>
      <c r="BD339" s="1779"/>
      <c r="BE339" s="1791"/>
    </row>
    <row r="340" spans="2:71" s="769" customFormat="1" ht="3.85" customHeight="1">
      <c r="B340" s="2465"/>
      <c r="C340" s="2465"/>
      <c r="D340" s="2465"/>
      <c r="E340" s="1762"/>
      <c r="F340" s="1762"/>
      <c r="G340" s="1762"/>
      <c r="H340" s="1762"/>
      <c r="I340" s="1762"/>
      <c r="J340" s="1762"/>
      <c r="K340" s="1762"/>
      <c r="L340" s="1762"/>
      <c r="M340" s="1762"/>
      <c r="N340" s="735"/>
      <c r="O340" s="736"/>
      <c r="P340" s="1868"/>
      <c r="Q340" s="1868"/>
      <c r="R340" s="1868"/>
      <c r="S340" s="1868"/>
      <c r="T340" s="1868"/>
      <c r="U340" s="1869"/>
      <c r="V340" s="684"/>
      <c r="W340" s="555"/>
      <c r="X340" s="555"/>
      <c r="Y340" s="682"/>
      <c r="Z340" s="1789"/>
      <c r="AA340" s="1789"/>
      <c r="AB340" s="1789"/>
      <c r="AC340" s="1789"/>
      <c r="AD340" s="1789"/>
      <c r="AE340" s="1789"/>
      <c r="AF340" s="1789"/>
      <c r="AG340" s="1870"/>
      <c r="AH340" s="1871"/>
      <c r="AI340" s="1789"/>
      <c r="AJ340" s="1789"/>
      <c r="AK340" s="1789"/>
      <c r="AL340" s="1789"/>
      <c r="AM340" s="1872"/>
      <c r="AN340" s="1873"/>
      <c r="AO340" s="1874"/>
      <c r="AP340" s="1875"/>
      <c r="AQ340" s="1789"/>
      <c r="AR340" s="1789"/>
      <c r="AS340" s="1789"/>
      <c r="AT340" s="1789"/>
      <c r="AU340" s="1870"/>
      <c r="AV340" s="1871"/>
      <c r="AW340" s="1789"/>
    </row>
    <row r="341" spans="2:71" s="769" customFormat="1" ht="3.85" customHeight="1">
      <c r="B341" s="2465"/>
      <c r="C341" s="2465"/>
      <c r="D341" s="2465"/>
      <c r="E341" s="1851" t="s">
        <v>976</v>
      </c>
      <c r="F341" s="1852"/>
      <c r="G341" s="1852"/>
      <c r="H341" s="1852"/>
      <c r="I341" s="1852"/>
      <c r="J341" s="1852"/>
      <c r="K341" s="1852"/>
      <c r="L341" s="1852"/>
      <c r="M341" s="1852"/>
      <c r="N341" s="1876" t="s">
        <v>1071</v>
      </c>
      <c r="O341" s="1877"/>
      <c r="P341" s="1877"/>
      <c r="Q341" s="1877"/>
      <c r="R341" s="1877"/>
      <c r="S341" s="1877"/>
      <c r="T341" s="1877"/>
      <c r="U341" s="1877"/>
      <c r="V341" s="1877"/>
      <c r="W341" s="1877"/>
      <c r="X341" s="1877"/>
      <c r="Y341" s="1878"/>
      <c r="Z341" s="1882" t="s">
        <v>1069</v>
      </c>
      <c r="AA341" s="1882"/>
      <c r="AB341" s="1882"/>
      <c r="AC341" s="1882"/>
      <c r="AD341" s="1882"/>
      <c r="AE341" s="1882"/>
      <c r="AF341" s="1882"/>
      <c r="AG341" s="1882"/>
      <c r="AH341" s="1827" t="s">
        <v>1119</v>
      </c>
      <c r="AI341" s="1827"/>
      <c r="AJ341" s="1827"/>
      <c r="AK341" s="1827"/>
      <c r="AL341" s="1827"/>
      <c r="AM341" s="1827"/>
      <c r="AN341" s="1827"/>
      <c r="AO341" s="1827"/>
      <c r="AP341" s="1830" t="s">
        <v>1014</v>
      </c>
      <c r="AQ341" s="1830"/>
      <c r="AR341" s="1830"/>
      <c r="AS341" s="1830"/>
      <c r="AT341" s="1830"/>
      <c r="AU341" s="1830"/>
      <c r="AV341" s="1830"/>
      <c r="AW341" s="1830"/>
      <c r="AX341" s="1792" t="s">
        <v>1015</v>
      </c>
      <c r="AY341" s="1792"/>
      <c r="AZ341" s="1792"/>
      <c r="BA341" s="1792"/>
      <c r="BB341" s="1792"/>
      <c r="BC341" s="1792"/>
      <c r="BD341" s="1792"/>
      <c r="BE341" s="1792"/>
      <c r="BF341" s="1792"/>
      <c r="BG341" s="1792"/>
      <c r="BH341" s="1792"/>
      <c r="BI341" s="1793"/>
    </row>
    <row r="342" spans="2:71" s="769" customFormat="1" ht="3.85" customHeight="1">
      <c r="B342" s="2465"/>
      <c r="C342" s="2465"/>
      <c r="D342" s="2465"/>
      <c r="E342" s="1853"/>
      <c r="F342" s="1854"/>
      <c r="G342" s="1854"/>
      <c r="H342" s="1854"/>
      <c r="I342" s="1854"/>
      <c r="J342" s="1854"/>
      <c r="K342" s="1854"/>
      <c r="L342" s="1854"/>
      <c r="M342" s="1854"/>
      <c r="N342" s="1879"/>
      <c r="O342" s="1880"/>
      <c r="P342" s="1880"/>
      <c r="Q342" s="1880"/>
      <c r="R342" s="1880"/>
      <c r="S342" s="1880"/>
      <c r="T342" s="1880"/>
      <c r="U342" s="1880"/>
      <c r="V342" s="1880"/>
      <c r="W342" s="1880"/>
      <c r="X342" s="1880"/>
      <c r="Y342" s="1881"/>
      <c r="Z342" s="1883"/>
      <c r="AA342" s="1883"/>
      <c r="AB342" s="1883"/>
      <c r="AC342" s="1883"/>
      <c r="AD342" s="1883"/>
      <c r="AE342" s="1883"/>
      <c r="AF342" s="1883"/>
      <c r="AG342" s="1883"/>
      <c r="AH342" s="1828"/>
      <c r="AI342" s="1828"/>
      <c r="AJ342" s="1828"/>
      <c r="AK342" s="1828"/>
      <c r="AL342" s="1828"/>
      <c r="AM342" s="1828"/>
      <c r="AN342" s="1828"/>
      <c r="AO342" s="1828"/>
      <c r="AP342" s="1831"/>
      <c r="AQ342" s="1831"/>
      <c r="AR342" s="1831"/>
      <c r="AS342" s="1831"/>
      <c r="AT342" s="1831"/>
      <c r="AU342" s="1831"/>
      <c r="AV342" s="1831"/>
      <c r="AW342" s="1831"/>
      <c r="AX342" s="1794"/>
      <c r="AY342" s="1794"/>
      <c r="AZ342" s="1794"/>
      <c r="BA342" s="1794"/>
      <c r="BB342" s="1794"/>
      <c r="BC342" s="1794"/>
      <c r="BD342" s="1794"/>
      <c r="BE342" s="1794"/>
      <c r="BF342" s="1794"/>
      <c r="BG342" s="1794"/>
      <c r="BH342" s="1794"/>
      <c r="BI342" s="1795"/>
    </row>
    <row r="343" spans="2:71" s="769" customFormat="1" ht="3.85" customHeight="1">
      <c r="B343" s="2465"/>
      <c r="C343" s="2465"/>
      <c r="D343" s="2465"/>
      <c r="E343" s="1853"/>
      <c r="F343" s="1854"/>
      <c r="G343" s="1854"/>
      <c r="H343" s="1854"/>
      <c r="I343" s="1854"/>
      <c r="J343" s="1854"/>
      <c r="K343" s="1854"/>
      <c r="L343" s="1854"/>
      <c r="M343" s="1854"/>
      <c r="N343" s="1833" t="s">
        <v>1125</v>
      </c>
      <c r="O343" s="1834"/>
      <c r="P343" s="1834"/>
      <c r="Q343" s="1834"/>
      <c r="R343" s="1837" t="s">
        <v>1124</v>
      </c>
      <c r="S343" s="1837"/>
      <c r="T343" s="1837"/>
      <c r="U343" s="1837"/>
      <c r="V343" s="1837"/>
      <c r="W343" s="1837"/>
      <c r="X343" s="1763"/>
      <c r="Y343" s="1764"/>
      <c r="Z343" s="1883"/>
      <c r="AA343" s="1883"/>
      <c r="AB343" s="1883"/>
      <c r="AC343" s="1883"/>
      <c r="AD343" s="1883"/>
      <c r="AE343" s="1883"/>
      <c r="AF343" s="1883"/>
      <c r="AG343" s="1883"/>
      <c r="AH343" s="1828"/>
      <c r="AI343" s="1828"/>
      <c r="AJ343" s="1828"/>
      <c r="AK343" s="1828"/>
      <c r="AL343" s="1828"/>
      <c r="AM343" s="1828"/>
      <c r="AN343" s="1828"/>
      <c r="AO343" s="1828"/>
      <c r="AP343" s="1831"/>
      <c r="AQ343" s="1831"/>
      <c r="AR343" s="1831"/>
      <c r="AS343" s="1831"/>
      <c r="AT343" s="1831"/>
      <c r="AU343" s="1831"/>
      <c r="AV343" s="1831"/>
      <c r="AW343" s="1831"/>
      <c r="AX343" s="1794"/>
      <c r="AY343" s="1794"/>
      <c r="AZ343" s="1794"/>
      <c r="BA343" s="1794"/>
      <c r="BB343" s="1794"/>
      <c r="BC343" s="1794"/>
      <c r="BD343" s="1794"/>
      <c r="BE343" s="1794"/>
      <c r="BF343" s="1794"/>
      <c r="BG343" s="1794"/>
      <c r="BH343" s="1794"/>
      <c r="BI343" s="1795"/>
    </row>
    <row r="344" spans="2:71" s="769" customFormat="1" ht="3.85" customHeight="1">
      <c r="B344" s="2465"/>
      <c r="C344" s="2465"/>
      <c r="D344" s="2465"/>
      <c r="E344" s="1855"/>
      <c r="F344" s="1856"/>
      <c r="G344" s="1856"/>
      <c r="H344" s="1856"/>
      <c r="I344" s="1856"/>
      <c r="J344" s="1856"/>
      <c r="K344" s="1856"/>
      <c r="L344" s="1856"/>
      <c r="M344" s="1856"/>
      <c r="N344" s="1835"/>
      <c r="O344" s="1836"/>
      <c r="P344" s="1836"/>
      <c r="Q344" s="1836"/>
      <c r="R344" s="1838"/>
      <c r="S344" s="1838"/>
      <c r="T344" s="1838"/>
      <c r="U344" s="1838"/>
      <c r="V344" s="1838"/>
      <c r="W344" s="1838"/>
      <c r="X344" s="1765"/>
      <c r="Y344" s="1766"/>
      <c r="Z344" s="1884"/>
      <c r="AA344" s="1884"/>
      <c r="AB344" s="1884"/>
      <c r="AC344" s="1884"/>
      <c r="AD344" s="1884"/>
      <c r="AE344" s="1884"/>
      <c r="AF344" s="1884"/>
      <c r="AG344" s="1884"/>
      <c r="AH344" s="1829"/>
      <c r="AI344" s="1829"/>
      <c r="AJ344" s="1829"/>
      <c r="AK344" s="1829"/>
      <c r="AL344" s="1829"/>
      <c r="AM344" s="1829"/>
      <c r="AN344" s="1829"/>
      <c r="AO344" s="1829"/>
      <c r="AP344" s="1832"/>
      <c r="AQ344" s="1832"/>
      <c r="AR344" s="1832"/>
      <c r="AS344" s="1832"/>
      <c r="AT344" s="1832"/>
      <c r="AU344" s="1832"/>
      <c r="AV344" s="1832"/>
      <c r="AW344" s="1832"/>
      <c r="AX344" s="1796"/>
      <c r="AY344" s="1796"/>
      <c r="AZ344" s="1796"/>
      <c r="BA344" s="1796"/>
      <c r="BB344" s="1796"/>
      <c r="BC344" s="1796"/>
      <c r="BD344" s="1796"/>
      <c r="BE344" s="1796"/>
      <c r="BF344" s="1796"/>
      <c r="BG344" s="1796"/>
      <c r="BH344" s="1796"/>
      <c r="BI344" s="1797"/>
    </row>
    <row r="345" spans="2:71" s="769" customFormat="1" ht="3.85" customHeight="1">
      <c r="B345" s="2465"/>
      <c r="C345" s="2465"/>
      <c r="D345" s="2465"/>
      <c r="E345" s="1845"/>
      <c r="F345" s="1846"/>
      <c r="G345" s="1846"/>
      <c r="H345" s="1846"/>
      <c r="I345" s="1846"/>
      <c r="J345" s="1846"/>
      <c r="K345" s="1846"/>
      <c r="L345" s="1846"/>
      <c r="M345" s="1847"/>
      <c r="N345" s="1839" t="s">
        <v>1126</v>
      </c>
      <c r="O345" s="1840"/>
      <c r="P345" s="1840"/>
      <c r="Q345" s="1840"/>
      <c r="R345" s="1858" t="s">
        <v>990</v>
      </c>
      <c r="S345" s="1858"/>
      <c r="T345" s="1858"/>
      <c r="U345" s="1858"/>
      <c r="V345" s="1858"/>
      <c r="W345" s="1858"/>
      <c r="X345" s="713"/>
      <c r="Y345" s="726"/>
      <c r="Z345" s="1885"/>
      <c r="AA345" s="1885"/>
      <c r="AB345" s="1885"/>
      <c r="AC345" s="1885"/>
      <c r="AD345" s="707"/>
      <c r="AE345" s="707"/>
      <c r="AF345" s="708"/>
      <c r="AG345" s="708"/>
      <c r="AH345" s="709"/>
      <c r="AI345" s="707"/>
      <c r="AJ345" s="707"/>
      <c r="AK345" s="707"/>
      <c r="AL345" s="707"/>
      <c r="AM345" s="707"/>
      <c r="AN345" s="707"/>
      <c r="AO345" s="710"/>
      <c r="AP345" s="707"/>
      <c r="AQ345" s="707"/>
      <c r="AR345" s="707"/>
      <c r="AS345" s="707"/>
      <c r="AT345" s="711"/>
      <c r="AU345" s="707"/>
      <c r="AV345" s="707"/>
      <c r="AW345" s="710"/>
      <c r="AX345" s="1798" t="s">
        <v>988</v>
      </c>
      <c r="AY345" s="1799"/>
      <c r="AZ345" s="1799"/>
      <c r="BA345" s="1799"/>
      <c r="BB345" s="1799"/>
      <c r="BC345" s="1800"/>
      <c r="BD345" s="779"/>
      <c r="BE345" s="638"/>
      <c r="BF345" s="780"/>
    </row>
    <row r="346" spans="2:71" s="769" customFormat="1" ht="3.85" customHeight="1">
      <c r="B346" s="2465"/>
      <c r="C346" s="2465"/>
      <c r="D346" s="2465"/>
      <c r="E346" s="1848"/>
      <c r="F346" s="1849"/>
      <c r="G346" s="1849"/>
      <c r="H346" s="1849"/>
      <c r="I346" s="1849"/>
      <c r="J346" s="1849"/>
      <c r="K346" s="1849"/>
      <c r="L346" s="1849"/>
      <c r="M346" s="1850"/>
      <c r="N346" s="1839"/>
      <c r="O346" s="1840"/>
      <c r="P346" s="1840"/>
      <c r="Q346" s="1840"/>
      <c r="R346" s="1858"/>
      <c r="S346" s="1858"/>
      <c r="T346" s="1858"/>
      <c r="U346" s="1858"/>
      <c r="V346" s="1858"/>
      <c r="W346" s="1858"/>
      <c r="X346" s="713"/>
      <c r="Y346" s="726"/>
      <c r="Z346" s="1801"/>
      <c r="AA346" s="1801"/>
      <c r="AB346" s="1801"/>
      <c r="AC346" s="1801"/>
      <c r="AD346" s="702"/>
      <c r="AE346" s="702"/>
      <c r="AF346" s="702"/>
      <c r="AG346" s="702"/>
      <c r="AH346" s="703"/>
      <c r="AI346" s="702"/>
      <c r="AJ346" s="702"/>
      <c r="AK346" s="702"/>
      <c r="AL346" s="702"/>
      <c r="AM346" s="702"/>
      <c r="AN346" s="702"/>
      <c r="AO346" s="704"/>
      <c r="AP346" s="702"/>
      <c r="AQ346" s="702"/>
      <c r="AR346" s="702"/>
      <c r="AS346" s="702"/>
      <c r="AT346" s="555"/>
      <c r="AU346" s="702"/>
      <c r="AV346" s="702"/>
      <c r="AW346" s="704"/>
      <c r="AX346" s="1798"/>
      <c r="AY346" s="1799"/>
      <c r="AZ346" s="1799"/>
      <c r="BA346" s="1799"/>
      <c r="BB346" s="1799"/>
      <c r="BC346" s="1800"/>
      <c r="BD346" s="772"/>
      <c r="BE346" s="771"/>
      <c r="BF346" s="767"/>
      <c r="BJ346" s="1823"/>
      <c r="BK346" s="1823"/>
      <c r="BL346" s="1824"/>
    </row>
    <row r="347" spans="2:71" s="769" customFormat="1" ht="3.85" customHeight="1">
      <c r="B347" s="2465"/>
      <c r="C347" s="2465"/>
      <c r="D347" s="2465"/>
      <c r="E347" s="1806" t="s">
        <v>956</v>
      </c>
      <c r="F347" s="1806"/>
      <c r="G347" s="1806"/>
      <c r="H347" s="1806"/>
      <c r="I347" s="1767" t="s">
        <v>1052</v>
      </c>
      <c r="J347" s="1767"/>
      <c r="K347" s="1767"/>
      <c r="L347" s="1767"/>
      <c r="M347" s="1768"/>
      <c r="N347" s="1807" t="s">
        <v>1072</v>
      </c>
      <c r="O347" s="1810" t="s">
        <v>982</v>
      </c>
      <c r="P347" s="1810"/>
      <c r="Q347" s="775"/>
      <c r="R347" s="1817" t="s">
        <v>983</v>
      </c>
      <c r="S347" s="1818"/>
      <c r="T347" s="1818"/>
      <c r="U347" s="1818"/>
      <c r="V347" s="1818"/>
      <c r="W347" s="1819"/>
      <c r="X347" s="470"/>
      <c r="Y347" s="789"/>
      <c r="Z347" s="1811"/>
      <c r="AA347" s="1814" t="s">
        <v>1025</v>
      </c>
      <c r="AB347" s="1814"/>
      <c r="AC347" s="1814"/>
      <c r="AD347" s="794"/>
      <c r="AE347" s="1814" t="s">
        <v>1025</v>
      </c>
      <c r="AF347" s="1814"/>
      <c r="AG347" s="1814"/>
      <c r="AH347" s="795"/>
      <c r="AI347" s="1814" t="s">
        <v>1025</v>
      </c>
      <c r="AJ347" s="1814"/>
      <c r="AK347" s="1814"/>
      <c r="AL347" s="794"/>
      <c r="AM347" s="1814" t="s">
        <v>1025</v>
      </c>
      <c r="AN347" s="1814"/>
      <c r="AO347" s="1814"/>
      <c r="AP347" s="796"/>
      <c r="AQ347" s="1814" t="s">
        <v>1025</v>
      </c>
      <c r="AR347" s="1814"/>
      <c r="AS347" s="1814"/>
      <c r="AT347" s="797"/>
      <c r="AU347" s="1814" t="s">
        <v>1025</v>
      </c>
      <c r="AV347" s="1814"/>
      <c r="AW347" s="1814"/>
      <c r="AX347" s="1798"/>
      <c r="AY347" s="1799"/>
      <c r="AZ347" s="1799"/>
      <c r="BA347" s="1799"/>
      <c r="BB347" s="1799"/>
      <c r="BC347" s="1800"/>
      <c r="BD347" s="772"/>
      <c r="BE347" s="771"/>
      <c r="BF347" s="767"/>
      <c r="BJ347" s="1823"/>
      <c r="BK347" s="1823"/>
      <c r="BL347" s="1824"/>
      <c r="BM347" s="1823" t="s">
        <v>1019</v>
      </c>
      <c r="BN347" s="1823"/>
      <c r="BO347" s="1823"/>
      <c r="BP347" s="603"/>
      <c r="BQ347" s="1823" t="s">
        <v>1017</v>
      </c>
      <c r="BR347" s="1823"/>
      <c r="BS347" s="1824"/>
    </row>
    <row r="348" spans="2:71" s="769" customFormat="1" ht="3.85" customHeight="1">
      <c r="B348" s="2465"/>
      <c r="C348" s="2465"/>
      <c r="D348" s="2465"/>
      <c r="E348" s="1806"/>
      <c r="F348" s="1806"/>
      <c r="G348" s="1806"/>
      <c r="H348" s="1806"/>
      <c r="I348" s="1767"/>
      <c r="J348" s="1767"/>
      <c r="K348" s="1767"/>
      <c r="L348" s="1767"/>
      <c r="M348" s="1768"/>
      <c r="N348" s="1808"/>
      <c r="O348" s="1810"/>
      <c r="P348" s="1810"/>
      <c r="Q348" s="775"/>
      <c r="R348" s="1820"/>
      <c r="S348" s="1821"/>
      <c r="T348" s="1821"/>
      <c r="U348" s="1821"/>
      <c r="V348" s="1821"/>
      <c r="W348" s="1822"/>
      <c r="X348" s="713"/>
      <c r="Y348" s="726"/>
      <c r="Z348" s="1812"/>
      <c r="AA348" s="1815"/>
      <c r="AB348" s="1815"/>
      <c r="AC348" s="1815"/>
      <c r="AD348" s="798"/>
      <c r="AE348" s="1815"/>
      <c r="AF348" s="1815"/>
      <c r="AG348" s="1815"/>
      <c r="AH348" s="799"/>
      <c r="AI348" s="1815"/>
      <c r="AJ348" s="1815"/>
      <c r="AK348" s="1815"/>
      <c r="AL348" s="798"/>
      <c r="AM348" s="1815"/>
      <c r="AN348" s="1815"/>
      <c r="AO348" s="1815"/>
      <c r="AP348" s="800"/>
      <c r="AQ348" s="1815"/>
      <c r="AR348" s="1815"/>
      <c r="AS348" s="1815"/>
      <c r="AT348" s="801"/>
      <c r="AU348" s="1815"/>
      <c r="AV348" s="1815"/>
      <c r="AW348" s="1815"/>
      <c r="AX348" s="1798"/>
      <c r="AY348" s="1799"/>
      <c r="AZ348" s="1799"/>
      <c r="BA348" s="1799"/>
      <c r="BB348" s="1799"/>
      <c r="BC348" s="1800"/>
      <c r="BD348" s="772"/>
      <c r="BE348" s="771"/>
      <c r="BF348" s="767"/>
      <c r="BJ348" s="1823"/>
      <c r="BK348" s="1823"/>
      <c r="BL348" s="1824"/>
      <c r="BM348" s="1823"/>
      <c r="BN348" s="1823"/>
      <c r="BO348" s="1823"/>
      <c r="BP348" s="603"/>
      <c r="BQ348" s="1823"/>
      <c r="BR348" s="1823"/>
      <c r="BS348" s="1824"/>
    </row>
    <row r="349" spans="2:71" s="769" customFormat="1" ht="3.85" customHeight="1">
      <c r="B349" s="2465"/>
      <c r="C349" s="2465"/>
      <c r="D349" s="2465"/>
      <c r="E349" s="1806"/>
      <c r="F349" s="1806"/>
      <c r="G349" s="1806"/>
      <c r="H349" s="1806"/>
      <c r="I349" s="1767"/>
      <c r="J349" s="1767"/>
      <c r="K349" s="1767"/>
      <c r="L349" s="1767"/>
      <c r="M349" s="1768"/>
      <c r="N349" s="1808"/>
      <c r="O349" s="349"/>
      <c r="P349" s="349"/>
      <c r="Q349" s="775"/>
      <c r="R349" s="349"/>
      <c r="S349" s="349"/>
      <c r="T349" s="349"/>
      <c r="U349" s="349"/>
      <c r="V349" s="349"/>
      <c r="W349" s="349"/>
      <c r="X349" s="470"/>
      <c r="Y349" s="789"/>
      <c r="Z349" s="1813"/>
      <c r="AA349" s="1816"/>
      <c r="AB349" s="1816"/>
      <c r="AC349" s="1816"/>
      <c r="AD349" s="802"/>
      <c r="AE349" s="1816"/>
      <c r="AF349" s="1816"/>
      <c r="AG349" s="1816"/>
      <c r="AH349" s="803"/>
      <c r="AI349" s="1816"/>
      <c r="AJ349" s="1816"/>
      <c r="AK349" s="1816"/>
      <c r="AL349" s="802"/>
      <c r="AM349" s="1816"/>
      <c r="AN349" s="1816"/>
      <c r="AO349" s="1816"/>
      <c r="AP349" s="804"/>
      <c r="AQ349" s="1816"/>
      <c r="AR349" s="1816"/>
      <c r="AS349" s="1816"/>
      <c r="AT349" s="805"/>
      <c r="AU349" s="1816"/>
      <c r="AV349" s="1816"/>
      <c r="AW349" s="1816"/>
      <c r="AX349" s="1798"/>
      <c r="AY349" s="1799"/>
      <c r="AZ349" s="1799"/>
      <c r="BA349" s="1799"/>
      <c r="BB349" s="1799"/>
      <c r="BC349" s="1800"/>
      <c r="BD349" s="772"/>
      <c r="BE349" s="771"/>
      <c r="BF349" s="767"/>
      <c r="BJ349" s="1823"/>
      <c r="BK349" s="1823"/>
      <c r="BL349" s="1824"/>
      <c r="BM349" s="1823"/>
      <c r="BN349" s="1823"/>
      <c r="BO349" s="1823"/>
      <c r="BP349" s="603"/>
      <c r="BQ349" s="1823"/>
      <c r="BR349" s="1823"/>
      <c r="BS349" s="1824"/>
    </row>
    <row r="350" spans="2:71" s="769" customFormat="1" ht="3.85" customHeight="1">
      <c r="B350" s="2465"/>
      <c r="C350" s="2465"/>
      <c r="D350" s="2465"/>
      <c r="E350" s="1806"/>
      <c r="F350" s="1806"/>
      <c r="G350" s="1806"/>
      <c r="H350" s="1806"/>
      <c r="I350" s="1767"/>
      <c r="J350" s="1767"/>
      <c r="K350" s="1767"/>
      <c r="L350" s="1767"/>
      <c r="M350" s="1768"/>
      <c r="N350" s="1809"/>
      <c r="O350" s="349"/>
      <c r="P350" s="349"/>
      <c r="Q350" s="790"/>
      <c r="R350" s="349"/>
      <c r="S350" s="349"/>
      <c r="T350" s="349"/>
      <c r="U350" s="349"/>
      <c r="V350" s="349"/>
      <c r="W350" s="349"/>
      <c r="X350" s="713"/>
      <c r="Y350" s="726"/>
      <c r="Z350" s="466"/>
      <c r="AA350" s="466"/>
      <c r="AB350" s="637"/>
      <c r="AC350" s="637"/>
      <c r="AD350" s="764"/>
      <c r="AE350" s="764"/>
      <c r="AF350" s="764"/>
      <c r="AG350" s="764"/>
      <c r="AH350" s="766"/>
      <c r="AI350" s="764"/>
      <c r="AJ350" s="764"/>
      <c r="AK350" s="764"/>
      <c r="AL350" s="643"/>
      <c r="AM350" s="643"/>
      <c r="AN350" s="643"/>
      <c r="AO350" s="644"/>
      <c r="AP350" s="643"/>
      <c r="AQ350" s="643"/>
      <c r="AR350" s="643"/>
      <c r="AS350" s="643"/>
      <c r="AT350" s="643"/>
      <c r="AU350" s="643"/>
      <c r="AV350" s="643"/>
      <c r="AW350" s="644"/>
      <c r="AX350" s="1798"/>
      <c r="AY350" s="1799"/>
      <c r="AZ350" s="1799"/>
      <c r="BA350" s="1799"/>
      <c r="BB350" s="1799"/>
      <c r="BC350" s="1800"/>
      <c r="BD350" s="772"/>
      <c r="BE350" s="771"/>
      <c r="BF350" s="767"/>
      <c r="BJ350" s="1823"/>
      <c r="BK350" s="1823"/>
      <c r="BL350" s="1824"/>
      <c r="BM350" s="1823"/>
      <c r="BN350" s="1823"/>
      <c r="BO350" s="1823"/>
      <c r="BP350" s="603"/>
      <c r="BQ350" s="1823"/>
      <c r="BR350" s="1823"/>
      <c r="BS350" s="1824"/>
    </row>
    <row r="351" spans="2:71" s="769" customFormat="1" ht="3.85" customHeight="1">
      <c r="B351" s="2465"/>
      <c r="C351" s="2465"/>
      <c r="D351" s="2465"/>
      <c r="E351" s="1806"/>
      <c r="F351" s="1806"/>
      <c r="G351" s="1806"/>
      <c r="H351" s="1806"/>
      <c r="I351" s="806"/>
      <c r="J351" s="806"/>
      <c r="K351" s="806"/>
      <c r="L351" s="806"/>
      <c r="M351" s="815"/>
      <c r="N351" s="816"/>
      <c r="O351" s="806"/>
      <c r="P351" s="806"/>
      <c r="Q351" s="806"/>
      <c r="R351" s="1839" t="s">
        <v>1126</v>
      </c>
      <c r="S351" s="1840"/>
      <c r="T351" s="1840"/>
      <c r="U351" s="1840"/>
      <c r="V351" s="1840"/>
      <c r="W351" s="1841"/>
      <c r="X351" s="470"/>
      <c r="Y351" s="789"/>
      <c r="Z351" s="1859" t="s">
        <v>1120</v>
      </c>
      <c r="AA351" s="1860"/>
      <c r="AB351" s="1860"/>
      <c r="AC351" s="1861"/>
      <c r="AD351" s="783"/>
      <c r="AE351" s="1804" t="s">
        <v>1113</v>
      </c>
      <c r="AF351" s="1804"/>
      <c r="AG351" s="1857"/>
      <c r="AH351" s="784"/>
      <c r="AI351" s="1804" t="s">
        <v>1253</v>
      </c>
      <c r="AJ351" s="1804"/>
      <c r="AK351" s="1804"/>
      <c r="AL351" s="785"/>
      <c r="AM351" s="1781" t="s">
        <v>1115</v>
      </c>
      <c r="AN351" s="1781"/>
      <c r="AO351" s="1782"/>
      <c r="AP351" s="785"/>
      <c r="AQ351" s="1805" t="s">
        <v>1117</v>
      </c>
      <c r="AR351" s="1805"/>
      <c r="AS351" s="1805"/>
      <c r="AT351" s="785"/>
      <c r="AU351" s="1781"/>
      <c r="AV351" s="1781"/>
      <c r="AW351" s="1782"/>
      <c r="AX351" s="1798"/>
      <c r="AY351" s="1799"/>
      <c r="AZ351" s="1799"/>
      <c r="BA351" s="1799"/>
      <c r="BB351" s="1799"/>
      <c r="BC351" s="1800"/>
      <c r="BD351" s="772"/>
      <c r="BE351" s="771"/>
      <c r="BF351" s="767"/>
      <c r="BJ351" s="1823"/>
      <c r="BK351" s="1823"/>
      <c r="BL351" s="1824"/>
      <c r="BM351" s="1823"/>
      <c r="BN351" s="1823"/>
      <c r="BO351" s="1823"/>
      <c r="BP351" s="636"/>
      <c r="BQ351" s="1823"/>
      <c r="BR351" s="1823"/>
      <c r="BS351" s="1824"/>
    </row>
    <row r="352" spans="2:71" s="769" customFormat="1" ht="3.85" customHeight="1">
      <c r="B352" s="2465"/>
      <c r="C352" s="2465"/>
      <c r="D352" s="2465"/>
      <c r="E352" s="1806"/>
      <c r="F352" s="1806"/>
      <c r="G352" s="1806"/>
      <c r="H352" s="1806"/>
      <c r="I352" s="806"/>
      <c r="J352" s="806"/>
      <c r="K352" s="806"/>
      <c r="L352" s="806"/>
      <c r="M352" s="815"/>
      <c r="N352" s="816"/>
      <c r="O352" s="806"/>
      <c r="P352" s="806"/>
      <c r="Q352" s="806"/>
      <c r="R352" s="1842"/>
      <c r="S352" s="1843"/>
      <c r="T352" s="1843"/>
      <c r="U352" s="1843"/>
      <c r="V352" s="1843"/>
      <c r="W352" s="1844"/>
      <c r="X352" s="713"/>
      <c r="Y352" s="726"/>
      <c r="Z352" s="1862"/>
      <c r="AA352" s="1863"/>
      <c r="AB352" s="1863"/>
      <c r="AC352" s="1864"/>
      <c r="AD352" s="783"/>
      <c r="AE352" s="1804"/>
      <c r="AF352" s="1804"/>
      <c r="AG352" s="1857"/>
      <c r="AH352" s="784"/>
      <c r="AI352" s="1804"/>
      <c r="AJ352" s="1804"/>
      <c r="AK352" s="1804"/>
      <c r="AL352" s="785"/>
      <c r="AM352" s="1781"/>
      <c r="AN352" s="1781"/>
      <c r="AO352" s="1782"/>
      <c r="AP352" s="785"/>
      <c r="AQ352" s="1805"/>
      <c r="AR352" s="1805"/>
      <c r="AS352" s="1805"/>
      <c r="AT352" s="785"/>
      <c r="AU352" s="1781"/>
      <c r="AV352" s="1781"/>
      <c r="AW352" s="1782"/>
      <c r="AX352" s="1798"/>
      <c r="AY352" s="1799"/>
      <c r="AZ352" s="1799"/>
      <c r="BA352" s="1799"/>
      <c r="BB352" s="1799"/>
      <c r="BC352" s="1800"/>
      <c r="BD352" s="772"/>
      <c r="BE352" s="771"/>
      <c r="BF352" s="767"/>
      <c r="BJ352" s="1823"/>
      <c r="BK352" s="1823"/>
      <c r="BL352" s="1824"/>
      <c r="BM352" s="1823"/>
      <c r="BN352" s="1823"/>
      <c r="BO352" s="1823"/>
      <c r="BP352" s="636"/>
      <c r="BQ352" s="1823"/>
      <c r="BR352" s="1823"/>
      <c r="BS352" s="1824"/>
    </row>
    <row r="353" spans="2:71" s="769" customFormat="1" ht="3.85" customHeight="1">
      <c r="B353" s="2465"/>
      <c r="C353" s="2465"/>
      <c r="D353" s="2465"/>
      <c r="E353" s="1806"/>
      <c r="F353" s="1806"/>
      <c r="G353" s="1806"/>
      <c r="H353" s="1806"/>
      <c r="I353" s="1825" t="s">
        <v>1128</v>
      </c>
      <c r="J353" s="1825"/>
      <c r="K353" s="1825"/>
      <c r="L353" s="1825"/>
      <c r="M353" s="1826"/>
      <c r="N353" s="817"/>
      <c r="O353" s="712"/>
      <c r="P353" s="712"/>
      <c r="Q353" s="712"/>
      <c r="R353" s="712"/>
      <c r="S353" s="712"/>
      <c r="T353" s="792"/>
      <c r="U353" s="792"/>
      <c r="V353" s="792"/>
      <c r="W353" s="792"/>
      <c r="X353" s="470"/>
      <c r="Y353" s="789"/>
      <c r="Z353" s="1862"/>
      <c r="AA353" s="1863"/>
      <c r="AB353" s="1863"/>
      <c r="AC353" s="1864"/>
      <c r="AD353" s="783"/>
      <c r="AE353" s="1804"/>
      <c r="AF353" s="1804"/>
      <c r="AG353" s="1857"/>
      <c r="AH353" s="784"/>
      <c r="AI353" s="1804"/>
      <c r="AJ353" s="1804"/>
      <c r="AK353" s="1804"/>
      <c r="AL353" s="785"/>
      <c r="AM353" s="1781"/>
      <c r="AN353" s="1781"/>
      <c r="AO353" s="1782"/>
      <c r="AP353" s="785"/>
      <c r="AQ353" s="1805"/>
      <c r="AR353" s="1805"/>
      <c r="AS353" s="1805"/>
      <c r="AT353" s="785"/>
      <c r="AU353" s="1781"/>
      <c r="AV353" s="1781"/>
      <c r="AW353" s="1782"/>
      <c r="AX353" s="1798"/>
      <c r="AY353" s="1799"/>
      <c r="AZ353" s="1799"/>
      <c r="BA353" s="1799"/>
      <c r="BB353" s="1799"/>
      <c r="BC353" s="1800"/>
      <c r="BD353" s="772"/>
      <c r="BE353" s="771"/>
      <c r="BF353" s="767"/>
      <c r="BJ353" s="1823"/>
      <c r="BK353" s="1823"/>
      <c r="BL353" s="1824"/>
      <c r="BM353" s="1823"/>
      <c r="BN353" s="1823"/>
      <c r="BO353" s="1823"/>
      <c r="BP353" s="636"/>
      <c r="BQ353" s="1823"/>
      <c r="BR353" s="1823"/>
      <c r="BS353" s="1824"/>
    </row>
    <row r="354" spans="2:71" s="769" customFormat="1" ht="3.85" customHeight="1">
      <c r="B354" s="2465"/>
      <c r="C354" s="2465"/>
      <c r="D354" s="2465"/>
      <c r="E354" s="1806"/>
      <c r="F354" s="1806"/>
      <c r="G354" s="1806"/>
      <c r="H354" s="1806"/>
      <c r="I354" s="1825"/>
      <c r="J354" s="1825"/>
      <c r="K354" s="1825"/>
      <c r="L354" s="1825"/>
      <c r="M354" s="1826"/>
      <c r="N354" s="774"/>
      <c r="O354" s="775"/>
      <c r="P354" s="775"/>
      <c r="Q354" s="775"/>
      <c r="R354" s="775"/>
      <c r="S354" s="775"/>
      <c r="T354" s="793"/>
      <c r="U354" s="793"/>
      <c r="V354" s="793"/>
      <c r="W354" s="793"/>
      <c r="X354" s="713"/>
      <c r="Y354" s="726"/>
      <c r="Z354" s="1862"/>
      <c r="AA354" s="1863"/>
      <c r="AB354" s="1863"/>
      <c r="AC354" s="1864"/>
      <c r="AD354" s="783"/>
      <c r="AE354" s="1804"/>
      <c r="AF354" s="1804"/>
      <c r="AG354" s="1857"/>
      <c r="AH354" s="784"/>
      <c r="AI354" s="1804"/>
      <c r="AJ354" s="1804"/>
      <c r="AK354" s="1804"/>
      <c r="AL354" s="785"/>
      <c r="AM354" s="1781"/>
      <c r="AN354" s="1781"/>
      <c r="AO354" s="1782"/>
      <c r="AP354" s="785"/>
      <c r="AQ354" s="1805"/>
      <c r="AR354" s="1805"/>
      <c r="AS354" s="1805"/>
      <c r="AT354" s="785"/>
      <c r="AU354" s="1781"/>
      <c r="AV354" s="1781"/>
      <c r="AW354" s="1782"/>
      <c r="AX354" s="1798"/>
      <c r="AY354" s="1799"/>
      <c r="AZ354" s="1799"/>
      <c r="BA354" s="1799"/>
      <c r="BB354" s="1799"/>
      <c r="BC354" s="1800"/>
      <c r="BD354" s="772"/>
      <c r="BE354" s="771"/>
      <c r="BF354" s="767"/>
      <c r="BJ354" s="1823"/>
      <c r="BK354" s="1823"/>
      <c r="BL354" s="1824"/>
      <c r="BM354" s="1823"/>
      <c r="BN354" s="1823"/>
      <c r="BO354" s="1823"/>
      <c r="BP354" s="603"/>
      <c r="BQ354" s="1823"/>
      <c r="BR354" s="1823"/>
      <c r="BS354" s="1824"/>
    </row>
    <row r="355" spans="2:71" s="769" customFormat="1" ht="3.85" customHeight="1">
      <c r="B355" s="2465"/>
      <c r="C355" s="2465"/>
      <c r="D355" s="2465"/>
      <c r="E355" s="1806"/>
      <c r="F355" s="1806"/>
      <c r="G355" s="1806"/>
      <c r="H355" s="1806"/>
      <c r="I355" s="1825"/>
      <c r="J355" s="1825"/>
      <c r="K355" s="1825"/>
      <c r="L355" s="1825"/>
      <c r="M355" s="1826"/>
      <c r="N355" s="774"/>
      <c r="O355" s="775"/>
      <c r="P355" s="775"/>
      <c r="Q355" s="775"/>
      <c r="R355" s="775"/>
      <c r="S355" s="775"/>
      <c r="T355" s="793"/>
      <c r="U355" s="793"/>
      <c r="V355" s="793"/>
      <c r="W355" s="793"/>
      <c r="X355" s="470"/>
      <c r="Y355" s="789"/>
      <c r="Z355" s="1865"/>
      <c r="AA355" s="1866"/>
      <c r="AB355" s="1866"/>
      <c r="AC355" s="1867"/>
      <c r="AD355" s="783"/>
      <c r="AE355" s="1804"/>
      <c r="AF355" s="1804"/>
      <c r="AG355" s="1857"/>
      <c r="AH355" s="784"/>
      <c r="AI355" s="1804"/>
      <c r="AJ355" s="1804"/>
      <c r="AK355" s="1804"/>
      <c r="AL355" s="785"/>
      <c r="AM355" s="1781"/>
      <c r="AN355" s="1781"/>
      <c r="AO355" s="1782"/>
      <c r="AP355" s="785"/>
      <c r="AQ355" s="1805"/>
      <c r="AR355" s="1805"/>
      <c r="AS355" s="1805"/>
      <c r="AT355" s="785"/>
      <c r="AU355" s="1781"/>
      <c r="AV355" s="1781"/>
      <c r="AW355" s="1782"/>
      <c r="AX355" s="1798"/>
      <c r="AY355" s="1799"/>
      <c r="AZ355" s="1799"/>
      <c r="BA355" s="1799"/>
      <c r="BB355" s="1799"/>
      <c r="BC355" s="1800"/>
      <c r="BD355" s="772"/>
      <c r="BE355" s="771"/>
      <c r="BF355" s="767"/>
      <c r="BJ355" s="1823"/>
      <c r="BK355" s="1823"/>
      <c r="BL355" s="1824"/>
      <c r="BM355" s="1823"/>
      <c r="BN355" s="1823"/>
      <c r="BO355" s="1823"/>
      <c r="BP355" s="603"/>
      <c r="BQ355" s="1823"/>
      <c r="BR355" s="1823"/>
      <c r="BS355" s="1824"/>
    </row>
    <row r="356" spans="2:71" s="769" customFormat="1" ht="3.85" customHeight="1">
      <c r="B356" s="2465"/>
      <c r="C356" s="2465"/>
      <c r="D356" s="2465"/>
      <c r="E356" s="1806"/>
      <c r="F356" s="1806"/>
      <c r="G356" s="1806"/>
      <c r="H356" s="1806"/>
      <c r="I356" s="1825"/>
      <c r="J356" s="1825"/>
      <c r="K356" s="1825"/>
      <c r="L356" s="1825"/>
      <c r="M356" s="1826"/>
      <c r="N356" s="818"/>
      <c r="O356" s="790"/>
      <c r="P356" s="790"/>
      <c r="Q356" s="790"/>
      <c r="R356" s="790"/>
      <c r="S356" s="790"/>
      <c r="T356" s="791"/>
      <c r="U356" s="791"/>
      <c r="V356" s="791"/>
      <c r="W356" s="791"/>
      <c r="X356" s="713"/>
      <c r="Y356" s="726"/>
      <c r="Z356" s="787"/>
      <c r="AA356" s="787"/>
      <c r="AB356" s="788"/>
      <c r="AC356" s="788"/>
      <c r="AD356" s="783"/>
      <c r="AE356" s="783"/>
      <c r="AF356" s="783"/>
      <c r="AG356" s="783"/>
      <c r="AH356" s="784"/>
      <c r="AI356" s="783"/>
      <c r="AJ356" s="783"/>
      <c r="AK356" s="783"/>
      <c r="AL356" s="785"/>
      <c r="AM356" s="785"/>
      <c r="AN356" s="785"/>
      <c r="AO356" s="786"/>
      <c r="AP356" s="785"/>
      <c r="AQ356" s="785"/>
      <c r="AR356" s="785"/>
      <c r="AS356" s="785"/>
      <c r="AT356" s="785"/>
      <c r="AU356" s="785"/>
      <c r="AV356" s="785"/>
      <c r="AW356" s="786"/>
      <c r="AX356" s="1798"/>
      <c r="AY356" s="1799"/>
      <c r="AZ356" s="1799"/>
      <c r="BA356" s="1799"/>
      <c r="BB356" s="1799"/>
      <c r="BC356" s="1800"/>
      <c r="BD356" s="772"/>
      <c r="BE356" s="771"/>
      <c r="BF356" s="767"/>
      <c r="BJ356" s="1823"/>
      <c r="BK356" s="1823"/>
      <c r="BL356" s="1824"/>
      <c r="BM356" s="1823" t="s">
        <v>1020</v>
      </c>
      <c r="BN356" s="1823"/>
      <c r="BO356" s="1823"/>
      <c r="BP356" s="603"/>
      <c r="BQ356" s="1823" t="s">
        <v>1018</v>
      </c>
      <c r="BR356" s="1823"/>
      <c r="BS356" s="1824"/>
    </row>
    <row r="357" spans="2:71" s="769" customFormat="1" ht="3.85" customHeight="1">
      <c r="B357" s="2465"/>
      <c r="C357" s="2465"/>
      <c r="D357" s="2465"/>
      <c r="E357" s="1806"/>
      <c r="F357" s="1806"/>
      <c r="G357" s="1806"/>
      <c r="H357" s="1806"/>
      <c r="I357" s="806"/>
      <c r="J357" s="806"/>
      <c r="K357" s="806"/>
      <c r="L357" s="806"/>
      <c r="M357" s="815"/>
      <c r="N357" s="1839" t="s">
        <v>1126</v>
      </c>
      <c r="O357" s="1840"/>
      <c r="P357" s="1840"/>
      <c r="Q357" s="1840"/>
      <c r="R357" s="806"/>
      <c r="S357" s="806"/>
      <c r="T357" s="806"/>
      <c r="U357" s="806"/>
      <c r="V357" s="806"/>
      <c r="W357" s="806"/>
      <c r="X357" s="470"/>
      <c r="Y357" s="789"/>
      <c r="Z357" s="787"/>
      <c r="AA357" s="1804" t="s">
        <v>1112</v>
      </c>
      <c r="AB357" s="1804"/>
      <c r="AC357" s="1804"/>
      <c r="AD357" s="783"/>
      <c r="AE357" s="1804" t="s">
        <v>1114</v>
      </c>
      <c r="AF357" s="1804"/>
      <c r="AG357" s="1857"/>
      <c r="AH357" s="784"/>
      <c r="AI357" s="1804"/>
      <c r="AJ357" s="1804"/>
      <c r="AK357" s="1804"/>
      <c r="AL357" s="785"/>
      <c r="AM357" s="1781" t="s">
        <v>1116</v>
      </c>
      <c r="AN357" s="1781"/>
      <c r="AO357" s="1782"/>
      <c r="AP357" s="785"/>
      <c r="AQ357" s="1805" t="s">
        <v>1118</v>
      </c>
      <c r="AR357" s="1805"/>
      <c r="AS357" s="1805"/>
      <c r="AT357" s="785"/>
      <c r="AU357" s="1781"/>
      <c r="AV357" s="1781"/>
      <c r="AW357" s="1782"/>
      <c r="AX357" s="1798"/>
      <c r="AY357" s="1799"/>
      <c r="AZ357" s="1799"/>
      <c r="BA357" s="1799"/>
      <c r="BB357" s="1799"/>
      <c r="BC357" s="1800"/>
      <c r="BD357" s="772"/>
      <c r="BE357" s="771"/>
      <c r="BF357" s="767"/>
      <c r="BJ357" s="1823"/>
      <c r="BK357" s="1823"/>
      <c r="BL357" s="1824"/>
      <c r="BM357" s="1823"/>
      <c r="BN357" s="1823"/>
      <c r="BO357" s="1823"/>
      <c r="BP357" s="603"/>
      <c r="BQ357" s="1823"/>
      <c r="BR357" s="1823"/>
      <c r="BS357" s="1824"/>
    </row>
    <row r="358" spans="2:71" s="769" customFormat="1" ht="3.85" customHeight="1">
      <c r="B358" s="2465"/>
      <c r="C358" s="2465"/>
      <c r="D358" s="2465"/>
      <c r="E358" s="1806"/>
      <c r="F358" s="1806"/>
      <c r="G358" s="1806"/>
      <c r="H358" s="1806"/>
      <c r="I358" s="806"/>
      <c r="J358" s="806"/>
      <c r="K358" s="806"/>
      <c r="L358" s="806"/>
      <c r="M358" s="815"/>
      <c r="N358" s="1839"/>
      <c r="O358" s="1840"/>
      <c r="P358" s="1840"/>
      <c r="Q358" s="1840"/>
      <c r="R358" s="806"/>
      <c r="S358" s="806"/>
      <c r="T358" s="806"/>
      <c r="U358" s="806"/>
      <c r="V358" s="806"/>
      <c r="W358" s="806"/>
      <c r="X358" s="713"/>
      <c r="Y358" s="726"/>
      <c r="Z358" s="787"/>
      <c r="AA358" s="1804"/>
      <c r="AB358" s="1804"/>
      <c r="AC358" s="1804"/>
      <c r="AD358" s="783"/>
      <c r="AE358" s="1804"/>
      <c r="AF358" s="1804"/>
      <c r="AG358" s="1857"/>
      <c r="AH358" s="784"/>
      <c r="AI358" s="1804"/>
      <c r="AJ358" s="1804"/>
      <c r="AK358" s="1804"/>
      <c r="AL358" s="785"/>
      <c r="AM358" s="1781"/>
      <c r="AN358" s="1781"/>
      <c r="AO358" s="1782"/>
      <c r="AP358" s="785"/>
      <c r="AQ358" s="1805"/>
      <c r="AR358" s="1805"/>
      <c r="AS358" s="1805"/>
      <c r="AT358" s="785"/>
      <c r="AU358" s="1781"/>
      <c r="AV358" s="1781"/>
      <c r="AW358" s="1782"/>
      <c r="AX358" s="1798"/>
      <c r="AY358" s="1799"/>
      <c r="AZ358" s="1799"/>
      <c r="BA358" s="1799"/>
      <c r="BB358" s="1799"/>
      <c r="BC358" s="1800"/>
      <c r="BD358" s="772"/>
      <c r="BE358" s="771"/>
      <c r="BF358" s="767"/>
      <c r="BJ358" s="1823"/>
      <c r="BK358" s="1823"/>
      <c r="BL358" s="1824"/>
      <c r="BM358" s="1823"/>
      <c r="BN358" s="1823"/>
      <c r="BO358" s="1823"/>
      <c r="BP358" s="603"/>
      <c r="BQ358" s="1823"/>
      <c r="BR358" s="1823"/>
      <c r="BS358" s="1824"/>
    </row>
    <row r="359" spans="2:71" s="769" customFormat="1" ht="3.85" customHeight="1">
      <c r="B359" s="2465"/>
      <c r="C359" s="2465"/>
      <c r="D359" s="2465"/>
      <c r="E359" s="1806"/>
      <c r="F359" s="1806"/>
      <c r="G359" s="1806"/>
      <c r="H359" s="1806"/>
      <c r="I359" s="1767" t="s">
        <v>1051</v>
      </c>
      <c r="J359" s="1767"/>
      <c r="K359" s="1767"/>
      <c r="L359" s="1767"/>
      <c r="M359" s="1768"/>
      <c r="N359" s="781"/>
      <c r="O359" s="1769" t="s">
        <v>1123</v>
      </c>
      <c r="P359" s="1772" t="s">
        <v>1127</v>
      </c>
      <c r="Q359" s="1773"/>
      <c r="R359" s="780"/>
      <c r="S359" s="780"/>
      <c r="T359" s="780"/>
      <c r="U359" s="728"/>
      <c r="V359" s="712"/>
      <c r="W359" s="713"/>
      <c r="X359" s="713"/>
      <c r="Y359" s="789"/>
      <c r="Z359" s="787"/>
      <c r="AA359" s="1804"/>
      <c r="AB359" s="1804"/>
      <c r="AC359" s="1804"/>
      <c r="AD359" s="783"/>
      <c r="AE359" s="1804"/>
      <c r="AF359" s="1804"/>
      <c r="AG359" s="1857"/>
      <c r="AH359" s="784"/>
      <c r="AI359" s="1804"/>
      <c r="AJ359" s="1804"/>
      <c r="AK359" s="1804"/>
      <c r="AL359" s="785"/>
      <c r="AM359" s="1781"/>
      <c r="AN359" s="1781"/>
      <c r="AO359" s="1782"/>
      <c r="AP359" s="785"/>
      <c r="AQ359" s="1805"/>
      <c r="AR359" s="1805"/>
      <c r="AS359" s="1805"/>
      <c r="AT359" s="785"/>
      <c r="AU359" s="1781"/>
      <c r="AV359" s="1781"/>
      <c r="AW359" s="1782"/>
      <c r="AX359" s="1798"/>
      <c r="AY359" s="1799"/>
      <c r="AZ359" s="1799"/>
      <c r="BA359" s="1799"/>
      <c r="BB359" s="1799"/>
      <c r="BC359" s="1800"/>
      <c r="BD359" s="772"/>
      <c r="BE359" s="771"/>
      <c r="BF359" s="767"/>
      <c r="BJ359" s="1823"/>
      <c r="BK359" s="1823"/>
      <c r="BL359" s="1824"/>
      <c r="BM359" s="1823"/>
      <c r="BN359" s="1823"/>
      <c r="BO359" s="1823"/>
      <c r="BP359" s="603"/>
      <c r="BQ359" s="1823"/>
      <c r="BR359" s="1823"/>
      <c r="BS359" s="1824"/>
    </row>
    <row r="360" spans="2:71" s="769" customFormat="1" ht="3.85" customHeight="1">
      <c r="B360" s="2465"/>
      <c r="C360" s="2465"/>
      <c r="D360" s="2465"/>
      <c r="E360" s="1806"/>
      <c r="F360" s="1806"/>
      <c r="G360" s="1806"/>
      <c r="H360" s="1806"/>
      <c r="I360" s="1767"/>
      <c r="J360" s="1767"/>
      <c r="K360" s="1767"/>
      <c r="L360" s="1767"/>
      <c r="M360" s="1768"/>
      <c r="N360" s="773"/>
      <c r="O360" s="1770"/>
      <c r="P360" s="1774"/>
      <c r="Q360" s="1775"/>
      <c r="R360" s="767"/>
      <c r="S360" s="767"/>
      <c r="T360" s="767"/>
      <c r="U360" s="767"/>
      <c r="V360" s="767"/>
      <c r="W360" s="713"/>
      <c r="X360" s="713"/>
      <c r="Y360" s="726"/>
      <c r="Z360" s="787"/>
      <c r="AA360" s="1804"/>
      <c r="AB360" s="1804"/>
      <c r="AC360" s="1804"/>
      <c r="AD360" s="783"/>
      <c r="AE360" s="1804"/>
      <c r="AF360" s="1804"/>
      <c r="AG360" s="1857"/>
      <c r="AH360" s="784"/>
      <c r="AI360" s="1804"/>
      <c r="AJ360" s="1804"/>
      <c r="AK360" s="1804"/>
      <c r="AL360" s="785"/>
      <c r="AM360" s="1781"/>
      <c r="AN360" s="1781"/>
      <c r="AO360" s="1782"/>
      <c r="AP360" s="785"/>
      <c r="AQ360" s="1805"/>
      <c r="AR360" s="1805"/>
      <c r="AS360" s="1805"/>
      <c r="AT360" s="785"/>
      <c r="AU360" s="1781"/>
      <c r="AV360" s="1781"/>
      <c r="AW360" s="1782"/>
      <c r="AX360" s="1798"/>
      <c r="AY360" s="1799"/>
      <c r="AZ360" s="1799"/>
      <c r="BA360" s="1799"/>
      <c r="BB360" s="1799"/>
      <c r="BC360" s="1800"/>
      <c r="BD360" s="772"/>
      <c r="BE360" s="771"/>
      <c r="BF360" s="767"/>
      <c r="BJ360" s="1823"/>
      <c r="BK360" s="1823"/>
      <c r="BL360" s="1824"/>
      <c r="BM360" s="1823"/>
      <c r="BN360" s="1823"/>
      <c r="BO360" s="1823"/>
      <c r="BP360" s="603"/>
      <c r="BQ360" s="1823"/>
      <c r="BR360" s="1823"/>
      <c r="BS360" s="1824"/>
    </row>
    <row r="361" spans="2:71" s="769" customFormat="1" ht="3.85" customHeight="1">
      <c r="B361" s="2465"/>
      <c r="C361" s="2465"/>
      <c r="D361" s="2465"/>
      <c r="E361" s="1806"/>
      <c r="F361" s="1806"/>
      <c r="G361" s="1806"/>
      <c r="H361" s="1806"/>
      <c r="I361" s="1767"/>
      <c r="J361" s="1767"/>
      <c r="K361" s="1767"/>
      <c r="L361" s="1767"/>
      <c r="M361" s="1768"/>
      <c r="N361" s="773"/>
      <c r="O361" s="1770"/>
      <c r="P361" s="1774"/>
      <c r="Q361" s="1775"/>
      <c r="R361" s="767"/>
      <c r="S361" s="767"/>
      <c r="T361" s="767"/>
      <c r="U361" s="767"/>
      <c r="V361" s="767"/>
      <c r="W361" s="713"/>
      <c r="X361" s="713"/>
      <c r="Y361" s="789"/>
      <c r="Z361" s="787"/>
      <c r="AA361" s="1804"/>
      <c r="AB361" s="1804"/>
      <c r="AC361" s="1804"/>
      <c r="AD361" s="783"/>
      <c r="AE361" s="1804"/>
      <c r="AF361" s="1804"/>
      <c r="AG361" s="1857"/>
      <c r="AH361" s="784"/>
      <c r="AI361" s="1804"/>
      <c r="AJ361" s="1804"/>
      <c r="AK361" s="1804"/>
      <c r="AL361" s="785"/>
      <c r="AM361" s="1781"/>
      <c r="AN361" s="1781"/>
      <c r="AO361" s="1782"/>
      <c r="AP361" s="785"/>
      <c r="AQ361" s="1805"/>
      <c r="AR361" s="1805"/>
      <c r="AS361" s="1805"/>
      <c r="AT361" s="785"/>
      <c r="AU361" s="1781"/>
      <c r="AV361" s="1781"/>
      <c r="AW361" s="1782"/>
      <c r="AX361" s="1798"/>
      <c r="AY361" s="1799"/>
      <c r="AZ361" s="1799"/>
      <c r="BA361" s="1799"/>
      <c r="BB361" s="1799"/>
      <c r="BC361" s="1800"/>
      <c r="BD361" s="772"/>
      <c r="BE361" s="771"/>
      <c r="BF361" s="767"/>
      <c r="BJ361" s="1823"/>
      <c r="BK361" s="1823"/>
      <c r="BL361" s="1824"/>
      <c r="BM361" s="1823"/>
      <c r="BN361" s="1823"/>
      <c r="BO361" s="1823"/>
      <c r="BP361" s="603"/>
      <c r="BQ361" s="1823"/>
      <c r="BR361" s="1823"/>
      <c r="BS361" s="1824"/>
    </row>
    <row r="362" spans="2:71" s="769" customFormat="1" ht="3.85" customHeight="1">
      <c r="B362" s="2465"/>
      <c r="C362" s="2465"/>
      <c r="D362" s="2465"/>
      <c r="E362" s="1806"/>
      <c r="F362" s="1806"/>
      <c r="G362" s="1806"/>
      <c r="H362" s="1806"/>
      <c r="I362" s="1767"/>
      <c r="J362" s="1767"/>
      <c r="K362" s="1767"/>
      <c r="L362" s="1767"/>
      <c r="M362" s="1768"/>
      <c r="N362" s="773"/>
      <c r="O362" s="1771"/>
      <c r="P362" s="1776"/>
      <c r="Q362" s="1777"/>
      <c r="R362" s="767"/>
      <c r="S362" s="767"/>
      <c r="T362" s="767"/>
      <c r="U362" s="555"/>
      <c r="V362" s="775"/>
      <c r="W362" s="713"/>
      <c r="X362" s="713"/>
      <c r="Y362" s="726"/>
      <c r="Z362" s="466"/>
      <c r="AA362" s="466"/>
      <c r="AB362" s="637"/>
      <c r="AC362" s="637"/>
      <c r="AD362" s="764"/>
      <c r="AE362" s="764"/>
      <c r="AF362" s="764"/>
      <c r="AG362" s="764"/>
      <c r="AH362" s="766"/>
      <c r="AI362" s="764"/>
      <c r="AJ362" s="764"/>
      <c r="AK362" s="764"/>
      <c r="AL362" s="643"/>
      <c r="AM362" s="643"/>
      <c r="AN362" s="643"/>
      <c r="AO362" s="644"/>
      <c r="AP362" s="643"/>
      <c r="AQ362" s="643"/>
      <c r="AR362" s="643"/>
      <c r="AS362" s="643"/>
      <c r="AT362" s="643"/>
      <c r="AU362" s="643"/>
      <c r="AV362" s="643"/>
      <c r="AW362" s="644"/>
      <c r="AX362" s="1798"/>
      <c r="AY362" s="1799"/>
      <c r="AZ362" s="1799"/>
      <c r="BA362" s="1799"/>
      <c r="BB362" s="1799"/>
      <c r="BC362" s="1800"/>
      <c r="BD362" s="772"/>
      <c r="BE362" s="771"/>
      <c r="BF362" s="767"/>
      <c r="BJ362" s="1823"/>
      <c r="BK362" s="1823"/>
      <c r="BL362" s="1824"/>
      <c r="BM362" s="1823"/>
      <c r="BN362" s="1823"/>
      <c r="BO362" s="1823"/>
      <c r="BP362" s="603"/>
      <c r="BQ362" s="1823"/>
      <c r="BR362" s="1823"/>
      <c r="BS362" s="1824"/>
    </row>
    <row r="363" spans="2:71" s="769" customFormat="1" ht="3.85" customHeight="1">
      <c r="B363" s="2465"/>
      <c r="C363" s="2465"/>
      <c r="D363" s="2465"/>
      <c r="E363" s="813"/>
      <c r="F363" s="814"/>
      <c r="G363" s="814"/>
      <c r="H363" s="814"/>
      <c r="I363" s="814"/>
      <c r="J363" s="814"/>
      <c r="K363" s="814"/>
      <c r="L363" s="814"/>
      <c r="M363" s="814"/>
      <c r="N363" s="819"/>
      <c r="O363" s="767"/>
      <c r="P363" s="767"/>
      <c r="Q363" s="767"/>
      <c r="R363" s="767"/>
      <c r="S363" s="767"/>
      <c r="T363" s="767"/>
      <c r="U363" s="555"/>
      <c r="V363" s="775"/>
      <c r="W363" s="713"/>
      <c r="X363" s="713"/>
      <c r="Y363" s="789"/>
      <c r="Z363" s="466"/>
      <c r="AA363" s="1805" t="s">
        <v>1121</v>
      </c>
      <c r="AB363" s="1805"/>
      <c r="AC363" s="1805"/>
      <c r="AD363" s="764"/>
      <c r="AE363" s="1805" t="s">
        <v>1122</v>
      </c>
      <c r="AF363" s="1805"/>
      <c r="AG363" s="1805"/>
      <c r="AH363" s="766"/>
      <c r="AI363" s="1805"/>
      <c r="AJ363" s="1805"/>
      <c r="AK363" s="1805"/>
      <c r="AL363" s="764"/>
      <c r="AM363" s="1805"/>
      <c r="AN363" s="1805"/>
      <c r="AO363" s="2780"/>
      <c r="AP363" s="643"/>
      <c r="AQ363" s="1805"/>
      <c r="AR363" s="1805"/>
      <c r="AS363" s="1805"/>
      <c r="AT363" s="764"/>
      <c r="AU363" s="1805"/>
      <c r="AV363" s="1805"/>
      <c r="AW363" s="1805"/>
      <c r="AX363" s="1798"/>
      <c r="AY363" s="1799"/>
      <c r="AZ363" s="1799"/>
      <c r="BA363" s="1799"/>
      <c r="BB363" s="1799"/>
      <c r="BC363" s="1800"/>
      <c r="BD363" s="772"/>
      <c r="BE363" s="771"/>
      <c r="BF363" s="767"/>
      <c r="BJ363" s="1823"/>
      <c r="BK363" s="1823"/>
      <c r="BL363" s="1824"/>
      <c r="BM363" s="1823"/>
      <c r="BN363" s="1823"/>
      <c r="BO363" s="1823"/>
      <c r="BP363" s="603"/>
      <c r="BQ363" s="1823"/>
      <c r="BR363" s="1823"/>
      <c r="BS363" s="1824"/>
    </row>
    <row r="364" spans="2:71" s="769" customFormat="1" ht="3.85" customHeight="1">
      <c r="B364" s="2465"/>
      <c r="C364" s="2465"/>
      <c r="D364" s="2465"/>
      <c r="E364" s="813"/>
      <c r="F364" s="814"/>
      <c r="G364" s="814"/>
      <c r="H364" s="814"/>
      <c r="I364" s="814"/>
      <c r="J364" s="814"/>
      <c r="K364" s="814"/>
      <c r="L364" s="814"/>
      <c r="M364" s="814"/>
      <c r="N364" s="819"/>
      <c r="O364" s="767"/>
      <c r="P364" s="767"/>
      <c r="Q364" s="767"/>
      <c r="R364" s="767"/>
      <c r="S364" s="767"/>
      <c r="T364" s="767"/>
      <c r="U364" s="555"/>
      <c r="V364" s="775"/>
      <c r="W364" s="713"/>
      <c r="X364" s="713"/>
      <c r="Y364" s="726"/>
      <c r="Z364" s="466"/>
      <c r="AA364" s="1805"/>
      <c r="AB364" s="1805"/>
      <c r="AC364" s="1805"/>
      <c r="AD364" s="764"/>
      <c r="AE364" s="1805"/>
      <c r="AF364" s="1805"/>
      <c r="AG364" s="1805"/>
      <c r="AH364" s="766"/>
      <c r="AI364" s="1805"/>
      <c r="AJ364" s="1805"/>
      <c r="AK364" s="1805"/>
      <c r="AL364" s="764"/>
      <c r="AM364" s="1805"/>
      <c r="AN364" s="1805"/>
      <c r="AO364" s="2780"/>
      <c r="AP364" s="643"/>
      <c r="AQ364" s="1805"/>
      <c r="AR364" s="1805"/>
      <c r="AS364" s="1805"/>
      <c r="AT364" s="764"/>
      <c r="AU364" s="1805"/>
      <c r="AV364" s="1805"/>
      <c r="AW364" s="1805"/>
      <c r="AX364" s="1798"/>
      <c r="AY364" s="1799"/>
      <c r="AZ364" s="1799"/>
      <c r="BA364" s="1799"/>
      <c r="BB364" s="1799"/>
      <c r="BC364" s="1800"/>
      <c r="BD364" s="772"/>
      <c r="BE364" s="771"/>
      <c r="BF364" s="767"/>
      <c r="BJ364" s="1823"/>
      <c r="BK364" s="1823"/>
      <c r="BL364" s="1824"/>
      <c r="BM364" s="1823"/>
      <c r="BN364" s="1823"/>
      <c r="BO364" s="1823"/>
      <c r="BP364" s="603"/>
      <c r="BQ364" s="1823"/>
      <c r="BR364" s="1823"/>
      <c r="BS364" s="1824"/>
    </row>
    <row r="365" spans="2:71" s="769" customFormat="1" ht="3.85" customHeight="1">
      <c r="B365" s="2465"/>
      <c r="C365" s="2465"/>
      <c r="D365" s="2465"/>
      <c r="E365" s="813"/>
      <c r="F365" s="814"/>
      <c r="G365" s="814"/>
      <c r="H365" s="814"/>
      <c r="I365" s="814"/>
      <c r="J365" s="814"/>
      <c r="K365" s="814"/>
      <c r="L365" s="814"/>
      <c r="M365" s="814"/>
      <c r="N365" s="819"/>
      <c r="O365" s="767"/>
      <c r="P365" s="767"/>
      <c r="Q365" s="767"/>
      <c r="R365" s="767"/>
      <c r="S365" s="767"/>
      <c r="T365" s="767"/>
      <c r="U365" s="555"/>
      <c r="V365" s="775"/>
      <c r="W365" s="713"/>
      <c r="X365" s="470"/>
      <c r="Y365" s="789"/>
      <c r="Z365" s="466"/>
      <c r="AA365" s="1805"/>
      <c r="AB365" s="1805"/>
      <c r="AC365" s="1805"/>
      <c r="AD365" s="764"/>
      <c r="AE365" s="1805"/>
      <c r="AF365" s="1805"/>
      <c r="AG365" s="1805"/>
      <c r="AH365" s="766"/>
      <c r="AI365" s="1805"/>
      <c r="AJ365" s="1805"/>
      <c r="AK365" s="1805"/>
      <c r="AL365" s="764"/>
      <c r="AM365" s="1805"/>
      <c r="AN365" s="1805"/>
      <c r="AO365" s="2780"/>
      <c r="AP365" s="643"/>
      <c r="AQ365" s="1805"/>
      <c r="AR365" s="1805"/>
      <c r="AS365" s="1805"/>
      <c r="AT365" s="764"/>
      <c r="AU365" s="1805"/>
      <c r="AV365" s="1805"/>
      <c r="AW365" s="1805"/>
      <c r="AX365" s="1798"/>
      <c r="AY365" s="1799"/>
      <c r="AZ365" s="1799"/>
      <c r="BA365" s="1799"/>
      <c r="BB365" s="1799"/>
      <c r="BC365" s="1800"/>
      <c r="BD365" s="772"/>
      <c r="BE365" s="771"/>
      <c r="BF365" s="767"/>
      <c r="BJ365" s="1823"/>
      <c r="BK365" s="1823"/>
      <c r="BL365" s="1824"/>
      <c r="BM365" s="1823" t="s">
        <v>1022</v>
      </c>
      <c r="BN365" s="1823"/>
      <c r="BO365" s="1823"/>
      <c r="BP365" s="603"/>
      <c r="BQ365" s="1823" t="s">
        <v>1021</v>
      </c>
      <c r="BR365" s="1823"/>
      <c r="BS365" s="1824"/>
    </row>
    <row r="366" spans="2:71" s="769" customFormat="1" ht="3.85" customHeight="1">
      <c r="B366" s="2465"/>
      <c r="C366" s="2465"/>
      <c r="D366" s="2465"/>
      <c r="E366" s="813"/>
      <c r="F366" s="814"/>
      <c r="G366" s="814"/>
      <c r="H366" s="814"/>
      <c r="I366" s="814"/>
      <c r="J366" s="814"/>
      <c r="K366" s="814"/>
      <c r="L366" s="814"/>
      <c r="M366" s="814"/>
      <c r="N366" s="819"/>
      <c r="O366" s="767"/>
      <c r="P366" s="767"/>
      <c r="Q366" s="767"/>
      <c r="R366" s="767"/>
      <c r="S366" s="767"/>
      <c r="T366" s="767"/>
      <c r="U366" s="555"/>
      <c r="V366" s="775"/>
      <c r="W366" s="713"/>
      <c r="X366" s="713"/>
      <c r="Y366" s="726"/>
      <c r="Z366" s="466"/>
      <c r="AA366" s="1805"/>
      <c r="AB366" s="1805"/>
      <c r="AC366" s="1805"/>
      <c r="AD366" s="764"/>
      <c r="AE366" s="1805"/>
      <c r="AF366" s="1805"/>
      <c r="AG366" s="1805"/>
      <c r="AH366" s="766"/>
      <c r="AI366" s="1805"/>
      <c r="AJ366" s="1805"/>
      <c r="AK366" s="1805"/>
      <c r="AL366" s="764"/>
      <c r="AM366" s="1805"/>
      <c r="AN366" s="1805"/>
      <c r="AO366" s="2780"/>
      <c r="AP366" s="643"/>
      <c r="AQ366" s="1805"/>
      <c r="AR366" s="1805"/>
      <c r="AS366" s="1805"/>
      <c r="AT366" s="764"/>
      <c r="AU366" s="1805"/>
      <c r="AV366" s="1805"/>
      <c r="AW366" s="1805"/>
      <c r="AX366" s="1798"/>
      <c r="AY366" s="1799"/>
      <c r="AZ366" s="1799"/>
      <c r="BA366" s="1799"/>
      <c r="BB366" s="1799"/>
      <c r="BC366" s="1800"/>
      <c r="BD366" s="772"/>
      <c r="BE366" s="771"/>
      <c r="BF366" s="767"/>
      <c r="BJ366" s="1823"/>
      <c r="BK366" s="1823"/>
      <c r="BL366" s="1824"/>
      <c r="BM366" s="1823"/>
      <c r="BN366" s="1823"/>
      <c r="BO366" s="1823"/>
      <c r="BP366" s="603"/>
      <c r="BQ366" s="1823"/>
      <c r="BR366" s="1823"/>
      <c r="BS366" s="1824"/>
    </row>
    <row r="367" spans="2:71" s="769" customFormat="1" ht="3.85" customHeight="1">
      <c r="B367" s="2465"/>
      <c r="C367" s="2465"/>
      <c r="D367" s="2465"/>
      <c r="E367" s="813"/>
      <c r="F367" s="814"/>
      <c r="G367" s="814"/>
      <c r="H367" s="814"/>
      <c r="I367" s="814"/>
      <c r="J367" s="814"/>
      <c r="K367" s="814"/>
      <c r="L367" s="814"/>
      <c r="M367" s="814"/>
      <c r="N367" s="819"/>
      <c r="O367" s="767"/>
      <c r="P367" s="767"/>
      <c r="Q367" s="767"/>
      <c r="R367" s="767"/>
      <c r="S367" s="767"/>
      <c r="T367" s="767"/>
      <c r="U367" s="555"/>
      <c r="V367" s="775"/>
      <c r="W367" s="713"/>
      <c r="X367" s="470"/>
      <c r="Y367" s="789"/>
      <c r="Z367" s="466"/>
      <c r="AA367" s="1805"/>
      <c r="AB367" s="1805"/>
      <c r="AC367" s="1805"/>
      <c r="AD367" s="764"/>
      <c r="AE367" s="1805"/>
      <c r="AF367" s="1805"/>
      <c r="AG367" s="1805"/>
      <c r="AH367" s="766"/>
      <c r="AI367" s="1805"/>
      <c r="AJ367" s="1805"/>
      <c r="AK367" s="1805"/>
      <c r="AL367" s="764"/>
      <c r="AM367" s="1805"/>
      <c r="AN367" s="1805"/>
      <c r="AO367" s="2780"/>
      <c r="AP367" s="643"/>
      <c r="AQ367" s="1805"/>
      <c r="AR367" s="1805"/>
      <c r="AS367" s="1805"/>
      <c r="AT367" s="764"/>
      <c r="AU367" s="1805"/>
      <c r="AV367" s="1805"/>
      <c r="AW367" s="1805"/>
      <c r="AX367" s="1798"/>
      <c r="AY367" s="1799"/>
      <c r="AZ367" s="1799"/>
      <c r="BA367" s="1799"/>
      <c r="BB367" s="1799"/>
      <c r="BC367" s="1800"/>
      <c r="BD367" s="772"/>
      <c r="BE367" s="771"/>
      <c r="BF367" s="767"/>
      <c r="BJ367" s="1823"/>
      <c r="BK367" s="1823"/>
      <c r="BL367" s="1824"/>
      <c r="BM367" s="1823"/>
      <c r="BN367" s="1823"/>
      <c r="BO367" s="1823"/>
      <c r="BP367" s="603"/>
      <c r="BQ367" s="1823"/>
      <c r="BR367" s="1823"/>
      <c r="BS367" s="1824"/>
    </row>
    <row r="368" spans="2:71" s="769" customFormat="1" ht="3.85" customHeight="1">
      <c r="B368" s="2465"/>
      <c r="C368" s="2465"/>
      <c r="D368" s="2465"/>
      <c r="E368" s="813"/>
      <c r="F368" s="814"/>
      <c r="G368" s="814"/>
      <c r="H368" s="814"/>
      <c r="I368" s="814"/>
      <c r="J368" s="814"/>
      <c r="K368" s="814"/>
      <c r="L368" s="814"/>
      <c r="M368" s="814"/>
      <c r="N368" s="819"/>
      <c r="O368" s="767"/>
      <c r="P368" s="767"/>
      <c r="Q368" s="767"/>
      <c r="R368" s="767"/>
      <c r="S368" s="767"/>
      <c r="T368" s="767"/>
      <c r="U368" s="555"/>
      <c r="V368" s="775"/>
      <c r="W368" s="713"/>
      <c r="X368" s="713"/>
      <c r="Y368" s="726"/>
      <c r="Z368" s="466"/>
      <c r="AA368" s="1805"/>
      <c r="AB368" s="1805"/>
      <c r="AC368" s="1805"/>
      <c r="AD368" s="764"/>
      <c r="AE368" s="1805"/>
      <c r="AF368" s="1805"/>
      <c r="AG368" s="1805"/>
      <c r="AH368" s="766"/>
      <c r="AI368" s="1805"/>
      <c r="AJ368" s="1805"/>
      <c r="AK368" s="1805"/>
      <c r="AL368" s="764"/>
      <c r="AM368" s="1805"/>
      <c r="AN368" s="1805"/>
      <c r="AO368" s="2780"/>
      <c r="AP368" s="643"/>
      <c r="AQ368" s="1805"/>
      <c r="AR368" s="1805"/>
      <c r="AS368" s="1805"/>
      <c r="AT368" s="764"/>
      <c r="AU368" s="1805"/>
      <c r="AV368" s="1805"/>
      <c r="AW368" s="1805"/>
      <c r="AX368" s="1798"/>
      <c r="AY368" s="1799"/>
      <c r="AZ368" s="1799"/>
      <c r="BA368" s="1799"/>
      <c r="BB368" s="1799"/>
      <c r="BC368" s="1800"/>
      <c r="BD368" s="772"/>
      <c r="BE368" s="771"/>
      <c r="BF368" s="767"/>
      <c r="BJ368" s="1823"/>
      <c r="BK368" s="1823"/>
      <c r="BL368" s="1824"/>
      <c r="BM368" s="1823"/>
      <c r="BN368" s="1823"/>
      <c r="BO368" s="1823"/>
      <c r="BP368" s="603"/>
      <c r="BQ368" s="1823"/>
      <c r="BR368" s="1823"/>
      <c r="BS368" s="1824"/>
    </row>
    <row r="369" spans="2:71" s="769" customFormat="1" ht="3.85" customHeight="1">
      <c r="B369" s="2465"/>
      <c r="C369" s="2465"/>
      <c r="D369" s="2465"/>
      <c r="E369" s="813"/>
      <c r="F369" s="814"/>
      <c r="G369" s="814"/>
      <c r="H369" s="814"/>
      <c r="I369" s="814"/>
      <c r="J369" s="814"/>
      <c r="K369" s="814"/>
      <c r="L369" s="814"/>
      <c r="M369" s="814"/>
      <c r="N369" s="819"/>
      <c r="O369" s="767"/>
      <c r="P369" s="767"/>
      <c r="Q369" s="767"/>
      <c r="R369" s="767"/>
      <c r="S369" s="767"/>
      <c r="T369" s="767"/>
      <c r="U369" s="555"/>
      <c r="V369" s="775"/>
      <c r="W369" s="713"/>
      <c r="X369" s="713"/>
      <c r="Y369" s="726"/>
      <c r="Z369" s="466"/>
      <c r="AA369" s="1805"/>
      <c r="AB369" s="1805"/>
      <c r="AC369" s="1805"/>
      <c r="AD369" s="764"/>
      <c r="AE369" s="1805"/>
      <c r="AF369" s="1805"/>
      <c r="AG369" s="1805"/>
      <c r="AH369" s="766"/>
      <c r="AI369" s="1805"/>
      <c r="AJ369" s="1805"/>
      <c r="AK369" s="1805"/>
      <c r="AL369" s="764"/>
      <c r="AM369" s="1805"/>
      <c r="AN369" s="1805"/>
      <c r="AO369" s="2780"/>
      <c r="AP369" s="643"/>
      <c r="AQ369" s="1805"/>
      <c r="AR369" s="1805"/>
      <c r="AS369" s="1805"/>
      <c r="AT369" s="764"/>
      <c r="AU369" s="1805"/>
      <c r="AV369" s="1805"/>
      <c r="AW369" s="1805"/>
      <c r="AX369" s="1798"/>
      <c r="AY369" s="1799"/>
      <c r="AZ369" s="1799"/>
      <c r="BA369" s="1799"/>
      <c r="BB369" s="1799"/>
      <c r="BC369" s="1800"/>
      <c r="BD369" s="772"/>
      <c r="BE369" s="771"/>
      <c r="BF369" s="767"/>
      <c r="BJ369" s="1823"/>
      <c r="BK369" s="1823"/>
      <c r="BL369" s="1824"/>
      <c r="BM369" s="1823"/>
      <c r="BN369" s="1823"/>
      <c r="BO369" s="1823"/>
      <c r="BP369" s="603"/>
      <c r="BQ369" s="1823"/>
      <c r="BR369" s="1823"/>
      <c r="BS369" s="1824"/>
    </row>
    <row r="370" spans="2:71" s="769" customFormat="1" ht="3.85" customHeight="1">
      <c r="B370" s="2465"/>
      <c r="C370" s="2465"/>
      <c r="D370" s="2465"/>
      <c r="E370" s="813"/>
      <c r="F370" s="814"/>
      <c r="G370" s="814"/>
      <c r="H370" s="814"/>
      <c r="I370" s="814"/>
      <c r="J370" s="814"/>
      <c r="K370" s="814"/>
      <c r="L370" s="814"/>
      <c r="M370" s="814"/>
      <c r="N370" s="819"/>
      <c r="O370" s="767"/>
      <c r="P370" s="767"/>
      <c r="Q370" s="767"/>
      <c r="R370" s="767"/>
      <c r="S370" s="767"/>
      <c r="T370" s="767"/>
      <c r="U370" s="555"/>
      <c r="V370" s="775"/>
      <c r="W370" s="713"/>
      <c r="X370" s="713"/>
      <c r="Y370" s="726"/>
      <c r="Z370" s="466"/>
      <c r="AA370" s="1805"/>
      <c r="AB370" s="1805"/>
      <c r="AC370" s="1805"/>
      <c r="AD370" s="764"/>
      <c r="AE370" s="1805"/>
      <c r="AF370" s="1805"/>
      <c r="AG370" s="1805"/>
      <c r="AH370" s="766"/>
      <c r="AI370" s="1805"/>
      <c r="AJ370" s="1805"/>
      <c r="AK370" s="1805"/>
      <c r="AL370" s="764"/>
      <c r="AM370" s="1805"/>
      <c r="AN370" s="1805"/>
      <c r="AO370" s="2780"/>
      <c r="AP370" s="643"/>
      <c r="AQ370" s="1805"/>
      <c r="AR370" s="1805"/>
      <c r="AS370" s="1805"/>
      <c r="AT370" s="764"/>
      <c r="AU370" s="1805"/>
      <c r="AV370" s="1805"/>
      <c r="AW370" s="1805"/>
      <c r="AX370" s="1798"/>
      <c r="AY370" s="1799"/>
      <c r="AZ370" s="1799"/>
      <c r="BA370" s="1799"/>
      <c r="BB370" s="1799"/>
      <c r="BC370" s="1800"/>
      <c r="BD370" s="772"/>
      <c r="BE370" s="771"/>
      <c r="BF370" s="767"/>
      <c r="BJ370" s="1823"/>
      <c r="BK370" s="1823"/>
      <c r="BL370" s="1824"/>
      <c r="BM370" s="1823"/>
      <c r="BN370" s="1823"/>
      <c r="BO370" s="1823"/>
      <c r="BP370" s="603"/>
      <c r="BQ370" s="1823"/>
      <c r="BR370" s="1823"/>
      <c r="BS370" s="1824"/>
    </row>
    <row r="371" spans="2:71" s="769" customFormat="1" ht="3.85" customHeight="1">
      <c r="B371" s="2465"/>
      <c r="C371" s="2465"/>
      <c r="D371" s="2465"/>
      <c r="E371" s="813"/>
      <c r="F371" s="814"/>
      <c r="G371" s="814"/>
      <c r="H371" s="814"/>
      <c r="I371" s="814"/>
      <c r="J371" s="814"/>
      <c r="K371" s="814"/>
      <c r="L371" s="814"/>
      <c r="M371" s="814"/>
      <c r="N371" s="819"/>
      <c r="O371" s="767"/>
      <c r="P371" s="767"/>
      <c r="Q371" s="767"/>
      <c r="R371" s="767"/>
      <c r="S371" s="767"/>
      <c r="T371" s="767"/>
      <c r="U371" s="555"/>
      <c r="V371" s="775"/>
      <c r="W371" s="713"/>
      <c r="X371" s="713"/>
      <c r="Y371" s="726"/>
      <c r="Z371" s="466"/>
      <c r="AA371" s="1805"/>
      <c r="AB371" s="1805"/>
      <c r="AC371" s="1805"/>
      <c r="AD371" s="764"/>
      <c r="AE371" s="1805"/>
      <c r="AF371" s="1805"/>
      <c r="AG371" s="1805"/>
      <c r="AH371" s="766"/>
      <c r="AI371" s="1805"/>
      <c r="AJ371" s="1805"/>
      <c r="AK371" s="1805"/>
      <c r="AL371" s="764"/>
      <c r="AM371" s="1805"/>
      <c r="AN371" s="1805"/>
      <c r="AO371" s="2780"/>
      <c r="AP371" s="643"/>
      <c r="AQ371" s="1805"/>
      <c r="AR371" s="1805"/>
      <c r="AS371" s="1805"/>
      <c r="AT371" s="764"/>
      <c r="AU371" s="1805"/>
      <c r="AV371" s="1805"/>
      <c r="AW371" s="1805"/>
      <c r="AX371" s="1798"/>
      <c r="AY371" s="1799"/>
      <c r="AZ371" s="1799"/>
      <c r="BA371" s="1799"/>
      <c r="BB371" s="1799"/>
      <c r="BC371" s="1800"/>
      <c r="BD371" s="772"/>
      <c r="BE371" s="771"/>
      <c r="BF371" s="767"/>
      <c r="BJ371" s="1823"/>
      <c r="BK371" s="1823"/>
      <c r="BL371" s="1824"/>
      <c r="BM371" s="1823"/>
      <c r="BN371" s="1823"/>
      <c r="BO371" s="1823"/>
      <c r="BP371" s="603"/>
      <c r="BQ371" s="1823"/>
      <c r="BR371" s="1823"/>
      <c r="BS371" s="1824"/>
    </row>
    <row r="372" spans="2:71" s="1248" customFormat="1" ht="3.85" customHeight="1">
      <c r="B372" s="2465"/>
      <c r="C372" s="2465"/>
      <c r="D372" s="2465"/>
      <c r="E372" s="813"/>
      <c r="F372" s="814"/>
      <c r="G372" s="814"/>
      <c r="H372" s="814"/>
      <c r="I372" s="814"/>
      <c r="J372" s="814"/>
      <c r="K372" s="814"/>
      <c r="L372" s="814"/>
      <c r="M372" s="814"/>
      <c r="N372" s="819"/>
      <c r="O372" s="1251"/>
      <c r="P372" s="1251"/>
      <c r="Q372" s="1251"/>
      <c r="R372" s="1251"/>
      <c r="S372" s="1251"/>
      <c r="T372" s="1251"/>
      <c r="U372" s="555"/>
      <c r="V372" s="1253"/>
      <c r="W372" s="713"/>
      <c r="X372" s="713"/>
      <c r="Y372" s="726"/>
      <c r="Z372" s="2834" t="s">
        <v>1932</v>
      </c>
      <c r="AA372" s="2835"/>
      <c r="AB372" s="2835"/>
      <c r="AC372" s="2835"/>
      <c r="AD372" s="2835"/>
      <c r="AE372" s="2835"/>
      <c r="AF372" s="2835"/>
      <c r="AG372" s="2836"/>
      <c r="AH372" s="2834" t="s">
        <v>1931</v>
      </c>
      <c r="AI372" s="2835"/>
      <c r="AJ372" s="2835"/>
      <c r="AK372" s="2835"/>
      <c r="AL372" s="2835"/>
      <c r="AM372" s="2835"/>
      <c r="AN372" s="2835"/>
      <c r="AO372" s="2836"/>
      <c r="AP372" s="643"/>
      <c r="AQ372" s="1249"/>
      <c r="AR372" s="1249"/>
      <c r="AS372" s="1249"/>
      <c r="AT372" s="1246"/>
      <c r="AU372" s="1249"/>
      <c r="AV372" s="1249"/>
      <c r="AW372" s="1249"/>
      <c r="AX372" s="1798"/>
      <c r="AY372" s="1799"/>
      <c r="AZ372" s="1799"/>
      <c r="BA372" s="1799"/>
      <c r="BB372" s="1799"/>
      <c r="BC372" s="1800"/>
      <c r="BD372" s="1250"/>
      <c r="BE372" s="1252"/>
      <c r="BF372" s="1251"/>
      <c r="BJ372" s="1823"/>
      <c r="BK372" s="1823"/>
      <c r="BL372" s="1824"/>
      <c r="BM372" s="1823"/>
      <c r="BN372" s="1823"/>
      <c r="BO372" s="1823"/>
      <c r="BP372" s="1251"/>
      <c r="BQ372" s="1823"/>
      <c r="BR372" s="1823"/>
      <c r="BS372" s="1824"/>
    </row>
    <row r="373" spans="2:71" s="1248" customFormat="1" ht="3.85" customHeight="1">
      <c r="B373" s="2465"/>
      <c r="C373" s="2465"/>
      <c r="D373" s="2465"/>
      <c r="E373" s="813"/>
      <c r="F373" s="814"/>
      <c r="G373" s="814"/>
      <c r="H373" s="814"/>
      <c r="I373" s="814"/>
      <c r="J373" s="814"/>
      <c r="K373" s="814"/>
      <c r="L373" s="814"/>
      <c r="M373" s="814"/>
      <c r="N373" s="819"/>
      <c r="O373" s="1251"/>
      <c r="P373" s="1251"/>
      <c r="Q373" s="1251"/>
      <c r="R373" s="1251"/>
      <c r="S373" s="1251"/>
      <c r="T373" s="1251"/>
      <c r="U373" s="555"/>
      <c r="V373" s="1253"/>
      <c r="W373" s="713"/>
      <c r="X373" s="713"/>
      <c r="Y373" s="726"/>
      <c r="Z373" s="2834"/>
      <c r="AA373" s="2835"/>
      <c r="AB373" s="2835"/>
      <c r="AC373" s="2835"/>
      <c r="AD373" s="2835"/>
      <c r="AE373" s="2835"/>
      <c r="AF373" s="2835"/>
      <c r="AG373" s="2836"/>
      <c r="AH373" s="2834"/>
      <c r="AI373" s="2835"/>
      <c r="AJ373" s="2835"/>
      <c r="AK373" s="2835"/>
      <c r="AL373" s="2835"/>
      <c r="AM373" s="2835"/>
      <c r="AN373" s="2835"/>
      <c r="AO373" s="2836"/>
      <c r="AP373" s="643"/>
      <c r="AQ373" s="1249"/>
      <c r="AR373" s="1249"/>
      <c r="AS373" s="1249"/>
      <c r="AT373" s="1246"/>
      <c r="AU373" s="1249"/>
      <c r="AV373" s="1249"/>
      <c r="AW373" s="1249"/>
      <c r="AX373" s="1798"/>
      <c r="AY373" s="1799"/>
      <c r="AZ373" s="1799"/>
      <c r="BA373" s="1799"/>
      <c r="BB373" s="1799"/>
      <c r="BC373" s="1800"/>
      <c r="BD373" s="1250"/>
      <c r="BE373" s="1252"/>
      <c r="BF373" s="1251"/>
      <c r="BJ373" s="1823"/>
      <c r="BK373" s="1823"/>
      <c r="BL373" s="1824"/>
      <c r="BM373" s="1823"/>
      <c r="BN373" s="1823"/>
      <c r="BO373" s="1823"/>
      <c r="BP373" s="1251"/>
      <c r="BQ373" s="1823"/>
      <c r="BR373" s="1823"/>
      <c r="BS373" s="1824"/>
    </row>
    <row r="374" spans="2:71" s="1248" customFormat="1" ht="3.85" customHeight="1">
      <c r="B374" s="2465"/>
      <c r="C374" s="2465"/>
      <c r="D374" s="2465"/>
      <c r="E374" s="813"/>
      <c r="F374" s="814"/>
      <c r="G374" s="814"/>
      <c r="H374" s="814"/>
      <c r="I374" s="814"/>
      <c r="J374" s="814"/>
      <c r="K374" s="814"/>
      <c r="L374" s="814"/>
      <c r="M374" s="814"/>
      <c r="N374" s="819"/>
      <c r="O374" s="1251"/>
      <c r="P374" s="1251"/>
      <c r="Q374" s="1251"/>
      <c r="R374" s="1251"/>
      <c r="S374" s="1251"/>
      <c r="T374" s="1251"/>
      <c r="U374" s="555"/>
      <c r="V374" s="1253"/>
      <c r="W374" s="713"/>
      <c r="X374" s="713"/>
      <c r="Y374" s="726"/>
      <c r="Z374" s="2834"/>
      <c r="AA374" s="2835"/>
      <c r="AB374" s="2835"/>
      <c r="AC374" s="2835"/>
      <c r="AD374" s="2835"/>
      <c r="AE374" s="2835"/>
      <c r="AF374" s="2835"/>
      <c r="AG374" s="2836"/>
      <c r="AH374" s="2834"/>
      <c r="AI374" s="2835"/>
      <c r="AJ374" s="2835"/>
      <c r="AK374" s="2835"/>
      <c r="AL374" s="2835"/>
      <c r="AM374" s="2835"/>
      <c r="AN374" s="2835"/>
      <c r="AO374" s="2836"/>
      <c r="AP374" s="643"/>
      <c r="AQ374" s="1249"/>
      <c r="AR374" s="1249"/>
      <c r="AS374" s="1249"/>
      <c r="AT374" s="1246"/>
      <c r="AU374" s="1249"/>
      <c r="AV374" s="1249"/>
      <c r="AW374" s="1249"/>
      <c r="AX374" s="1798"/>
      <c r="AY374" s="1799"/>
      <c r="AZ374" s="1799"/>
      <c r="BA374" s="1799"/>
      <c r="BB374" s="1799"/>
      <c r="BC374" s="1800"/>
      <c r="BD374" s="1250"/>
      <c r="BE374" s="1252"/>
      <c r="BF374" s="1251"/>
      <c r="BJ374" s="1823"/>
      <c r="BK374" s="1823"/>
      <c r="BL374" s="1824"/>
      <c r="BM374" s="1823"/>
      <c r="BN374" s="1823"/>
      <c r="BO374" s="1823"/>
      <c r="BP374" s="1251"/>
      <c r="BQ374" s="1823"/>
      <c r="BR374" s="1823"/>
      <c r="BS374" s="1824"/>
    </row>
    <row r="375" spans="2:71" s="1248" customFormat="1" ht="3.85" customHeight="1">
      <c r="B375" s="2465"/>
      <c r="C375" s="2465"/>
      <c r="D375" s="2465"/>
      <c r="E375" s="813"/>
      <c r="F375" s="814"/>
      <c r="G375" s="814"/>
      <c r="H375" s="814"/>
      <c r="I375" s="814"/>
      <c r="J375" s="814"/>
      <c r="K375" s="814"/>
      <c r="L375" s="814"/>
      <c r="M375" s="814"/>
      <c r="N375" s="819"/>
      <c r="O375" s="1251"/>
      <c r="P375" s="1251"/>
      <c r="Q375" s="1251"/>
      <c r="R375" s="1251"/>
      <c r="S375" s="1251"/>
      <c r="T375" s="1251"/>
      <c r="U375" s="555"/>
      <c r="V375" s="1253"/>
      <c r="W375" s="713"/>
      <c r="X375" s="713"/>
      <c r="Y375" s="726"/>
      <c r="Z375" s="2834"/>
      <c r="AA375" s="2835"/>
      <c r="AB375" s="2835"/>
      <c r="AC375" s="2835"/>
      <c r="AD375" s="2835"/>
      <c r="AE375" s="2835"/>
      <c r="AF375" s="2835"/>
      <c r="AG375" s="2836"/>
      <c r="AH375" s="2834"/>
      <c r="AI375" s="2835"/>
      <c r="AJ375" s="2835"/>
      <c r="AK375" s="2835"/>
      <c r="AL375" s="2835"/>
      <c r="AM375" s="2835"/>
      <c r="AN375" s="2835"/>
      <c r="AO375" s="2836"/>
      <c r="AP375" s="643"/>
      <c r="AQ375" s="1249"/>
      <c r="AR375" s="1249"/>
      <c r="AS375" s="1249"/>
      <c r="AT375" s="1246"/>
      <c r="AU375" s="1249"/>
      <c r="AV375" s="1249"/>
      <c r="AW375" s="1249"/>
      <c r="AX375" s="1798"/>
      <c r="AY375" s="1799"/>
      <c r="AZ375" s="1799"/>
      <c r="BA375" s="1799"/>
      <c r="BB375" s="1799"/>
      <c r="BC375" s="1800"/>
      <c r="BD375" s="1250"/>
      <c r="BE375" s="1252"/>
      <c r="BF375" s="1251"/>
      <c r="BJ375" s="1823"/>
      <c r="BK375" s="1823"/>
      <c r="BL375" s="1824"/>
      <c r="BM375" s="1823"/>
      <c r="BN375" s="1823"/>
      <c r="BO375" s="1823"/>
      <c r="BP375" s="1251"/>
      <c r="BQ375" s="1823"/>
      <c r="BR375" s="1823"/>
      <c r="BS375" s="1824"/>
    </row>
    <row r="376" spans="2:71" s="769" customFormat="1" ht="3.75" customHeight="1">
      <c r="B376" s="2465"/>
      <c r="C376" s="2465"/>
      <c r="D376" s="2465"/>
      <c r="E376" s="813"/>
      <c r="F376" s="814"/>
      <c r="G376" s="814"/>
      <c r="H376" s="814"/>
      <c r="I376" s="814"/>
      <c r="J376" s="814"/>
      <c r="K376" s="814"/>
      <c r="L376" s="814"/>
      <c r="M376" s="814"/>
      <c r="N376" s="819"/>
      <c r="O376" s="767"/>
      <c r="P376" s="767"/>
      <c r="Q376" s="767"/>
      <c r="R376" s="767"/>
      <c r="S376" s="767"/>
      <c r="T376" s="767"/>
      <c r="U376" s="555"/>
      <c r="V376" s="775"/>
      <c r="W376" s="713"/>
      <c r="X376" s="713"/>
      <c r="Y376" s="726"/>
      <c r="Z376" s="2825" t="s">
        <v>1929</v>
      </c>
      <c r="AA376" s="2826"/>
      <c r="AB376" s="2826"/>
      <c r="AC376" s="2826"/>
      <c r="AD376" s="2826"/>
      <c r="AE376" s="2826"/>
      <c r="AF376" s="2826"/>
      <c r="AG376" s="2827"/>
      <c r="AH376" s="2825" t="s">
        <v>1933</v>
      </c>
      <c r="AI376" s="2826"/>
      <c r="AJ376" s="2826"/>
      <c r="AK376" s="2826"/>
      <c r="AL376" s="2826"/>
      <c r="AM376" s="2826"/>
      <c r="AN376" s="2826"/>
      <c r="AO376" s="2827"/>
      <c r="AP376" s="643"/>
      <c r="AQ376" s="643"/>
      <c r="AR376" s="643"/>
      <c r="AS376" s="643"/>
      <c r="AT376" s="643"/>
      <c r="AU376" s="643"/>
      <c r="AV376" s="643"/>
      <c r="AW376" s="644"/>
      <c r="AX376" s="1798"/>
      <c r="AY376" s="1799"/>
      <c r="AZ376" s="1799"/>
      <c r="BA376" s="1799"/>
      <c r="BB376" s="1799"/>
      <c r="BC376" s="1800"/>
      <c r="BD376" s="772"/>
      <c r="BE376" s="771"/>
      <c r="BF376" s="767"/>
      <c r="BJ376" s="1823"/>
      <c r="BK376" s="1823"/>
      <c r="BL376" s="1824"/>
      <c r="BM376" s="1823"/>
      <c r="BN376" s="1823"/>
      <c r="BO376" s="1823"/>
      <c r="BP376" s="603"/>
      <c r="BQ376" s="1823"/>
      <c r="BR376" s="1823"/>
      <c r="BS376" s="1824"/>
    </row>
    <row r="377" spans="2:71" s="769" customFormat="1" ht="3.75" customHeight="1">
      <c r="B377" s="2465"/>
      <c r="C377" s="2465"/>
      <c r="D377" s="2465"/>
      <c r="E377" s="813"/>
      <c r="F377" s="814"/>
      <c r="G377" s="814"/>
      <c r="H377" s="814"/>
      <c r="I377" s="814"/>
      <c r="J377" s="814"/>
      <c r="K377" s="814"/>
      <c r="L377" s="814"/>
      <c r="M377" s="814"/>
      <c r="N377" s="819"/>
      <c r="O377" s="767"/>
      <c r="P377" s="767"/>
      <c r="Q377" s="767"/>
      <c r="R377" s="767"/>
      <c r="S377" s="767"/>
      <c r="T377" s="767"/>
      <c r="U377" s="555"/>
      <c r="V377" s="775"/>
      <c r="W377" s="713"/>
      <c r="X377" s="713"/>
      <c r="Y377" s="726"/>
      <c r="Z377" s="2828"/>
      <c r="AA377" s="2829"/>
      <c r="AB377" s="2829"/>
      <c r="AC377" s="2829"/>
      <c r="AD377" s="2829"/>
      <c r="AE377" s="2829"/>
      <c r="AF377" s="2829"/>
      <c r="AG377" s="2830"/>
      <c r="AH377" s="2828"/>
      <c r="AI377" s="2829"/>
      <c r="AJ377" s="2829"/>
      <c r="AK377" s="2829"/>
      <c r="AL377" s="2829"/>
      <c r="AM377" s="2829"/>
      <c r="AN377" s="2829"/>
      <c r="AO377" s="2830"/>
      <c r="AP377" s="643"/>
      <c r="AQ377" s="643"/>
      <c r="AR377" s="643"/>
      <c r="AS377" s="643"/>
      <c r="AT377" s="643"/>
      <c r="AU377" s="643"/>
      <c r="AV377" s="643"/>
      <c r="AW377" s="644"/>
      <c r="AX377" s="1798"/>
      <c r="AY377" s="1799"/>
      <c r="AZ377" s="1799"/>
      <c r="BA377" s="1799"/>
      <c r="BB377" s="1799"/>
      <c r="BC377" s="1800"/>
      <c r="BD377" s="772"/>
      <c r="BE377" s="771"/>
      <c r="BF377" s="767"/>
      <c r="BJ377" s="1823"/>
      <c r="BK377" s="1823"/>
      <c r="BL377" s="1824"/>
      <c r="BM377" s="1823"/>
      <c r="BN377" s="1823"/>
      <c r="BO377" s="1823"/>
      <c r="BP377" s="603"/>
      <c r="BQ377" s="1823"/>
      <c r="BR377" s="1823"/>
      <c r="BS377" s="1824"/>
    </row>
    <row r="378" spans="2:71" s="769" customFormat="1" ht="3.75" customHeight="1">
      <c r="B378" s="2465"/>
      <c r="C378" s="2465"/>
      <c r="D378" s="2465"/>
      <c r="E378" s="807"/>
      <c r="F378" s="808"/>
      <c r="G378" s="808"/>
      <c r="H378" s="808"/>
      <c r="I378" s="808"/>
      <c r="J378" s="808"/>
      <c r="K378" s="808"/>
      <c r="L378" s="808"/>
      <c r="M378" s="814"/>
      <c r="N378" s="819"/>
      <c r="O378" s="767"/>
      <c r="P378" s="767"/>
      <c r="Q378" s="767"/>
      <c r="R378" s="767"/>
      <c r="S378" s="767"/>
      <c r="T378" s="767"/>
      <c r="U378" s="555"/>
      <c r="V378" s="775"/>
      <c r="W378" s="713"/>
      <c r="X378" s="713"/>
      <c r="Y378" s="726"/>
      <c r="Z378" s="2828"/>
      <c r="AA378" s="2829"/>
      <c r="AB378" s="2829"/>
      <c r="AC378" s="2829"/>
      <c r="AD378" s="2829"/>
      <c r="AE378" s="2829"/>
      <c r="AF378" s="2829"/>
      <c r="AG378" s="2830"/>
      <c r="AH378" s="2828"/>
      <c r="AI378" s="2829"/>
      <c r="AJ378" s="2829"/>
      <c r="AK378" s="2829"/>
      <c r="AL378" s="2829"/>
      <c r="AM378" s="2829"/>
      <c r="AN378" s="2829"/>
      <c r="AO378" s="2830"/>
      <c r="AP378" s="643"/>
      <c r="AQ378" s="643"/>
      <c r="AR378" s="643"/>
      <c r="AS378" s="643"/>
      <c r="AT378" s="643"/>
      <c r="AU378" s="643"/>
      <c r="AV378" s="643"/>
      <c r="AW378" s="644"/>
      <c r="AX378" s="1798"/>
      <c r="AY378" s="1799"/>
      <c r="AZ378" s="1799"/>
      <c r="BA378" s="1799"/>
      <c r="BB378" s="1799"/>
      <c r="BC378" s="1800"/>
      <c r="BD378" s="772"/>
      <c r="BE378" s="771"/>
      <c r="BF378" s="767"/>
    </row>
    <row r="379" spans="2:71" s="769" customFormat="1" ht="3.75" customHeight="1">
      <c r="B379" s="2465"/>
      <c r="C379" s="2465"/>
      <c r="D379" s="2465"/>
      <c r="E379" s="809"/>
      <c r="F379" s="810"/>
      <c r="G379" s="810"/>
      <c r="H379" s="810"/>
      <c r="I379" s="810"/>
      <c r="J379" s="810"/>
      <c r="K379" s="810"/>
      <c r="L379" s="810"/>
      <c r="M379" s="814"/>
      <c r="N379" s="819"/>
      <c r="O379" s="767"/>
      <c r="P379" s="767"/>
      <c r="Q379" s="767"/>
      <c r="R379" s="767"/>
      <c r="S379" s="767"/>
      <c r="T379" s="767"/>
      <c r="U379" s="555"/>
      <c r="V379" s="775"/>
      <c r="W379" s="713"/>
      <c r="X379" s="713"/>
      <c r="Y379" s="726"/>
      <c r="Z379" s="2831"/>
      <c r="AA379" s="2832"/>
      <c r="AB379" s="2832"/>
      <c r="AC379" s="2832"/>
      <c r="AD379" s="2832"/>
      <c r="AE379" s="2832"/>
      <c r="AF379" s="2832"/>
      <c r="AG379" s="2833"/>
      <c r="AH379" s="2831"/>
      <c r="AI379" s="2832"/>
      <c r="AJ379" s="2832"/>
      <c r="AK379" s="2832"/>
      <c r="AL379" s="2832"/>
      <c r="AM379" s="2832"/>
      <c r="AN379" s="2832"/>
      <c r="AO379" s="2833"/>
      <c r="AP379" s="643"/>
      <c r="AQ379" s="643"/>
      <c r="AR379" s="643"/>
      <c r="AS379" s="643"/>
      <c r="AT379" s="643"/>
      <c r="AU379" s="643"/>
      <c r="AV379" s="643"/>
      <c r="AW379" s="644"/>
      <c r="AX379" s="1798"/>
      <c r="AY379" s="1799"/>
      <c r="AZ379" s="1799"/>
      <c r="BA379" s="1799"/>
      <c r="BB379" s="1799"/>
      <c r="BC379" s="1800"/>
      <c r="BD379" s="772"/>
      <c r="BE379" s="771"/>
      <c r="BF379" s="767"/>
    </row>
    <row r="380" spans="2:71" s="1248" customFormat="1" ht="3.75" customHeight="1">
      <c r="B380" s="2465"/>
      <c r="C380" s="2465"/>
      <c r="D380" s="2465"/>
      <c r="E380" s="809"/>
      <c r="F380" s="810"/>
      <c r="G380" s="810"/>
      <c r="H380" s="810"/>
      <c r="I380" s="810"/>
      <c r="J380" s="810"/>
      <c r="K380" s="810"/>
      <c r="L380" s="810"/>
      <c r="M380" s="814"/>
      <c r="N380" s="819"/>
      <c r="O380" s="1251"/>
      <c r="P380" s="1251"/>
      <c r="Q380" s="1251"/>
      <c r="R380" s="1251"/>
      <c r="S380" s="1251"/>
      <c r="T380" s="1251"/>
      <c r="U380" s="555"/>
      <c r="V380" s="1253"/>
      <c r="W380" s="713"/>
      <c r="X380" s="713"/>
      <c r="Y380" s="726"/>
      <c r="Z380" s="2825" t="s">
        <v>1930</v>
      </c>
      <c r="AA380" s="2826"/>
      <c r="AB380" s="2826"/>
      <c r="AC380" s="2826"/>
      <c r="AD380" s="2826"/>
      <c r="AE380" s="2826"/>
      <c r="AF380" s="2826"/>
      <c r="AG380" s="2827"/>
      <c r="AH380" s="1247"/>
      <c r="AI380" s="1246"/>
      <c r="AJ380" s="1246"/>
      <c r="AK380" s="1246"/>
      <c r="AL380" s="643"/>
      <c r="AM380" s="643"/>
      <c r="AN380" s="643"/>
      <c r="AO380" s="644"/>
      <c r="AP380" s="643"/>
      <c r="AQ380" s="643"/>
      <c r="AR380" s="643"/>
      <c r="AS380" s="643"/>
      <c r="AT380" s="643"/>
      <c r="AU380" s="643"/>
      <c r="AV380" s="643"/>
      <c r="AW380" s="644"/>
      <c r="AX380" s="1798"/>
      <c r="AY380" s="1799"/>
      <c r="AZ380" s="1799"/>
      <c r="BA380" s="1799"/>
      <c r="BB380" s="1799"/>
      <c r="BC380" s="1800"/>
      <c r="BD380" s="1250"/>
      <c r="BE380" s="1252"/>
      <c r="BF380" s="1251"/>
    </row>
    <row r="381" spans="2:71" s="1248" customFormat="1" ht="3.75" customHeight="1">
      <c r="B381" s="2465"/>
      <c r="C381" s="2465"/>
      <c r="D381" s="2465"/>
      <c r="E381" s="809"/>
      <c r="F381" s="810"/>
      <c r="G381" s="810"/>
      <c r="H381" s="810"/>
      <c r="I381" s="810"/>
      <c r="J381" s="810"/>
      <c r="K381" s="810"/>
      <c r="L381" s="810"/>
      <c r="M381" s="814"/>
      <c r="N381" s="819"/>
      <c r="O381" s="1251"/>
      <c r="P381" s="1251"/>
      <c r="Q381" s="1251"/>
      <c r="R381" s="1251"/>
      <c r="S381" s="1251"/>
      <c r="T381" s="1251"/>
      <c r="U381" s="555"/>
      <c r="V381" s="1253"/>
      <c r="W381" s="713"/>
      <c r="X381" s="713"/>
      <c r="Y381" s="726"/>
      <c r="Z381" s="2828"/>
      <c r="AA381" s="2829"/>
      <c r="AB381" s="2829"/>
      <c r="AC381" s="2829"/>
      <c r="AD381" s="2829"/>
      <c r="AE381" s="2829"/>
      <c r="AF381" s="2829"/>
      <c r="AG381" s="2830"/>
      <c r="AH381" s="1247"/>
      <c r="AI381" s="1246"/>
      <c r="AJ381" s="1246"/>
      <c r="AK381" s="1246"/>
      <c r="AL381" s="643"/>
      <c r="AM381" s="643"/>
      <c r="AN381" s="643"/>
      <c r="AO381" s="644"/>
      <c r="AP381" s="643"/>
      <c r="AQ381" s="643"/>
      <c r="AR381" s="643"/>
      <c r="AS381" s="643"/>
      <c r="AT381" s="643"/>
      <c r="AU381" s="643"/>
      <c r="AV381" s="643"/>
      <c r="AW381" s="644"/>
      <c r="AX381" s="1798"/>
      <c r="AY381" s="1799"/>
      <c r="AZ381" s="1799"/>
      <c r="BA381" s="1799"/>
      <c r="BB381" s="1799"/>
      <c r="BC381" s="1800"/>
      <c r="BD381" s="1250"/>
      <c r="BE381" s="1252"/>
      <c r="BF381" s="1251"/>
    </row>
    <row r="382" spans="2:71" s="1248" customFormat="1" ht="3.75" customHeight="1">
      <c r="B382" s="2465"/>
      <c r="C382" s="2465"/>
      <c r="D382" s="2465"/>
      <c r="E382" s="809"/>
      <c r="F382" s="810"/>
      <c r="G382" s="810"/>
      <c r="H382" s="810"/>
      <c r="I382" s="810"/>
      <c r="J382" s="810"/>
      <c r="K382" s="810"/>
      <c r="L382" s="810"/>
      <c r="M382" s="814"/>
      <c r="N382" s="819"/>
      <c r="O382" s="1251"/>
      <c r="P382" s="1251"/>
      <c r="Q382" s="1251"/>
      <c r="R382" s="1251"/>
      <c r="S382" s="1251"/>
      <c r="T382" s="1251"/>
      <c r="U382" s="555"/>
      <c r="V382" s="1253"/>
      <c r="W382" s="713"/>
      <c r="X382" s="713"/>
      <c r="Y382" s="726"/>
      <c r="Z382" s="2828"/>
      <c r="AA382" s="2829"/>
      <c r="AB382" s="2829"/>
      <c r="AC382" s="2829"/>
      <c r="AD382" s="2829"/>
      <c r="AE382" s="2829"/>
      <c r="AF382" s="2829"/>
      <c r="AG382" s="2830"/>
      <c r="AH382" s="1247"/>
      <c r="AI382" s="1246"/>
      <c r="AJ382" s="1246"/>
      <c r="AK382" s="1246"/>
      <c r="AL382" s="643"/>
      <c r="AM382" s="643"/>
      <c r="AN382" s="643"/>
      <c r="AO382" s="644"/>
      <c r="AP382" s="643"/>
      <c r="AQ382" s="643"/>
      <c r="AR382" s="643"/>
      <c r="AS382" s="643"/>
      <c r="AT382" s="643"/>
      <c r="AU382" s="643"/>
      <c r="AV382" s="643"/>
      <c r="AW382" s="644"/>
      <c r="AX382" s="1798"/>
      <c r="AY382" s="1799"/>
      <c r="AZ382" s="1799"/>
      <c r="BA382" s="1799"/>
      <c r="BB382" s="1799"/>
      <c r="BC382" s="1800"/>
      <c r="BD382" s="1250"/>
      <c r="BE382" s="1252"/>
      <c r="BF382" s="1251"/>
    </row>
    <row r="383" spans="2:71" s="1248" customFormat="1" ht="3.75" customHeight="1">
      <c r="B383" s="2465"/>
      <c r="C383" s="2465"/>
      <c r="D383" s="2465"/>
      <c r="E383" s="809"/>
      <c r="F383" s="810"/>
      <c r="G383" s="810"/>
      <c r="H383" s="810"/>
      <c r="I383" s="810"/>
      <c r="J383" s="810"/>
      <c r="K383" s="810"/>
      <c r="L383" s="810"/>
      <c r="M383" s="814"/>
      <c r="N383" s="819"/>
      <c r="O383" s="1251"/>
      <c r="P383" s="1251"/>
      <c r="Q383" s="1251"/>
      <c r="R383" s="1251"/>
      <c r="S383" s="1251"/>
      <c r="T383" s="1251"/>
      <c r="U383" s="555"/>
      <c r="V383" s="1253"/>
      <c r="W383" s="713"/>
      <c r="X383" s="713"/>
      <c r="Y383" s="726"/>
      <c r="Z383" s="2831"/>
      <c r="AA383" s="2832"/>
      <c r="AB383" s="2832"/>
      <c r="AC383" s="2832"/>
      <c r="AD383" s="2832"/>
      <c r="AE383" s="2832"/>
      <c r="AF383" s="2832"/>
      <c r="AG383" s="2833"/>
      <c r="AH383" s="1247"/>
      <c r="AI383" s="1246"/>
      <c r="AJ383" s="1246"/>
      <c r="AK383" s="1246"/>
      <c r="AL383" s="643"/>
      <c r="AM383" s="643"/>
      <c r="AN383" s="643"/>
      <c r="AO383" s="644"/>
      <c r="AP383" s="643"/>
      <c r="AQ383" s="643"/>
      <c r="AR383" s="643"/>
      <c r="AS383" s="643"/>
      <c r="AT383" s="643"/>
      <c r="AU383" s="643"/>
      <c r="AV383" s="643"/>
      <c r="AW383" s="644"/>
      <c r="AX383" s="1798"/>
      <c r="AY383" s="1799"/>
      <c r="AZ383" s="1799"/>
      <c r="BA383" s="1799"/>
      <c r="BB383" s="1799"/>
      <c r="BC383" s="1800"/>
      <c r="BD383" s="1250"/>
      <c r="BE383" s="1252"/>
      <c r="BF383" s="1251"/>
    </row>
    <row r="384" spans="2:71" s="769" customFormat="1" ht="3.75" customHeight="1">
      <c r="B384" s="2465"/>
      <c r="C384" s="2465"/>
      <c r="D384" s="2465"/>
      <c r="E384" s="809"/>
      <c r="F384" s="810"/>
      <c r="G384" s="810"/>
      <c r="H384" s="810"/>
      <c r="I384" s="810"/>
      <c r="J384" s="810"/>
      <c r="K384" s="810"/>
      <c r="L384" s="810"/>
      <c r="M384" s="814"/>
      <c r="N384" s="819"/>
      <c r="O384" s="767"/>
      <c r="P384" s="767"/>
      <c r="Q384" s="767"/>
      <c r="R384" s="767"/>
      <c r="S384" s="767"/>
      <c r="T384" s="767"/>
      <c r="U384" s="555"/>
      <c r="V384" s="775"/>
      <c r="W384" s="713"/>
      <c r="X384" s="713"/>
      <c r="Y384" s="726"/>
      <c r="Z384" s="2819"/>
      <c r="AA384" s="2820"/>
      <c r="AB384" s="2820"/>
      <c r="AC384" s="2820"/>
      <c r="AD384" s="2820"/>
      <c r="AE384" s="2820"/>
      <c r="AF384" s="2820"/>
      <c r="AG384" s="2821"/>
      <c r="AH384" s="766"/>
      <c r="AI384" s="764"/>
      <c r="AJ384" s="764"/>
      <c r="AK384" s="764"/>
      <c r="AL384" s="643"/>
      <c r="AM384" s="643"/>
      <c r="AN384" s="643"/>
      <c r="AO384" s="644"/>
      <c r="AP384" s="643"/>
      <c r="AQ384" s="643"/>
      <c r="AR384" s="643"/>
      <c r="AS384" s="643"/>
      <c r="AT384" s="643"/>
      <c r="AU384" s="643"/>
      <c r="AV384" s="643"/>
      <c r="AW384" s="644"/>
      <c r="AX384" s="1798"/>
      <c r="AY384" s="1799"/>
      <c r="AZ384" s="1799"/>
      <c r="BA384" s="1799"/>
      <c r="BB384" s="1799"/>
      <c r="BC384" s="1800"/>
      <c r="BD384" s="772"/>
      <c r="BE384" s="771"/>
      <c r="BF384" s="767"/>
    </row>
    <row r="385" spans="2:58" s="769" customFormat="1" ht="3.75" customHeight="1">
      <c r="B385" s="2465"/>
      <c r="C385" s="2465"/>
      <c r="D385" s="2465"/>
      <c r="E385" s="809"/>
      <c r="F385" s="810"/>
      <c r="G385" s="810"/>
      <c r="H385" s="810"/>
      <c r="I385" s="810"/>
      <c r="J385" s="810"/>
      <c r="K385" s="810"/>
      <c r="L385" s="810"/>
      <c r="M385" s="814"/>
      <c r="N385" s="819"/>
      <c r="O385" s="767"/>
      <c r="P385" s="767"/>
      <c r="Q385" s="767"/>
      <c r="R385" s="767"/>
      <c r="S385" s="767"/>
      <c r="T385" s="767"/>
      <c r="U385" s="555"/>
      <c r="V385" s="775"/>
      <c r="W385" s="713"/>
      <c r="X385" s="713"/>
      <c r="Y385" s="726"/>
      <c r="Z385" s="2819"/>
      <c r="AA385" s="2820"/>
      <c r="AB385" s="2820"/>
      <c r="AC385" s="2820"/>
      <c r="AD385" s="2820"/>
      <c r="AE385" s="2820"/>
      <c r="AF385" s="2820"/>
      <c r="AG385" s="2821"/>
      <c r="AH385" s="766"/>
      <c r="AI385" s="764"/>
      <c r="AJ385" s="764"/>
      <c r="AK385" s="764"/>
      <c r="AL385" s="643"/>
      <c r="AM385" s="643"/>
      <c r="AN385" s="643"/>
      <c r="AO385" s="644"/>
      <c r="AP385" s="643"/>
      <c r="AQ385" s="643"/>
      <c r="AR385" s="643"/>
      <c r="AS385" s="643"/>
      <c r="AT385" s="643"/>
      <c r="AU385" s="643"/>
      <c r="AV385" s="643"/>
      <c r="AW385" s="644"/>
      <c r="AX385" s="1798"/>
      <c r="AY385" s="1799"/>
      <c r="AZ385" s="1799"/>
      <c r="BA385" s="1799"/>
      <c r="BB385" s="1799"/>
      <c r="BC385" s="1800"/>
      <c r="BD385" s="772"/>
      <c r="BE385" s="771"/>
      <c r="BF385" s="767"/>
    </row>
    <row r="386" spans="2:58" s="769" customFormat="1" ht="3.75" customHeight="1">
      <c r="B386" s="2465"/>
      <c r="C386" s="2465"/>
      <c r="D386" s="2465"/>
      <c r="E386" s="809"/>
      <c r="F386" s="810"/>
      <c r="G386" s="810"/>
      <c r="H386" s="810"/>
      <c r="I386" s="810"/>
      <c r="J386" s="810"/>
      <c r="K386" s="810"/>
      <c r="L386" s="810"/>
      <c r="M386" s="814"/>
      <c r="N386" s="819"/>
      <c r="O386" s="767"/>
      <c r="P386" s="767"/>
      <c r="Q386" s="767"/>
      <c r="R386" s="767"/>
      <c r="S386" s="767"/>
      <c r="T386" s="767"/>
      <c r="U386" s="555"/>
      <c r="V386" s="775"/>
      <c r="W386" s="713"/>
      <c r="X386" s="713"/>
      <c r="Y386" s="726"/>
      <c r="Z386" s="2819"/>
      <c r="AA386" s="2820"/>
      <c r="AB386" s="2820"/>
      <c r="AC386" s="2820"/>
      <c r="AD386" s="2820"/>
      <c r="AE386" s="2820"/>
      <c r="AF386" s="2820"/>
      <c r="AG386" s="2821"/>
      <c r="AH386" s="766"/>
      <c r="AI386" s="764"/>
      <c r="AJ386" s="764"/>
      <c r="AK386" s="764"/>
      <c r="AL386" s="643"/>
      <c r="AM386" s="643"/>
      <c r="AN386" s="643"/>
      <c r="AO386" s="644"/>
      <c r="AP386" s="643"/>
      <c r="AQ386" s="643"/>
      <c r="AR386" s="643"/>
      <c r="AS386" s="643"/>
      <c r="AT386" s="643"/>
      <c r="AU386" s="643"/>
      <c r="AV386" s="643"/>
      <c r="AW386" s="644"/>
      <c r="AX386" s="1798"/>
      <c r="AY386" s="1799"/>
      <c r="AZ386" s="1799"/>
      <c r="BA386" s="1799"/>
      <c r="BB386" s="1799"/>
      <c r="BC386" s="1800"/>
      <c r="BD386" s="772"/>
      <c r="BE386" s="771"/>
      <c r="BF386" s="767"/>
    </row>
    <row r="387" spans="2:58" s="769" customFormat="1" ht="3.75" customHeight="1" thickBot="1">
      <c r="B387" s="2465"/>
      <c r="C387" s="2465"/>
      <c r="D387" s="2465"/>
      <c r="E387" s="811"/>
      <c r="F387" s="812"/>
      <c r="G387" s="812"/>
      <c r="H387" s="812"/>
      <c r="I387" s="812"/>
      <c r="J387" s="812"/>
      <c r="K387" s="812"/>
      <c r="L387" s="812"/>
      <c r="M387" s="814"/>
      <c r="N387" s="819"/>
      <c r="O387" s="777"/>
      <c r="P387" s="777"/>
      <c r="Q387" s="777"/>
      <c r="R387" s="777"/>
      <c r="S387" s="777"/>
      <c r="T387" s="777"/>
      <c r="U387" s="732"/>
      <c r="V387" s="733"/>
      <c r="W387" s="714"/>
      <c r="X387" s="714"/>
      <c r="Y387" s="715"/>
      <c r="Z387" s="2822"/>
      <c r="AA387" s="2823"/>
      <c r="AB387" s="2823"/>
      <c r="AC387" s="2823"/>
      <c r="AD387" s="2823"/>
      <c r="AE387" s="2823"/>
      <c r="AF387" s="2823"/>
      <c r="AG387" s="2824"/>
      <c r="AH387" s="766"/>
      <c r="AI387" s="764"/>
      <c r="AJ387" s="764"/>
      <c r="AK387" s="764"/>
      <c r="AL387" s="643"/>
      <c r="AM387" s="643"/>
      <c r="AN387" s="643"/>
      <c r="AO387" s="644"/>
      <c r="AP387" s="643"/>
      <c r="AQ387" s="643"/>
      <c r="AR387" s="643"/>
      <c r="AS387" s="643"/>
      <c r="AT387" s="643"/>
      <c r="AU387" s="643"/>
      <c r="AV387" s="643"/>
      <c r="AW387" s="644"/>
      <c r="AX387" s="1798"/>
      <c r="AY387" s="1799"/>
      <c r="AZ387" s="1799"/>
      <c r="BA387" s="1799"/>
      <c r="BB387" s="1799"/>
      <c r="BC387" s="1800"/>
      <c r="BD387" s="772"/>
      <c r="BE387" s="771"/>
      <c r="BF387" s="767"/>
    </row>
    <row r="388" spans="2:58" s="769" customFormat="1" ht="13.9" customHeight="1" thickTop="1" thickBot="1">
      <c r="B388" s="2465"/>
      <c r="C388" s="2465"/>
      <c r="D388" s="2465"/>
      <c r="E388" s="809"/>
      <c r="F388" s="810"/>
      <c r="G388" s="810"/>
      <c r="H388" s="810"/>
      <c r="I388" s="810"/>
      <c r="J388" s="810"/>
      <c r="K388" s="810"/>
      <c r="L388" s="810"/>
      <c r="M388" s="810"/>
      <c r="N388" s="1784" t="s">
        <v>1016</v>
      </c>
      <c r="O388" s="1785"/>
      <c r="P388" s="1785"/>
      <c r="Q388" s="1785"/>
      <c r="R388" s="1785"/>
      <c r="S388" s="1785"/>
      <c r="T388" s="1785"/>
      <c r="U388" s="1785"/>
      <c r="V388" s="1785"/>
      <c r="W388" s="1785"/>
      <c r="X388" s="1785"/>
      <c r="Y388" s="1786"/>
      <c r="Z388" s="1787" t="s">
        <v>979</v>
      </c>
      <c r="AA388" s="1787"/>
      <c r="AB388" s="1787"/>
      <c r="AC388" s="1787"/>
      <c r="AD388" s="1787"/>
      <c r="AE388" s="1787"/>
      <c r="AF388" s="1787"/>
      <c r="AG388" s="1787"/>
      <c r="AH388" s="1787"/>
      <c r="AI388" s="1787"/>
      <c r="AJ388" s="1787"/>
      <c r="AK388" s="1787"/>
      <c r="AL388" s="1787"/>
      <c r="AM388" s="1787"/>
      <c r="AN388" s="1787"/>
      <c r="AO388" s="1787"/>
      <c r="AP388" s="1787"/>
      <c r="AQ388" s="1787"/>
      <c r="AR388" s="1787"/>
      <c r="AS388" s="1787"/>
      <c r="AT388" s="1787"/>
      <c r="AU388" s="1787"/>
      <c r="AV388" s="1787"/>
      <c r="AW388" s="1787"/>
      <c r="AX388" s="1787"/>
      <c r="AY388" s="1787"/>
      <c r="AZ388" s="1787"/>
      <c r="BA388" s="1787"/>
      <c r="BB388" s="1787"/>
      <c r="BC388" s="1787"/>
      <c r="BD388" s="1787"/>
      <c r="BE388" s="1788"/>
    </row>
    <row r="389" spans="2:58" s="769" customFormat="1" ht="3.4" customHeight="1" thickTop="1">
      <c r="B389" s="2465"/>
      <c r="C389" s="2465"/>
      <c r="D389" s="2465"/>
      <c r="E389" s="809"/>
      <c r="F389" s="810"/>
      <c r="G389" s="810"/>
      <c r="H389" s="810"/>
      <c r="I389" s="810"/>
      <c r="J389" s="810"/>
      <c r="K389" s="810"/>
      <c r="L389" s="810"/>
      <c r="M389" s="810"/>
      <c r="N389" s="773"/>
      <c r="O389" s="767"/>
      <c r="P389" s="767"/>
      <c r="Q389" s="767"/>
      <c r="R389" s="767"/>
      <c r="S389" s="767"/>
      <c r="T389" s="585"/>
      <c r="U389" s="585"/>
      <c r="V389" s="767"/>
      <c r="W389" s="767"/>
      <c r="X389" s="767"/>
      <c r="Y389" s="767"/>
      <c r="Z389" s="767"/>
      <c r="AA389" s="767"/>
      <c r="AB389" s="767"/>
      <c r="AC389" s="767"/>
      <c r="AD389" s="767"/>
      <c r="AE389" s="767"/>
      <c r="AF389" s="767"/>
      <c r="AG389" s="767"/>
      <c r="AH389" s="767"/>
      <c r="AI389" s="767"/>
      <c r="AJ389" s="767"/>
      <c r="AK389" s="767"/>
      <c r="AL389" s="584"/>
      <c r="AM389" s="584"/>
      <c r="AN389" s="584"/>
      <c r="AO389" s="584"/>
      <c r="AP389" s="584"/>
      <c r="AQ389" s="584"/>
      <c r="AR389" s="764"/>
      <c r="AS389" s="764"/>
      <c r="AT389" s="764"/>
      <c r="AU389" s="764"/>
      <c r="AV389" s="764"/>
      <c r="AW389" s="764"/>
      <c r="AX389" s="764"/>
      <c r="AY389" s="764"/>
      <c r="AZ389" s="764"/>
      <c r="BA389" s="765"/>
    </row>
    <row r="390" spans="2:58" s="769" customFormat="1" ht="3.4" customHeight="1">
      <c r="B390" s="2465"/>
      <c r="C390" s="2465"/>
      <c r="D390" s="2465"/>
      <c r="E390" s="809"/>
      <c r="F390" s="810"/>
      <c r="G390" s="810"/>
      <c r="H390" s="810"/>
      <c r="I390" s="810"/>
      <c r="J390" s="810"/>
      <c r="K390" s="810"/>
      <c r="L390" s="810"/>
      <c r="M390" s="810"/>
      <c r="N390" s="773"/>
      <c r="O390" s="767"/>
      <c r="P390" s="767"/>
      <c r="Q390" s="767"/>
      <c r="R390" s="767"/>
      <c r="S390" s="767"/>
      <c r="T390" s="585"/>
      <c r="U390" s="585"/>
      <c r="V390" s="767"/>
      <c r="W390" s="767"/>
      <c r="X390" s="767"/>
      <c r="Y390" s="767"/>
      <c r="Z390" s="767"/>
      <c r="AA390" s="767"/>
      <c r="AB390" s="767"/>
      <c r="AC390" s="767"/>
      <c r="AD390" s="767"/>
      <c r="AE390" s="767"/>
      <c r="AF390" s="767"/>
      <c r="AG390" s="767"/>
      <c r="AH390" s="767"/>
      <c r="AI390" s="767"/>
      <c r="AJ390" s="767"/>
      <c r="AK390" s="767"/>
      <c r="AL390" s="584"/>
      <c r="AM390" s="584"/>
      <c r="AN390" s="584"/>
      <c r="AO390" s="584"/>
      <c r="AP390" s="584"/>
      <c r="AQ390" s="584"/>
      <c r="AR390" s="764"/>
      <c r="AS390" s="764"/>
      <c r="AT390" s="764"/>
      <c r="AU390" s="764"/>
      <c r="AV390" s="764"/>
      <c r="AW390" s="764"/>
      <c r="AX390" s="764"/>
      <c r="AY390" s="764"/>
      <c r="AZ390" s="764"/>
      <c r="BA390" s="765"/>
    </row>
    <row r="391" spans="2:58" s="769" customFormat="1" ht="3.4" customHeight="1">
      <c r="B391" s="2465"/>
      <c r="C391" s="2465"/>
      <c r="D391" s="2465"/>
      <c r="E391" s="809"/>
      <c r="F391" s="810"/>
      <c r="G391" s="810"/>
      <c r="H391" s="810"/>
      <c r="I391" s="810"/>
      <c r="J391" s="810"/>
      <c r="K391" s="810"/>
      <c r="L391" s="810"/>
      <c r="M391" s="810"/>
      <c r="N391" s="773"/>
      <c r="O391" s="767"/>
      <c r="P391" s="767"/>
      <c r="Q391" s="767"/>
      <c r="R391" s="767"/>
      <c r="S391" s="767"/>
      <c r="T391" s="585"/>
      <c r="U391" s="585"/>
      <c r="V391" s="767"/>
      <c r="W391" s="767"/>
      <c r="X391" s="767"/>
      <c r="Y391" s="767"/>
      <c r="Z391" s="767"/>
      <c r="AA391" s="767"/>
      <c r="AB391" s="767"/>
      <c r="AC391" s="767"/>
      <c r="AD391" s="767"/>
      <c r="AE391" s="767"/>
      <c r="AF391" s="767"/>
      <c r="AG391" s="767"/>
      <c r="AH391" s="767"/>
      <c r="AI391" s="767"/>
      <c r="AJ391" s="767"/>
      <c r="AK391" s="767"/>
      <c r="AL391" s="584"/>
      <c r="AM391" s="584"/>
      <c r="AN391" s="584"/>
      <c r="AO391" s="584"/>
      <c r="AP391" s="584"/>
      <c r="AQ391" s="584"/>
      <c r="AR391" s="1789"/>
      <c r="AS391" s="1789"/>
      <c r="AT391" s="1789"/>
      <c r="AU391" s="1789"/>
      <c r="AV391" s="1789"/>
      <c r="AW391" s="1789"/>
      <c r="AX391" s="1789"/>
      <c r="AY391" s="1789"/>
      <c r="AZ391" s="1789"/>
      <c r="BA391" s="1790"/>
    </row>
    <row r="392" spans="2:58" s="769" customFormat="1" ht="3.4" customHeight="1">
      <c r="B392" s="2465"/>
      <c r="C392" s="2465"/>
      <c r="D392" s="2465"/>
      <c r="E392" s="811"/>
      <c r="F392" s="812"/>
      <c r="G392" s="812"/>
      <c r="H392" s="812"/>
      <c r="I392" s="812"/>
      <c r="J392" s="812"/>
      <c r="K392" s="812"/>
      <c r="L392" s="812"/>
      <c r="M392" s="812"/>
      <c r="N392" s="773"/>
      <c r="O392" s="767"/>
      <c r="P392" s="767"/>
      <c r="Q392" s="767"/>
      <c r="R392" s="767"/>
      <c r="S392" s="767"/>
      <c r="T392" s="585"/>
      <c r="U392" s="585"/>
      <c r="V392" s="767"/>
      <c r="W392" s="767"/>
      <c r="X392" s="767"/>
      <c r="Y392" s="767"/>
      <c r="Z392" s="767"/>
      <c r="AA392" s="767"/>
      <c r="AB392" s="767"/>
      <c r="AC392" s="767"/>
      <c r="AD392" s="767"/>
      <c r="AE392" s="767"/>
      <c r="AF392" s="767"/>
      <c r="AG392" s="767"/>
      <c r="AH392" s="767"/>
      <c r="AI392" s="767"/>
      <c r="AJ392" s="767"/>
      <c r="AK392" s="767"/>
      <c r="AL392" s="584"/>
      <c r="AM392" s="584"/>
      <c r="AN392" s="584"/>
      <c r="AO392" s="584"/>
      <c r="AP392" s="584"/>
      <c r="AQ392" s="584"/>
      <c r="AR392" s="1789"/>
      <c r="AS392" s="1789"/>
      <c r="AT392" s="1789"/>
      <c r="AU392" s="1789"/>
      <c r="AV392" s="1789"/>
      <c r="AW392" s="1789"/>
      <c r="AX392" s="1789"/>
      <c r="AY392" s="1789"/>
      <c r="AZ392" s="1789"/>
      <c r="BA392" s="1790"/>
    </row>
    <row r="393" spans="2:58" s="769" customFormat="1" ht="13.9" customHeight="1" thickBot="1">
      <c r="B393" s="2465"/>
      <c r="C393" s="2465"/>
      <c r="D393" s="2465"/>
      <c r="E393" s="562"/>
      <c r="F393" s="562"/>
      <c r="G393" s="562"/>
      <c r="H393" s="563"/>
      <c r="I393" s="563"/>
      <c r="J393" s="563"/>
      <c r="K393" s="562"/>
      <c r="L393" s="562"/>
      <c r="M393" s="562"/>
      <c r="N393" s="776"/>
      <c r="O393" s="777"/>
      <c r="P393" s="777"/>
      <c r="Q393" s="777"/>
      <c r="R393" s="777"/>
      <c r="S393" s="777"/>
      <c r="T393" s="777"/>
      <c r="U393" s="777"/>
      <c r="V393" s="777"/>
      <c r="W393" s="777"/>
      <c r="X393" s="777"/>
      <c r="Y393" s="777"/>
      <c r="Z393" s="777"/>
      <c r="AA393" s="777"/>
      <c r="AB393" s="777"/>
      <c r="AC393" s="777"/>
      <c r="AD393" s="777"/>
      <c r="AE393" s="777"/>
      <c r="AF393" s="777"/>
      <c r="AG393" s="777"/>
      <c r="AH393" s="777"/>
      <c r="AI393" s="777"/>
      <c r="AJ393" s="777"/>
      <c r="AK393" s="777"/>
      <c r="AL393" s="777"/>
      <c r="AM393" s="777"/>
      <c r="AN393" s="777"/>
      <c r="AO393" s="777"/>
      <c r="AP393" s="777"/>
      <c r="AQ393" s="777"/>
      <c r="AR393" s="777"/>
      <c r="AS393" s="777"/>
      <c r="AT393" s="777"/>
      <c r="AU393" s="777"/>
      <c r="AV393" s="777"/>
      <c r="AW393" s="777"/>
      <c r="AX393" s="777"/>
      <c r="AY393" s="777"/>
      <c r="AZ393" s="2775"/>
      <c r="BA393" s="2776"/>
    </row>
    <row r="394" spans="2:58" s="769" customFormat="1" ht="13.9" customHeight="1" thickTop="1">
      <c r="B394" s="2465"/>
      <c r="C394" s="2465"/>
      <c r="D394" s="2465"/>
      <c r="E394" s="770"/>
      <c r="F394" s="770"/>
      <c r="G394" s="770"/>
      <c r="H394" s="323"/>
      <c r="I394" s="323"/>
      <c r="J394" s="323"/>
      <c r="K394" s="770"/>
      <c r="L394" s="770"/>
      <c r="M394" s="770"/>
      <c r="N394" s="770"/>
      <c r="O394" s="770"/>
      <c r="P394" s="770"/>
      <c r="Q394" s="770"/>
      <c r="R394" s="346"/>
      <c r="S394" s="346"/>
      <c r="T394" s="346"/>
      <c r="U394" s="346"/>
      <c r="V394" s="346"/>
      <c r="W394" s="346"/>
      <c r="X394" s="346"/>
      <c r="Y394" s="346"/>
      <c r="Z394" s="346"/>
      <c r="AA394" s="346"/>
      <c r="AB394" s="346"/>
      <c r="AC394" s="346"/>
      <c r="AD394" s="346"/>
      <c r="AE394" s="346"/>
      <c r="AF394" s="346"/>
      <c r="AG394" s="346"/>
      <c r="AH394" s="346"/>
      <c r="AI394" s="346"/>
      <c r="AJ394" s="346"/>
      <c r="AK394" s="346"/>
      <c r="AL394" s="346"/>
      <c r="AM394" s="346"/>
      <c r="AN394" s="346"/>
      <c r="AO394" s="346"/>
      <c r="AP394" s="346"/>
      <c r="AQ394" s="346"/>
      <c r="AR394" s="346"/>
      <c r="AS394" s="346"/>
      <c r="AT394" s="346"/>
      <c r="AU394" s="346"/>
      <c r="AV394" s="346"/>
      <c r="AW394" s="346"/>
      <c r="AX394" s="320"/>
      <c r="AY394" s="770"/>
      <c r="AZ394" s="770"/>
    </row>
    <row r="395" spans="2:58" s="661" customFormat="1" ht="13.9" customHeight="1" thickBot="1">
      <c r="B395" s="2465"/>
      <c r="C395" s="2465"/>
      <c r="D395" s="2465"/>
      <c r="E395" s="675"/>
      <c r="F395" s="675"/>
      <c r="G395" s="675"/>
      <c r="H395" s="323"/>
      <c r="I395" s="323"/>
      <c r="J395" s="323"/>
      <c r="K395" s="675"/>
      <c r="L395" s="675"/>
      <c r="M395" s="675"/>
      <c r="N395" s="675"/>
      <c r="O395" s="675"/>
      <c r="P395" s="675"/>
      <c r="Q395" s="675"/>
      <c r="R395" s="346"/>
      <c r="S395" s="346"/>
      <c r="T395" s="346"/>
      <c r="U395" s="346"/>
      <c r="V395" s="346"/>
      <c r="W395" s="346"/>
      <c r="X395" s="346"/>
      <c r="Y395" s="346"/>
      <c r="Z395" s="346"/>
      <c r="AA395" s="346"/>
      <c r="AB395" s="346"/>
      <c r="AC395" s="346"/>
      <c r="AD395" s="346"/>
      <c r="AE395" s="346"/>
      <c r="AF395" s="346"/>
      <c r="AG395" s="346"/>
      <c r="AH395" s="346"/>
      <c r="AI395" s="346"/>
      <c r="AJ395" s="346"/>
      <c r="AK395" s="346"/>
      <c r="AL395" s="346"/>
      <c r="AM395" s="346"/>
      <c r="AN395" s="346"/>
      <c r="AO395" s="346"/>
      <c r="AP395" s="346"/>
      <c r="AQ395" s="346"/>
      <c r="AR395" s="346"/>
      <c r="AS395" s="346"/>
      <c r="AT395" s="346"/>
      <c r="AU395" s="346"/>
      <c r="AV395" s="346"/>
      <c r="AW395" s="346"/>
      <c r="AX395" s="320"/>
      <c r="AY395" s="675"/>
      <c r="AZ395" s="675"/>
    </row>
    <row r="396" spans="2:58" s="676" customFormat="1" ht="13.9" customHeight="1" thickTop="1" thickBot="1">
      <c r="B396" s="2465"/>
      <c r="C396" s="2465"/>
      <c r="D396" s="2465"/>
      <c r="E396" s="1901"/>
      <c r="F396" s="1901"/>
      <c r="G396" s="1901"/>
      <c r="H396" s="1901"/>
      <c r="I396" s="1901"/>
      <c r="J396" s="1901"/>
      <c r="K396" s="1901"/>
      <c r="L396" s="1901"/>
      <c r="M396" s="1901"/>
      <c r="N396" s="1902" t="s">
        <v>977</v>
      </c>
      <c r="O396" s="1903"/>
      <c r="P396" s="1903"/>
      <c r="Q396" s="1903"/>
      <c r="R396" s="1903"/>
      <c r="S396" s="1903"/>
      <c r="T396" s="1903"/>
      <c r="U396" s="1903"/>
      <c r="V396" s="1903"/>
      <c r="W396" s="1903"/>
      <c r="X396" s="1903"/>
      <c r="Y396" s="1903"/>
      <c r="Z396" s="1903"/>
      <c r="AA396" s="1903"/>
      <c r="AB396" s="1903"/>
      <c r="AC396" s="1903"/>
      <c r="AD396" s="1903"/>
      <c r="AE396" s="1903"/>
      <c r="AF396" s="1903"/>
      <c r="AG396" s="1903"/>
      <c r="AH396" s="1903"/>
      <c r="AI396" s="1903"/>
      <c r="AJ396" s="1903"/>
      <c r="AK396" s="1903"/>
      <c r="AL396" s="1903"/>
      <c r="AM396" s="1903"/>
      <c r="AN396" s="1903"/>
      <c r="AO396" s="1903"/>
      <c r="AP396" s="1903"/>
      <c r="AQ396" s="1903"/>
      <c r="AR396" s="1903"/>
      <c r="AS396" s="1903"/>
      <c r="AT396" s="1903"/>
      <c r="AU396" s="1903"/>
      <c r="AV396" s="1903"/>
      <c r="AW396" s="1903"/>
      <c r="AX396" s="1903"/>
      <c r="AY396" s="1903"/>
      <c r="AZ396" s="1903"/>
      <c r="BA396" s="1904"/>
    </row>
    <row r="397" spans="2:58" s="676" customFormat="1" ht="13.5" customHeight="1" thickTop="1">
      <c r="B397" s="2465"/>
      <c r="C397" s="2465"/>
      <c r="D397" s="2465"/>
      <c r="E397" s="1886"/>
      <c r="F397" s="1886"/>
      <c r="G397" s="1886"/>
      <c r="H397" s="1886"/>
      <c r="I397" s="1886"/>
      <c r="J397" s="1886"/>
      <c r="K397" s="1886"/>
      <c r="L397" s="1886"/>
      <c r="M397" s="1886"/>
      <c r="N397" s="1905" t="s">
        <v>954</v>
      </c>
      <c r="O397" s="1906"/>
      <c r="P397" s="1906"/>
      <c r="Q397" s="1906"/>
      <c r="R397" s="1906"/>
      <c r="S397" s="1906"/>
      <c r="T397" s="1906"/>
      <c r="U397" s="1906"/>
      <c r="V397" s="1906"/>
      <c r="W397" s="1906"/>
      <c r="X397" s="1906"/>
      <c r="Y397" s="1907"/>
      <c r="Z397" s="1908" t="s">
        <v>960</v>
      </c>
      <c r="AA397" s="1909"/>
      <c r="AB397" s="1909"/>
      <c r="AC397" s="1909"/>
      <c r="AD397" s="1909"/>
      <c r="AE397" s="1909"/>
      <c r="AF397" s="1909"/>
      <c r="AG397" s="1909"/>
      <c r="AH397" s="1909"/>
      <c r="AI397" s="1909"/>
      <c r="AJ397" s="1909"/>
      <c r="AK397" s="1909"/>
      <c r="AL397" s="1909"/>
      <c r="AM397" s="1909"/>
      <c r="AN397" s="1909"/>
      <c r="AO397" s="1909"/>
      <c r="AP397" s="1909"/>
      <c r="AQ397" s="1909"/>
      <c r="AR397" s="1909"/>
      <c r="AS397" s="1909"/>
      <c r="AT397" s="1909"/>
      <c r="AU397" s="1909"/>
      <c r="AV397" s="1909"/>
      <c r="AW397" s="1909"/>
      <c r="AX397" s="1910" t="s">
        <v>595</v>
      </c>
      <c r="AY397" s="1910"/>
      <c r="AZ397" s="1910"/>
      <c r="BA397" s="1910"/>
      <c r="BB397" s="1910"/>
      <c r="BC397" s="1910"/>
      <c r="BD397" s="1910"/>
      <c r="BE397" s="1911"/>
    </row>
    <row r="398" spans="2:58" s="676" customFormat="1" ht="13.5" customHeight="1">
      <c r="B398" s="2465"/>
      <c r="C398" s="2465"/>
      <c r="D398" s="2465"/>
      <c r="E398" s="1886"/>
      <c r="F398" s="1886"/>
      <c r="G398" s="1886"/>
      <c r="H398" s="1886"/>
      <c r="I398" s="1886"/>
      <c r="J398" s="1886"/>
      <c r="K398" s="1886"/>
      <c r="L398" s="1886"/>
      <c r="M398" s="1886"/>
      <c r="N398" s="1887">
        <v>2018</v>
      </c>
      <c r="O398" s="1888"/>
      <c r="P398" s="1888"/>
      <c r="Q398" s="1888"/>
      <c r="R398" s="1888"/>
      <c r="S398" s="1888"/>
      <c r="T398" s="1888"/>
      <c r="U398" s="1888"/>
      <c r="V398" s="1888"/>
      <c r="W398" s="1888"/>
      <c r="X398" s="1888"/>
      <c r="Y398" s="1889"/>
      <c r="Z398" s="1890">
        <v>2019</v>
      </c>
      <c r="AA398" s="1888"/>
      <c r="AB398" s="1888"/>
      <c r="AC398" s="1888"/>
      <c r="AD398" s="1888"/>
      <c r="AE398" s="1888"/>
      <c r="AF398" s="1888"/>
      <c r="AG398" s="1889"/>
      <c r="AH398" s="1891">
        <v>2020</v>
      </c>
      <c r="AI398" s="1888"/>
      <c r="AJ398" s="1888"/>
      <c r="AK398" s="1888"/>
      <c r="AL398" s="1888"/>
      <c r="AM398" s="1888"/>
      <c r="AN398" s="1888"/>
      <c r="AO398" s="1889"/>
      <c r="AP398" s="1891">
        <v>2021</v>
      </c>
      <c r="AQ398" s="1888"/>
      <c r="AR398" s="1888"/>
      <c r="AS398" s="1888"/>
      <c r="AT398" s="1888"/>
      <c r="AU398" s="1888"/>
      <c r="AV398" s="1888"/>
      <c r="AW398" s="1889"/>
      <c r="AX398" s="1892">
        <v>2022</v>
      </c>
      <c r="AY398" s="1892"/>
      <c r="AZ398" s="1892"/>
      <c r="BA398" s="1892"/>
      <c r="BB398" s="1892"/>
      <c r="BC398" s="1892"/>
      <c r="BD398" s="1892"/>
      <c r="BE398" s="1893"/>
    </row>
    <row r="399" spans="2:58" s="676" customFormat="1" ht="11.65">
      <c r="B399" s="2465"/>
      <c r="C399" s="2465"/>
      <c r="D399" s="2465"/>
      <c r="E399" s="1762"/>
      <c r="F399" s="1762"/>
      <c r="G399" s="1762"/>
      <c r="H399" s="1762"/>
      <c r="I399" s="1762"/>
      <c r="J399" s="1762"/>
      <c r="K399" s="1762"/>
      <c r="L399" s="1762"/>
      <c r="M399" s="1762"/>
      <c r="N399" s="669" t="s">
        <v>1057</v>
      </c>
      <c r="O399" s="670" t="s">
        <v>1058</v>
      </c>
      <c r="P399" s="670" t="s">
        <v>1059</v>
      </c>
      <c r="Q399" s="670" t="s">
        <v>1060</v>
      </c>
      <c r="R399" s="670" t="s">
        <v>991</v>
      </c>
      <c r="S399" s="670" t="s">
        <v>1061</v>
      </c>
      <c r="T399" s="670" t="s">
        <v>1062</v>
      </c>
      <c r="U399" s="670" t="s">
        <v>1063</v>
      </c>
      <c r="V399" s="670" t="s">
        <v>1064</v>
      </c>
      <c r="W399" s="670" t="s">
        <v>1065</v>
      </c>
      <c r="X399" s="670" t="s">
        <v>1066</v>
      </c>
      <c r="Y399" s="727" t="s">
        <v>1067</v>
      </c>
      <c r="Z399" s="1779" t="s">
        <v>609</v>
      </c>
      <c r="AA399" s="1780"/>
      <c r="AB399" s="1778" t="s">
        <v>610</v>
      </c>
      <c r="AC399" s="1780"/>
      <c r="AD399" s="1778" t="s">
        <v>607</v>
      </c>
      <c r="AE399" s="1779"/>
      <c r="AF399" s="1778" t="s">
        <v>608</v>
      </c>
      <c r="AG399" s="1783"/>
      <c r="AH399" s="1894" t="s">
        <v>609</v>
      </c>
      <c r="AI399" s="1780"/>
      <c r="AJ399" s="1778" t="s">
        <v>610</v>
      </c>
      <c r="AK399" s="1780"/>
      <c r="AL399" s="1778" t="s">
        <v>607</v>
      </c>
      <c r="AM399" s="1779"/>
      <c r="AN399" s="1895" t="s">
        <v>608</v>
      </c>
      <c r="AO399" s="1783"/>
      <c r="AP399" s="1894" t="s">
        <v>609</v>
      </c>
      <c r="AQ399" s="1780"/>
      <c r="AR399" s="1778" t="s">
        <v>610</v>
      </c>
      <c r="AS399" s="1779"/>
      <c r="AT399" s="1778" t="s">
        <v>607</v>
      </c>
      <c r="AU399" s="1779"/>
      <c r="AV399" s="1895" t="s">
        <v>608</v>
      </c>
      <c r="AW399" s="1783"/>
      <c r="AX399" s="1896" t="s">
        <v>609</v>
      </c>
      <c r="AY399" s="1897"/>
      <c r="AZ399" s="1897" t="s">
        <v>610</v>
      </c>
      <c r="BA399" s="1897"/>
      <c r="BB399" s="1897" t="s">
        <v>607</v>
      </c>
      <c r="BC399" s="1898"/>
      <c r="BD399" s="1896" t="s">
        <v>608</v>
      </c>
      <c r="BE399" s="1899"/>
    </row>
    <row r="400" spans="2:58" s="676" customFormat="1" ht="11.65">
      <c r="B400" s="2465"/>
      <c r="C400" s="2465"/>
      <c r="D400" s="2465"/>
      <c r="E400" s="1964"/>
      <c r="F400" s="1965"/>
      <c r="G400" s="1965"/>
      <c r="H400" s="1965"/>
      <c r="I400" s="1965"/>
      <c r="J400" s="1965"/>
      <c r="K400" s="1965"/>
      <c r="L400" s="1965"/>
      <c r="M400" s="1965"/>
      <c r="N400" s="640"/>
      <c r="O400" s="1975" t="s">
        <v>1023</v>
      </c>
      <c r="P400" s="1975"/>
      <c r="Q400" s="1975"/>
      <c r="R400" s="641"/>
      <c r="S400" s="1975" t="s">
        <v>1024</v>
      </c>
      <c r="T400" s="1975"/>
      <c r="U400" s="1975"/>
      <c r="V400" s="641"/>
      <c r="W400" s="641"/>
      <c r="X400" s="641"/>
      <c r="Y400" s="722"/>
      <c r="Z400" s="639"/>
      <c r="AA400" s="1778" t="s">
        <v>1023</v>
      </c>
      <c r="AB400" s="1779"/>
      <c r="AC400" s="1780"/>
      <c r="AD400" s="641"/>
      <c r="AE400" s="1778" t="s">
        <v>1024</v>
      </c>
      <c r="AF400" s="1779"/>
      <c r="AG400" s="1783"/>
      <c r="AH400" s="642"/>
      <c r="AI400" s="1778" t="s">
        <v>1023</v>
      </c>
      <c r="AJ400" s="1779"/>
      <c r="AK400" s="1780"/>
      <c r="AL400" s="641"/>
      <c r="AM400" s="1778" t="s">
        <v>1024</v>
      </c>
      <c r="AN400" s="1779"/>
      <c r="AO400" s="1783"/>
      <c r="AP400" s="642"/>
      <c r="AQ400" s="1778" t="s">
        <v>1023</v>
      </c>
      <c r="AR400" s="1779"/>
      <c r="AS400" s="1780"/>
      <c r="AT400" s="641"/>
      <c r="AU400" s="1778" t="s">
        <v>1024</v>
      </c>
      <c r="AV400" s="1779"/>
      <c r="AW400" s="1783"/>
      <c r="AX400" s="639"/>
      <c r="AY400" s="1778" t="s">
        <v>1023</v>
      </c>
      <c r="AZ400" s="1779"/>
      <c r="BA400" s="1780"/>
      <c r="BB400" s="641"/>
      <c r="BC400" s="1778" t="s">
        <v>1024</v>
      </c>
      <c r="BD400" s="1779"/>
      <c r="BE400" s="1791"/>
    </row>
    <row r="401" spans="2:64" s="661" customFormat="1" ht="3.85" customHeight="1">
      <c r="B401" s="2465"/>
      <c r="C401" s="2465"/>
      <c r="D401" s="2465"/>
      <c r="E401" s="1964"/>
      <c r="F401" s="1965"/>
      <c r="G401" s="1965"/>
      <c r="H401" s="1965"/>
      <c r="I401" s="1965"/>
      <c r="J401" s="1965"/>
      <c r="K401" s="1965"/>
      <c r="L401" s="1965"/>
      <c r="M401" s="1965"/>
      <c r="N401" s="735"/>
      <c r="O401" s="736"/>
      <c r="P401" s="736"/>
      <c r="Q401" s="736"/>
      <c r="R401" s="1868"/>
      <c r="S401" s="1868"/>
      <c r="T401" s="1868"/>
      <c r="U401" s="1869"/>
      <c r="V401" s="684"/>
      <c r="W401" s="555"/>
      <c r="X401" s="555"/>
      <c r="Y401" s="682"/>
      <c r="Z401" s="1789"/>
      <c r="AA401" s="1789"/>
      <c r="AB401" s="1789"/>
      <c r="AC401" s="1789"/>
      <c r="AD401" s="1789"/>
      <c r="AE401" s="1789"/>
      <c r="AF401" s="1789"/>
      <c r="AG401" s="1870"/>
      <c r="AH401" s="1871"/>
      <c r="AI401" s="1789"/>
      <c r="AJ401" s="1789"/>
      <c r="AK401" s="1789"/>
      <c r="AL401" s="1789"/>
      <c r="AM401" s="1872"/>
      <c r="AN401" s="1873"/>
      <c r="AO401" s="1874"/>
      <c r="AP401" s="1875"/>
      <c r="AQ401" s="1789"/>
      <c r="AR401" s="1789"/>
      <c r="AS401" s="1789"/>
      <c r="AT401" s="1789"/>
      <c r="AU401" s="1870"/>
      <c r="AV401" s="1871"/>
      <c r="AW401" s="1789"/>
    </row>
    <row r="402" spans="2:64" s="661" customFormat="1" ht="3.85" customHeight="1">
      <c r="B402" s="2465"/>
      <c r="C402" s="2465"/>
      <c r="D402" s="2465"/>
      <c r="E402" s="1964"/>
      <c r="F402" s="1965"/>
      <c r="G402" s="1965"/>
      <c r="H402" s="1965"/>
      <c r="I402" s="1965"/>
      <c r="J402" s="1965"/>
      <c r="K402" s="1965"/>
      <c r="L402" s="1965"/>
      <c r="M402" s="1965"/>
      <c r="N402" s="1876" t="s">
        <v>1071</v>
      </c>
      <c r="O402" s="1877"/>
      <c r="P402" s="1877"/>
      <c r="Q402" s="1877"/>
      <c r="R402" s="1877"/>
      <c r="S402" s="1877"/>
      <c r="T402" s="1877"/>
      <c r="U402" s="1877"/>
      <c r="V402" s="1877"/>
      <c r="W402" s="1877"/>
      <c r="X402" s="1877"/>
      <c r="Y402" s="1878"/>
      <c r="Z402" s="1882" t="s">
        <v>1069</v>
      </c>
      <c r="AA402" s="1882"/>
      <c r="AB402" s="1882"/>
      <c r="AC402" s="1882"/>
      <c r="AD402" s="1882"/>
      <c r="AE402" s="1882"/>
      <c r="AF402" s="1882"/>
      <c r="AG402" s="1882"/>
      <c r="AH402" s="1882" t="s">
        <v>1070</v>
      </c>
      <c r="AI402" s="1882"/>
      <c r="AJ402" s="1882"/>
      <c r="AK402" s="1882"/>
      <c r="AL402" s="1882"/>
      <c r="AM402" s="1882"/>
      <c r="AN402" s="1882"/>
      <c r="AO402" s="1882"/>
      <c r="AP402" s="1830" t="s">
        <v>1014</v>
      </c>
      <c r="AQ402" s="1830"/>
      <c r="AR402" s="1830"/>
      <c r="AS402" s="1830"/>
      <c r="AT402" s="1830"/>
      <c r="AU402" s="1830"/>
      <c r="AV402" s="1830"/>
      <c r="AW402" s="1830"/>
      <c r="AX402" s="1792" t="s">
        <v>1015</v>
      </c>
      <c r="AY402" s="1792"/>
      <c r="AZ402" s="1792"/>
      <c r="BA402" s="1792"/>
      <c r="BB402" s="1792"/>
      <c r="BC402" s="1792"/>
      <c r="BD402" s="1792"/>
      <c r="BE402" s="1792"/>
      <c r="BF402" s="1792"/>
      <c r="BG402" s="1792"/>
      <c r="BH402" s="1792"/>
      <c r="BI402" s="1793"/>
    </row>
    <row r="403" spans="2:64" s="661" customFormat="1" ht="3.85" customHeight="1">
      <c r="B403" s="2465"/>
      <c r="C403" s="2465"/>
      <c r="D403" s="2465"/>
      <c r="E403" s="1851" t="s">
        <v>976</v>
      </c>
      <c r="F403" s="1852"/>
      <c r="G403" s="1852"/>
      <c r="H403" s="1852"/>
      <c r="I403" s="1852"/>
      <c r="J403" s="1852"/>
      <c r="K403" s="1852"/>
      <c r="L403" s="1852"/>
      <c r="M403" s="1852"/>
      <c r="N403" s="1879"/>
      <c r="O403" s="1880"/>
      <c r="P403" s="1880"/>
      <c r="Q403" s="1880"/>
      <c r="R403" s="1880"/>
      <c r="S403" s="1880"/>
      <c r="T403" s="1880"/>
      <c r="U403" s="1880"/>
      <c r="V403" s="1880"/>
      <c r="W403" s="1880"/>
      <c r="X403" s="1880"/>
      <c r="Y403" s="1881"/>
      <c r="Z403" s="1883"/>
      <c r="AA403" s="1883"/>
      <c r="AB403" s="1883"/>
      <c r="AC403" s="1883"/>
      <c r="AD403" s="1883"/>
      <c r="AE403" s="1883"/>
      <c r="AF403" s="1883"/>
      <c r="AG403" s="1883"/>
      <c r="AH403" s="1883"/>
      <c r="AI403" s="1883"/>
      <c r="AJ403" s="1883"/>
      <c r="AK403" s="1883"/>
      <c r="AL403" s="1883"/>
      <c r="AM403" s="1883"/>
      <c r="AN403" s="1883"/>
      <c r="AO403" s="1883"/>
      <c r="AP403" s="1831"/>
      <c r="AQ403" s="1831"/>
      <c r="AR403" s="1831"/>
      <c r="AS403" s="1831"/>
      <c r="AT403" s="1831"/>
      <c r="AU403" s="1831"/>
      <c r="AV403" s="1831"/>
      <c r="AW403" s="1831"/>
      <c r="AX403" s="1794"/>
      <c r="AY403" s="1794"/>
      <c r="AZ403" s="1794"/>
      <c r="BA403" s="1794"/>
      <c r="BB403" s="1794"/>
      <c r="BC403" s="1794"/>
      <c r="BD403" s="1794"/>
      <c r="BE403" s="1794"/>
      <c r="BF403" s="1794"/>
      <c r="BG403" s="1794"/>
      <c r="BH403" s="1794"/>
      <c r="BI403" s="1795"/>
    </row>
    <row r="404" spans="2:64" s="661" customFormat="1" ht="3.85" customHeight="1">
      <c r="B404" s="2465"/>
      <c r="C404" s="2465"/>
      <c r="D404" s="2465"/>
      <c r="E404" s="1853"/>
      <c r="F404" s="1854"/>
      <c r="G404" s="1854"/>
      <c r="H404" s="1854"/>
      <c r="I404" s="1854"/>
      <c r="J404" s="1854"/>
      <c r="K404" s="1854"/>
      <c r="L404" s="1854"/>
      <c r="M404" s="1854"/>
      <c r="N404" s="2799" t="s">
        <v>1055</v>
      </c>
      <c r="O404" s="2800"/>
      <c r="P404" s="2803" t="s">
        <v>1052</v>
      </c>
      <c r="Q404" s="2804"/>
      <c r="R404" s="2804"/>
      <c r="S404" s="2804"/>
      <c r="T404" s="2804"/>
      <c r="U404" s="2804"/>
      <c r="V404" s="2804"/>
      <c r="W404" s="2804"/>
      <c r="X404" s="2804"/>
      <c r="Y404" s="2805"/>
      <c r="Z404" s="1883"/>
      <c r="AA404" s="1883"/>
      <c r="AB404" s="1883"/>
      <c r="AC404" s="1883"/>
      <c r="AD404" s="1883"/>
      <c r="AE404" s="1883"/>
      <c r="AF404" s="1883"/>
      <c r="AG404" s="1883"/>
      <c r="AH404" s="1883"/>
      <c r="AI404" s="1883"/>
      <c r="AJ404" s="1883"/>
      <c r="AK404" s="1883"/>
      <c r="AL404" s="1883"/>
      <c r="AM404" s="1883"/>
      <c r="AN404" s="1883"/>
      <c r="AO404" s="1883"/>
      <c r="AP404" s="1831"/>
      <c r="AQ404" s="1831"/>
      <c r="AR404" s="1831"/>
      <c r="AS404" s="1831"/>
      <c r="AT404" s="1831"/>
      <c r="AU404" s="1831"/>
      <c r="AV404" s="1831"/>
      <c r="AW404" s="1831"/>
      <c r="AX404" s="1794"/>
      <c r="AY404" s="1794"/>
      <c r="AZ404" s="1794"/>
      <c r="BA404" s="1794"/>
      <c r="BB404" s="1794"/>
      <c r="BC404" s="1794"/>
      <c r="BD404" s="1794"/>
      <c r="BE404" s="1794"/>
      <c r="BF404" s="1794"/>
      <c r="BG404" s="1794"/>
      <c r="BH404" s="1794"/>
      <c r="BI404" s="1795"/>
    </row>
    <row r="405" spans="2:64" s="661" customFormat="1" ht="3.85" customHeight="1">
      <c r="B405" s="2465"/>
      <c r="C405" s="2465"/>
      <c r="D405" s="2465"/>
      <c r="E405" s="1855"/>
      <c r="F405" s="1856"/>
      <c r="G405" s="1856"/>
      <c r="H405" s="1856"/>
      <c r="I405" s="1856"/>
      <c r="J405" s="1856"/>
      <c r="K405" s="1856"/>
      <c r="L405" s="1856"/>
      <c r="M405" s="1856"/>
      <c r="N405" s="2801"/>
      <c r="O405" s="2802"/>
      <c r="P405" s="2806"/>
      <c r="Q405" s="2807"/>
      <c r="R405" s="2807"/>
      <c r="S405" s="2807"/>
      <c r="T405" s="2807"/>
      <c r="U405" s="2807"/>
      <c r="V405" s="2807"/>
      <c r="W405" s="2807"/>
      <c r="X405" s="2807"/>
      <c r="Y405" s="2808"/>
      <c r="Z405" s="1884"/>
      <c r="AA405" s="1884"/>
      <c r="AB405" s="1884"/>
      <c r="AC405" s="1884"/>
      <c r="AD405" s="1884"/>
      <c r="AE405" s="1884"/>
      <c r="AF405" s="1884"/>
      <c r="AG405" s="1884"/>
      <c r="AH405" s="1884"/>
      <c r="AI405" s="1884"/>
      <c r="AJ405" s="1884"/>
      <c r="AK405" s="1884"/>
      <c r="AL405" s="1884"/>
      <c r="AM405" s="1884"/>
      <c r="AN405" s="1884"/>
      <c r="AO405" s="1884"/>
      <c r="AP405" s="1832"/>
      <c r="AQ405" s="1832"/>
      <c r="AR405" s="1832"/>
      <c r="AS405" s="1832"/>
      <c r="AT405" s="1832"/>
      <c r="AU405" s="1832"/>
      <c r="AV405" s="1832"/>
      <c r="AW405" s="1832"/>
      <c r="AX405" s="1796"/>
      <c r="AY405" s="1796"/>
      <c r="AZ405" s="1796"/>
      <c r="BA405" s="1796"/>
      <c r="BB405" s="1796"/>
      <c r="BC405" s="1796"/>
      <c r="BD405" s="1796"/>
      <c r="BE405" s="1796"/>
      <c r="BF405" s="1796"/>
      <c r="BG405" s="1796"/>
      <c r="BH405" s="1796"/>
      <c r="BI405" s="1797"/>
    </row>
    <row r="406" spans="2:64" s="661" customFormat="1" ht="3.85" customHeight="1">
      <c r="B406" s="2465"/>
      <c r="C406" s="2465"/>
      <c r="D406" s="2465"/>
      <c r="E406" s="1845"/>
      <c r="F406" s="1846"/>
      <c r="G406" s="1846"/>
      <c r="H406" s="1846"/>
      <c r="I406" s="1846"/>
      <c r="J406" s="1846"/>
      <c r="K406" s="1846"/>
      <c r="L406" s="1846"/>
      <c r="M406" s="1847"/>
      <c r="N406" s="2801"/>
      <c r="O406" s="2802"/>
      <c r="P406" s="737"/>
      <c r="Q406" s="738"/>
      <c r="R406" s="1927" t="s">
        <v>990</v>
      </c>
      <c r="S406" s="1927"/>
      <c r="T406" s="1927"/>
      <c r="U406" s="738"/>
      <c r="V406" s="738"/>
      <c r="W406" s="738"/>
      <c r="X406" s="738"/>
      <c r="Y406" s="741"/>
      <c r="Z406" s="1885"/>
      <c r="AA406" s="1885"/>
      <c r="AB406" s="1885"/>
      <c r="AC406" s="1885"/>
      <c r="AD406" s="707"/>
      <c r="AE406" s="707"/>
      <c r="AF406" s="708"/>
      <c r="AG406" s="708"/>
      <c r="AH406" s="709"/>
      <c r="AI406" s="707"/>
      <c r="AJ406" s="707"/>
      <c r="AK406" s="707"/>
      <c r="AL406" s="707"/>
      <c r="AM406" s="707"/>
      <c r="AN406" s="707"/>
      <c r="AO406" s="710"/>
      <c r="AP406" s="707"/>
      <c r="AQ406" s="707"/>
      <c r="AR406" s="707"/>
      <c r="AS406" s="707"/>
      <c r="AT406" s="711"/>
      <c r="AU406" s="707"/>
      <c r="AV406" s="707"/>
      <c r="AW406" s="710"/>
      <c r="AX406" s="1798" t="s">
        <v>988</v>
      </c>
      <c r="AY406" s="1799"/>
      <c r="AZ406" s="1799"/>
      <c r="BA406" s="1799"/>
      <c r="BB406" s="1799"/>
      <c r="BC406" s="1800"/>
      <c r="BD406" s="674"/>
      <c r="BE406" s="673"/>
      <c r="BF406" s="673"/>
      <c r="BG406" s="638"/>
    </row>
    <row r="407" spans="2:64" s="661" customFormat="1" ht="3.85" customHeight="1">
      <c r="B407" s="2465"/>
      <c r="C407" s="2465"/>
      <c r="D407" s="2465"/>
      <c r="E407" s="1848"/>
      <c r="F407" s="1849"/>
      <c r="G407" s="1849"/>
      <c r="H407" s="1849"/>
      <c r="I407" s="1849"/>
      <c r="J407" s="1849"/>
      <c r="K407" s="1849"/>
      <c r="L407" s="1849"/>
      <c r="M407" s="1850"/>
      <c r="N407" s="2801"/>
      <c r="O407" s="2802"/>
      <c r="P407" s="739"/>
      <c r="Q407" s="740"/>
      <c r="R407" s="1927"/>
      <c r="S407" s="1927"/>
      <c r="T407" s="1927"/>
      <c r="U407" s="740"/>
      <c r="V407" s="740"/>
      <c r="W407" s="740"/>
      <c r="X407" s="740"/>
      <c r="Y407" s="742"/>
      <c r="Z407" s="1801"/>
      <c r="AA407" s="1801"/>
      <c r="AB407" s="1801"/>
      <c r="AC407" s="1801"/>
      <c r="AD407" s="702"/>
      <c r="AE407" s="702"/>
      <c r="AF407" s="702"/>
      <c r="AG407" s="702"/>
      <c r="AH407" s="703"/>
      <c r="AI407" s="702"/>
      <c r="AJ407" s="702"/>
      <c r="AK407" s="702"/>
      <c r="AL407" s="702"/>
      <c r="AM407" s="702"/>
      <c r="AN407" s="702"/>
      <c r="AO407" s="704"/>
      <c r="AP407" s="702"/>
      <c r="AQ407" s="702"/>
      <c r="AR407" s="702"/>
      <c r="AS407" s="702"/>
      <c r="AT407" s="555"/>
      <c r="AU407" s="702"/>
      <c r="AV407" s="702"/>
      <c r="AW407" s="704"/>
      <c r="AX407" s="1798"/>
      <c r="AY407" s="1799"/>
      <c r="AZ407" s="1799"/>
      <c r="BA407" s="1799"/>
      <c r="BB407" s="1799"/>
      <c r="BC407" s="1800"/>
      <c r="BD407" s="666"/>
      <c r="BE407" s="667"/>
      <c r="BF407" s="667"/>
      <c r="BG407" s="672"/>
      <c r="BJ407" s="1823"/>
      <c r="BK407" s="1823"/>
      <c r="BL407" s="1824"/>
    </row>
    <row r="408" spans="2:64" s="661" customFormat="1" ht="3.85" customHeight="1">
      <c r="B408" s="2465"/>
      <c r="C408" s="2465"/>
      <c r="D408" s="2465"/>
      <c r="E408" s="1806" t="s">
        <v>956</v>
      </c>
      <c r="F408" s="1806"/>
      <c r="G408" s="1806"/>
      <c r="H408" s="1806"/>
      <c r="I408" s="2815" t="s">
        <v>1052</v>
      </c>
      <c r="J408" s="2815"/>
      <c r="K408" s="2815"/>
      <c r="L408" s="2815"/>
      <c r="M408" s="2815"/>
      <c r="N408" s="2809" t="s">
        <v>1072</v>
      </c>
      <c r="O408" s="2816" t="s">
        <v>982</v>
      </c>
      <c r="P408" s="2816"/>
      <c r="U408" s="716"/>
      <c r="V408" s="716"/>
      <c r="W408" s="716"/>
      <c r="X408" s="716"/>
      <c r="Y408" s="723"/>
      <c r="Z408" s="1811"/>
      <c r="AA408" s="1958" t="s">
        <v>1025</v>
      </c>
      <c r="AB408" s="1958"/>
      <c r="AC408" s="1958"/>
      <c r="AD408" s="694"/>
      <c r="AE408" s="1958" t="s">
        <v>1025</v>
      </c>
      <c r="AF408" s="1958"/>
      <c r="AG408" s="1958"/>
      <c r="AH408" s="691"/>
      <c r="AI408" s="1958" t="s">
        <v>1025</v>
      </c>
      <c r="AJ408" s="1958"/>
      <c r="AK408" s="1958"/>
      <c r="AL408" s="694"/>
      <c r="AM408" s="1958" t="s">
        <v>1025</v>
      </c>
      <c r="AN408" s="1958"/>
      <c r="AO408" s="1958"/>
      <c r="AP408" s="697"/>
      <c r="AQ408" s="1958" t="s">
        <v>1025</v>
      </c>
      <c r="AR408" s="1958"/>
      <c r="AS408" s="1958"/>
      <c r="AT408" s="700"/>
      <c r="AU408" s="1958" t="s">
        <v>1025</v>
      </c>
      <c r="AV408" s="1958"/>
      <c r="AW408" s="1958"/>
      <c r="AX408" s="1798"/>
      <c r="AY408" s="1799"/>
      <c r="AZ408" s="1799"/>
      <c r="BA408" s="1799"/>
      <c r="BB408" s="1799"/>
      <c r="BC408" s="1800"/>
      <c r="BD408" s="666"/>
      <c r="BE408" s="667"/>
      <c r="BF408" s="667"/>
      <c r="BG408" s="672"/>
      <c r="BJ408" s="1823"/>
      <c r="BK408" s="1823"/>
      <c r="BL408" s="1824"/>
    </row>
    <row r="409" spans="2:64" s="661" customFormat="1" ht="3.85" customHeight="1">
      <c r="B409" s="2465"/>
      <c r="C409" s="2465"/>
      <c r="D409" s="2465"/>
      <c r="E409" s="1806"/>
      <c r="F409" s="1806"/>
      <c r="G409" s="1806"/>
      <c r="H409" s="1806"/>
      <c r="I409" s="2815"/>
      <c r="J409" s="2815"/>
      <c r="K409" s="2815"/>
      <c r="L409" s="2815"/>
      <c r="M409" s="2815"/>
      <c r="N409" s="2810"/>
      <c r="O409" s="2816"/>
      <c r="P409" s="2816"/>
      <c r="U409" s="716"/>
      <c r="V409" s="716"/>
      <c r="W409" s="716"/>
      <c r="X409" s="716"/>
      <c r="Y409" s="723"/>
      <c r="Z409" s="1812"/>
      <c r="AA409" s="1959"/>
      <c r="AB409" s="1959"/>
      <c r="AC409" s="1959"/>
      <c r="AD409" s="695"/>
      <c r="AE409" s="1959"/>
      <c r="AF409" s="1959"/>
      <c r="AG409" s="1959"/>
      <c r="AH409" s="692"/>
      <c r="AI409" s="1959"/>
      <c r="AJ409" s="1959"/>
      <c r="AK409" s="1959"/>
      <c r="AL409" s="695"/>
      <c r="AM409" s="1959"/>
      <c r="AN409" s="1959"/>
      <c r="AO409" s="1959"/>
      <c r="AP409" s="698"/>
      <c r="AQ409" s="1959"/>
      <c r="AR409" s="1959"/>
      <c r="AS409" s="1959"/>
      <c r="AT409" s="683"/>
      <c r="AU409" s="1959"/>
      <c r="AV409" s="1959"/>
      <c r="AW409" s="1959"/>
      <c r="AX409" s="1798"/>
      <c r="AY409" s="1799"/>
      <c r="AZ409" s="1799"/>
      <c r="BA409" s="1799"/>
      <c r="BB409" s="1799"/>
      <c r="BC409" s="1800"/>
      <c r="BD409" s="666"/>
      <c r="BE409" s="667"/>
      <c r="BF409" s="667"/>
      <c r="BG409" s="672"/>
      <c r="BJ409" s="1823"/>
      <c r="BK409" s="1823"/>
      <c r="BL409" s="1824"/>
    </row>
    <row r="410" spans="2:64" s="661" customFormat="1" ht="3.85" customHeight="1">
      <c r="B410" s="2465"/>
      <c r="C410" s="2465"/>
      <c r="D410" s="2465"/>
      <c r="E410" s="1806"/>
      <c r="F410" s="1806"/>
      <c r="G410" s="1806"/>
      <c r="H410" s="1806"/>
      <c r="I410" s="2815"/>
      <c r="J410" s="2815"/>
      <c r="K410" s="2815"/>
      <c r="L410" s="2815"/>
      <c r="M410" s="2815"/>
      <c r="N410" s="2810"/>
      <c r="O410" s="2812" t="s">
        <v>983</v>
      </c>
      <c r="P410" s="2813"/>
      <c r="Q410" s="2813"/>
      <c r="R410" s="2813"/>
      <c r="S410" s="2813"/>
      <c r="T410" s="2813"/>
      <c r="X410" s="716"/>
      <c r="Y410" s="723"/>
      <c r="Z410" s="1813"/>
      <c r="AA410" s="1960"/>
      <c r="AB410" s="1960"/>
      <c r="AC410" s="1960"/>
      <c r="AD410" s="696"/>
      <c r="AE410" s="1960"/>
      <c r="AF410" s="1960"/>
      <c r="AG410" s="1960"/>
      <c r="AH410" s="693"/>
      <c r="AI410" s="1960"/>
      <c r="AJ410" s="1960"/>
      <c r="AK410" s="1960"/>
      <c r="AL410" s="696"/>
      <c r="AM410" s="1960"/>
      <c r="AN410" s="1960"/>
      <c r="AO410" s="1960"/>
      <c r="AP410" s="699"/>
      <c r="AQ410" s="1960"/>
      <c r="AR410" s="1960"/>
      <c r="AS410" s="1960"/>
      <c r="AT410" s="701"/>
      <c r="AU410" s="1960"/>
      <c r="AV410" s="1960"/>
      <c r="AW410" s="1960"/>
      <c r="AX410" s="1798"/>
      <c r="AY410" s="1799"/>
      <c r="AZ410" s="1799"/>
      <c r="BA410" s="1799"/>
      <c r="BB410" s="1799"/>
      <c r="BC410" s="1800"/>
      <c r="BD410" s="666"/>
      <c r="BE410" s="667"/>
      <c r="BF410" s="667"/>
      <c r="BG410" s="672"/>
      <c r="BJ410" s="1823"/>
      <c r="BK410" s="1823"/>
      <c r="BL410" s="1824"/>
    </row>
    <row r="411" spans="2:64" s="661" customFormat="1" ht="3.85" customHeight="1">
      <c r="B411" s="2465"/>
      <c r="C411" s="2465"/>
      <c r="D411" s="2465"/>
      <c r="E411" s="1806"/>
      <c r="F411" s="1806"/>
      <c r="G411" s="1806"/>
      <c r="H411" s="1806"/>
      <c r="I411" s="2815"/>
      <c r="J411" s="2815"/>
      <c r="K411" s="2815"/>
      <c r="L411" s="2815"/>
      <c r="M411" s="2815"/>
      <c r="N411" s="2811"/>
      <c r="O411" s="2814"/>
      <c r="P411" s="2060"/>
      <c r="Q411" s="2060"/>
      <c r="R411" s="2060"/>
      <c r="S411" s="2060"/>
      <c r="T411" s="2060"/>
      <c r="X411" s="717"/>
      <c r="Y411" s="724"/>
      <c r="Z411" s="466"/>
      <c r="AA411" s="466"/>
      <c r="AB411" s="637"/>
      <c r="AC411" s="637"/>
      <c r="AD411" s="662"/>
      <c r="AE411" s="662"/>
      <c r="AF411" s="662"/>
      <c r="AG411" s="662"/>
      <c r="AH411" s="663"/>
      <c r="AI411" s="662"/>
      <c r="AJ411" s="662"/>
      <c r="AK411" s="662"/>
      <c r="AL411" s="643"/>
      <c r="AM411" s="643"/>
      <c r="AN411" s="643"/>
      <c r="AO411" s="644"/>
      <c r="AP411" s="643"/>
      <c r="AQ411" s="643"/>
      <c r="AR411" s="643"/>
      <c r="AS411" s="643"/>
      <c r="AT411" s="643"/>
      <c r="AU411" s="643"/>
      <c r="AV411" s="643"/>
      <c r="AW411" s="644"/>
      <c r="AX411" s="1798"/>
      <c r="AY411" s="1799"/>
      <c r="AZ411" s="1799"/>
      <c r="BA411" s="1799"/>
      <c r="BB411" s="1799"/>
      <c r="BC411" s="1800"/>
      <c r="BD411" s="666"/>
      <c r="BE411" s="667"/>
      <c r="BF411" s="667"/>
      <c r="BG411" s="672"/>
      <c r="BJ411" s="1823"/>
      <c r="BK411" s="1823"/>
      <c r="BL411" s="1824"/>
    </row>
    <row r="412" spans="2:64" s="661" customFormat="1" ht="3.85" customHeight="1">
      <c r="B412" s="2465"/>
      <c r="C412" s="2465"/>
      <c r="D412" s="2465"/>
      <c r="E412" s="1806"/>
      <c r="F412" s="1806"/>
      <c r="G412" s="1806"/>
      <c r="H412" s="1806"/>
      <c r="I412" s="2817"/>
      <c r="J412" s="2817"/>
      <c r="K412" s="2817"/>
      <c r="L412" s="2817"/>
      <c r="M412" s="2817"/>
      <c r="N412" s="2817"/>
      <c r="O412" s="2817"/>
      <c r="P412" s="2817"/>
      <c r="Q412" s="2817"/>
      <c r="R412" s="2817"/>
      <c r="S412" s="2817"/>
      <c r="T412" s="2817"/>
      <c r="U412" s="2817"/>
      <c r="V412" s="2817"/>
      <c r="W412" s="2817"/>
      <c r="X412" s="2817"/>
      <c r="Y412" s="2818"/>
      <c r="Z412" s="466"/>
      <c r="AA412" s="466"/>
      <c r="AB412" s="637"/>
      <c r="AC412" s="637"/>
      <c r="AD412" s="662"/>
      <c r="AE412" s="662"/>
      <c r="AF412" s="662"/>
      <c r="AG412" s="662"/>
      <c r="AH412" s="677"/>
      <c r="AI412" s="678"/>
      <c r="AJ412" s="678"/>
      <c r="AK412" s="678"/>
      <c r="AL412" s="645"/>
      <c r="AM412" s="645"/>
      <c r="AN412" s="645"/>
      <c r="AO412" s="646"/>
      <c r="AP412" s="643"/>
      <c r="AQ412" s="643"/>
      <c r="AR412" s="643"/>
      <c r="AS412" s="643"/>
      <c r="AT412" s="643"/>
      <c r="AU412" s="645"/>
      <c r="AV412" s="645"/>
      <c r="AW412" s="646"/>
      <c r="AX412" s="1798"/>
      <c r="AY412" s="1799"/>
      <c r="AZ412" s="1799"/>
      <c r="BA412" s="1799"/>
      <c r="BB412" s="1799"/>
      <c r="BC412" s="1800"/>
      <c r="BD412" s="666"/>
      <c r="BE412" s="667"/>
      <c r="BF412" s="667"/>
      <c r="BG412" s="672"/>
      <c r="BJ412" s="1823"/>
      <c r="BK412" s="1823"/>
      <c r="BL412" s="1824"/>
    </row>
    <row r="413" spans="2:64" s="661" customFormat="1" ht="3.85" customHeight="1">
      <c r="B413" s="2465"/>
      <c r="C413" s="2465"/>
      <c r="D413" s="2465"/>
      <c r="E413" s="1806"/>
      <c r="F413" s="1806"/>
      <c r="G413" s="1806"/>
      <c r="H413" s="1806"/>
      <c r="I413" s="2817"/>
      <c r="J413" s="2817"/>
      <c r="K413" s="2817"/>
      <c r="L413" s="2817"/>
      <c r="M413" s="2817"/>
      <c r="N413" s="2817"/>
      <c r="O413" s="2817"/>
      <c r="P413" s="2817"/>
      <c r="Q413" s="2817"/>
      <c r="R413" s="2817"/>
      <c r="S413" s="2817"/>
      <c r="T413" s="2817"/>
      <c r="U413" s="2817"/>
      <c r="V413" s="2817"/>
      <c r="W413" s="2817"/>
      <c r="X413" s="2817"/>
      <c r="Y413" s="2818"/>
      <c r="Z413" s="466"/>
      <c r="AA413" s="466"/>
      <c r="AB413" s="637"/>
      <c r="AC413" s="637"/>
      <c r="AD413" s="1944" t="s">
        <v>955</v>
      </c>
      <c r="AE413" s="1944"/>
      <c r="AF413" s="1944"/>
      <c r="AG413" s="1944"/>
      <c r="AH413" s="1944"/>
      <c r="AI413" s="1944"/>
      <c r="AJ413" s="1944"/>
      <c r="AK413" s="1944"/>
      <c r="AL413" s="1944"/>
      <c r="AM413" s="1944"/>
      <c r="AN413" s="1944"/>
      <c r="AO413" s="1944"/>
      <c r="AP413" s="1944"/>
      <c r="AQ413" s="1944"/>
      <c r="AR413" s="1944"/>
      <c r="AS413" s="1944"/>
      <c r="AT413" s="1944"/>
      <c r="AU413" s="1944"/>
      <c r="AV413" s="1944"/>
      <c r="AW413" s="1945"/>
      <c r="AX413" s="1798"/>
      <c r="AY413" s="1799"/>
      <c r="AZ413" s="1799"/>
      <c r="BA413" s="1799"/>
      <c r="BB413" s="1799"/>
      <c r="BC413" s="1800"/>
      <c r="BD413" s="666"/>
      <c r="BE413" s="667"/>
      <c r="BF413" s="667"/>
      <c r="BG413" s="672"/>
      <c r="BJ413" s="1823"/>
      <c r="BK413" s="1823"/>
      <c r="BL413" s="1824"/>
    </row>
    <row r="414" spans="2:64" s="661" customFormat="1" ht="3.85" customHeight="1">
      <c r="B414" s="2465"/>
      <c r="C414" s="2465"/>
      <c r="D414" s="2465"/>
      <c r="E414" s="1806"/>
      <c r="F414" s="1806"/>
      <c r="G414" s="1806"/>
      <c r="H414" s="1806"/>
      <c r="I414" s="2815" t="s">
        <v>1056</v>
      </c>
      <c r="J414" s="2815"/>
      <c r="K414" s="2815"/>
      <c r="L414" s="2815"/>
      <c r="M414" s="2815"/>
      <c r="N414" s="718"/>
      <c r="O414" s="2816" t="s">
        <v>1054</v>
      </c>
      <c r="P414" s="2816"/>
      <c r="Q414" s="2816"/>
      <c r="R414" s="717"/>
      <c r="S414" s="717"/>
      <c r="T414" s="717"/>
      <c r="U414" s="717"/>
      <c r="V414" s="717"/>
      <c r="W414" s="717"/>
      <c r="X414" s="717"/>
      <c r="Y414" s="724"/>
      <c r="Z414" s="466"/>
      <c r="AA414" s="466"/>
      <c r="AB414" s="637"/>
      <c r="AC414" s="637"/>
      <c r="AD414" s="1944"/>
      <c r="AE414" s="1944"/>
      <c r="AF414" s="1944"/>
      <c r="AG414" s="1944"/>
      <c r="AH414" s="1944"/>
      <c r="AI414" s="1944"/>
      <c r="AJ414" s="1944"/>
      <c r="AK414" s="1944"/>
      <c r="AL414" s="1944"/>
      <c r="AM414" s="1944"/>
      <c r="AN414" s="1944"/>
      <c r="AO414" s="1944"/>
      <c r="AP414" s="1944"/>
      <c r="AQ414" s="1944"/>
      <c r="AR414" s="1944"/>
      <c r="AS414" s="1944"/>
      <c r="AT414" s="1944"/>
      <c r="AU414" s="1944"/>
      <c r="AV414" s="1944"/>
      <c r="AW414" s="1945"/>
      <c r="AX414" s="1798"/>
      <c r="AY414" s="1799"/>
      <c r="AZ414" s="1799"/>
      <c r="BA414" s="1799"/>
      <c r="BB414" s="1799"/>
      <c r="BC414" s="1800"/>
      <c r="BD414" s="666"/>
      <c r="BE414" s="667"/>
      <c r="BF414" s="667"/>
      <c r="BG414" s="672"/>
      <c r="BJ414" s="1823"/>
      <c r="BK414" s="1823"/>
      <c r="BL414" s="1824"/>
    </row>
    <row r="415" spans="2:64" s="661" customFormat="1" ht="3.85" customHeight="1">
      <c r="B415" s="2465"/>
      <c r="C415" s="2465"/>
      <c r="D415" s="2465"/>
      <c r="E415" s="1806"/>
      <c r="F415" s="1806"/>
      <c r="G415" s="1806"/>
      <c r="H415" s="1806"/>
      <c r="I415" s="2815"/>
      <c r="J415" s="2815"/>
      <c r="K415" s="2815"/>
      <c r="L415" s="2815"/>
      <c r="M415" s="2815"/>
      <c r="N415" s="718"/>
      <c r="O415" s="2816"/>
      <c r="P415" s="2816"/>
      <c r="Q415" s="2816"/>
      <c r="R415" s="719"/>
      <c r="S415" s="719"/>
      <c r="T415" s="717"/>
      <c r="U415" s="717"/>
      <c r="V415" s="717"/>
      <c r="W415" s="717"/>
      <c r="X415" s="717"/>
      <c r="Y415" s="724"/>
      <c r="Z415" s="686"/>
      <c r="AA415" s="686"/>
      <c r="AB415" s="686"/>
      <c r="AC415" s="686"/>
      <c r="AD415" s="686"/>
      <c r="AE415" s="687"/>
      <c r="AF415" s="2728" t="s">
        <v>1010</v>
      </c>
      <c r="AG415" s="2728"/>
      <c r="AH415" s="2728"/>
      <c r="AI415" s="2728"/>
      <c r="AJ415" s="2728"/>
      <c r="AK415" s="2728"/>
      <c r="AL415" s="2728"/>
      <c r="AM415" s="2728"/>
      <c r="AN415" s="2728"/>
      <c r="AO415" s="2777"/>
      <c r="AP415" s="2734" t="s">
        <v>986</v>
      </c>
      <c r="AQ415" s="2042"/>
      <c r="AR415" s="2042"/>
      <c r="AS415" s="2735"/>
      <c r="AT415" s="705"/>
      <c r="AU415" s="734"/>
      <c r="AV415" s="667"/>
      <c r="AW415" s="659"/>
      <c r="AX415" s="1798"/>
      <c r="AY415" s="1799"/>
      <c r="AZ415" s="1799"/>
      <c r="BA415" s="1799"/>
      <c r="BB415" s="1799"/>
      <c r="BC415" s="1800"/>
      <c r="BD415" s="666"/>
      <c r="BE415" s="667"/>
      <c r="BF415" s="667"/>
      <c r="BG415" s="672"/>
      <c r="BJ415" s="1823"/>
      <c r="BK415" s="1823"/>
      <c r="BL415" s="1824"/>
    </row>
    <row r="416" spans="2:64" s="661" customFormat="1" ht="3.85" customHeight="1">
      <c r="B416" s="2465"/>
      <c r="C416" s="2465"/>
      <c r="D416" s="2465"/>
      <c r="E416" s="1806"/>
      <c r="F416" s="1806"/>
      <c r="G416" s="1806"/>
      <c r="H416" s="1806"/>
      <c r="I416" s="2815"/>
      <c r="J416" s="2815"/>
      <c r="K416" s="2815"/>
      <c r="L416" s="2815"/>
      <c r="M416" s="2815"/>
      <c r="N416" s="718"/>
      <c r="O416" s="718"/>
      <c r="P416" s="717"/>
      <c r="Q416" s="717"/>
      <c r="R416" s="719"/>
      <c r="S416" s="719"/>
      <c r="T416" s="717"/>
      <c r="U416" s="717"/>
      <c r="V416" s="717"/>
      <c r="W416" s="717"/>
      <c r="X416" s="717"/>
      <c r="Y416" s="724"/>
      <c r="Z416" s="689"/>
      <c r="AA416" s="689"/>
      <c r="AB416" s="689"/>
      <c r="AC416" s="689"/>
      <c r="AD416" s="689"/>
      <c r="AE416" s="690"/>
      <c r="AF416" s="2729"/>
      <c r="AG416" s="2729"/>
      <c r="AH416" s="2729"/>
      <c r="AI416" s="2729"/>
      <c r="AJ416" s="2729"/>
      <c r="AK416" s="2729"/>
      <c r="AL416" s="2729"/>
      <c r="AM416" s="2729"/>
      <c r="AN416" s="2729"/>
      <c r="AO416" s="2778"/>
      <c r="AP416" s="2736"/>
      <c r="AQ416" s="2044"/>
      <c r="AR416" s="2044"/>
      <c r="AS416" s="2737"/>
      <c r="AT416" s="706"/>
      <c r="AU416" s="466"/>
      <c r="AV416" s="667"/>
      <c r="AW416" s="659"/>
      <c r="AX416" s="1798"/>
      <c r="AY416" s="1799"/>
      <c r="AZ416" s="1799"/>
      <c r="BA416" s="1799"/>
      <c r="BB416" s="1799"/>
      <c r="BC416" s="1800"/>
      <c r="BD416" s="666"/>
      <c r="BE416" s="667"/>
      <c r="BF416" s="667"/>
      <c r="BG416" s="672"/>
      <c r="BJ416" s="1823"/>
      <c r="BK416" s="1823"/>
      <c r="BL416" s="1824"/>
    </row>
    <row r="417" spans="2:64" s="661" customFormat="1" ht="3.85" customHeight="1">
      <c r="B417" s="2465"/>
      <c r="C417" s="2465"/>
      <c r="D417" s="2465"/>
      <c r="E417" s="1806"/>
      <c r="F417" s="1806"/>
      <c r="G417" s="1806"/>
      <c r="H417" s="1806"/>
      <c r="I417" s="2815"/>
      <c r="J417" s="2815"/>
      <c r="K417" s="2815"/>
      <c r="L417" s="2815"/>
      <c r="M417" s="2815"/>
      <c r="N417" s="718"/>
      <c r="O417" s="718"/>
      <c r="P417" s="717"/>
      <c r="Q417" s="717"/>
      <c r="R417" s="717"/>
      <c r="S417" s="717"/>
      <c r="T417" s="717"/>
      <c r="U417" s="717"/>
      <c r="V417" s="717"/>
      <c r="W417" s="717"/>
      <c r="X417" s="717"/>
      <c r="Y417" s="724"/>
      <c r="Z417" s="667"/>
      <c r="AA417" s="637"/>
      <c r="AB417" s="637"/>
      <c r="AC417" s="637"/>
      <c r="AD417" s="648"/>
      <c r="AE417" s="649"/>
      <c r="AF417" s="2729"/>
      <c r="AG417" s="2729"/>
      <c r="AH417" s="2729"/>
      <c r="AI417" s="2729"/>
      <c r="AJ417" s="2729"/>
      <c r="AK417" s="2729"/>
      <c r="AL417" s="2729"/>
      <c r="AM417" s="2729"/>
      <c r="AN417" s="2729"/>
      <c r="AO417" s="2778"/>
      <c r="AP417" s="2736"/>
      <c r="AQ417" s="2044"/>
      <c r="AR417" s="2044"/>
      <c r="AS417" s="2737"/>
      <c r="AT417" s="706"/>
      <c r="AU417" s="466"/>
      <c r="AV417" s="667"/>
      <c r="AW417" s="659"/>
      <c r="AX417" s="1798"/>
      <c r="AY417" s="1799"/>
      <c r="AZ417" s="1799"/>
      <c r="BA417" s="1799"/>
      <c r="BB417" s="1799"/>
      <c r="BC417" s="1800"/>
      <c r="BD417" s="666"/>
      <c r="BE417" s="667"/>
      <c r="BF417" s="667"/>
      <c r="BG417" s="672"/>
      <c r="BJ417" s="1823"/>
      <c r="BK417" s="1823"/>
      <c r="BL417" s="1824"/>
    </row>
    <row r="418" spans="2:64" s="661" customFormat="1" ht="3.85" customHeight="1">
      <c r="B418" s="2465"/>
      <c r="C418" s="2465"/>
      <c r="D418" s="2465"/>
      <c r="E418" s="1806"/>
      <c r="F418" s="1806"/>
      <c r="G418" s="1806"/>
      <c r="H418" s="1806"/>
      <c r="I418" s="2817"/>
      <c r="J418" s="2817"/>
      <c r="K418" s="2817"/>
      <c r="L418" s="2817"/>
      <c r="M418" s="2817"/>
      <c r="N418" s="2817"/>
      <c r="O418" s="2817"/>
      <c r="P418" s="2817"/>
      <c r="Q418" s="2817"/>
      <c r="R418" s="2817"/>
      <c r="S418" s="2817"/>
      <c r="T418" s="2817"/>
      <c r="U418" s="2817"/>
      <c r="V418" s="2817"/>
      <c r="W418" s="2817"/>
      <c r="X418" s="2817"/>
      <c r="Y418" s="2818"/>
      <c r="Z418" s="667"/>
      <c r="AA418" s="637"/>
      <c r="AB418" s="637"/>
      <c r="AC418" s="637"/>
      <c r="AD418" s="650"/>
      <c r="AE418" s="647"/>
      <c r="AF418" s="2727" t="s">
        <v>987</v>
      </c>
      <c r="AG418" s="2020"/>
      <c r="AH418" s="2020"/>
      <c r="AI418" s="2020"/>
      <c r="AJ418" s="2020"/>
      <c r="AK418" s="2020"/>
      <c r="AL418" s="2020"/>
      <c r="AM418" s="2020"/>
      <c r="AN418" s="2020"/>
      <c r="AO418" s="2837"/>
      <c r="AP418" s="2736"/>
      <c r="AQ418" s="2044"/>
      <c r="AR418" s="2044"/>
      <c r="AS418" s="2737"/>
      <c r="AT418" s="706"/>
      <c r="AU418" s="466"/>
      <c r="AV418" s="667"/>
      <c r="AW418" s="659"/>
      <c r="AX418" s="1798"/>
      <c r="AY418" s="1799"/>
      <c r="AZ418" s="1799"/>
      <c r="BA418" s="1799"/>
      <c r="BB418" s="1799"/>
      <c r="BC418" s="1800"/>
      <c r="BD418" s="666"/>
      <c r="BE418" s="667"/>
      <c r="BF418" s="667"/>
      <c r="BG418" s="672"/>
      <c r="BJ418" s="1823"/>
      <c r="BK418" s="1823"/>
      <c r="BL418" s="1824"/>
    </row>
    <row r="419" spans="2:64" s="661" customFormat="1" ht="3.85" customHeight="1">
      <c r="B419" s="2465"/>
      <c r="C419" s="2465"/>
      <c r="D419" s="2465"/>
      <c r="E419" s="1806"/>
      <c r="F419" s="1806"/>
      <c r="G419" s="1806"/>
      <c r="H419" s="1806"/>
      <c r="I419" s="2817"/>
      <c r="J419" s="2817"/>
      <c r="K419" s="2817"/>
      <c r="L419" s="2817"/>
      <c r="M419" s="2817"/>
      <c r="N419" s="2817"/>
      <c r="O419" s="2817"/>
      <c r="P419" s="2817"/>
      <c r="Q419" s="2817"/>
      <c r="R419" s="2817"/>
      <c r="S419" s="2817"/>
      <c r="T419" s="2817"/>
      <c r="U419" s="2817"/>
      <c r="V419" s="2817"/>
      <c r="W419" s="2817"/>
      <c r="X419" s="2817"/>
      <c r="Y419" s="2818"/>
      <c r="Z419" s="667"/>
      <c r="AA419" s="637"/>
      <c r="AB419" s="637"/>
      <c r="AC419" s="637"/>
      <c r="AD419" s="650"/>
      <c r="AE419" s="647"/>
      <c r="AF419" s="2727"/>
      <c r="AG419" s="2020"/>
      <c r="AH419" s="2020"/>
      <c r="AI419" s="2020"/>
      <c r="AJ419" s="2020"/>
      <c r="AK419" s="2020"/>
      <c r="AL419" s="2020"/>
      <c r="AM419" s="2020"/>
      <c r="AN419" s="2020"/>
      <c r="AO419" s="2837"/>
      <c r="AP419" s="2736"/>
      <c r="AQ419" s="2044"/>
      <c r="AR419" s="2044"/>
      <c r="AS419" s="2737"/>
      <c r="AT419" s="706"/>
      <c r="AU419" s="466"/>
      <c r="AV419" s="667"/>
      <c r="AW419" s="659"/>
      <c r="AX419" s="1798"/>
      <c r="AY419" s="1799"/>
      <c r="AZ419" s="1799"/>
      <c r="BA419" s="1799"/>
      <c r="BB419" s="1799"/>
      <c r="BC419" s="1800"/>
      <c r="BD419" s="666"/>
      <c r="BE419" s="667"/>
      <c r="BF419" s="667"/>
      <c r="BG419" s="672"/>
      <c r="BJ419" s="1823"/>
      <c r="BK419" s="1823"/>
      <c r="BL419" s="1824"/>
    </row>
    <row r="420" spans="2:64" s="661" customFormat="1" ht="3.85" customHeight="1">
      <c r="B420" s="2465"/>
      <c r="C420" s="2465"/>
      <c r="D420" s="2465"/>
      <c r="E420" s="1806"/>
      <c r="F420" s="1806"/>
      <c r="G420" s="1806"/>
      <c r="H420" s="1806"/>
      <c r="I420" s="2815" t="s">
        <v>1051</v>
      </c>
      <c r="J420" s="2815"/>
      <c r="K420" s="2815"/>
      <c r="L420" s="2815"/>
      <c r="M420" s="2815"/>
      <c r="N420" s="2816" t="s">
        <v>1068</v>
      </c>
      <c r="O420" s="2816"/>
      <c r="P420" s="718"/>
      <c r="Q420" s="718"/>
      <c r="R420" s="718"/>
      <c r="S420" s="718"/>
      <c r="T420" s="718"/>
      <c r="U420" s="717"/>
      <c r="V420" s="720"/>
      <c r="W420" s="721"/>
      <c r="X420" s="721"/>
      <c r="Y420" s="725"/>
      <c r="Z420" s="667"/>
      <c r="AA420" s="637"/>
      <c r="AB420" s="637"/>
      <c r="AC420" s="637"/>
      <c r="AD420" s="650"/>
      <c r="AE420" s="647"/>
      <c r="AF420" s="2727"/>
      <c r="AG420" s="2020"/>
      <c r="AH420" s="2020"/>
      <c r="AI420" s="2020"/>
      <c r="AJ420" s="2020"/>
      <c r="AK420" s="2020"/>
      <c r="AL420" s="2020"/>
      <c r="AM420" s="2020"/>
      <c r="AN420" s="2020"/>
      <c r="AO420" s="2837"/>
      <c r="AP420" s="2738"/>
      <c r="AQ420" s="2046"/>
      <c r="AR420" s="2046"/>
      <c r="AS420" s="2739"/>
      <c r="AT420" s="706"/>
      <c r="AU420" s="466"/>
      <c r="AV420" s="667"/>
      <c r="AW420" s="659"/>
      <c r="AX420" s="1798"/>
      <c r="AY420" s="1799"/>
      <c r="AZ420" s="1799"/>
      <c r="BA420" s="1799"/>
      <c r="BB420" s="1799"/>
      <c r="BC420" s="1800"/>
      <c r="BD420" s="666"/>
      <c r="BE420" s="667"/>
      <c r="BF420" s="667"/>
      <c r="BG420" s="672"/>
      <c r="BJ420" s="1823"/>
      <c r="BK420" s="1823"/>
      <c r="BL420" s="1824"/>
    </row>
    <row r="421" spans="2:64" s="661" customFormat="1" ht="3.85" customHeight="1">
      <c r="B421" s="2465"/>
      <c r="C421" s="2465"/>
      <c r="D421" s="2465"/>
      <c r="E421" s="1806"/>
      <c r="F421" s="1806"/>
      <c r="G421" s="1806"/>
      <c r="H421" s="1806"/>
      <c r="I421" s="2815"/>
      <c r="J421" s="2815"/>
      <c r="K421" s="2815"/>
      <c r="L421" s="2815"/>
      <c r="M421" s="2815"/>
      <c r="N421" s="2816"/>
      <c r="O421" s="2816"/>
      <c r="P421" s="718"/>
      <c r="Q421" s="718"/>
      <c r="R421" s="718"/>
      <c r="S421" s="718"/>
      <c r="T421" s="718"/>
      <c r="U421" s="717"/>
      <c r="V421" s="720"/>
      <c r="W421" s="721"/>
      <c r="X421" s="721"/>
      <c r="Y421" s="725"/>
      <c r="Z421" s="667"/>
      <c r="AA421" s="637"/>
      <c r="AB421" s="637"/>
      <c r="AC421" s="637"/>
      <c r="AD421" s="1944" t="s">
        <v>958</v>
      </c>
      <c r="AE421" s="1944"/>
      <c r="AF421" s="1944"/>
      <c r="AG421" s="1944"/>
      <c r="AH421" s="1944"/>
      <c r="AI421" s="1944"/>
      <c r="AJ421" s="1944"/>
      <c r="AK421" s="1944"/>
      <c r="AL421" s="1944"/>
      <c r="AM421" s="1944"/>
      <c r="AN421" s="1944"/>
      <c r="AO421" s="1944"/>
      <c r="AP421" s="1944"/>
      <c r="AQ421" s="1944"/>
      <c r="AR421" s="1944"/>
      <c r="AS421" s="1944"/>
      <c r="AT421" s="1944"/>
      <c r="AU421" s="1944"/>
      <c r="AV421" s="1944"/>
      <c r="AW421" s="1945"/>
      <c r="AX421" s="1798"/>
      <c r="AY421" s="1799"/>
      <c r="AZ421" s="1799"/>
      <c r="BA421" s="1799"/>
      <c r="BB421" s="1799"/>
      <c r="BC421" s="1800"/>
      <c r="BD421" s="666"/>
      <c r="BE421" s="667"/>
      <c r="BF421" s="667"/>
      <c r="BG421" s="672"/>
      <c r="BJ421" s="1823"/>
      <c r="BK421" s="1823"/>
      <c r="BL421" s="1824"/>
    </row>
    <row r="422" spans="2:64" s="661" customFormat="1" ht="3.85" customHeight="1">
      <c r="B422" s="2465"/>
      <c r="C422" s="2465"/>
      <c r="D422" s="2465"/>
      <c r="E422" s="1806"/>
      <c r="F422" s="1806"/>
      <c r="G422" s="1806"/>
      <c r="H422" s="1806"/>
      <c r="I422" s="2815"/>
      <c r="J422" s="2815"/>
      <c r="K422" s="2815"/>
      <c r="L422" s="2815"/>
      <c r="M422" s="2815"/>
      <c r="N422" s="717"/>
      <c r="O422" s="718"/>
      <c r="P422" s="718"/>
      <c r="Q422" s="718"/>
      <c r="R422" s="718"/>
      <c r="S422" s="718"/>
      <c r="T422" s="718"/>
      <c r="U422" s="717"/>
      <c r="V422" s="720"/>
      <c r="W422" s="721"/>
      <c r="X422" s="721"/>
      <c r="Y422" s="725"/>
      <c r="Z422" s="667"/>
      <c r="AA422" s="637"/>
      <c r="AB422" s="637"/>
      <c r="AC422" s="637"/>
      <c r="AD422" s="1944"/>
      <c r="AE422" s="1944"/>
      <c r="AF422" s="1944"/>
      <c r="AG422" s="1944"/>
      <c r="AH422" s="1944"/>
      <c r="AI422" s="1944"/>
      <c r="AJ422" s="1944"/>
      <c r="AK422" s="1944"/>
      <c r="AL422" s="1944"/>
      <c r="AM422" s="1944"/>
      <c r="AN422" s="1944"/>
      <c r="AO422" s="1944"/>
      <c r="AP422" s="1944"/>
      <c r="AQ422" s="1944"/>
      <c r="AR422" s="1944"/>
      <c r="AS422" s="1944"/>
      <c r="AT422" s="1944"/>
      <c r="AU422" s="1944"/>
      <c r="AV422" s="1944"/>
      <c r="AW422" s="1945"/>
      <c r="AX422" s="1798"/>
      <c r="AY422" s="1799"/>
      <c r="AZ422" s="1799"/>
      <c r="BA422" s="1799"/>
      <c r="BB422" s="1799"/>
      <c r="BC422" s="1800"/>
      <c r="BD422" s="666"/>
      <c r="BE422" s="667"/>
      <c r="BF422" s="667"/>
      <c r="BG422" s="672"/>
      <c r="BJ422" s="1823"/>
      <c r="BK422" s="1823"/>
      <c r="BL422" s="1824"/>
    </row>
    <row r="423" spans="2:64" s="661" customFormat="1" ht="3.85" customHeight="1">
      <c r="B423" s="2465"/>
      <c r="C423" s="2465"/>
      <c r="D423" s="2465"/>
      <c r="E423" s="1806"/>
      <c r="F423" s="1806"/>
      <c r="G423" s="1806"/>
      <c r="H423" s="1806"/>
      <c r="I423" s="2815"/>
      <c r="J423" s="2815"/>
      <c r="K423" s="2815"/>
      <c r="L423" s="2815"/>
      <c r="M423" s="2815"/>
      <c r="N423" s="717"/>
      <c r="O423" s="718"/>
      <c r="P423" s="718"/>
      <c r="Q423" s="718"/>
      <c r="R423" s="718"/>
      <c r="S423" s="718"/>
      <c r="T423" s="718"/>
      <c r="U423" s="717"/>
      <c r="V423" s="720"/>
      <c r="W423" s="721"/>
      <c r="X423" s="721"/>
      <c r="Y423" s="725"/>
      <c r="Z423" s="667"/>
      <c r="AA423" s="637"/>
      <c r="AB423" s="637"/>
      <c r="AC423" s="637"/>
      <c r="AD423" s="1944"/>
      <c r="AE423" s="1944"/>
      <c r="AF423" s="1944"/>
      <c r="AG423" s="1944"/>
      <c r="AH423" s="1944"/>
      <c r="AI423" s="1944"/>
      <c r="AJ423" s="1944"/>
      <c r="AK423" s="1944"/>
      <c r="AL423" s="1944"/>
      <c r="AM423" s="1944"/>
      <c r="AN423" s="1944"/>
      <c r="AO423" s="1944"/>
      <c r="AP423" s="1944"/>
      <c r="AQ423" s="1944"/>
      <c r="AR423" s="1944"/>
      <c r="AS423" s="1944"/>
      <c r="AT423" s="1944"/>
      <c r="AU423" s="1944"/>
      <c r="AV423" s="1944"/>
      <c r="AW423" s="1945"/>
      <c r="AX423" s="1798"/>
      <c r="AY423" s="1799"/>
      <c r="AZ423" s="1799"/>
      <c r="BA423" s="1799"/>
      <c r="BB423" s="1799"/>
      <c r="BC423" s="1800"/>
      <c r="BD423" s="666"/>
      <c r="BE423" s="667"/>
      <c r="BF423" s="667"/>
      <c r="BG423" s="672"/>
      <c r="BJ423" s="1823"/>
      <c r="BK423" s="1823"/>
      <c r="BL423" s="1824"/>
    </row>
    <row r="424" spans="2:64" s="661" customFormat="1" ht="3.85" customHeight="1">
      <c r="B424" s="2465"/>
      <c r="C424" s="2465"/>
      <c r="D424" s="2465"/>
      <c r="E424" s="1916" t="s">
        <v>959</v>
      </c>
      <c r="F424" s="1917"/>
      <c r="G424" s="1917"/>
      <c r="H424" s="1917"/>
      <c r="I424" s="1917"/>
      <c r="J424" s="1917"/>
      <c r="K424" s="1917"/>
      <c r="L424" s="1917"/>
      <c r="M424" s="1917"/>
      <c r="N424" s="700"/>
      <c r="O424" s="673"/>
      <c r="P424" s="673"/>
      <c r="Q424" s="673"/>
      <c r="R424" s="673"/>
      <c r="S424" s="673"/>
      <c r="T424" s="673"/>
      <c r="U424" s="728"/>
      <c r="V424" s="712"/>
      <c r="W424" s="729"/>
      <c r="X424" s="729"/>
      <c r="Y424" s="730"/>
      <c r="Z424" s="667"/>
      <c r="AA424" s="637"/>
      <c r="AB424" s="637"/>
      <c r="AC424" s="637"/>
      <c r="AD424" s="2725" t="s">
        <v>1000</v>
      </c>
      <c r="AE424" s="2725"/>
      <c r="AF424" s="2725"/>
      <c r="AG424" s="2725"/>
      <c r="AH424" s="2725"/>
      <c r="AI424" s="2725"/>
      <c r="AJ424" s="2725"/>
      <c r="AK424" s="2725"/>
      <c r="AL424" s="2725"/>
      <c r="AM424" s="2725"/>
      <c r="AN424" s="2725"/>
      <c r="AO424" s="2725"/>
      <c r="AP424" s="2725"/>
      <c r="AQ424" s="2725"/>
      <c r="AR424" s="2725"/>
      <c r="AS424" s="2725"/>
      <c r="AT424" s="2725"/>
      <c r="AU424" s="2725"/>
      <c r="AV424" s="2725"/>
      <c r="AW424" s="2726"/>
      <c r="AX424" s="1798"/>
      <c r="AY424" s="1799"/>
      <c r="AZ424" s="1799"/>
      <c r="BA424" s="1799"/>
      <c r="BB424" s="1799"/>
      <c r="BC424" s="1800"/>
      <c r="BD424" s="666"/>
      <c r="BE424" s="667"/>
      <c r="BF424" s="667"/>
      <c r="BG424" s="672"/>
      <c r="BJ424" s="1823"/>
      <c r="BK424" s="1823"/>
      <c r="BL424" s="1824"/>
    </row>
    <row r="425" spans="2:64" s="661" customFormat="1" ht="3.85" customHeight="1">
      <c r="B425" s="2465"/>
      <c r="C425" s="2465"/>
      <c r="D425" s="2465"/>
      <c r="E425" s="1916"/>
      <c r="F425" s="1917"/>
      <c r="G425" s="1917"/>
      <c r="H425" s="1917"/>
      <c r="I425" s="1917"/>
      <c r="J425" s="1917"/>
      <c r="K425" s="1917"/>
      <c r="L425" s="1917"/>
      <c r="M425" s="1917"/>
      <c r="N425" s="683"/>
      <c r="O425" s="667"/>
      <c r="P425" s="667"/>
      <c r="Q425" s="667"/>
      <c r="R425" s="667"/>
      <c r="S425" s="667"/>
      <c r="T425" s="667"/>
      <c r="U425" s="555"/>
      <c r="V425" s="679"/>
      <c r="W425" s="713"/>
      <c r="X425" s="713"/>
      <c r="Y425" s="726"/>
      <c r="Z425" s="667"/>
      <c r="AA425" s="637"/>
      <c r="AB425" s="637"/>
      <c r="AC425" s="637"/>
      <c r="AD425" s="2725"/>
      <c r="AE425" s="2725"/>
      <c r="AF425" s="2725"/>
      <c r="AG425" s="2725"/>
      <c r="AH425" s="2725"/>
      <c r="AI425" s="2725"/>
      <c r="AJ425" s="2725"/>
      <c r="AK425" s="2725"/>
      <c r="AL425" s="2725"/>
      <c r="AM425" s="2725"/>
      <c r="AN425" s="2725"/>
      <c r="AO425" s="2725"/>
      <c r="AP425" s="2725"/>
      <c r="AQ425" s="2725"/>
      <c r="AR425" s="2725"/>
      <c r="AS425" s="2725"/>
      <c r="AT425" s="2725"/>
      <c r="AU425" s="2725"/>
      <c r="AV425" s="2725"/>
      <c r="AW425" s="2726"/>
      <c r="AX425" s="1798"/>
      <c r="AY425" s="1799"/>
      <c r="AZ425" s="1799"/>
      <c r="BA425" s="1799"/>
      <c r="BB425" s="1799"/>
      <c r="BC425" s="1800"/>
      <c r="BD425" s="666"/>
      <c r="BE425" s="667"/>
      <c r="BF425" s="667"/>
      <c r="BG425" s="672"/>
      <c r="BJ425" s="1823"/>
      <c r="BK425" s="1823"/>
      <c r="BL425" s="1824"/>
    </row>
    <row r="426" spans="2:64" s="661" customFormat="1" ht="3.85" customHeight="1">
      <c r="B426" s="2465"/>
      <c r="C426" s="2465"/>
      <c r="D426" s="2465"/>
      <c r="E426" s="1916"/>
      <c r="F426" s="1917"/>
      <c r="G426" s="1917"/>
      <c r="H426" s="1917"/>
      <c r="I426" s="1917"/>
      <c r="J426" s="1917"/>
      <c r="K426" s="1917"/>
      <c r="L426" s="1917"/>
      <c r="M426" s="1917"/>
      <c r="N426" s="683"/>
      <c r="O426" s="667"/>
      <c r="P426" s="667"/>
      <c r="Q426" s="667"/>
      <c r="R426" s="667"/>
      <c r="S426" s="667"/>
      <c r="T426" s="667"/>
      <c r="U426" s="555"/>
      <c r="V426" s="679"/>
      <c r="W426" s="713"/>
      <c r="X426" s="713"/>
      <c r="Y426" s="726"/>
      <c r="Z426" s="667"/>
      <c r="AA426" s="637"/>
      <c r="AB426" s="637"/>
      <c r="AC426" s="637"/>
      <c r="AD426" s="2725"/>
      <c r="AE426" s="2725"/>
      <c r="AF426" s="2725"/>
      <c r="AG426" s="2725"/>
      <c r="AH426" s="2725"/>
      <c r="AI426" s="2725"/>
      <c r="AJ426" s="2725"/>
      <c r="AK426" s="2725"/>
      <c r="AL426" s="2725"/>
      <c r="AM426" s="2725"/>
      <c r="AN426" s="2725"/>
      <c r="AO426" s="2725"/>
      <c r="AP426" s="2725"/>
      <c r="AQ426" s="2725"/>
      <c r="AR426" s="2725"/>
      <c r="AS426" s="2725"/>
      <c r="AT426" s="2725"/>
      <c r="AU426" s="2725"/>
      <c r="AV426" s="2725"/>
      <c r="AW426" s="2726"/>
      <c r="AX426" s="1798"/>
      <c r="AY426" s="1799"/>
      <c r="AZ426" s="1799"/>
      <c r="BA426" s="1799"/>
      <c r="BB426" s="1799"/>
      <c r="BC426" s="1800"/>
      <c r="BD426" s="666"/>
      <c r="BE426" s="667"/>
      <c r="BF426" s="667"/>
      <c r="BG426" s="672"/>
      <c r="BJ426" s="1823"/>
      <c r="BK426" s="1823"/>
      <c r="BL426" s="1824"/>
    </row>
    <row r="427" spans="2:64" s="661" customFormat="1" ht="3.85" customHeight="1">
      <c r="B427" s="2465"/>
      <c r="C427" s="2465"/>
      <c r="D427" s="2465"/>
      <c r="E427" s="1916"/>
      <c r="F427" s="1917"/>
      <c r="G427" s="1917"/>
      <c r="H427" s="1917"/>
      <c r="I427" s="1917"/>
      <c r="J427" s="1917"/>
      <c r="K427" s="1917"/>
      <c r="L427" s="1917"/>
      <c r="M427" s="1917"/>
      <c r="N427" s="683"/>
      <c r="O427" s="667"/>
      <c r="P427" s="667"/>
      <c r="Q427" s="667"/>
      <c r="R427" s="667"/>
      <c r="S427" s="667"/>
      <c r="T427" s="667"/>
      <c r="U427" s="555"/>
      <c r="V427" s="679"/>
      <c r="W427" s="713"/>
      <c r="X427" s="713"/>
      <c r="Y427" s="726"/>
      <c r="Z427" s="667"/>
      <c r="AA427" s="637"/>
      <c r="AB427" s="637"/>
      <c r="AC427" s="637"/>
      <c r="AD427" s="2725"/>
      <c r="AE427" s="2725"/>
      <c r="AF427" s="2725"/>
      <c r="AG427" s="2725"/>
      <c r="AH427" s="2725"/>
      <c r="AI427" s="2725"/>
      <c r="AJ427" s="2725"/>
      <c r="AK427" s="2725"/>
      <c r="AL427" s="2725"/>
      <c r="AM427" s="2725"/>
      <c r="AN427" s="2725"/>
      <c r="AO427" s="2725"/>
      <c r="AP427" s="2725"/>
      <c r="AQ427" s="2725"/>
      <c r="AR427" s="2725"/>
      <c r="AS427" s="2725"/>
      <c r="AT427" s="2725"/>
      <c r="AU427" s="2725"/>
      <c r="AV427" s="2725"/>
      <c r="AW427" s="2726"/>
      <c r="AX427" s="1798"/>
      <c r="AY427" s="1799"/>
      <c r="AZ427" s="1799"/>
      <c r="BA427" s="1799"/>
      <c r="BB427" s="1799"/>
      <c r="BC427" s="1800"/>
      <c r="BD427" s="666"/>
      <c r="BE427" s="667"/>
      <c r="BF427" s="667"/>
      <c r="BG427" s="672"/>
      <c r="BJ427" s="1823"/>
      <c r="BK427" s="1823"/>
      <c r="BL427" s="1824"/>
    </row>
    <row r="428" spans="2:64" s="661" customFormat="1" ht="3.85" customHeight="1">
      <c r="B428" s="2465"/>
      <c r="C428" s="2465"/>
      <c r="D428" s="2465"/>
      <c r="E428" s="1916"/>
      <c r="F428" s="1917"/>
      <c r="G428" s="1917"/>
      <c r="H428" s="1917"/>
      <c r="I428" s="1917"/>
      <c r="J428" s="1917"/>
      <c r="K428" s="1917"/>
      <c r="L428" s="1917"/>
      <c r="M428" s="1917"/>
      <c r="N428" s="683"/>
      <c r="O428" s="667"/>
      <c r="P428" s="667"/>
      <c r="Q428" s="667"/>
      <c r="R428" s="667"/>
      <c r="S428" s="667"/>
      <c r="T428" s="667"/>
      <c r="U428" s="555"/>
      <c r="V428" s="679"/>
      <c r="W428" s="713"/>
      <c r="X428" s="713"/>
      <c r="Y428" s="726"/>
      <c r="Z428" s="667"/>
      <c r="AA428" s="637"/>
      <c r="AB428" s="637"/>
      <c r="AC428" s="637"/>
      <c r="AD428" s="2725"/>
      <c r="AE428" s="2725"/>
      <c r="AF428" s="2725"/>
      <c r="AG428" s="2725"/>
      <c r="AH428" s="2725"/>
      <c r="AI428" s="2725"/>
      <c r="AJ428" s="2725"/>
      <c r="AK428" s="2725"/>
      <c r="AL428" s="2725"/>
      <c r="AM428" s="2725"/>
      <c r="AN428" s="2725"/>
      <c r="AO428" s="2725"/>
      <c r="AP428" s="2725"/>
      <c r="AQ428" s="2725"/>
      <c r="AR428" s="2725"/>
      <c r="AS428" s="2725"/>
      <c r="AT428" s="2725"/>
      <c r="AU428" s="2725"/>
      <c r="AV428" s="2725"/>
      <c r="AW428" s="2726"/>
      <c r="AX428" s="1798"/>
      <c r="AY428" s="1799"/>
      <c r="AZ428" s="1799"/>
      <c r="BA428" s="1799"/>
      <c r="BB428" s="1799"/>
      <c r="BC428" s="1800"/>
      <c r="BD428" s="666"/>
      <c r="BE428" s="667"/>
      <c r="BF428" s="667"/>
      <c r="BG428" s="672"/>
      <c r="BJ428" s="1823"/>
      <c r="BK428" s="1823"/>
      <c r="BL428" s="1824"/>
    </row>
    <row r="429" spans="2:64" s="661" customFormat="1" ht="3.85" customHeight="1">
      <c r="B429" s="2465"/>
      <c r="C429" s="2465"/>
      <c r="D429" s="2465"/>
      <c r="E429" s="1916"/>
      <c r="F429" s="1917"/>
      <c r="G429" s="1917"/>
      <c r="H429" s="1917"/>
      <c r="I429" s="1917"/>
      <c r="J429" s="1917"/>
      <c r="K429" s="1917"/>
      <c r="L429" s="1917"/>
      <c r="M429" s="1917"/>
      <c r="N429" s="683"/>
      <c r="O429" s="667"/>
      <c r="P429" s="667"/>
      <c r="Q429" s="667"/>
      <c r="R429" s="667"/>
      <c r="S429" s="667"/>
      <c r="T429" s="667"/>
      <c r="U429" s="555"/>
      <c r="V429" s="679"/>
      <c r="W429" s="713"/>
      <c r="X429" s="713"/>
      <c r="Y429" s="726"/>
      <c r="Z429" s="667"/>
      <c r="AA429" s="637"/>
      <c r="AB429" s="637"/>
      <c r="AC429" s="637"/>
      <c r="AD429" s="2751" t="s">
        <v>1008</v>
      </c>
      <c r="AE429" s="2752"/>
      <c r="AF429" s="2762" t="s">
        <v>1006</v>
      </c>
      <c r="AG429" s="2763"/>
      <c r="AH429" s="2763" t="s">
        <v>1007</v>
      </c>
      <c r="AI429" s="2763"/>
      <c r="AJ429" s="1920" t="s">
        <v>1005</v>
      </c>
      <c r="AK429" s="1920"/>
      <c r="AL429" s="1920" t="s">
        <v>1009</v>
      </c>
      <c r="AM429" s="1920"/>
      <c r="AN429" s="2731" t="s">
        <v>1011</v>
      </c>
      <c r="AO429" s="2732"/>
      <c r="AP429" s="2732"/>
      <c r="AQ429" s="2732"/>
      <c r="AR429" s="2732"/>
      <c r="AS429" s="2732"/>
      <c r="AT429" s="2732"/>
      <c r="AU429" s="2732"/>
      <c r="AV429" s="667"/>
      <c r="AW429" s="659"/>
      <c r="AX429" s="1798"/>
      <c r="AY429" s="1799"/>
      <c r="AZ429" s="1799"/>
      <c r="BA429" s="1799"/>
      <c r="BB429" s="1799"/>
      <c r="BC429" s="1800"/>
      <c r="BD429" s="666"/>
      <c r="BE429" s="667"/>
      <c r="BF429" s="667"/>
      <c r="BG429" s="672"/>
      <c r="BJ429" s="1823"/>
      <c r="BK429" s="1823"/>
      <c r="BL429" s="1824"/>
    </row>
    <row r="430" spans="2:64" s="661" customFormat="1" ht="3.85" customHeight="1">
      <c r="B430" s="2465"/>
      <c r="C430" s="2465"/>
      <c r="D430" s="2465"/>
      <c r="E430" s="1916"/>
      <c r="F430" s="1917"/>
      <c r="G430" s="1917"/>
      <c r="H430" s="1917"/>
      <c r="I430" s="1917"/>
      <c r="J430" s="1917"/>
      <c r="K430" s="1917"/>
      <c r="L430" s="1917"/>
      <c r="M430" s="1917"/>
      <c r="N430" s="683"/>
      <c r="O430" s="667"/>
      <c r="P430" s="667"/>
      <c r="Q430" s="667"/>
      <c r="R430" s="667"/>
      <c r="S430" s="667"/>
      <c r="T430" s="667"/>
      <c r="U430" s="555"/>
      <c r="V430" s="679"/>
      <c r="W430" s="713"/>
      <c r="X430" s="713"/>
      <c r="Y430" s="726"/>
      <c r="Z430" s="667"/>
      <c r="AA430" s="637"/>
      <c r="AB430" s="637"/>
      <c r="AC430" s="637"/>
      <c r="AD430" s="2753"/>
      <c r="AE430" s="2754"/>
      <c r="AF430" s="2764"/>
      <c r="AG430" s="2765"/>
      <c r="AH430" s="2765"/>
      <c r="AI430" s="2765"/>
      <c r="AJ430" s="1920"/>
      <c r="AK430" s="1920"/>
      <c r="AL430" s="1920"/>
      <c r="AM430" s="1920"/>
      <c r="AN430" s="2731"/>
      <c r="AO430" s="2732"/>
      <c r="AP430" s="2732"/>
      <c r="AQ430" s="2732"/>
      <c r="AR430" s="2732"/>
      <c r="AS430" s="2732"/>
      <c r="AT430" s="2732"/>
      <c r="AU430" s="2732"/>
      <c r="AV430" s="667"/>
      <c r="AW430" s="659"/>
      <c r="AX430" s="1798"/>
      <c r="AY430" s="1799"/>
      <c r="AZ430" s="1799"/>
      <c r="BA430" s="1799"/>
      <c r="BB430" s="1799"/>
      <c r="BC430" s="1800"/>
      <c r="BD430" s="666"/>
      <c r="BE430" s="667"/>
      <c r="BF430" s="667"/>
      <c r="BG430" s="672"/>
      <c r="BJ430" s="1823"/>
      <c r="BK430" s="1823"/>
      <c r="BL430" s="1824"/>
    </row>
    <row r="431" spans="2:64" s="661" customFormat="1" ht="3.85" customHeight="1">
      <c r="B431" s="2465"/>
      <c r="C431" s="2465"/>
      <c r="D431" s="2465"/>
      <c r="E431" s="1916"/>
      <c r="F431" s="1917"/>
      <c r="G431" s="1917"/>
      <c r="H431" s="1917"/>
      <c r="I431" s="1917"/>
      <c r="J431" s="1917"/>
      <c r="K431" s="1917"/>
      <c r="L431" s="1917"/>
      <c r="M431" s="1917"/>
      <c r="N431" s="683"/>
      <c r="O431" s="667"/>
      <c r="P431" s="667"/>
      <c r="Q431" s="667"/>
      <c r="R431" s="667"/>
      <c r="S431" s="667"/>
      <c r="T431" s="667"/>
      <c r="U431" s="555"/>
      <c r="V431" s="679"/>
      <c r="W431" s="713"/>
      <c r="X431" s="713"/>
      <c r="Y431" s="726"/>
      <c r="Z431" s="667"/>
      <c r="AA431" s="637"/>
      <c r="AB431" s="637"/>
      <c r="AC431" s="637"/>
      <c r="AD431" s="2753"/>
      <c r="AE431" s="2754"/>
      <c r="AF431" s="2764"/>
      <c r="AG431" s="2765"/>
      <c r="AH431" s="2765"/>
      <c r="AI431" s="2765"/>
      <c r="AJ431" s="1920"/>
      <c r="AK431" s="1920"/>
      <c r="AL431" s="1920"/>
      <c r="AM431" s="1920"/>
      <c r="AN431" s="2731"/>
      <c r="AO431" s="2732"/>
      <c r="AP431" s="2732"/>
      <c r="AQ431" s="2732"/>
      <c r="AR431" s="2732"/>
      <c r="AS431" s="2732"/>
      <c r="AT431" s="2732"/>
      <c r="AU431" s="2732"/>
      <c r="AV431" s="667"/>
      <c r="AW431" s="659"/>
      <c r="AX431" s="1798"/>
      <c r="AY431" s="1799"/>
      <c r="AZ431" s="1799"/>
      <c r="BA431" s="1799"/>
      <c r="BB431" s="1799"/>
      <c r="BC431" s="1800"/>
      <c r="BD431" s="666"/>
      <c r="BE431" s="667"/>
      <c r="BF431" s="667"/>
      <c r="BG431" s="672"/>
      <c r="BJ431" s="1823"/>
      <c r="BK431" s="1823"/>
      <c r="BL431" s="1824"/>
    </row>
    <row r="432" spans="2:64" s="661" customFormat="1" ht="3.85" customHeight="1">
      <c r="B432" s="2465"/>
      <c r="C432" s="2465"/>
      <c r="D432" s="2465"/>
      <c r="E432" s="1916"/>
      <c r="F432" s="1917"/>
      <c r="G432" s="1917"/>
      <c r="H432" s="1917"/>
      <c r="I432" s="1917"/>
      <c r="J432" s="1917"/>
      <c r="K432" s="1917"/>
      <c r="L432" s="1917"/>
      <c r="M432" s="1917"/>
      <c r="N432" s="683"/>
      <c r="O432" s="667"/>
      <c r="P432" s="667"/>
      <c r="Q432" s="667"/>
      <c r="R432" s="667"/>
      <c r="S432" s="667"/>
      <c r="T432" s="667"/>
      <c r="U432" s="555"/>
      <c r="V432" s="679"/>
      <c r="W432" s="713"/>
      <c r="X432" s="713"/>
      <c r="Y432" s="726"/>
      <c r="Z432" s="667"/>
      <c r="AA432" s="637"/>
      <c r="AB432" s="637"/>
      <c r="AC432" s="637"/>
      <c r="AD432" s="2753"/>
      <c r="AE432" s="2754"/>
      <c r="AF432" s="2764"/>
      <c r="AG432" s="2765"/>
      <c r="AH432" s="2765"/>
      <c r="AI432" s="2765"/>
      <c r="AJ432" s="1920"/>
      <c r="AK432" s="1920"/>
      <c r="AL432" s="1920"/>
      <c r="AM432" s="1920"/>
      <c r="AN432" s="2732"/>
      <c r="AO432" s="2740"/>
      <c r="AP432" s="2734" t="s">
        <v>986</v>
      </c>
      <c r="AQ432" s="2042"/>
      <c r="AR432" s="2042"/>
      <c r="AS432" s="2735"/>
      <c r="AT432" s="2731"/>
      <c r="AU432" s="2732"/>
      <c r="AV432" s="667"/>
      <c r="AW432" s="659"/>
      <c r="AX432" s="1798"/>
      <c r="AY432" s="1799"/>
      <c r="AZ432" s="1799"/>
      <c r="BA432" s="1799"/>
      <c r="BB432" s="1799"/>
      <c r="BC432" s="1800"/>
      <c r="BD432" s="666"/>
      <c r="BE432" s="667"/>
      <c r="BF432" s="667"/>
      <c r="BG432" s="672"/>
      <c r="BJ432" s="1823"/>
      <c r="BK432" s="1823"/>
      <c r="BL432" s="1824"/>
    </row>
    <row r="433" spans="2:64" s="661" customFormat="1" ht="3.75" customHeight="1">
      <c r="B433" s="2465"/>
      <c r="C433" s="2465"/>
      <c r="D433" s="2465"/>
      <c r="E433" s="1916"/>
      <c r="F433" s="1917"/>
      <c r="G433" s="1917"/>
      <c r="H433" s="1917"/>
      <c r="I433" s="1917"/>
      <c r="J433" s="1917"/>
      <c r="K433" s="1917"/>
      <c r="L433" s="1917"/>
      <c r="M433" s="1917"/>
      <c r="N433" s="683"/>
      <c r="O433" s="667"/>
      <c r="P433" s="667"/>
      <c r="Q433" s="667"/>
      <c r="R433" s="667"/>
      <c r="S433" s="667"/>
      <c r="T433" s="667"/>
      <c r="U433" s="555"/>
      <c r="V433" s="679"/>
      <c r="W433" s="713"/>
      <c r="X433" s="713"/>
      <c r="Y433" s="726"/>
      <c r="Z433" s="667"/>
      <c r="AA433" s="637"/>
      <c r="AB433" s="637"/>
      <c r="AC433" s="637"/>
      <c r="AD433" s="2753"/>
      <c r="AE433" s="2754"/>
      <c r="AF433" s="2764"/>
      <c r="AG433" s="2765"/>
      <c r="AH433" s="2765"/>
      <c r="AI433" s="2765"/>
      <c r="AJ433" s="1920"/>
      <c r="AK433" s="1920"/>
      <c r="AL433" s="1920"/>
      <c r="AM433" s="1920"/>
      <c r="AN433" s="2732"/>
      <c r="AO433" s="2740"/>
      <c r="AP433" s="2736"/>
      <c r="AQ433" s="2044"/>
      <c r="AR433" s="2044"/>
      <c r="AS433" s="2737"/>
      <c r="AT433" s="2731"/>
      <c r="AU433" s="2732"/>
      <c r="AV433" s="667"/>
      <c r="AW433" s="659"/>
      <c r="AX433" s="1798"/>
      <c r="AY433" s="1799"/>
      <c r="AZ433" s="1799"/>
      <c r="BA433" s="1799"/>
      <c r="BB433" s="1799"/>
      <c r="BC433" s="1800"/>
      <c r="BD433" s="666"/>
      <c r="BE433" s="667"/>
      <c r="BF433" s="667"/>
      <c r="BG433" s="672"/>
      <c r="BJ433" s="1823"/>
      <c r="BK433" s="1823"/>
      <c r="BL433" s="1824"/>
    </row>
    <row r="434" spans="2:64" s="661" customFormat="1" ht="3.75" customHeight="1">
      <c r="B434" s="2465"/>
      <c r="C434" s="2465"/>
      <c r="D434" s="2465"/>
      <c r="E434" s="1916"/>
      <c r="F434" s="1917"/>
      <c r="G434" s="1917"/>
      <c r="H434" s="1917"/>
      <c r="I434" s="1917"/>
      <c r="J434" s="1917"/>
      <c r="K434" s="1917"/>
      <c r="L434" s="1917"/>
      <c r="M434" s="1917"/>
      <c r="N434" s="683"/>
      <c r="O434" s="667"/>
      <c r="P434" s="667"/>
      <c r="Q434" s="667"/>
      <c r="R434" s="667"/>
      <c r="S434" s="667"/>
      <c r="T434" s="667"/>
      <c r="U434" s="555"/>
      <c r="V434" s="679"/>
      <c r="W434" s="713"/>
      <c r="X434" s="713"/>
      <c r="Y434" s="726"/>
      <c r="Z434" s="667"/>
      <c r="AA434" s="637"/>
      <c r="AB434" s="637"/>
      <c r="AC434" s="637"/>
      <c r="AD434" s="2753"/>
      <c r="AE434" s="2754"/>
      <c r="AF434" s="2766"/>
      <c r="AG434" s="2767"/>
      <c r="AH434" s="2767"/>
      <c r="AI434" s="2767"/>
      <c r="AJ434" s="1920"/>
      <c r="AK434" s="1920"/>
      <c r="AL434" s="1920"/>
      <c r="AM434" s="1920"/>
      <c r="AN434" s="2732"/>
      <c r="AO434" s="2740"/>
      <c r="AP434" s="2736"/>
      <c r="AQ434" s="2044"/>
      <c r="AR434" s="2044"/>
      <c r="AS434" s="2737"/>
      <c r="AT434" s="2731"/>
      <c r="AU434" s="2732"/>
      <c r="AV434" s="667"/>
      <c r="AW434" s="659"/>
      <c r="AX434" s="1798"/>
      <c r="AY434" s="1799"/>
      <c r="AZ434" s="1799"/>
      <c r="BA434" s="1799"/>
      <c r="BB434" s="1799"/>
      <c r="BC434" s="1800"/>
      <c r="BD434" s="666"/>
      <c r="BE434" s="667"/>
      <c r="BF434" s="667"/>
      <c r="BG434" s="672"/>
      <c r="BJ434" s="1823"/>
      <c r="BK434" s="1823"/>
      <c r="BL434" s="1824"/>
    </row>
    <row r="435" spans="2:64" s="661" customFormat="1" ht="3.75" customHeight="1">
      <c r="B435" s="2465"/>
      <c r="C435" s="2465"/>
      <c r="D435" s="2465"/>
      <c r="E435" s="680"/>
      <c r="F435" s="681"/>
      <c r="G435" s="681"/>
      <c r="H435" s="681"/>
      <c r="I435" s="681"/>
      <c r="J435" s="681"/>
      <c r="K435" s="681"/>
      <c r="L435" s="681"/>
      <c r="M435" s="681"/>
      <c r="N435" s="683"/>
      <c r="O435" s="667"/>
      <c r="P435" s="667"/>
      <c r="Q435" s="667"/>
      <c r="R435" s="667"/>
      <c r="S435" s="667"/>
      <c r="T435" s="667"/>
      <c r="U435" s="555"/>
      <c r="V435" s="679"/>
      <c r="W435" s="713"/>
      <c r="X435" s="713"/>
      <c r="Y435" s="726"/>
      <c r="Z435" s="667"/>
      <c r="AA435" s="637"/>
      <c r="AB435" s="637"/>
      <c r="AC435" s="637"/>
      <c r="AD435" s="2753"/>
      <c r="AE435" s="2754"/>
      <c r="AF435" s="2757" t="s">
        <v>1026</v>
      </c>
      <c r="AG435" s="2019"/>
      <c r="AH435" s="2019"/>
      <c r="AI435" s="2758"/>
      <c r="AJ435" s="2768" t="s">
        <v>1004</v>
      </c>
      <c r="AK435" s="2769"/>
      <c r="AL435" s="2769"/>
      <c r="AM435" s="2770"/>
      <c r="AN435" s="2732"/>
      <c r="AO435" s="2740"/>
      <c r="AP435" s="2736"/>
      <c r="AQ435" s="2044"/>
      <c r="AR435" s="2044"/>
      <c r="AS435" s="2737"/>
      <c r="AT435" s="2731"/>
      <c r="AU435" s="2732"/>
      <c r="AV435" s="667"/>
      <c r="AW435" s="659"/>
      <c r="AX435" s="1798"/>
      <c r="AY435" s="1799"/>
      <c r="AZ435" s="1799"/>
      <c r="BA435" s="1799"/>
      <c r="BB435" s="1799"/>
      <c r="BC435" s="1800"/>
      <c r="BD435" s="666"/>
      <c r="BE435" s="667"/>
      <c r="BF435" s="667"/>
      <c r="BG435" s="672"/>
    </row>
    <row r="436" spans="2:64" s="661" customFormat="1" ht="3.75" customHeight="1">
      <c r="B436" s="2465"/>
      <c r="C436" s="2465"/>
      <c r="D436" s="2465"/>
      <c r="E436" s="680"/>
      <c r="F436" s="681"/>
      <c r="G436" s="681"/>
      <c r="H436" s="681"/>
      <c r="I436" s="681"/>
      <c r="J436" s="681"/>
      <c r="K436" s="681"/>
      <c r="L436" s="681"/>
      <c r="M436" s="681"/>
      <c r="N436" s="683"/>
      <c r="O436" s="667"/>
      <c r="P436" s="667"/>
      <c r="Q436" s="667"/>
      <c r="R436" s="667"/>
      <c r="S436" s="667"/>
      <c r="T436" s="667"/>
      <c r="U436" s="555"/>
      <c r="V436" s="679"/>
      <c r="W436" s="713"/>
      <c r="X436" s="713"/>
      <c r="Y436" s="726"/>
      <c r="Z436" s="667"/>
      <c r="AA436" s="637"/>
      <c r="AB436" s="637"/>
      <c r="AC436" s="637"/>
      <c r="AD436" s="2753"/>
      <c r="AE436" s="2754"/>
      <c r="AF436" s="2727"/>
      <c r="AG436" s="2020"/>
      <c r="AH436" s="2020"/>
      <c r="AI436" s="2759"/>
      <c r="AJ436" s="2768"/>
      <c r="AK436" s="2769"/>
      <c r="AL436" s="2769"/>
      <c r="AM436" s="2770"/>
      <c r="AN436" s="2732"/>
      <c r="AO436" s="2740"/>
      <c r="AP436" s="2736"/>
      <c r="AQ436" s="2044"/>
      <c r="AR436" s="2044"/>
      <c r="AS436" s="2737"/>
      <c r="AT436" s="2731"/>
      <c r="AU436" s="2732"/>
      <c r="AV436" s="667"/>
      <c r="AW436" s="659"/>
      <c r="AX436" s="1798"/>
      <c r="AY436" s="1799"/>
      <c r="AZ436" s="1799"/>
      <c r="BA436" s="1799"/>
      <c r="BB436" s="1799"/>
      <c r="BC436" s="1800"/>
      <c r="BD436" s="666"/>
      <c r="BE436" s="667"/>
      <c r="BF436" s="667"/>
      <c r="BG436" s="672"/>
    </row>
    <row r="437" spans="2:64" s="661" customFormat="1" ht="3.75" customHeight="1">
      <c r="B437" s="2465"/>
      <c r="C437" s="2465"/>
      <c r="D437" s="2465"/>
      <c r="E437" s="680"/>
      <c r="F437" s="681"/>
      <c r="G437" s="681"/>
      <c r="H437" s="681"/>
      <c r="I437" s="681"/>
      <c r="J437" s="681"/>
      <c r="K437" s="681"/>
      <c r="L437" s="681"/>
      <c r="M437" s="681"/>
      <c r="N437" s="683"/>
      <c r="O437" s="667"/>
      <c r="P437" s="667"/>
      <c r="Q437" s="667"/>
      <c r="R437" s="667"/>
      <c r="S437" s="667"/>
      <c r="T437" s="667"/>
      <c r="U437" s="555"/>
      <c r="V437" s="679"/>
      <c r="W437" s="713"/>
      <c r="X437" s="713"/>
      <c r="Y437" s="726"/>
      <c r="Z437" s="667"/>
      <c r="AA437" s="637"/>
      <c r="AB437" s="637"/>
      <c r="AC437" s="637"/>
      <c r="AD437" s="2753"/>
      <c r="AE437" s="2754"/>
      <c r="AF437" s="2727"/>
      <c r="AG437" s="2020"/>
      <c r="AH437" s="2020"/>
      <c r="AI437" s="2759"/>
      <c r="AJ437" s="2768"/>
      <c r="AK437" s="2769"/>
      <c r="AL437" s="2769"/>
      <c r="AM437" s="2770"/>
      <c r="AN437" s="2732"/>
      <c r="AO437" s="2740"/>
      <c r="AP437" s="2736"/>
      <c r="AQ437" s="2044"/>
      <c r="AR437" s="2044"/>
      <c r="AS437" s="2737"/>
      <c r="AT437" s="2731"/>
      <c r="AU437" s="2732"/>
      <c r="AV437" s="667"/>
      <c r="AW437" s="659"/>
      <c r="AX437" s="1798"/>
      <c r="AY437" s="1799"/>
      <c r="AZ437" s="1799"/>
      <c r="BA437" s="1799"/>
      <c r="BB437" s="1799"/>
      <c r="BC437" s="1800"/>
      <c r="BD437" s="666"/>
      <c r="BE437" s="667"/>
      <c r="BF437" s="667"/>
      <c r="BG437" s="672"/>
    </row>
    <row r="438" spans="2:64" s="661" customFormat="1" ht="3.75" customHeight="1">
      <c r="B438" s="2465"/>
      <c r="C438" s="2465"/>
      <c r="D438" s="2465"/>
      <c r="E438" s="680"/>
      <c r="F438" s="681"/>
      <c r="G438" s="681"/>
      <c r="H438" s="681"/>
      <c r="I438" s="681"/>
      <c r="J438" s="681"/>
      <c r="K438" s="681"/>
      <c r="L438" s="681"/>
      <c r="M438" s="681"/>
      <c r="N438" s="683"/>
      <c r="O438" s="667"/>
      <c r="P438" s="667"/>
      <c r="Q438" s="667"/>
      <c r="R438" s="667"/>
      <c r="S438" s="667"/>
      <c r="T438" s="667"/>
      <c r="U438" s="555"/>
      <c r="V438" s="679"/>
      <c r="W438" s="713"/>
      <c r="X438" s="713"/>
      <c r="Y438" s="726"/>
      <c r="Z438" s="667"/>
      <c r="AA438" s="637"/>
      <c r="AB438" s="637"/>
      <c r="AC438" s="637"/>
      <c r="AD438" s="2753"/>
      <c r="AE438" s="2754"/>
      <c r="AF438" s="2727"/>
      <c r="AG438" s="2020"/>
      <c r="AH438" s="2020"/>
      <c r="AI438" s="2759"/>
      <c r="AJ438" s="2768"/>
      <c r="AK438" s="2769"/>
      <c r="AL438" s="2769"/>
      <c r="AM438" s="2770"/>
      <c r="AN438" s="2732"/>
      <c r="AO438" s="2740"/>
      <c r="AP438" s="2736"/>
      <c r="AQ438" s="2044"/>
      <c r="AR438" s="2044"/>
      <c r="AS438" s="2737"/>
      <c r="AT438" s="2731"/>
      <c r="AU438" s="2732"/>
      <c r="AV438" s="667"/>
      <c r="AW438" s="659"/>
      <c r="AX438" s="1798"/>
      <c r="AY438" s="1799"/>
      <c r="AZ438" s="1799"/>
      <c r="BA438" s="1799"/>
      <c r="BB438" s="1799"/>
      <c r="BC438" s="1800"/>
      <c r="BD438" s="666"/>
      <c r="BE438" s="667"/>
      <c r="BF438" s="667"/>
      <c r="BG438" s="672"/>
    </row>
    <row r="439" spans="2:64" s="661" customFormat="1" ht="3.75" customHeight="1">
      <c r="B439" s="2465"/>
      <c r="C439" s="2465"/>
      <c r="D439" s="2465"/>
      <c r="E439" s="680"/>
      <c r="F439" s="681"/>
      <c r="G439" s="681"/>
      <c r="H439" s="681"/>
      <c r="I439" s="681"/>
      <c r="J439" s="681"/>
      <c r="K439" s="681"/>
      <c r="L439" s="681"/>
      <c r="M439" s="681"/>
      <c r="N439" s="683"/>
      <c r="O439" s="667"/>
      <c r="P439" s="667"/>
      <c r="Q439" s="667"/>
      <c r="R439" s="667"/>
      <c r="S439" s="667"/>
      <c r="T439" s="667"/>
      <c r="U439" s="555"/>
      <c r="V439" s="679"/>
      <c r="W439" s="713"/>
      <c r="X439" s="713"/>
      <c r="Y439" s="726"/>
      <c r="Z439" s="667"/>
      <c r="AA439" s="637"/>
      <c r="AB439" s="637"/>
      <c r="AC439" s="637"/>
      <c r="AD439" s="2753"/>
      <c r="AE439" s="2754"/>
      <c r="AF439" s="2760"/>
      <c r="AG439" s="2021"/>
      <c r="AH439" s="2021"/>
      <c r="AI439" s="2761"/>
      <c r="AJ439" s="2768"/>
      <c r="AK439" s="2769"/>
      <c r="AL439" s="2769"/>
      <c r="AM439" s="2770"/>
      <c r="AN439" s="2732"/>
      <c r="AO439" s="2740"/>
      <c r="AP439" s="2736"/>
      <c r="AQ439" s="2044"/>
      <c r="AR439" s="2044"/>
      <c r="AS439" s="2737"/>
      <c r="AT439" s="2731"/>
      <c r="AU439" s="2732"/>
      <c r="AV439" s="667"/>
      <c r="AW439" s="659"/>
      <c r="AX439" s="1798"/>
      <c r="AY439" s="1799"/>
      <c r="AZ439" s="1799"/>
      <c r="BA439" s="1799"/>
      <c r="BB439" s="1799"/>
      <c r="BC439" s="1800"/>
      <c r="BD439" s="666"/>
      <c r="BE439" s="667"/>
      <c r="BF439" s="667"/>
      <c r="BG439" s="672"/>
    </row>
    <row r="440" spans="2:64" s="661" customFormat="1" ht="3.75" customHeight="1" thickBot="1">
      <c r="B440" s="2465"/>
      <c r="C440" s="2465"/>
      <c r="D440" s="2465"/>
      <c r="E440" s="680"/>
      <c r="F440" s="681"/>
      <c r="G440" s="681"/>
      <c r="H440" s="681"/>
      <c r="I440" s="681"/>
      <c r="J440" s="681"/>
      <c r="K440" s="681"/>
      <c r="L440" s="681"/>
      <c r="M440" s="681"/>
      <c r="N440" s="731"/>
      <c r="O440" s="664"/>
      <c r="P440" s="664"/>
      <c r="Q440" s="664"/>
      <c r="R440" s="664"/>
      <c r="S440" s="664"/>
      <c r="T440" s="664"/>
      <c r="U440" s="732"/>
      <c r="V440" s="733"/>
      <c r="W440" s="714"/>
      <c r="X440" s="714"/>
      <c r="Y440" s="715"/>
      <c r="Z440" s="667"/>
      <c r="AA440" s="637"/>
      <c r="AB440" s="637"/>
      <c r="AC440" s="637"/>
      <c r="AD440" s="2755"/>
      <c r="AE440" s="2756"/>
      <c r="AF440" s="632"/>
      <c r="AG440" s="633"/>
      <c r="AH440" s="633"/>
      <c r="AI440" s="633"/>
      <c r="AJ440" s="2768"/>
      <c r="AK440" s="2769"/>
      <c r="AL440" s="2769"/>
      <c r="AM440" s="2770"/>
      <c r="AN440" s="2741"/>
      <c r="AO440" s="2742"/>
      <c r="AP440" s="2738"/>
      <c r="AQ440" s="2046"/>
      <c r="AR440" s="2046"/>
      <c r="AS440" s="2739"/>
      <c r="AT440" s="2743"/>
      <c r="AU440" s="2741"/>
      <c r="AV440" s="664"/>
      <c r="AW440" s="665"/>
      <c r="AX440" s="1798"/>
      <c r="AY440" s="1799"/>
      <c r="AZ440" s="1799"/>
      <c r="BA440" s="1799"/>
      <c r="BB440" s="1799"/>
      <c r="BC440" s="1800"/>
      <c r="BD440" s="666"/>
      <c r="BE440" s="667"/>
      <c r="BF440" s="667"/>
      <c r="BG440" s="672"/>
    </row>
    <row r="441" spans="2:64" s="661" customFormat="1" ht="13.9" customHeight="1" thickTop="1" thickBot="1">
      <c r="B441" s="2465"/>
      <c r="C441" s="2465"/>
      <c r="D441" s="2465"/>
      <c r="E441" s="1912"/>
      <c r="F441" s="1913"/>
      <c r="G441" s="1913"/>
      <c r="H441" s="1913"/>
      <c r="I441" s="1913"/>
      <c r="J441" s="1913"/>
      <c r="K441" s="1913"/>
      <c r="L441" s="1913"/>
      <c r="M441" s="1913"/>
      <c r="N441" s="1784" t="s">
        <v>1016</v>
      </c>
      <c r="O441" s="1785"/>
      <c r="P441" s="1785"/>
      <c r="Q441" s="1785"/>
      <c r="R441" s="1785"/>
      <c r="S441" s="1785"/>
      <c r="T441" s="1785"/>
      <c r="U441" s="1785"/>
      <c r="V441" s="1785"/>
      <c r="W441" s="1785"/>
      <c r="X441" s="1785"/>
      <c r="Y441" s="1786"/>
      <c r="Z441" s="1787" t="s">
        <v>979</v>
      </c>
      <c r="AA441" s="1787"/>
      <c r="AB441" s="1787"/>
      <c r="AC441" s="1787"/>
      <c r="AD441" s="1787"/>
      <c r="AE441" s="1787"/>
      <c r="AF441" s="1787"/>
      <c r="AG441" s="1787"/>
      <c r="AH441" s="1787"/>
      <c r="AI441" s="1787"/>
      <c r="AJ441" s="1787"/>
      <c r="AK441" s="1787"/>
      <c r="AL441" s="1787"/>
      <c r="AM441" s="1787"/>
      <c r="AN441" s="1787"/>
      <c r="AO441" s="1787"/>
      <c r="AP441" s="1787"/>
      <c r="AQ441" s="1787"/>
      <c r="AR441" s="1787"/>
      <c r="AS441" s="1787"/>
      <c r="AT441" s="1787"/>
      <c r="AU441" s="1787"/>
      <c r="AV441" s="1787"/>
      <c r="AW441" s="1787"/>
      <c r="AX441" s="1787"/>
      <c r="AY441" s="1787"/>
      <c r="AZ441" s="1787"/>
      <c r="BA441" s="1787"/>
      <c r="BB441" s="1787"/>
      <c r="BC441" s="1787"/>
      <c r="BD441" s="1787"/>
      <c r="BE441" s="1788"/>
    </row>
    <row r="442" spans="2:64" s="661" customFormat="1" ht="3.4" customHeight="1" thickTop="1">
      <c r="B442" s="2465"/>
      <c r="C442" s="2465"/>
      <c r="D442" s="2465"/>
      <c r="E442" s="1912"/>
      <c r="F442" s="1913"/>
      <c r="G442" s="1913"/>
      <c r="H442" s="1913"/>
      <c r="I442" s="1913"/>
      <c r="J442" s="1913"/>
      <c r="K442" s="1913"/>
      <c r="L442" s="1913"/>
      <c r="M442" s="1913"/>
      <c r="N442" s="668"/>
      <c r="O442" s="667"/>
      <c r="P442" s="667"/>
      <c r="Q442" s="667"/>
      <c r="R442" s="667"/>
      <c r="S442" s="667"/>
      <c r="T442" s="585"/>
      <c r="U442" s="585"/>
      <c r="V442" s="667"/>
      <c r="W442" s="667"/>
      <c r="X442" s="667"/>
      <c r="Y442" s="667"/>
      <c r="Z442" s="667"/>
      <c r="AA442" s="667"/>
      <c r="AB442" s="667"/>
      <c r="AC442" s="667"/>
      <c r="AD442" s="667"/>
      <c r="AE442" s="667"/>
      <c r="AF442" s="667"/>
      <c r="AG442" s="667"/>
      <c r="AH442" s="667"/>
      <c r="AI442" s="667"/>
      <c r="AJ442" s="667"/>
      <c r="AK442" s="667"/>
      <c r="AL442" s="584"/>
      <c r="AM442" s="584"/>
      <c r="AN442" s="584"/>
      <c r="AO442" s="584"/>
      <c r="AP442" s="584"/>
      <c r="AQ442" s="584"/>
      <c r="AR442" s="662"/>
      <c r="AS442" s="662"/>
      <c r="AT442" s="662"/>
      <c r="AU442" s="662"/>
      <c r="AV442" s="662"/>
      <c r="AW442" s="662"/>
      <c r="AX442" s="662"/>
      <c r="AY442" s="662"/>
      <c r="AZ442" s="662"/>
      <c r="BA442" s="660"/>
    </row>
    <row r="443" spans="2:64" s="661" customFormat="1" ht="3.4" customHeight="1">
      <c r="B443" s="2465"/>
      <c r="C443" s="2465"/>
      <c r="D443" s="2465"/>
      <c r="E443" s="1912"/>
      <c r="F443" s="1913"/>
      <c r="G443" s="1913"/>
      <c r="H443" s="1913"/>
      <c r="I443" s="1913"/>
      <c r="J443" s="1913"/>
      <c r="K443" s="1913"/>
      <c r="L443" s="1913"/>
      <c r="M443" s="1913"/>
      <c r="N443" s="668"/>
      <c r="O443" s="667"/>
      <c r="P443" s="667"/>
      <c r="Q443" s="667"/>
      <c r="R443" s="667"/>
      <c r="S443" s="667"/>
      <c r="T443" s="585"/>
      <c r="U443" s="585"/>
      <c r="V443" s="667"/>
      <c r="W443" s="667"/>
      <c r="X443" s="667"/>
      <c r="Y443" s="667"/>
      <c r="Z443" s="667"/>
      <c r="AA443" s="667"/>
      <c r="AB443" s="667"/>
      <c r="AC443" s="667"/>
      <c r="AD443" s="667"/>
      <c r="AE443" s="667"/>
      <c r="AF443" s="667"/>
      <c r="AG443" s="667"/>
      <c r="AH443" s="667"/>
      <c r="AI443" s="667"/>
      <c r="AJ443" s="667"/>
      <c r="AK443" s="667"/>
      <c r="AL443" s="584"/>
      <c r="AM443" s="584"/>
      <c r="AN443" s="584"/>
      <c r="AO443" s="584"/>
      <c r="AP443" s="584"/>
      <c r="AQ443" s="584"/>
      <c r="AR443" s="662"/>
      <c r="AS443" s="662"/>
      <c r="AT443" s="662"/>
      <c r="AU443" s="662"/>
      <c r="AV443" s="662"/>
      <c r="AW443" s="662"/>
      <c r="AX443" s="662"/>
      <c r="AY443" s="662"/>
      <c r="AZ443" s="662"/>
      <c r="BA443" s="660"/>
    </row>
    <row r="444" spans="2:64" s="661" customFormat="1" ht="3.4" customHeight="1">
      <c r="B444" s="2465"/>
      <c r="C444" s="2465"/>
      <c r="D444" s="2465"/>
      <c r="E444" s="1912"/>
      <c r="F444" s="1913"/>
      <c r="G444" s="1913"/>
      <c r="H444" s="1913"/>
      <c r="I444" s="1913"/>
      <c r="J444" s="1913"/>
      <c r="K444" s="1913"/>
      <c r="L444" s="1913"/>
      <c r="M444" s="1913"/>
      <c r="N444" s="668"/>
      <c r="O444" s="667"/>
      <c r="P444" s="667"/>
      <c r="Q444" s="667"/>
      <c r="R444" s="667"/>
      <c r="S444" s="667"/>
      <c r="T444" s="585"/>
      <c r="U444" s="585"/>
      <c r="V444" s="667"/>
      <c r="W444" s="667"/>
      <c r="X444" s="667"/>
      <c r="Y444" s="667"/>
      <c r="Z444" s="667"/>
      <c r="AA444" s="667"/>
      <c r="AB444" s="667"/>
      <c r="AC444" s="667"/>
      <c r="AD444" s="667"/>
      <c r="AE444" s="667"/>
      <c r="AF444" s="667"/>
      <c r="AG444" s="667"/>
      <c r="AH444" s="667"/>
      <c r="AI444" s="667"/>
      <c r="AJ444" s="667"/>
      <c r="AK444" s="667"/>
      <c r="AL444" s="584"/>
      <c r="AM444" s="584"/>
      <c r="AN444" s="584"/>
      <c r="AO444" s="584"/>
      <c r="AP444" s="584"/>
      <c r="AQ444" s="584"/>
      <c r="AR444" s="1789"/>
      <c r="AS444" s="1789"/>
      <c r="AT444" s="1789"/>
      <c r="AU444" s="1789"/>
      <c r="AV444" s="1789"/>
      <c r="AW444" s="1789"/>
      <c r="AX444" s="1789"/>
      <c r="AY444" s="1789"/>
      <c r="AZ444" s="1789"/>
      <c r="BA444" s="1790"/>
    </row>
    <row r="445" spans="2:64" s="661" customFormat="1" ht="3.4" customHeight="1">
      <c r="B445" s="2465"/>
      <c r="C445" s="2465"/>
      <c r="D445" s="2465"/>
      <c r="E445" s="1914"/>
      <c r="F445" s="1915"/>
      <c r="G445" s="1915"/>
      <c r="H445" s="1915"/>
      <c r="I445" s="1915"/>
      <c r="J445" s="1915"/>
      <c r="K445" s="1915"/>
      <c r="L445" s="1915"/>
      <c r="M445" s="1915"/>
      <c r="N445" s="668"/>
      <c r="O445" s="667"/>
      <c r="P445" s="667"/>
      <c r="Q445" s="667"/>
      <c r="R445" s="667"/>
      <c r="S445" s="667"/>
      <c r="T445" s="585"/>
      <c r="U445" s="585"/>
      <c r="V445" s="667"/>
      <c r="W445" s="667"/>
      <c r="X445" s="667"/>
      <c r="Y445" s="667"/>
      <c r="Z445" s="667"/>
      <c r="AA445" s="667"/>
      <c r="AB445" s="667"/>
      <c r="AC445" s="667"/>
      <c r="AD445" s="667"/>
      <c r="AE445" s="667"/>
      <c r="AF445" s="667"/>
      <c r="AG445" s="667"/>
      <c r="AH445" s="667"/>
      <c r="AI445" s="667"/>
      <c r="AJ445" s="667"/>
      <c r="AK445" s="667"/>
      <c r="AL445" s="584"/>
      <c r="AM445" s="584"/>
      <c r="AN445" s="584"/>
      <c r="AO445" s="584"/>
      <c r="AP445" s="584"/>
      <c r="AQ445" s="584"/>
      <c r="AR445" s="1789"/>
      <c r="AS445" s="1789"/>
      <c r="AT445" s="1789"/>
      <c r="AU445" s="1789"/>
      <c r="AV445" s="1789"/>
      <c r="AW445" s="1789"/>
      <c r="AX445" s="1789"/>
      <c r="AY445" s="1789"/>
      <c r="AZ445" s="1789"/>
      <c r="BA445" s="1790"/>
    </row>
    <row r="446" spans="2:64" s="661" customFormat="1" ht="13.9" customHeight="1" thickBot="1">
      <c r="B446" s="2465"/>
      <c r="C446" s="2465"/>
      <c r="D446" s="2465"/>
      <c r="E446" s="562"/>
      <c r="F446" s="562"/>
      <c r="G446" s="562"/>
      <c r="H446" s="563"/>
      <c r="I446" s="563"/>
      <c r="J446" s="563"/>
      <c r="K446" s="562"/>
      <c r="L446" s="562"/>
      <c r="M446" s="562"/>
      <c r="N446" s="671"/>
      <c r="O446" s="664"/>
      <c r="P446" s="664"/>
      <c r="Q446" s="664"/>
      <c r="R446" s="664"/>
      <c r="S446" s="664"/>
      <c r="T446" s="664"/>
      <c r="U446" s="664"/>
      <c r="V446" s="664"/>
      <c r="W446" s="664"/>
      <c r="X446" s="664"/>
      <c r="Y446" s="664"/>
      <c r="Z446" s="664"/>
      <c r="AA446" s="664"/>
      <c r="AB446" s="664"/>
      <c r="AC446" s="664"/>
      <c r="AD446" s="664"/>
      <c r="AE446" s="664"/>
      <c r="AF446" s="664"/>
      <c r="AG446" s="664"/>
      <c r="AH446" s="664"/>
      <c r="AI446" s="664"/>
      <c r="AJ446" s="664"/>
      <c r="AK446" s="664"/>
      <c r="AL446" s="664"/>
      <c r="AM446" s="664"/>
      <c r="AN446" s="664"/>
      <c r="AO446" s="664"/>
      <c r="AP446" s="664"/>
      <c r="AQ446" s="664"/>
      <c r="AR446" s="664"/>
      <c r="AS446" s="664"/>
      <c r="AT446" s="664"/>
      <c r="AU446" s="664"/>
      <c r="AV446" s="664"/>
      <c r="AW446" s="664"/>
      <c r="AX446" s="664"/>
      <c r="AY446" s="664"/>
      <c r="AZ446" s="2775"/>
      <c r="BA446" s="2776"/>
    </row>
    <row r="447" spans="2:64" s="661" customFormat="1" ht="13.9" customHeight="1" thickTop="1">
      <c r="B447" s="2465"/>
      <c r="C447" s="2465"/>
      <c r="D447" s="2465"/>
      <c r="E447" s="675"/>
      <c r="F447" s="675"/>
      <c r="G447" s="675"/>
      <c r="H447" s="323"/>
      <c r="I447" s="323"/>
      <c r="J447" s="323"/>
      <c r="K447" s="675"/>
      <c r="L447" s="675"/>
      <c r="M447" s="675"/>
      <c r="N447" s="675"/>
      <c r="O447" s="675"/>
      <c r="P447" s="675"/>
      <c r="Q447" s="675"/>
      <c r="R447" s="346"/>
      <c r="S447" s="346"/>
      <c r="T447" s="346"/>
      <c r="U447" s="346"/>
      <c r="V447" s="346"/>
      <c r="W447" s="346"/>
      <c r="X447" s="346"/>
      <c r="Y447" s="346"/>
      <c r="Z447" s="346"/>
      <c r="AA447" s="346"/>
      <c r="AB447" s="346"/>
      <c r="AC447" s="346"/>
      <c r="AD447" s="346"/>
      <c r="AE447" s="346"/>
      <c r="AF447" s="346"/>
      <c r="AG447" s="346"/>
      <c r="AH447" s="346"/>
      <c r="AI447" s="346"/>
      <c r="AJ447" s="346"/>
      <c r="AK447" s="346"/>
      <c r="AL447" s="346"/>
      <c r="AM447" s="346"/>
      <c r="AN447" s="346"/>
      <c r="AO447" s="346"/>
      <c r="AP447" s="346"/>
      <c r="AQ447" s="346"/>
      <c r="AR447" s="346"/>
      <c r="AS447" s="346"/>
      <c r="AT447" s="346"/>
      <c r="AU447" s="346"/>
      <c r="AV447" s="346"/>
      <c r="AW447" s="346"/>
      <c r="AX447" s="320"/>
      <c r="AY447" s="675"/>
      <c r="AZ447" s="675"/>
    </row>
    <row r="448" spans="2:64" s="564" customFormat="1" ht="12.85" customHeight="1">
      <c r="B448" s="2465"/>
      <c r="C448" s="2465"/>
      <c r="D448" s="2465"/>
      <c r="E448" s="565"/>
      <c r="F448" s="565"/>
      <c r="G448" s="565"/>
      <c r="H448" s="323"/>
      <c r="I448" s="323"/>
      <c r="J448" s="323"/>
      <c r="K448" s="565"/>
      <c r="L448" s="565"/>
      <c r="M448" s="565"/>
      <c r="N448" s="565"/>
      <c r="O448" s="565"/>
      <c r="P448" s="565"/>
      <c r="Q448" s="565"/>
      <c r="R448" s="2718" t="s">
        <v>784</v>
      </c>
      <c r="S448" s="2719"/>
      <c r="T448" s="2719"/>
      <c r="U448" s="2719"/>
      <c r="V448" s="2719"/>
      <c r="W448" s="2719"/>
      <c r="X448" s="2719"/>
      <c r="Y448" s="2719"/>
      <c r="Z448" s="2719"/>
      <c r="AA448" s="2719"/>
      <c r="AB448" s="2719"/>
      <c r="AC448" s="2719"/>
      <c r="AD448" s="2719"/>
      <c r="AE448" s="2719"/>
      <c r="AF448" s="2719"/>
      <c r="AG448" s="2719"/>
      <c r="AH448" s="2719"/>
      <c r="AI448" s="2719"/>
      <c r="AJ448" s="2719"/>
      <c r="AK448" s="2719"/>
      <c r="AL448" s="2719"/>
      <c r="AM448" s="2719"/>
      <c r="AN448" s="2719"/>
      <c r="AO448" s="2719"/>
      <c r="AP448" s="2719"/>
      <c r="AQ448" s="2719"/>
      <c r="AR448" s="2719"/>
      <c r="AS448" s="2719"/>
      <c r="AT448" s="2719"/>
      <c r="AU448" s="2719"/>
      <c r="AV448" s="2719"/>
      <c r="AW448" s="2720"/>
      <c r="AX448" s="320"/>
      <c r="AY448" s="565"/>
      <c r="AZ448" s="565"/>
    </row>
    <row r="449" spans="2:54" s="564" customFormat="1" ht="12.85" customHeight="1">
      <c r="B449" s="2465"/>
      <c r="C449" s="2465"/>
      <c r="D449" s="2465"/>
      <c r="E449" s="565"/>
      <c r="F449" s="565"/>
      <c r="G449" s="565"/>
      <c r="H449" s="323"/>
      <c r="I449" s="323"/>
      <c r="J449" s="323"/>
      <c r="K449" s="565"/>
      <c r="L449" s="565"/>
      <c r="M449" s="565"/>
      <c r="N449" s="565"/>
      <c r="O449" s="565"/>
      <c r="P449" s="565"/>
      <c r="Q449" s="565"/>
      <c r="R449" s="2718" t="s">
        <v>785</v>
      </c>
      <c r="S449" s="2719"/>
      <c r="T449" s="2719"/>
      <c r="U449" s="2719"/>
      <c r="V449" s="2719"/>
      <c r="W449" s="2719"/>
      <c r="X449" s="2719"/>
      <c r="Y449" s="2719"/>
      <c r="Z449" s="2719"/>
      <c r="AA449" s="2719"/>
      <c r="AB449" s="2719"/>
      <c r="AC449" s="2719"/>
      <c r="AD449" s="2719"/>
      <c r="AE449" s="2719"/>
      <c r="AF449" s="2719"/>
      <c r="AG449" s="2719"/>
      <c r="AH449" s="2719"/>
      <c r="AI449" s="2719"/>
      <c r="AJ449" s="2719"/>
      <c r="AK449" s="2719"/>
      <c r="AL449" s="2719"/>
      <c r="AM449" s="2719"/>
      <c r="AN449" s="2719"/>
      <c r="AO449" s="2719"/>
      <c r="AP449" s="2719"/>
      <c r="AQ449" s="2719"/>
      <c r="AR449" s="2719"/>
      <c r="AS449" s="2719"/>
      <c r="AT449" s="2719"/>
      <c r="AU449" s="2719"/>
      <c r="AV449" s="2719"/>
      <c r="AW449" s="2720"/>
      <c r="AX449" s="320"/>
      <c r="AY449" s="565"/>
      <c r="AZ449" s="565"/>
    </row>
    <row r="450" spans="2:54" s="564" customFormat="1" ht="12.85" customHeight="1">
      <c r="B450" s="2465"/>
      <c r="C450" s="2465"/>
      <c r="D450" s="2465"/>
      <c r="E450" s="565"/>
      <c r="F450" s="565"/>
      <c r="G450" s="565"/>
      <c r="H450" s="323"/>
      <c r="I450" s="323"/>
      <c r="J450" s="323"/>
      <c r="K450" s="565"/>
      <c r="L450" s="565"/>
      <c r="M450" s="565"/>
      <c r="N450" s="565"/>
      <c r="O450" s="565"/>
      <c r="P450" s="565"/>
      <c r="Q450" s="565"/>
      <c r="R450" s="2718" t="s">
        <v>786</v>
      </c>
      <c r="S450" s="2719"/>
      <c r="T450" s="2719"/>
      <c r="U450" s="2719"/>
      <c r="V450" s="2719"/>
      <c r="W450" s="2719"/>
      <c r="X450" s="2719"/>
      <c r="Y450" s="2719"/>
      <c r="Z450" s="2719"/>
      <c r="AA450" s="2719"/>
      <c r="AB450" s="2719"/>
      <c r="AC450" s="2719"/>
      <c r="AD450" s="2719"/>
      <c r="AE450" s="2719"/>
      <c r="AF450" s="2719"/>
      <c r="AG450" s="2719"/>
      <c r="AH450" s="2719"/>
      <c r="AI450" s="2719"/>
      <c r="AJ450" s="2719"/>
      <c r="AK450" s="2719"/>
      <c r="AL450" s="2719"/>
      <c r="AM450" s="2719"/>
      <c r="AN450" s="2719"/>
      <c r="AO450" s="2719"/>
      <c r="AP450" s="2719"/>
      <c r="AQ450" s="2719"/>
      <c r="AR450" s="2719"/>
      <c r="AS450" s="2719"/>
      <c r="AT450" s="2719"/>
      <c r="AU450" s="2719"/>
      <c r="AV450" s="2719"/>
      <c r="AW450" s="2720"/>
      <c r="AX450" s="320"/>
      <c r="AY450" s="565"/>
      <c r="AZ450" s="565"/>
    </row>
    <row r="451" spans="2:54" s="564" customFormat="1" ht="12.85" customHeight="1">
      <c r="B451" s="2465"/>
      <c r="C451" s="2465"/>
      <c r="D451" s="2465"/>
      <c r="E451" s="565"/>
      <c r="F451" s="565"/>
      <c r="G451" s="565"/>
      <c r="H451" s="323"/>
      <c r="I451" s="323"/>
      <c r="J451" s="323"/>
      <c r="K451" s="565"/>
      <c r="L451" s="565"/>
      <c r="M451" s="565"/>
      <c r="N451" s="565"/>
      <c r="O451" s="565"/>
      <c r="P451" s="565"/>
      <c r="Q451" s="565"/>
      <c r="R451" s="2718" t="s">
        <v>787</v>
      </c>
      <c r="S451" s="2719"/>
      <c r="T451" s="2719"/>
      <c r="U451" s="2719"/>
      <c r="V451" s="2719"/>
      <c r="W451" s="2719"/>
      <c r="X451" s="2719"/>
      <c r="Y451" s="2719"/>
      <c r="Z451" s="2719"/>
      <c r="AA451" s="2719"/>
      <c r="AB451" s="2719"/>
      <c r="AC451" s="2719"/>
      <c r="AD451" s="2719"/>
      <c r="AE451" s="2719"/>
      <c r="AF451" s="2719"/>
      <c r="AG451" s="2719"/>
      <c r="AH451" s="2719"/>
      <c r="AI451" s="2719"/>
      <c r="AJ451" s="2719"/>
      <c r="AK451" s="2719"/>
      <c r="AL451" s="2719"/>
      <c r="AM451" s="2719"/>
      <c r="AN451" s="2719"/>
      <c r="AO451" s="2719"/>
      <c r="AP451" s="2719"/>
      <c r="AQ451" s="2719"/>
      <c r="AR451" s="2719"/>
      <c r="AS451" s="2719"/>
      <c r="AT451" s="2719"/>
      <c r="AU451" s="2719"/>
      <c r="AV451" s="2719"/>
      <c r="AW451" s="2720"/>
      <c r="AX451" s="320"/>
      <c r="AY451" s="565"/>
      <c r="AZ451" s="565"/>
    </row>
    <row r="452" spans="2:54" s="458" customFormat="1" ht="13.9" customHeight="1">
      <c r="B452" s="2465"/>
      <c r="C452" s="2465"/>
      <c r="D452" s="2465"/>
      <c r="E452" s="457"/>
      <c r="F452" s="457"/>
      <c r="G452" s="457"/>
      <c r="H452" s="323"/>
      <c r="I452" s="323"/>
      <c r="J452" s="323"/>
      <c r="K452" s="457"/>
      <c r="L452" s="457"/>
      <c r="M452" s="457"/>
      <c r="N452" s="457"/>
      <c r="O452" s="457"/>
      <c r="P452" s="457"/>
      <c r="Q452" s="457"/>
      <c r="R452" s="346"/>
      <c r="S452" s="346"/>
      <c r="T452" s="346"/>
      <c r="U452" s="346"/>
      <c r="V452" s="346"/>
      <c r="W452" s="346"/>
      <c r="X452" s="346"/>
      <c r="Y452" s="346"/>
      <c r="Z452" s="346"/>
      <c r="AA452" s="346"/>
      <c r="AB452" s="346"/>
      <c r="AC452" s="346"/>
      <c r="AD452" s="346"/>
      <c r="AE452" s="346"/>
      <c r="AF452" s="346"/>
      <c r="AG452" s="346"/>
      <c r="AH452" s="346"/>
      <c r="AI452" s="346"/>
      <c r="AJ452" s="346"/>
      <c r="AK452" s="346"/>
      <c r="AL452" s="346"/>
      <c r="AM452" s="346"/>
      <c r="AN452" s="346"/>
      <c r="AO452" s="346"/>
      <c r="AP452" s="346"/>
      <c r="AQ452" s="346"/>
      <c r="AR452" s="346"/>
      <c r="AS452" s="346"/>
      <c r="AT452" s="346"/>
      <c r="AU452" s="346"/>
      <c r="AV452" s="346"/>
      <c r="AW452" s="346"/>
      <c r="AX452" s="320"/>
      <c r="AY452" s="457"/>
      <c r="AZ452" s="457"/>
    </row>
    <row r="453" spans="2:54" s="410" customFormat="1" ht="13.9" customHeight="1">
      <c r="B453" s="2465"/>
      <c r="C453" s="2465"/>
      <c r="D453" s="2465"/>
      <c r="E453" s="409"/>
      <c r="F453" s="409"/>
      <c r="G453" s="409"/>
      <c r="H453" s="323"/>
      <c r="I453" s="323"/>
      <c r="J453" s="323"/>
      <c r="K453" s="409"/>
      <c r="L453" s="409"/>
      <c r="M453" s="409"/>
      <c r="N453" s="409"/>
      <c r="O453" s="409"/>
      <c r="P453" s="409"/>
      <c r="Q453" s="409"/>
      <c r="R453" s="346"/>
      <c r="S453" s="346"/>
      <c r="T453" s="346"/>
      <c r="U453" s="346"/>
      <c r="V453" s="346"/>
      <c r="W453" s="346"/>
      <c r="X453" s="346"/>
      <c r="Y453" s="346"/>
      <c r="Z453" s="346"/>
      <c r="AA453" s="346"/>
      <c r="AB453" s="346"/>
      <c r="AC453" s="346"/>
      <c r="AD453" s="346"/>
      <c r="AE453" s="346"/>
      <c r="AF453" s="346"/>
      <c r="AG453" s="346"/>
      <c r="AH453" s="346"/>
      <c r="AI453" s="346"/>
      <c r="AJ453" s="346"/>
      <c r="AK453" s="346"/>
      <c r="AL453" s="346"/>
      <c r="AM453" s="346"/>
      <c r="AN453" s="346"/>
      <c r="AO453" s="346"/>
      <c r="AP453" s="346"/>
      <c r="AQ453" s="346"/>
      <c r="AR453" s="346"/>
      <c r="AS453" s="346"/>
      <c r="AT453" s="346"/>
      <c r="AU453" s="346"/>
      <c r="AV453" s="346"/>
      <c r="AW453" s="346"/>
      <c r="AX453" s="320"/>
      <c r="AY453" s="409"/>
      <c r="AZ453" s="409"/>
      <c r="BA453" s="409"/>
    </row>
    <row r="454" spans="2:54" s="341" customFormat="1" ht="13.9" customHeight="1">
      <c r="B454" s="2465"/>
      <c r="C454" s="2465"/>
      <c r="D454" s="2465"/>
      <c r="E454" s="349"/>
      <c r="F454" s="349"/>
      <c r="G454" s="349"/>
      <c r="H454" s="350"/>
      <c r="I454" s="305" t="s">
        <v>630</v>
      </c>
      <c r="J454" s="214"/>
      <c r="K454" s="214"/>
      <c r="L454" s="209"/>
      <c r="M454" s="209"/>
      <c r="N454" s="209"/>
      <c r="O454" s="209"/>
      <c r="P454" s="209"/>
      <c r="Q454" s="210"/>
      <c r="R454" s="210"/>
      <c r="S454" s="210"/>
      <c r="T454" s="210"/>
      <c r="U454" s="210"/>
      <c r="V454" s="209"/>
      <c r="W454" s="355"/>
      <c r="X454" s="356"/>
      <c r="Y454" s="357"/>
      <c r="Z454" s="349"/>
      <c r="AA454" s="349"/>
      <c r="AB454" s="349"/>
      <c r="AC454" s="357"/>
      <c r="AD454" s="357"/>
      <c r="AE454" s="349"/>
      <c r="AF454" s="349"/>
      <c r="AG454" s="349"/>
      <c r="AH454" s="352"/>
      <c r="AI454" s="352"/>
      <c r="AJ454" s="352"/>
      <c r="AK454" s="2568">
        <v>43047</v>
      </c>
      <c r="AL454" s="2568"/>
      <c r="AM454" s="2568"/>
      <c r="AN454" s="2569"/>
      <c r="AO454" s="2401">
        <v>44</v>
      </c>
      <c r="AP454" s="2402"/>
      <c r="AQ454" s="354"/>
      <c r="AR454" s="352"/>
      <c r="AS454" s="352"/>
      <c r="AT454" s="347"/>
      <c r="AU454" s="347"/>
      <c r="AV454" s="347"/>
      <c r="AW454" s="347"/>
      <c r="AX454" s="348"/>
      <c r="AY454" s="349"/>
      <c r="AZ454" s="349"/>
      <c r="BA454" s="349"/>
      <c r="BB454" s="349"/>
    </row>
    <row r="455" spans="2:54" s="341" customFormat="1" ht="13.9" customHeight="1">
      <c r="B455" s="2465"/>
      <c r="C455" s="2465"/>
      <c r="D455" s="2465"/>
      <c r="E455" s="349"/>
      <c r="F455" s="349"/>
      <c r="G455" s="349"/>
      <c r="H455" s="350">
        <v>14</v>
      </c>
      <c r="I455" s="368" t="s">
        <v>481</v>
      </c>
      <c r="J455" s="2443" t="s">
        <v>480</v>
      </c>
      <c r="K455" s="2443"/>
      <c r="L455" s="2439"/>
      <c r="M455" s="2439"/>
      <c r="N455" s="2439"/>
      <c r="O455" s="2439"/>
      <c r="P455" s="2439"/>
      <c r="Q455" s="2439" t="s">
        <v>628</v>
      </c>
      <c r="R455" s="2439"/>
      <c r="S455" s="2439"/>
      <c r="T455" s="2439" t="s">
        <v>482</v>
      </c>
      <c r="U455" s="2439"/>
      <c r="V455" s="2440"/>
      <c r="W455" s="358"/>
      <c r="X455" s="359"/>
      <c r="Y455" s="360"/>
      <c r="Z455" s="349"/>
      <c r="AA455" s="349"/>
      <c r="AB455" s="349"/>
      <c r="AC455" s="360"/>
      <c r="AD455" s="360"/>
      <c r="AE455" s="349"/>
      <c r="AF455" s="349"/>
      <c r="AG455" s="349"/>
      <c r="AH455" s="353"/>
      <c r="AI455" s="353"/>
      <c r="AJ455" s="353"/>
      <c r="AK455" s="2568">
        <v>43048</v>
      </c>
      <c r="AL455" s="2568"/>
      <c r="AM455" s="2568"/>
      <c r="AN455" s="2569"/>
      <c r="AO455" s="2401">
        <v>40</v>
      </c>
      <c r="AP455" s="2402"/>
      <c r="AQ455" s="353"/>
      <c r="AR455" s="353"/>
      <c r="AS455" s="353"/>
      <c r="AT455" s="347"/>
      <c r="AU455" s="347"/>
      <c r="AV455" s="347"/>
      <c r="AW455" s="347"/>
      <c r="AX455" s="348"/>
      <c r="AY455" s="349"/>
      <c r="AZ455" s="349"/>
      <c r="BA455" s="349"/>
      <c r="BB455" s="349"/>
    </row>
    <row r="456" spans="2:54">
      <c r="B456" s="2465"/>
      <c r="C456" s="2465"/>
      <c r="D456" s="2465"/>
      <c r="E456" s="349"/>
      <c r="F456" s="349"/>
      <c r="G456" s="349"/>
      <c r="H456" s="349">
        <v>6</v>
      </c>
      <c r="I456" s="361"/>
      <c r="J456" s="361"/>
      <c r="K456" s="361"/>
      <c r="W456" s="355"/>
      <c r="X456" s="356"/>
      <c r="Y456" s="357"/>
      <c r="Z456" s="351"/>
      <c r="AA456" s="351"/>
      <c r="AB456" s="351"/>
      <c r="AC456" s="357"/>
      <c r="AD456" s="357"/>
      <c r="AE456" s="351"/>
      <c r="AF456" s="351"/>
      <c r="AG456" s="349"/>
      <c r="AH456" s="352"/>
      <c r="AI456" s="352"/>
      <c r="AJ456" s="352"/>
      <c r="AK456" s="2568">
        <v>43049</v>
      </c>
      <c r="AL456" s="2568"/>
      <c r="AM456" s="2568"/>
      <c r="AN456" s="2569"/>
      <c r="AO456" s="2401">
        <v>38</v>
      </c>
      <c r="AP456" s="2402"/>
      <c r="AQ456" s="352"/>
      <c r="AR456" s="352"/>
      <c r="AS456" s="352"/>
      <c r="AT456" s="349"/>
      <c r="AU456" s="349"/>
      <c r="AV456" s="349"/>
      <c r="AW456" s="349"/>
      <c r="AX456" s="348"/>
      <c r="AY456" s="349"/>
      <c r="AZ456" s="349"/>
      <c r="BA456" s="349"/>
      <c r="BB456" s="349"/>
    </row>
    <row r="457" spans="2:54" s="211" customFormat="1" ht="13.5">
      <c r="H457" s="211">
        <f>H455-H456</f>
        <v>8</v>
      </c>
      <c r="I457" s="305" t="s">
        <v>661</v>
      </c>
      <c r="J457" s="214"/>
      <c r="K457" s="214"/>
      <c r="L457" s="209"/>
      <c r="M457" s="209"/>
      <c r="N457" s="209"/>
      <c r="O457" s="209"/>
      <c r="P457" s="209"/>
      <c r="Q457" s="209"/>
      <c r="R457" s="209"/>
      <c r="S457" s="209"/>
      <c r="T457" s="209"/>
      <c r="U457" s="209"/>
      <c r="V457" s="209"/>
      <c r="W457" s="358"/>
      <c r="X457" s="359"/>
      <c r="Y457" s="360"/>
      <c r="Z457" s="353"/>
      <c r="AA457" s="353"/>
      <c r="AB457" s="353"/>
      <c r="AC457" s="360"/>
      <c r="AD457" s="360"/>
      <c r="AE457" s="353"/>
      <c r="AF457" s="353"/>
      <c r="AG457" s="353"/>
      <c r="AH457" s="353"/>
      <c r="AI457" s="353"/>
      <c r="AJ457" s="353"/>
      <c r="AK457" s="2568">
        <v>43050</v>
      </c>
      <c r="AL457" s="2568"/>
      <c r="AM457" s="2568"/>
      <c r="AN457" s="2569"/>
      <c r="AO457" s="2401">
        <v>31</v>
      </c>
      <c r="AP457" s="2402"/>
      <c r="AQ457" s="353"/>
      <c r="AR457" s="353"/>
      <c r="AS457" s="353"/>
      <c r="AX457" s="212"/>
    </row>
    <row r="458" spans="2:54">
      <c r="I458" s="368" t="s">
        <v>481</v>
      </c>
      <c r="J458" s="2443" t="s">
        <v>480</v>
      </c>
      <c r="K458" s="2443"/>
      <c r="L458" s="2443" t="s">
        <v>658</v>
      </c>
      <c r="M458" s="2443"/>
      <c r="N458" s="2439" t="s">
        <v>659</v>
      </c>
      <c r="O458" s="2439"/>
      <c r="P458" s="2439"/>
      <c r="Q458" s="2439" t="s">
        <v>628</v>
      </c>
      <c r="R458" s="2439"/>
      <c r="S458" s="2439"/>
      <c r="T458" s="2439" t="s">
        <v>482</v>
      </c>
      <c r="U458" s="2439"/>
      <c r="V458" s="2440"/>
      <c r="W458" s="355"/>
      <c r="X458" s="356"/>
      <c r="Y458" s="357"/>
      <c r="Z458" s="351"/>
      <c r="AA458" s="351"/>
      <c r="AB458" s="351"/>
      <c r="AC458" s="357"/>
      <c r="AD458" s="357"/>
      <c r="AE458" s="351"/>
      <c r="AF458" s="351"/>
      <c r="AG458" s="349"/>
      <c r="AH458" s="352"/>
      <c r="AI458" s="352"/>
      <c r="AJ458" s="352"/>
      <c r="AK458" s="2568">
        <v>43051</v>
      </c>
      <c r="AL458" s="2568"/>
      <c r="AM458" s="2568"/>
      <c r="AN458" s="2569"/>
      <c r="AO458" s="2401">
        <v>29</v>
      </c>
      <c r="AP458" s="2402"/>
      <c r="AQ458" s="2385"/>
      <c r="AR458" s="2386"/>
      <c r="AS458" s="2387" t="s">
        <v>631</v>
      </c>
      <c r="AT458" s="2388"/>
    </row>
    <row r="459" spans="2:54" s="211" customFormat="1" ht="13.5">
      <c r="I459" s="362"/>
      <c r="J459" s="363"/>
      <c r="K459" s="363"/>
      <c r="L459" s="364"/>
      <c r="M459" s="364"/>
      <c r="N459" s="364"/>
      <c r="O459" s="364"/>
      <c r="P459" s="364"/>
      <c r="Q459" s="364"/>
      <c r="R459" s="364"/>
      <c r="S459" s="364"/>
      <c r="T459" s="364"/>
      <c r="U459" s="364"/>
      <c r="V459" s="364"/>
      <c r="W459" s="358"/>
      <c r="X459" s="359"/>
      <c r="Y459" s="360"/>
      <c r="Z459" s="353"/>
      <c r="AA459" s="353"/>
      <c r="AB459" s="353"/>
      <c r="AC459" s="360"/>
      <c r="AD459" s="360"/>
      <c r="AE459" s="353"/>
      <c r="AF459" s="353"/>
      <c r="AG459" s="353"/>
      <c r="AH459" s="353"/>
      <c r="AI459" s="353"/>
      <c r="AJ459" s="353"/>
      <c r="AK459" s="2568">
        <v>43052</v>
      </c>
      <c r="AL459" s="2568"/>
      <c r="AM459" s="2568"/>
      <c r="AN459" s="2569"/>
      <c r="AO459" s="2401">
        <v>28</v>
      </c>
      <c r="AP459" s="2402"/>
      <c r="AQ459" s="2385"/>
      <c r="AR459" s="2386"/>
      <c r="AS459" s="2389" t="s">
        <v>631</v>
      </c>
      <c r="AT459" s="2390"/>
      <c r="AX459" s="212"/>
    </row>
    <row r="460" spans="2:54" s="211" customFormat="1" ht="13.5">
      <c r="I460" s="305" t="s">
        <v>629</v>
      </c>
      <c r="J460" s="214"/>
      <c r="K460" s="214"/>
      <c r="L460" s="209"/>
      <c r="M460" s="209"/>
      <c r="N460" s="209"/>
      <c r="O460" s="209"/>
      <c r="P460" s="209"/>
      <c r="Q460" s="209"/>
      <c r="R460" s="209"/>
      <c r="S460" s="209"/>
      <c r="T460" s="209"/>
      <c r="U460" s="209"/>
      <c r="V460" s="209"/>
      <c r="W460" s="355"/>
      <c r="X460" s="356"/>
      <c r="Y460" s="357"/>
      <c r="Z460" s="353"/>
      <c r="AA460" s="353"/>
      <c r="AB460" s="353"/>
      <c r="AC460" s="357"/>
      <c r="AD460" s="357"/>
      <c r="AE460" s="353"/>
      <c r="AF460" s="353"/>
      <c r="AG460" s="353"/>
      <c r="AH460" s="352"/>
      <c r="AI460" s="352"/>
      <c r="AJ460" s="352"/>
      <c r="AK460" s="2568">
        <v>43053</v>
      </c>
      <c r="AL460" s="2568"/>
      <c r="AM460" s="2568"/>
      <c r="AN460" s="2569"/>
      <c r="AO460" s="2401">
        <v>28</v>
      </c>
      <c r="AP460" s="2402"/>
      <c r="AQ460" s="2385"/>
      <c r="AR460" s="2386"/>
      <c r="AS460" s="2387" t="s">
        <v>631</v>
      </c>
      <c r="AT460" s="2388"/>
      <c r="AX460" s="212"/>
    </row>
    <row r="461" spans="2:54" s="211" customFormat="1">
      <c r="I461" s="368" t="s">
        <v>481</v>
      </c>
      <c r="J461" s="2439" t="s">
        <v>480</v>
      </c>
      <c r="K461" s="2439"/>
      <c r="L461" s="2439"/>
      <c r="M461" s="2439"/>
      <c r="N461" s="2439"/>
      <c r="O461" s="2439"/>
      <c r="P461" s="2439"/>
      <c r="Q461" s="2439" t="s">
        <v>628</v>
      </c>
      <c r="R461" s="2439"/>
      <c r="S461" s="2439"/>
      <c r="T461" s="2439" t="s">
        <v>482</v>
      </c>
      <c r="U461" s="2439"/>
      <c r="V461" s="2440"/>
      <c r="W461" s="358"/>
      <c r="X461" s="359"/>
      <c r="Y461" s="360"/>
      <c r="Z461" s="353"/>
      <c r="AA461" s="353"/>
      <c r="AB461" s="353"/>
      <c r="AC461" s="360"/>
      <c r="AD461" s="360"/>
      <c r="AE461" s="353"/>
      <c r="AF461" s="353"/>
      <c r="AG461" s="353"/>
      <c r="AH461" s="353"/>
      <c r="AI461" s="353"/>
      <c r="AJ461" s="353"/>
      <c r="AK461" s="2568">
        <v>43054</v>
      </c>
      <c r="AL461" s="2568"/>
      <c r="AM461" s="2568"/>
      <c r="AN461" s="2569"/>
      <c r="AO461" s="2401">
        <v>28</v>
      </c>
      <c r="AP461" s="2402"/>
      <c r="AQ461" s="2385"/>
      <c r="AR461" s="2386"/>
      <c r="AS461" s="2387" t="s">
        <v>121</v>
      </c>
      <c r="AT461" s="2388"/>
      <c r="AX461" s="212"/>
    </row>
    <row r="462" spans="2:54" s="211" customFormat="1">
      <c r="W462" s="355"/>
      <c r="X462" s="356"/>
      <c r="Y462" s="357"/>
      <c r="Z462" s="353"/>
      <c r="AA462" s="353"/>
      <c r="AB462" s="353"/>
      <c r="AC462" s="357"/>
      <c r="AD462" s="357"/>
      <c r="AE462" s="353"/>
      <c r="AF462" s="353"/>
      <c r="AG462" s="353"/>
      <c r="AH462" s="352"/>
      <c r="AI462" s="352"/>
      <c r="AJ462" s="352"/>
      <c r="AK462" s="2568">
        <v>43055</v>
      </c>
      <c r="AL462" s="2568"/>
      <c r="AM462" s="2568"/>
      <c r="AN462" s="2569"/>
      <c r="AO462" s="2401">
        <v>26</v>
      </c>
      <c r="AP462" s="2402"/>
      <c r="AQ462" s="2385"/>
      <c r="AR462" s="2386"/>
      <c r="AS462" s="2387" t="s">
        <v>631</v>
      </c>
      <c r="AT462" s="2388"/>
      <c r="AX462" s="212"/>
    </row>
    <row r="463" spans="2:54" s="211" customFormat="1">
      <c r="W463" s="358"/>
      <c r="X463" s="359"/>
      <c r="Y463" s="360"/>
      <c r="Z463" s="353"/>
      <c r="AA463" s="353"/>
      <c r="AB463" s="353"/>
      <c r="AC463" s="360"/>
      <c r="AD463" s="360"/>
      <c r="AE463" s="353"/>
      <c r="AF463" s="353"/>
      <c r="AG463" s="353"/>
      <c r="AH463" s="353"/>
      <c r="AI463" s="353"/>
      <c r="AJ463" s="353"/>
      <c r="AK463" s="2568">
        <v>43056</v>
      </c>
      <c r="AL463" s="2568"/>
      <c r="AM463" s="2568"/>
      <c r="AN463" s="2569"/>
      <c r="AO463" s="2401">
        <v>23</v>
      </c>
      <c r="AP463" s="2402"/>
      <c r="AQ463" s="2385"/>
      <c r="AR463" s="2386"/>
      <c r="AS463" s="353"/>
      <c r="AX463" s="212"/>
    </row>
    <row r="464" spans="2:54" s="211" customFormat="1" ht="13.5">
      <c r="I464" s="362"/>
      <c r="J464" s="363"/>
      <c r="K464" s="363"/>
      <c r="L464" s="364"/>
      <c r="M464" s="364"/>
      <c r="N464" s="364"/>
      <c r="O464" s="364"/>
      <c r="P464" s="364"/>
      <c r="Q464" s="364"/>
      <c r="R464" s="364"/>
      <c r="S464" s="364"/>
      <c r="T464" s="364"/>
      <c r="U464" s="364"/>
      <c r="V464" s="364"/>
      <c r="W464" s="355"/>
      <c r="X464" s="356"/>
      <c r="Y464" s="357"/>
      <c r="Z464" s="353"/>
      <c r="AA464" s="353"/>
      <c r="AB464" s="353"/>
      <c r="AC464" s="357"/>
      <c r="AD464" s="357"/>
      <c r="AE464" s="353"/>
      <c r="AF464" s="353"/>
      <c r="AG464" s="353"/>
      <c r="AH464" s="352"/>
      <c r="AI464" s="352"/>
      <c r="AJ464" s="352"/>
      <c r="AK464" s="2575">
        <v>43057</v>
      </c>
      <c r="AL464" s="2575"/>
      <c r="AM464" s="2575"/>
      <c r="AN464" s="2576"/>
      <c r="AO464" s="2622" t="s">
        <v>428</v>
      </c>
      <c r="AP464" s="2623"/>
      <c r="AQ464" s="2629" t="s">
        <v>428</v>
      </c>
      <c r="AR464" s="2630"/>
      <c r="AS464" s="408"/>
      <c r="AT464" s="408"/>
      <c r="AX464" s="212"/>
    </row>
    <row r="465" spans="8:50" s="211" customFormat="1">
      <c r="I465" s="369"/>
      <c r="J465" s="2441"/>
      <c r="K465" s="2441"/>
      <c r="L465" s="2441"/>
      <c r="M465" s="2441"/>
      <c r="N465" s="2441"/>
      <c r="O465" s="2441"/>
      <c r="P465" s="2441"/>
      <c r="Q465" s="2441"/>
      <c r="R465" s="2441"/>
      <c r="S465" s="2441"/>
      <c r="T465" s="2441"/>
      <c r="U465" s="2441"/>
      <c r="V465" s="2442"/>
      <c r="W465" s="358"/>
      <c r="X465" s="359"/>
      <c r="Y465" s="360"/>
      <c r="Z465" s="353"/>
      <c r="AA465" s="353"/>
      <c r="AB465" s="353"/>
      <c r="AC465" s="360"/>
      <c r="AD465" s="360"/>
      <c r="AE465" s="353"/>
      <c r="AF465" s="353"/>
      <c r="AG465" s="353"/>
      <c r="AH465" s="353"/>
      <c r="AI465" s="353"/>
      <c r="AJ465" s="353"/>
      <c r="AK465" s="2568">
        <v>43058</v>
      </c>
      <c r="AL465" s="2568"/>
      <c r="AM465" s="2568"/>
      <c r="AN465" s="2569"/>
      <c r="AO465" s="2401">
        <v>14</v>
      </c>
      <c r="AP465" s="2402"/>
      <c r="AQ465" s="2383"/>
      <c r="AR465" s="2384"/>
      <c r="AS465" s="2387" t="s">
        <v>631</v>
      </c>
      <c r="AT465" s="2388"/>
      <c r="AX465" s="212"/>
    </row>
    <row r="466" spans="8:50" s="211" customFormat="1" ht="13.5">
      <c r="I466" s="362"/>
      <c r="J466" s="363"/>
      <c r="K466" s="363"/>
      <c r="L466" s="364"/>
      <c r="M466" s="364"/>
      <c r="N466" s="364"/>
      <c r="O466" s="364"/>
      <c r="P466" s="364"/>
      <c r="Q466" s="364"/>
      <c r="R466" s="364"/>
      <c r="S466" s="364"/>
      <c r="T466" s="364"/>
      <c r="U466" s="364"/>
      <c r="V466" s="364"/>
      <c r="W466" s="355"/>
      <c r="X466" s="356"/>
      <c r="Y466" s="357"/>
      <c r="Z466" s="353"/>
      <c r="AA466" s="353"/>
      <c r="AB466" s="353"/>
      <c r="AC466" s="357"/>
      <c r="AD466" s="357"/>
      <c r="AE466" s="353"/>
      <c r="AF466" s="353"/>
      <c r="AG466" s="353"/>
      <c r="AH466" s="352"/>
      <c r="AI466" s="352"/>
      <c r="AJ466" s="352"/>
      <c r="AK466" s="2568">
        <v>43059</v>
      </c>
      <c r="AL466" s="2568"/>
      <c r="AM466" s="2568"/>
      <c r="AN466" s="2569"/>
      <c r="AO466" s="2401">
        <f>AO465-2</f>
        <v>12</v>
      </c>
      <c r="AP466" s="2402"/>
      <c r="AQ466" s="2383"/>
      <c r="AR466" s="2384"/>
      <c r="AS466" s="352"/>
    </row>
    <row r="467" spans="8:50" s="211" customFormat="1">
      <c r="I467" s="369"/>
      <c r="J467" s="2441"/>
      <c r="K467" s="2441"/>
      <c r="L467" s="2441"/>
      <c r="M467" s="2441"/>
      <c r="N467" s="2441"/>
      <c r="O467" s="2441"/>
      <c r="P467" s="2441"/>
      <c r="Q467" s="2441"/>
      <c r="R467" s="2441"/>
      <c r="S467" s="2441"/>
      <c r="T467" s="2441"/>
      <c r="U467" s="2441"/>
      <c r="V467" s="2442"/>
      <c r="W467" s="358"/>
      <c r="X467" s="359"/>
      <c r="Y467" s="360"/>
      <c r="Z467" s="353"/>
      <c r="AA467" s="353"/>
      <c r="AB467" s="353"/>
      <c r="AC467" s="360"/>
      <c r="AD467" s="360"/>
      <c r="AE467" s="353"/>
      <c r="AF467" s="353"/>
      <c r="AG467" s="353"/>
      <c r="AH467" s="353"/>
      <c r="AI467" s="353"/>
      <c r="AJ467" s="353"/>
      <c r="AK467" s="2568">
        <v>43060</v>
      </c>
      <c r="AL467" s="2568"/>
      <c r="AM467" s="2568"/>
      <c r="AN467" s="2569"/>
      <c r="AO467" s="2401">
        <f>AO466-2</f>
        <v>10</v>
      </c>
      <c r="AP467" s="2402"/>
      <c r="AQ467" s="2383"/>
      <c r="AR467" s="2384"/>
      <c r="AS467" s="353"/>
    </row>
    <row r="468" spans="8:50" ht="13.5">
      <c r="I468" s="362"/>
      <c r="J468" s="363"/>
      <c r="K468" s="363"/>
      <c r="L468" s="364"/>
      <c r="M468" s="364"/>
      <c r="N468" s="364"/>
      <c r="O468" s="364"/>
      <c r="P468" s="364"/>
      <c r="Q468" s="364"/>
      <c r="R468" s="364"/>
      <c r="S468" s="364"/>
      <c r="T468" s="364"/>
      <c r="U468" s="364"/>
      <c r="V468" s="364"/>
      <c r="W468" s="355"/>
      <c r="X468" s="356"/>
      <c r="Y468" s="357"/>
      <c r="Z468" s="351"/>
      <c r="AA468" s="351"/>
      <c r="AB468" s="351"/>
      <c r="AC468" s="357"/>
      <c r="AD468" s="357"/>
      <c r="AE468" s="351"/>
      <c r="AF468" s="351"/>
      <c r="AG468" s="349"/>
      <c r="AH468" s="352"/>
      <c r="AI468" s="352"/>
      <c r="AJ468" s="352"/>
      <c r="AK468" s="2568">
        <v>43061</v>
      </c>
      <c r="AL468" s="2568"/>
      <c r="AM468" s="2568"/>
      <c r="AN468" s="2569"/>
      <c r="AO468" s="2401">
        <f>AO467-2</f>
        <v>8</v>
      </c>
      <c r="AP468" s="2402"/>
      <c r="AQ468" s="2383">
        <v>5</v>
      </c>
      <c r="AR468" s="2384"/>
      <c r="AS468" s="352"/>
    </row>
    <row r="469" spans="8:50" s="211" customFormat="1" ht="13.5">
      <c r="I469" s="362"/>
      <c r="J469" s="363"/>
      <c r="K469" s="363"/>
      <c r="L469" s="364"/>
      <c r="M469" s="364"/>
      <c r="N469" s="364"/>
      <c r="O469" s="364"/>
      <c r="P469" s="364"/>
      <c r="Q469" s="364"/>
      <c r="R469" s="364"/>
      <c r="S469" s="364"/>
      <c r="T469" s="364"/>
      <c r="U469" s="364"/>
      <c r="V469" s="364"/>
      <c r="W469" s="358"/>
      <c r="X469" s="359"/>
      <c r="Y469" s="360"/>
      <c r="Z469" s="353"/>
      <c r="AA469" s="353"/>
      <c r="AB469" s="353"/>
      <c r="AC469" s="360"/>
      <c r="AD469" s="360"/>
      <c r="AE469" s="353"/>
      <c r="AF469" s="353"/>
      <c r="AG469" s="353"/>
      <c r="AH469" s="353"/>
      <c r="AI469" s="353"/>
      <c r="AJ469" s="353"/>
      <c r="AK469" s="2397">
        <v>43062</v>
      </c>
      <c r="AL469" s="2397"/>
      <c r="AM469" s="2397"/>
      <c r="AN469" s="2398"/>
      <c r="AO469" s="2391">
        <f>AO468-2</f>
        <v>6</v>
      </c>
      <c r="AP469" s="2392"/>
      <c r="AQ469" s="2385">
        <v>4</v>
      </c>
      <c r="AR469" s="2386"/>
      <c r="AS469" s="353"/>
      <c r="AX469" s="212"/>
    </row>
    <row r="470" spans="8:50">
      <c r="I470" s="369"/>
      <c r="J470" s="2441"/>
      <c r="K470" s="2441"/>
      <c r="L470" s="2441"/>
      <c r="M470" s="2441"/>
      <c r="N470" s="2441"/>
      <c r="O470" s="2441"/>
      <c r="P470" s="2441"/>
      <c r="Q470" s="2441"/>
      <c r="R470" s="2441"/>
      <c r="S470" s="2441"/>
      <c r="T470" s="2441"/>
      <c r="U470" s="2441"/>
      <c r="V470" s="2442"/>
      <c r="W470" s="355"/>
      <c r="X470" s="356"/>
      <c r="Y470" s="357"/>
      <c r="Z470" s="351"/>
      <c r="AA470" s="351"/>
      <c r="AB470" s="351"/>
      <c r="AC470" s="357"/>
      <c r="AD470" s="357"/>
      <c r="AE470" s="351"/>
      <c r="AF470" s="351"/>
      <c r="AG470" s="349"/>
      <c r="AH470" s="352"/>
      <c r="AI470" s="352"/>
      <c r="AJ470" s="352"/>
      <c r="AK470" s="2397">
        <v>43063</v>
      </c>
      <c r="AL470" s="2397"/>
      <c r="AM470" s="2397"/>
      <c r="AN470" s="2398"/>
      <c r="AO470" s="2391">
        <f>AO469-3</f>
        <v>3</v>
      </c>
      <c r="AP470" s="2392"/>
      <c r="AQ470" s="2385">
        <v>3</v>
      </c>
      <c r="AR470" s="2386"/>
      <c r="AS470" s="352"/>
    </row>
    <row r="471" spans="8:50" s="211" customFormat="1">
      <c r="I471" s="364"/>
      <c r="J471" s="364"/>
      <c r="K471" s="364"/>
      <c r="L471" s="364"/>
      <c r="M471" s="364"/>
      <c r="N471" s="364"/>
      <c r="O471" s="364"/>
      <c r="P471" s="364"/>
      <c r="Q471" s="364"/>
      <c r="R471" s="364"/>
      <c r="S471" s="364"/>
      <c r="T471" s="364"/>
      <c r="U471" s="364"/>
      <c r="V471" s="364"/>
      <c r="W471" s="358"/>
      <c r="X471" s="359"/>
      <c r="Y471" s="360"/>
      <c r="Z471" s="353"/>
      <c r="AA471" s="353"/>
      <c r="AB471" s="353"/>
      <c r="AC471" s="360"/>
      <c r="AD471" s="360"/>
      <c r="AE471" s="353"/>
      <c r="AF471" s="353"/>
      <c r="AG471" s="353"/>
      <c r="AH471" s="353"/>
      <c r="AI471" s="353"/>
      <c r="AJ471" s="353"/>
      <c r="AK471" s="2397">
        <v>43064</v>
      </c>
      <c r="AL471" s="2397"/>
      <c r="AM471" s="2397"/>
      <c r="AN471" s="2398"/>
      <c r="AO471" s="2391">
        <f>AO470-3</f>
        <v>0</v>
      </c>
      <c r="AP471" s="2392"/>
      <c r="AQ471" s="2385">
        <v>2</v>
      </c>
      <c r="AR471" s="2386"/>
      <c r="AS471" s="353"/>
      <c r="AX471" s="212"/>
    </row>
    <row r="472" spans="8:50" s="211" customFormat="1">
      <c r="I472" s="364"/>
      <c r="J472" s="364"/>
      <c r="K472" s="364"/>
      <c r="L472" s="364"/>
      <c r="M472" s="364"/>
      <c r="N472" s="364"/>
      <c r="O472" s="364"/>
      <c r="P472" s="364"/>
      <c r="Q472" s="364"/>
      <c r="R472" s="364"/>
      <c r="S472" s="364"/>
      <c r="T472" s="364"/>
      <c r="U472" s="364"/>
      <c r="V472" s="364"/>
      <c r="W472" s="355"/>
      <c r="X472" s="356"/>
      <c r="Y472" s="357"/>
      <c r="Z472" s="353"/>
      <c r="AA472" s="353"/>
      <c r="AB472" s="353"/>
      <c r="AC472" s="357"/>
      <c r="AD472" s="357"/>
      <c r="AE472" s="353"/>
      <c r="AF472" s="353"/>
      <c r="AG472" s="353"/>
      <c r="AH472" s="352"/>
      <c r="AI472" s="352"/>
      <c r="AJ472" s="352"/>
      <c r="AK472" s="2543">
        <v>43065</v>
      </c>
      <c r="AL472" s="2543"/>
      <c r="AM472" s="2543"/>
      <c r="AN472" s="2544"/>
      <c r="AO472" s="2399"/>
      <c r="AP472" s="2400"/>
      <c r="AQ472" s="2385">
        <v>1</v>
      </c>
      <c r="AR472" s="2386"/>
      <c r="AS472" s="352"/>
      <c r="AX472" s="212"/>
    </row>
    <row r="473" spans="8:50" s="211" customFormat="1">
      <c r="I473" s="364"/>
      <c r="J473" s="364"/>
      <c r="K473" s="364"/>
      <c r="L473" s="364"/>
      <c r="M473" s="364"/>
      <c r="N473" s="364"/>
      <c r="O473" s="364"/>
      <c r="P473" s="364"/>
      <c r="Q473" s="364"/>
      <c r="R473" s="364"/>
      <c r="S473" s="364"/>
      <c r="T473" s="364"/>
      <c r="U473" s="364"/>
      <c r="V473" s="364"/>
      <c r="W473" s="358"/>
      <c r="X473" s="359"/>
      <c r="Y473" s="360"/>
      <c r="Z473" s="353"/>
      <c r="AA473" s="353"/>
      <c r="AB473" s="353"/>
      <c r="AC473" s="360"/>
      <c r="AD473" s="360"/>
      <c r="AE473" s="353"/>
      <c r="AF473" s="353"/>
      <c r="AG473" s="353"/>
      <c r="AH473" s="353"/>
      <c r="AI473" s="353"/>
      <c r="AJ473" s="353"/>
      <c r="AK473" s="2397">
        <v>43066</v>
      </c>
      <c r="AL473" s="2397"/>
      <c r="AM473" s="2397"/>
      <c r="AN473" s="2398"/>
      <c r="AQ473" s="2385" t="s">
        <v>626</v>
      </c>
      <c r="AR473" s="2386"/>
      <c r="AS473" s="353"/>
      <c r="AX473" s="212"/>
    </row>
    <row r="474" spans="8:50" ht="13.5">
      <c r="H474" s="208"/>
      <c r="I474" s="362"/>
      <c r="J474" s="363"/>
      <c r="K474" s="363"/>
      <c r="L474" s="364"/>
      <c r="M474" s="364"/>
      <c r="N474" s="364"/>
      <c r="O474" s="364"/>
      <c r="P474" s="364"/>
      <c r="Q474" s="364"/>
      <c r="R474" s="364"/>
      <c r="S474" s="364"/>
      <c r="T474" s="364"/>
      <c r="U474" s="364"/>
      <c r="V474" s="364"/>
      <c r="W474" s="355"/>
      <c r="X474" s="356"/>
      <c r="Y474" s="357"/>
      <c r="Z474" s="351"/>
      <c r="AA474" s="351"/>
      <c r="AB474" s="351"/>
      <c r="AC474" s="357"/>
      <c r="AD474" s="357"/>
      <c r="AE474" s="351"/>
      <c r="AF474" s="351"/>
      <c r="AG474" s="349"/>
      <c r="AH474" s="352"/>
      <c r="AI474" s="352"/>
      <c r="AJ474" s="352"/>
      <c r="AK474" s="2397">
        <v>43067</v>
      </c>
      <c r="AL474" s="2397"/>
      <c r="AM474" s="2397"/>
      <c r="AN474" s="2398"/>
      <c r="AO474" s="2399" t="s">
        <v>632</v>
      </c>
      <c r="AP474" s="2400"/>
      <c r="AQ474" s="352"/>
      <c r="AR474" s="352"/>
      <c r="AS474" s="352"/>
    </row>
    <row r="475" spans="8:50" s="211" customFormat="1">
      <c r="I475" s="407"/>
      <c r="J475" s="2441"/>
      <c r="K475" s="2441"/>
      <c r="L475" s="2441"/>
      <c r="M475" s="2441"/>
      <c r="N475" s="2441"/>
      <c r="O475" s="2441"/>
      <c r="P475" s="2441"/>
      <c r="Q475" s="2441"/>
      <c r="R475" s="2441"/>
      <c r="S475" s="2441"/>
      <c r="T475" s="2441"/>
      <c r="U475" s="2441"/>
      <c r="V475" s="2442"/>
      <c r="W475" s="358"/>
      <c r="X475" s="359"/>
      <c r="Y475" s="360"/>
      <c r="Z475" s="353"/>
      <c r="AA475" s="353"/>
      <c r="AB475" s="353"/>
      <c r="AE475" s="353"/>
      <c r="AF475" s="353"/>
      <c r="AG475" s="353"/>
      <c r="AH475" s="353"/>
      <c r="AI475" s="353"/>
      <c r="AJ475" s="353"/>
      <c r="AK475" s="2397">
        <v>43068</v>
      </c>
      <c r="AL475" s="2397"/>
      <c r="AM475" s="2397"/>
      <c r="AN475" s="2398"/>
      <c r="AO475" s="2399" t="s">
        <v>633</v>
      </c>
      <c r="AP475" s="2400"/>
      <c r="AQ475" s="353"/>
      <c r="AR475" s="353"/>
      <c r="AS475" s="353"/>
      <c r="AX475" s="212"/>
    </row>
    <row r="476" spans="8:50" s="211" customFormat="1">
      <c r="W476" s="355"/>
      <c r="X476" s="356"/>
      <c r="Y476" s="357"/>
      <c r="Z476" s="353"/>
      <c r="AA476" s="353"/>
      <c r="AB476" s="353"/>
      <c r="AE476" s="353"/>
      <c r="AF476" s="353"/>
      <c r="AG476" s="353"/>
      <c r="AH476" s="352"/>
      <c r="AI476" s="352"/>
      <c r="AJ476" s="352"/>
      <c r="AK476" s="2397">
        <v>43069</v>
      </c>
      <c r="AL476" s="2397"/>
      <c r="AM476" s="2397"/>
      <c r="AN476" s="2398"/>
      <c r="AO476" s="2399" t="s">
        <v>634</v>
      </c>
      <c r="AP476" s="2400"/>
      <c r="AQ476" s="352"/>
      <c r="AR476" s="352"/>
      <c r="AS476" s="352"/>
      <c r="AX476" s="212"/>
    </row>
    <row r="477" spans="8:50" s="211" customFormat="1">
      <c r="J477" s="369"/>
      <c r="K477" s="369"/>
      <c r="L477" s="369"/>
      <c r="M477" s="369"/>
      <c r="N477" s="369"/>
      <c r="O477" s="369"/>
      <c r="P477" s="369"/>
      <c r="Q477" s="369"/>
      <c r="R477" s="369"/>
      <c r="S477" s="369"/>
      <c r="T477" s="369"/>
      <c r="U477" s="369"/>
      <c r="V477" s="369"/>
      <c r="W477" s="358"/>
      <c r="X477" s="359"/>
      <c r="Y477" s="360"/>
      <c r="Z477" s="353"/>
      <c r="AA477" s="353"/>
      <c r="AB477" s="353"/>
      <c r="AE477" s="353"/>
      <c r="AF477" s="353"/>
      <c r="AG477" s="353"/>
      <c r="AH477" s="353"/>
      <c r="AI477" s="353"/>
      <c r="AJ477" s="353"/>
      <c r="AK477" s="2397">
        <v>43070</v>
      </c>
      <c r="AL477" s="2397"/>
      <c r="AM477" s="2397"/>
      <c r="AN477" s="2398"/>
      <c r="AO477" s="2399" t="s">
        <v>635</v>
      </c>
      <c r="AP477" s="2400"/>
      <c r="AQ477" s="353"/>
      <c r="AR477" s="353"/>
      <c r="AS477" s="353"/>
      <c r="AX477" s="212"/>
    </row>
    <row r="478" spans="8:50">
      <c r="H478" s="208"/>
      <c r="I478" s="208"/>
      <c r="W478" s="355"/>
      <c r="X478" s="356"/>
      <c r="Y478" s="357"/>
      <c r="Z478" s="351"/>
      <c r="AA478" s="351"/>
      <c r="AB478" s="351"/>
      <c r="AE478" s="351"/>
      <c r="AF478" s="351"/>
      <c r="AG478" s="349"/>
      <c r="AH478" s="352"/>
      <c r="AI478" s="352"/>
      <c r="AJ478" s="352"/>
      <c r="AK478" s="2397">
        <v>43071</v>
      </c>
      <c r="AL478" s="2397"/>
      <c r="AM478" s="2397"/>
      <c r="AN478" s="2398"/>
      <c r="AO478" s="2399" t="s">
        <v>636</v>
      </c>
      <c r="AP478" s="2400"/>
      <c r="AQ478" s="352"/>
      <c r="AR478" s="352"/>
      <c r="AS478" s="352"/>
    </row>
    <row r="479" spans="8:50" s="211" customFormat="1">
      <c r="W479" s="358"/>
      <c r="X479" s="359"/>
      <c r="Y479" s="360"/>
      <c r="Z479" s="353"/>
      <c r="AA479" s="353"/>
      <c r="AB479" s="353"/>
      <c r="AE479" s="353"/>
      <c r="AF479" s="353"/>
      <c r="AG479" s="353"/>
      <c r="AH479" s="353"/>
      <c r="AI479" s="353"/>
      <c r="AJ479" s="353"/>
      <c r="AK479" s="2397">
        <v>43072</v>
      </c>
      <c r="AL479" s="2397"/>
      <c r="AM479" s="2397"/>
      <c r="AN479" s="2398"/>
      <c r="AO479" s="2399" t="s">
        <v>637</v>
      </c>
      <c r="AP479" s="2400"/>
      <c r="AQ479" s="353"/>
      <c r="AR479" s="353"/>
      <c r="AS479" s="353"/>
      <c r="AX479" s="212"/>
    </row>
    <row r="480" spans="8:50">
      <c r="H480" s="208"/>
      <c r="I480" s="208"/>
      <c r="W480" s="355"/>
      <c r="X480" s="356"/>
      <c r="Y480" s="357"/>
      <c r="Z480" s="351"/>
      <c r="AA480" s="351"/>
      <c r="AB480" s="351"/>
      <c r="AE480" s="351"/>
      <c r="AF480" s="351"/>
      <c r="AG480" s="349"/>
      <c r="AH480" s="352"/>
      <c r="AI480" s="352"/>
      <c r="AJ480" s="352"/>
      <c r="AK480" s="2397">
        <v>43073</v>
      </c>
      <c r="AL480" s="2397"/>
      <c r="AM480" s="2397"/>
      <c r="AN480" s="2398"/>
      <c r="AO480" s="2399" t="s">
        <v>638</v>
      </c>
      <c r="AP480" s="2400"/>
      <c r="AQ480" s="352"/>
      <c r="AR480" s="352"/>
      <c r="AS480" s="352"/>
    </row>
    <row r="481" spans="2:54" s="211" customFormat="1">
      <c r="W481" s="358"/>
      <c r="X481" s="359"/>
      <c r="Y481" s="360"/>
      <c r="Z481" s="353"/>
      <c r="AA481" s="353"/>
      <c r="AB481" s="353"/>
      <c r="AE481" s="353"/>
      <c r="AF481" s="353"/>
      <c r="AG481" s="353"/>
      <c r="AH481" s="353"/>
      <c r="AI481" s="353"/>
      <c r="AJ481" s="353"/>
      <c r="AK481" s="2397">
        <v>43074</v>
      </c>
      <c r="AL481" s="2397"/>
      <c r="AM481" s="2397"/>
      <c r="AN481" s="2398"/>
      <c r="AQ481" s="353"/>
      <c r="AR481" s="353"/>
      <c r="AS481" s="353"/>
      <c r="AX481" s="212"/>
    </row>
    <row r="482" spans="2:54">
      <c r="W482" s="355"/>
      <c r="X482" s="356"/>
      <c r="Y482" s="357"/>
      <c r="Z482" s="351"/>
      <c r="AA482" s="351"/>
      <c r="AB482" s="351"/>
      <c r="AC482" s="357"/>
      <c r="AD482" s="357"/>
      <c r="AE482" s="351"/>
      <c r="AF482" s="351"/>
      <c r="AG482" s="349"/>
      <c r="AH482" s="352"/>
      <c r="AI482" s="352"/>
      <c r="AJ482" s="352"/>
      <c r="AK482" s="2397">
        <v>43075</v>
      </c>
      <c r="AL482" s="2397"/>
      <c r="AM482" s="2397"/>
      <c r="AN482" s="2398"/>
      <c r="AQ482" s="352"/>
      <c r="AR482" s="352"/>
      <c r="AS482" s="352"/>
    </row>
    <row r="483" spans="2:54" s="211" customFormat="1">
      <c r="W483" s="358"/>
      <c r="X483" s="359"/>
      <c r="Y483" s="360"/>
      <c r="Z483" s="353"/>
      <c r="AA483" s="353"/>
      <c r="AB483" s="353"/>
      <c r="AC483" s="360"/>
      <c r="AD483" s="360"/>
      <c r="AE483" s="353"/>
      <c r="AF483" s="353"/>
      <c r="AG483" s="353"/>
      <c r="AH483" s="353"/>
      <c r="AI483" s="353"/>
      <c r="AJ483" s="353"/>
      <c r="AK483" s="2397">
        <v>43076</v>
      </c>
      <c r="AL483" s="2397"/>
      <c r="AM483" s="2397"/>
      <c r="AN483" s="2398"/>
      <c r="AQ483" s="353"/>
      <c r="AR483" s="353"/>
      <c r="AS483" s="353"/>
      <c r="AX483" s="212"/>
    </row>
    <row r="484" spans="2:54" ht="13.9" thickBot="1">
      <c r="J484" s="213" t="s">
        <v>479</v>
      </c>
      <c r="K484" s="214"/>
      <c r="L484" s="209"/>
      <c r="M484" s="209"/>
      <c r="N484" s="209"/>
      <c r="O484" s="209"/>
      <c r="P484" s="209"/>
      <c r="Q484" s="210"/>
      <c r="R484" s="210"/>
      <c r="S484" s="210"/>
      <c r="T484" s="210"/>
      <c r="U484" s="210"/>
      <c r="V484" s="209"/>
      <c r="W484" s="355"/>
      <c r="X484" s="356"/>
      <c r="Y484" s="357"/>
      <c r="Z484" s="351"/>
      <c r="AA484" s="351"/>
      <c r="AB484" s="351"/>
      <c r="AC484" s="357"/>
      <c r="AD484" s="357"/>
      <c r="AE484" s="351"/>
      <c r="AF484" s="351"/>
      <c r="AG484" s="349"/>
      <c r="AH484" s="352"/>
      <c r="AI484" s="352"/>
      <c r="AJ484" s="352"/>
      <c r="AK484" s="2397">
        <v>43077</v>
      </c>
      <c r="AL484" s="2397"/>
      <c r="AM484" s="2397"/>
      <c r="AN484" s="2398"/>
      <c r="AQ484" s="352"/>
      <c r="AR484" s="352"/>
      <c r="AS484" s="352"/>
    </row>
    <row r="485" spans="2:54" s="216" customFormat="1" ht="13.15" thickBot="1">
      <c r="B485" s="215"/>
      <c r="J485" s="2433" t="s">
        <v>483</v>
      </c>
      <c r="K485" s="2433"/>
      <c r="L485" s="2433"/>
      <c r="M485" s="366" t="s">
        <v>484</v>
      </c>
      <c r="N485" s="326"/>
      <c r="O485" s="326"/>
      <c r="P485" s="327"/>
      <c r="Q485" s="2434" t="s">
        <v>485</v>
      </c>
      <c r="R485" s="2434"/>
      <c r="S485" s="2434"/>
      <c r="T485" s="2435" t="s">
        <v>486</v>
      </c>
      <c r="U485" s="2436"/>
      <c r="V485" s="2437"/>
      <c r="W485" s="217"/>
      <c r="X485" s="218"/>
      <c r="Y485" s="219"/>
      <c r="Z485" s="219"/>
      <c r="AA485" s="219"/>
      <c r="AB485" s="219"/>
      <c r="AC485" s="219"/>
      <c r="AD485" s="219"/>
      <c r="AE485" s="219"/>
      <c r="AF485" s="219"/>
      <c r="AG485" s="163"/>
      <c r="AH485" s="163"/>
      <c r="AI485" s="163"/>
      <c r="AJ485" s="163"/>
      <c r="AK485" s="2397">
        <v>43078</v>
      </c>
      <c r="AL485" s="2397"/>
      <c r="AM485" s="2397"/>
      <c r="AN485" s="2398"/>
      <c r="AQ485" s="163"/>
      <c r="AR485" s="163"/>
      <c r="AS485" s="163"/>
      <c r="AX485" s="220"/>
    </row>
    <row r="486" spans="2:54" s="216" customFormat="1" ht="13.15" thickBot="1">
      <c r="B486" s="215"/>
      <c r="J486" s="2438" t="s">
        <v>303</v>
      </c>
      <c r="K486" s="2434"/>
      <c r="L486" s="366" t="s">
        <v>487</v>
      </c>
      <c r="M486" s="326"/>
      <c r="N486" s="326"/>
      <c r="O486" s="327"/>
      <c r="P486" s="2434" t="s">
        <v>488</v>
      </c>
      <c r="Q486" s="2434"/>
      <c r="R486" s="2434"/>
      <c r="S486" s="2435" t="s">
        <v>489</v>
      </c>
      <c r="T486" s="2436"/>
      <c r="U486" s="2436"/>
      <c r="V486" s="2437"/>
      <c r="W486" s="217"/>
      <c r="X486" s="218"/>
      <c r="Y486" s="219"/>
      <c r="Z486" s="219"/>
      <c r="AA486" s="219"/>
      <c r="AB486" s="219"/>
      <c r="AC486" s="219"/>
      <c r="AD486" s="219"/>
      <c r="AE486" s="219"/>
      <c r="AF486" s="219"/>
      <c r="AG486" s="163"/>
      <c r="AH486" s="163"/>
      <c r="AI486" s="163"/>
      <c r="AJ486" s="163"/>
      <c r="AK486" s="2397">
        <v>43079</v>
      </c>
      <c r="AL486" s="2397"/>
      <c r="AM486" s="2397"/>
      <c r="AN486" s="2398"/>
      <c r="AQ486" s="163"/>
      <c r="AR486" s="163"/>
      <c r="AS486" s="163"/>
      <c r="AX486" s="220"/>
    </row>
    <row r="487" spans="2:54" ht="13.9" customHeight="1" thickBot="1">
      <c r="J487" s="365" t="s">
        <v>490</v>
      </c>
      <c r="K487" s="314"/>
      <c r="L487" s="314"/>
      <c r="M487" s="314"/>
      <c r="N487" s="314"/>
      <c r="O487" s="328"/>
      <c r="P487" s="2572" t="s">
        <v>508</v>
      </c>
      <c r="Q487" s="2573"/>
      <c r="R487" s="2573"/>
      <c r="S487" s="2573"/>
      <c r="T487" s="2573"/>
      <c r="U487" s="2573"/>
      <c r="V487" s="2574"/>
      <c r="AK487" s="2397">
        <v>43080</v>
      </c>
      <c r="AL487" s="2397"/>
      <c r="AM487" s="2397"/>
      <c r="AN487" s="2398"/>
      <c r="AO487" s="2391" t="s">
        <v>627</v>
      </c>
      <c r="AP487" s="2392"/>
    </row>
    <row r="488" spans="2:54" ht="13.15" thickBot="1">
      <c r="J488" s="329"/>
      <c r="K488" s="330"/>
      <c r="L488" s="330"/>
      <c r="M488" s="330"/>
      <c r="N488" s="330"/>
      <c r="O488" s="331"/>
      <c r="AG488" s="2531" t="s">
        <v>487</v>
      </c>
      <c r="AH488" s="2532"/>
      <c r="AI488" s="2533"/>
      <c r="AJ488" s="2558"/>
      <c r="AK488" s="2559"/>
      <c r="AL488" s="2559"/>
      <c r="AM488" s="2559"/>
      <c r="AN488" s="2559"/>
      <c r="AO488" s="2559"/>
      <c r="AP488" s="2559"/>
      <c r="AQ488" s="2559"/>
      <c r="AR488" s="2559"/>
      <c r="AS488" s="2559"/>
      <c r="AT488" s="2559"/>
      <c r="AU488" s="2559"/>
      <c r="AV488" s="2559"/>
      <c r="AW488" s="2559"/>
      <c r="AX488" s="2559"/>
      <c r="AY488" s="2559"/>
      <c r="AZ488" s="2559"/>
      <c r="BA488" s="2559"/>
      <c r="BB488" s="2559"/>
    </row>
    <row r="489" spans="2:54">
      <c r="W489" s="242" t="s">
        <v>86</v>
      </c>
      <c r="X489" s="272" t="s">
        <v>532</v>
      </c>
      <c r="Y489" s="80"/>
      <c r="Z489" s="80"/>
      <c r="AA489" s="284"/>
      <c r="AB489" s="284"/>
      <c r="AC489" s="284"/>
      <c r="AD489" s="86"/>
      <c r="AE489" s="86"/>
      <c r="AG489" s="2522" t="s">
        <v>303</v>
      </c>
      <c r="AH489" s="2523"/>
      <c r="AI489" s="2524"/>
      <c r="AJ489" s="2558"/>
      <c r="AK489" s="2559"/>
      <c r="AL489" s="2559"/>
      <c r="AM489" s="2559"/>
      <c r="AN489" s="2559"/>
      <c r="AO489" s="2559"/>
      <c r="AP489" s="2559"/>
      <c r="AQ489" s="2559"/>
      <c r="AR489" s="2559"/>
      <c r="AS489" s="2559"/>
      <c r="AT489" s="2559"/>
      <c r="AU489" s="2559"/>
      <c r="AV489" s="2559"/>
      <c r="AW489" s="2559"/>
      <c r="AX489" s="2559"/>
      <c r="AY489" s="2559"/>
      <c r="AZ489" s="2559"/>
      <c r="BA489" s="2559"/>
      <c r="BB489" s="2559"/>
    </row>
    <row r="490" spans="2:54">
      <c r="W490" s="242" t="s">
        <v>534</v>
      </c>
      <c r="X490" s="80" t="s">
        <v>533</v>
      </c>
      <c r="Y490" s="80"/>
      <c r="Z490" s="80"/>
      <c r="AA490" s="80"/>
      <c r="AB490" s="80"/>
      <c r="AC490" s="80"/>
      <c r="AD490" s="86"/>
      <c r="AE490" s="86"/>
      <c r="AG490" s="2519" t="s">
        <v>525</v>
      </c>
      <c r="AH490" s="2520"/>
      <c r="AI490" s="2521"/>
      <c r="AJ490" s="2560"/>
      <c r="AK490" s="2561"/>
      <c r="AL490" s="2561"/>
      <c r="AM490" s="2561"/>
      <c r="AN490" s="2561"/>
      <c r="AO490" s="2561"/>
      <c r="AP490" s="2561"/>
      <c r="AQ490" s="2561"/>
      <c r="AR490" s="2561"/>
      <c r="AS490" s="2561"/>
      <c r="AT490" s="2561"/>
      <c r="AU490" s="2561"/>
      <c r="AV490" s="2561"/>
      <c r="AW490" s="2561"/>
      <c r="AX490" s="2561"/>
      <c r="AY490" s="2561"/>
      <c r="AZ490" s="2561"/>
      <c r="BA490" s="2561"/>
      <c r="BB490" s="2561"/>
    </row>
    <row r="491" spans="2:54">
      <c r="W491" s="242" t="s">
        <v>531</v>
      </c>
      <c r="X491" s="80" t="s">
        <v>530</v>
      </c>
      <c r="Y491" s="80"/>
      <c r="Z491" s="80"/>
      <c r="AA491" s="284"/>
      <c r="AB491" s="284"/>
      <c r="AC491" s="284"/>
      <c r="AD491" s="86"/>
      <c r="AE491" s="86"/>
      <c r="AG491" s="2516" t="s">
        <v>524</v>
      </c>
      <c r="AH491" s="2517"/>
      <c r="AI491" s="2518"/>
      <c r="AJ491" s="2560"/>
      <c r="AK491" s="2561"/>
      <c r="AL491" s="2561"/>
      <c r="AM491" s="2561"/>
      <c r="AN491" s="2561"/>
      <c r="AO491" s="2561"/>
      <c r="AP491" s="2561"/>
      <c r="AQ491" s="2561"/>
      <c r="AR491" s="2561"/>
      <c r="AS491" s="2561"/>
      <c r="AT491" s="2561"/>
      <c r="AU491" s="2561"/>
      <c r="AV491" s="2561"/>
      <c r="AW491" s="2561"/>
      <c r="AX491" s="2561"/>
      <c r="AY491" s="2561"/>
      <c r="AZ491" s="2561"/>
      <c r="BA491" s="2561"/>
      <c r="BB491" s="2561"/>
    </row>
    <row r="493" spans="2:54" ht="13.5" customHeight="1">
      <c r="V493" s="2510" t="s">
        <v>513</v>
      </c>
      <c r="W493" s="2511"/>
      <c r="X493" s="2511"/>
      <c r="Y493" s="2511"/>
      <c r="Z493" s="2511"/>
      <c r="AA493" s="2511"/>
      <c r="AB493" s="2511"/>
      <c r="AC493" s="2511"/>
      <c r="AD493" s="2512"/>
      <c r="AE493" s="281" t="s">
        <v>86</v>
      </c>
      <c r="AF493" s="282" t="s">
        <v>534</v>
      </c>
      <c r="AG493" s="283" t="s">
        <v>531</v>
      </c>
      <c r="AH493" s="281" t="s">
        <v>86</v>
      </c>
      <c r="AI493" s="282" t="s">
        <v>534</v>
      </c>
      <c r="AJ493" s="283" t="s">
        <v>531</v>
      </c>
      <c r="AK493" s="281" t="s">
        <v>86</v>
      </c>
      <c r="AL493" s="282" t="s">
        <v>534</v>
      </c>
      <c r="AM493" s="283" t="s">
        <v>531</v>
      </c>
      <c r="AN493" s="281" t="s">
        <v>86</v>
      </c>
      <c r="AO493" s="282" t="s">
        <v>534</v>
      </c>
      <c r="AP493" s="283" t="s">
        <v>531</v>
      </c>
      <c r="AQ493" s="281" t="s">
        <v>86</v>
      </c>
      <c r="AR493" s="282" t="s">
        <v>534</v>
      </c>
      <c r="AS493" s="283" t="s">
        <v>531</v>
      </c>
      <c r="AT493" s="2562" t="s">
        <v>542</v>
      </c>
      <c r="AU493" s="2563"/>
      <c r="AV493" s="2563"/>
      <c r="AW493" s="2563"/>
      <c r="AX493" s="2563"/>
      <c r="AY493" s="2563"/>
      <c r="AZ493" s="2563"/>
      <c r="BA493" s="2563"/>
      <c r="BB493" s="2564"/>
    </row>
    <row r="494" spans="2:54" ht="12.75" customHeight="1">
      <c r="V494" s="2513"/>
      <c r="W494" s="2514"/>
      <c r="X494" s="2514"/>
      <c r="Y494" s="2514"/>
      <c r="Z494" s="2514"/>
      <c r="AA494" s="2514"/>
      <c r="AB494" s="2514"/>
      <c r="AC494" s="2514"/>
      <c r="AD494" s="2515"/>
      <c r="AE494" s="2525" t="s">
        <v>509</v>
      </c>
      <c r="AF494" s="2526"/>
      <c r="AG494" s="2526"/>
      <c r="AH494" s="2526"/>
      <c r="AI494" s="2526"/>
      <c r="AJ494" s="2526"/>
      <c r="AK494" s="2526"/>
      <c r="AL494" s="2526"/>
      <c r="AM494" s="2526"/>
      <c r="AN494" s="2526"/>
      <c r="AO494" s="2526"/>
      <c r="AP494" s="2526"/>
      <c r="AQ494" s="2526"/>
      <c r="AR494" s="2526"/>
      <c r="AS494" s="2527"/>
      <c r="AT494" s="2565"/>
      <c r="AU494" s="2566"/>
      <c r="AV494" s="2566"/>
      <c r="AW494" s="2566"/>
      <c r="AX494" s="2566"/>
      <c r="AY494" s="2566"/>
      <c r="AZ494" s="2566"/>
      <c r="BA494" s="2566"/>
      <c r="BB494" s="2567"/>
    </row>
    <row r="495" spans="2:54">
      <c r="V495" s="2513"/>
      <c r="W495" s="2514"/>
      <c r="X495" s="2514"/>
      <c r="Y495" s="2514"/>
      <c r="Z495" s="2514"/>
      <c r="AA495" s="2514"/>
      <c r="AB495" s="2514"/>
      <c r="AC495" s="2514"/>
      <c r="AD495" s="2515"/>
      <c r="AE495" s="2531" t="s">
        <v>487</v>
      </c>
      <c r="AF495" s="2532"/>
      <c r="AG495" s="2533"/>
      <c r="AH495" s="2522" t="s">
        <v>303</v>
      </c>
      <c r="AI495" s="2523"/>
      <c r="AJ495" s="2524"/>
      <c r="AK495" s="2519" t="s">
        <v>525</v>
      </c>
      <c r="AL495" s="2520"/>
      <c r="AM495" s="2521"/>
      <c r="AN495" s="2516" t="s">
        <v>524</v>
      </c>
      <c r="AO495" s="2517"/>
      <c r="AP495" s="2518"/>
      <c r="AQ495" s="2528" t="s">
        <v>522</v>
      </c>
      <c r="AR495" s="2529"/>
      <c r="AS495" s="2530"/>
      <c r="AT495" s="2565"/>
      <c r="AU495" s="2566"/>
      <c r="AV495" s="2566"/>
      <c r="AW495" s="2566"/>
      <c r="AX495" s="2566"/>
      <c r="AY495" s="2566"/>
      <c r="AZ495" s="2566"/>
      <c r="BA495" s="2566"/>
      <c r="BB495" s="2567"/>
    </row>
    <row r="496" spans="2:54" ht="13.5" customHeight="1">
      <c r="V496" s="2537" t="s">
        <v>510</v>
      </c>
      <c r="W496" s="2538"/>
      <c r="X496" s="2538"/>
      <c r="Y496" s="2538"/>
      <c r="Z496" s="2538"/>
      <c r="AA496" s="2538"/>
      <c r="AB496" s="2538"/>
      <c r="AC496" s="2538"/>
      <c r="AD496" s="2539"/>
      <c r="AE496" s="2545"/>
      <c r="AF496" s="2546"/>
      <c r="AG496" s="2546"/>
      <c r="AH496" s="2546"/>
      <c r="AI496" s="2546"/>
      <c r="AJ496" s="2546"/>
      <c r="AK496" s="2546"/>
      <c r="AL496" s="2546"/>
      <c r="AM496" s="2546"/>
      <c r="AN496" s="2546"/>
      <c r="AO496" s="2546"/>
      <c r="AP496" s="2546"/>
      <c r="AQ496" s="2546"/>
      <c r="AR496" s="2546"/>
      <c r="AS496" s="2547"/>
      <c r="AT496" s="2500" t="s">
        <v>543</v>
      </c>
      <c r="AU496" s="2501"/>
      <c r="AV496" s="2501"/>
      <c r="AW496" s="2501"/>
      <c r="AX496" s="2501"/>
      <c r="AY496" s="2501"/>
      <c r="AZ496" s="2501"/>
      <c r="BA496" s="2501"/>
      <c r="BB496" s="2502"/>
    </row>
    <row r="497" spans="2:54" s="243" customFormat="1">
      <c r="B497" s="207"/>
      <c r="V497" s="271" t="s">
        <v>519</v>
      </c>
      <c r="W497" s="2506" t="s">
        <v>520</v>
      </c>
      <c r="X497" s="2506"/>
      <c r="Y497" s="2506"/>
      <c r="Z497" s="2506"/>
      <c r="AA497" s="2506"/>
      <c r="AB497" s="2506"/>
      <c r="AC497" s="2506"/>
      <c r="AD497" s="2507"/>
      <c r="AE497" s="2534" t="s">
        <v>428</v>
      </c>
      <c r="AF497" s="2535"/>
      <c r="AG497" s="2536"/>
      <c r="AH497" s="2534" t="s">
        <v>428</v>
      </c>
      <c r="AI497" s="2535"/>
      <c r="AJ497" s="2536"/>
      <c r="AK497" s="2534"/>
      <c r="AL497" s="2535"/>
      <c r="AM497" s="2536"/>
      <c r="AN497" s="2534" t="s">
        <v>428</v>
      </c>
      <c r="AO497" s="2535"/>
      <c r="AP497" s="2536"/>
      <c r="AQ497" s="2534" t="s">
        <v>84</v>
      </c>
      <c r="AR497" s="2535"/>
      <c r="AS497" s="2536"/>
      <c r="AT497" s="271" t="s">
        <v>519</v>
      </c>
      <c r="AU497" s="2506"/>
      <c r="AV497" s="2506"/>
      <c r="AW497" s="2506"/>
      <c r="AX497" s="2506"/>
      <c r="AY497" s="2506"/>
      <c r="AZ497" s="2506"/>
      <c r="BA497" s="2506"/>
      <c r="BB497" s="2507"/>
    </row>
    <row r="498" spans="2:54" s="243" customFormat="1">
      <c r="B498" s="207"/>
      <c r="V498" s="271" t="s">
        <v>519</v>
      </c>
      <c r="W498" s="2506" t="s">
        <v>521</v>
      </c>
      <c r="X498" s="2506"/>
      <c r="Y498" s="2506"/>
      <c r="Z498" s="2506"/>
      <c r="AA498" s="2506"/>
      <c r="AB498" s="2506"/>
      <c r="AC498" s="2506"/>
      <c r="AD498" s="2507"/>
      <c r="AE498" s="2534" t="s">
        <v>428</v>
      </c>
      <c r="AF498" s="2535"/>
      <c r="AG498" s="2536"/>
      <c r="AH498" s="2534" t="s">
        <v>428</v>
      </c>
      <c r="AI498" s="2535"/>
      <c r="AJ498" s="2536"/>
      <c r="AK498" s="2534"/>
      <c r="AL498" s="2535"/>
      <c r="AM498" s="2536"/>
      <c r="AN498" s="2534"/>
      <c r="AO498" s="2535"/>
      <c r="AP498" s="2536"/>
      <c r="AQ498" s="2534" t="s">
        <v>428</v>
      </c>
      <c r="AR498" s="2535"/>
      <c r="AS498" s="2536"/>
      <c r="AT498" s="271" t="s">
        <v>519</v>
      </c>
      <c r="AU498" s="2506"/>
      <c r="AV498" s="2506"/>
      <c r="AW498" s="2506"/>
      <c r="AX498" s="2506"/>
      <c r="AY498" s="2506"/>
      <c r="AZ498" s="2506"/>
      <c r="BA498" s="2506"/>
      <c r="BB498" s="2507"/>
    </row>
    <row r="499" spans="2:54" s="243" customFormat="1" ht="25.25" customHeight="1">
      <c r="B499" s="207"/>
      <c r="V499" s="271" t="s">
        <v>519</v>
      </c>
      <c r="W499" s="2508" t="s">
        <v>523</v>
      </c>
      <c r="X499" s="2508"/>
      <c r="Y499" s="2508"/>
      <c r="Z499" s="2508"/>
      <c r="AA499" s="2508"/>
      <c r="AB499" s="2508"/>
      <c r="AC499" s="2508"/>
      <c r="AD499" s="2509"/>
      <c r="AE499" s="273" t="s">
        <v>428</v>
      </c>
      <c r="AF499" s="274"/>
      <c r="AG499" s="275"/>
      <c r="AH499" s="273"/>
      <c r="AI499" s="276"/>
      <c r="AJ499" s="277"/>
      <c r="AK499" s="273"/>
      <c r="AL499" s="276"/>
      <c r="AM499" s="277"/>
      <c r="AN499" s="273"/>
      <c r="AO499" s="276"/>
      <c r="AP499" s="277"/>
      <c r="AQ499" s="273" t="s">
        <v>428</v>
      </c>
      <c r="AR499" s="276" t="s">
        <v>428</v>
      </c>
      <c r="AS499" s="277"/>
      <c r="AT499" s="271" t="s">
        <v>519</v>
      </c>
      <c r="AU499" s="2506"/>
      <c r="AV499" s="2506"/>
      <c r="AW499" s="2506"/>
      <c r="AX499" s="2506"/>
      <c r="AY499" s="2506"/>
      <c r="AZ499" s="2506"/>
      <c r="BA499" s="2506"/>
      <c r="BB499" s="2507"/>
    </row>
    <row r="500" spans="2:54" s="243" customFormat="1">
      <c r="B500" s="207"/>
      <c r="V500" s="271" t="s">
        <v>519</v>
      </c>
      <c r="W500" s="2506" t="s">
        <v>526</v>
      </c>
      <c r="X500" s="2506"/>
      <c r="Y500" s="2506"/>
      <c r="Z500" s="2506"/>
      <c r="AA500" s="2506"/>
      <c r="AB500" s="2506"/>
      <c r="AC500" s="2506"/>
      <c r="AD500" s="2507"/>
      <c r="AE500" s="273" t="s">
        <v>428</v>
      </c>
      <c r="AF500" s="276"/>
      <c r="AG500" s="277"/>
      <c r="AH500" s="273"/>
      <c r="AI500" s="276"/>
      <c r="AJ500" s="277"/>
      <c r="AK500" s="273"/>
      <c r="AL500" s="276"/>
      <c r="AM500" s="277"/>
      <c r="AN500" s="273"/>
      <c r="AO500" s="276"/>
      <c r="AP500" s="277"/>
      <c r="AQ500" s="273" t="s">
        <v>428</v>
      </c>
      <c r="AR500" s="276" t="s">
        <v>428</v>
      </c>
      <c r="AS500" s="277"/>
      <c r="AT500" s="271" t="s">
        <v>519</v>
      </c>
      <c r="AU500" s="2506"/>
      <c r="AV500" s="2506"/>
      <c r="AW500" s="2506"/>
      <c r="AX500" s="2506"/>
      <c r="AY500" s="2506"/>
      <c r="AZ500" s="2506"/>
      <c r="BA500" s="2506"/>
      <c r="BB500" s="2507"/>
    </row>
    <row r="501" spans="2:54" s="243" customFormat="1">
      <c r="B501" s="207"/>
      <c r="V501" s="271" t="s">
        <v>519</v>
      </c>
      <c r="W501" s="2506" t="s">
        <v>527</v>
      </c>
      <c r="X501" s="2506"/>
      <c r="Y501" s="2506"/>
      <c r="Z501" s="2506"/>
      <c r="AA501" s="2506"/>
      <c r="AB501" s="2506"/>
      <c r="AC501" s="2506"/>
      <c r="AD501" s="2507"/>
      <c r="AE501" s="273" t="s">
        <v>428</v>
      </c>
      <c r="AF501" s="276" t="s">
        <v>428</v>
      </c>
      <c r="AG501" s="277"/>
      <c r="AH501" s="273"/>
      <c r="AI501" s="276"/>
      <c r="AJ501" s="277"/>
      <c r="AK501" s="273"/>
      <c r="AL501" s="276"/>
      <c r="AM501" s="277"/>
      <c r="AN501" s="273"/>
      <c r="AO501" s="276"/>
      <c r="AP501" s="277"/>
      <c r="AQ501" s="273" t="s">
        <v>428</v>
      </c>
      <c r="AR501" s="276" t="s">
        <v>428</v>
      </c>
      <c r="AS501" s="277"/>
      <c r="AT501" s="271" t="s">
        <v>519</v>
      </c>
      <c r="AU501" s="2506"/>
      <c r="AV501" s="2506"/>
      <c r="AW501" s="2506"/>
      <c r="AX501" s="2506"/>
      <c r="AY501" s="2506"/>
      <c r="AZ501" s="2506"/>
      <c r="BA501" s="2506"/>
      <c r="BB501" s="2507"/>
    </row>
    <row r="502" spans="2:54" s="243" customFormat="1">
      <c r="B502" s="207"/>
      <c r="V502" s="271" t="s">
        <v>519</v>
      </c>
      <c r="W502" s="2506" t="s">
        <v>528</v>
      </c>
      <c r="X502" s="2506"/>
      <c r="Y502" s="2506"/>
      <c r="Z502" s="2506"/>
      <c r="AA502" s="2506"/>
      <c r="AB502" s="2506"/>
      <c r="AC502" s="2506"/>
      <c r="AD502" s="2507"/>
      <c r="AE502" s="273" t="s">
        <v>428</v>
      </c>
      <c r="AF502" s="276"/>
      <c r="AG502" s="277"/>
      <c r="AH502" s="273"/>
      <c r="AI502" s="276"/>
      <c r="AJ502" s="277"/>
      <c r="AK502" s="273"/>
      <c r="AL502" s="276"/>
      <c r="AM502" s="277"/>
      <c r="AN502" s="273"/>
      <c r="AO502" s="276"/>
      <c r="AP502" s="277"/>
      <c r="AQ502" s="273" t="s">
        <v>428</v>
      </c>
      <c r="AR502" s="276" t="s">
        <v>428</v>
      </c>
      <c r="AS502" s="277" t="s">
        <v>428</v>
      </c>
      <c r="AT502" s="271" t="s">
        <v>519</v>
      </c>
      <c r="AU502" s="2506"/>
      <c r="AV502" s="2506"/>
      <c r="AW502" s="2506"/>
      <c r="AX502" s="2506"/>
      <c r="AY502" s="2506"/>
      <c r="AZ502" s="2506"/>
      <c r="BA502" s="2506"/>
      <c r="BB502" s="2507"/>
    </row>
    <row r="503" spans="2:54" s="243" customFormat="1">
      <c r="B503" s="207"/>
      <c r="V503" s="271" t="s">
        <v>519</v>
      </c>
      <c r="W503" s="2506" t="s">
        <v>529</v>
      </c>
      <c r="X503" s="2506"/>
      <c r="Y503" s="2506"/>
      <c r="Z503" s="2506"/>
      <c r="AA503" s="2506"/>
      <c r="AB503" s="2506"/>
      <c r="AC503" s="2506"/>
      <c r="AD503" s="2507"/>
      <c r="AE503" s="273" t="s">
        <v>428</v>
      </c>
      <c r="AF503" s="276" t="s">
        <v>428</v>
      </c>
      <c r="AG503" s="277"/>
      <c r="AH503" s="273"/>
      <c r="AI503" s="276"/>
      <c r="AJ503" s="277"/>
      <c r="AK503" s="273"/>
      <c r="AL503" s="276"/>
      <c r="AM503" s="277"/>
      <c r="AN503" s="273"/>
      <c r="AO503" s="276"/>
      <c r="AP503" s="277"/>
      <c r="AQ503" s="273" t="s">
        <v>428</v>
      </c>
      <c r="AR503" s="276" t="s">
        <v>428</v>
      </c>
      <c r="AS503" s="277"/>
      <c r="AT503" s="271" t="s">
        <v>519</v>
      </c>
      <c r="AU503" s="2506"/>
      <c r="AV503" s="2506"/>
      <c r="AW503" s="2506"/>
      <c r="AX503" s="2506"/>
      <c r="AY503" s="2506"/>
      <c r="AZ503" s="2506"/>
      <c r="BA503" s="2506"/>
      <c r="BB503" s="2507"/>
    </row>
    <row r="504" spans="2:54" ht="13.5" customHeight="1">
      <c r="V504" s="2540" t="s">
        <v>511</v>
      </c>
      <c r="W504" s="2541"/>
      <c r="X504" s="2541"/>
      <c r="Y504" s="2541"/>
      <c r="Z504" s="2541"/>
      <c r="AA504" s="2541"/>
      <c r="AB504" s="2541"/>
      <c r="AC504" s="2541"/>
      <c r="AD504" s="2542"/>
      <c r="AE504" s="2545"/>
      <c r="AF504" s="2546"/>
      <c r="AG504" s="2546"/>
      <c r="AH504" s="2546"/>
      <c r="AI504" s="2546"/>
      <c r="AJ504" s="2546"/>
      <c r="AK504" s="2546"/>
      <c r="AL504" s="2546"/>
      <c r="AM504" s="2546"/>
      <c r="AN504" s="2546"/>
      <c r="AO504" s="2546"/>
      <c r="AP504" s="2546"/>
      <c r="AQ504" s="2546"/>
      <c r="AR504" s="2546"/>
      <c r="AS504" s="2547"/>
      <c r="AT504" s="2503" t="s">
        <v>545</v>
      </c>
      <c r="AU504" s="2504"/>
      <c r="AV504" s="2504"/>
      <c r="AW504" s="2504"/>
      <c r="AX504" s="2504"/>
      <c r="AY504" s="2504"/>
      <c r="AZ504" s="2504"/>
      <c r="BA504" s="2504"/>
      <c r="BB504" s="2505"/>
    </row>
    <row r="505" spans="2:54" s="243" customFormat="1" ht="13.5" customHeight="1">
      <c r="B505" s="207"/>
      <c r="V505" s="271" t="s">
        <v>519</v>
      </c>
      <c r="W505" s="2506" t="s">
        <v>535</v>
      </c>
      <c r="X505" s="2506"/>
      <c r="Y505" s="2506"/>
      <c r="Z505" s="2506"/>
      <c r="AA505" s="2506"/>
      <c r="AB505" s="2506"/>
      <c r="AC505" s="2506"/>
      <c r="AD505" s="2507"/>
      <c r="AE505" s="273" t="s">
        <v>428</v>
      </c>
      <c r="AF505" s="276"/>
      <c r="AG505" s="277"/>
      <c r="AH505" s="273"/>
      <c r="AI505" s="276"/>
      <c r="AJ505" s="277"/>
      <c r="AK505" s="273"/>
      <c r="AL505" s="276"/>
      <c r="AM505" s="277"/>
      <c r="AN505" s="273"/>
      <c r="AO505" s="276"/>
      <c r="AP505" s="277"/>
      <c r="AQ505" s="273"/>
      <c r="AR505" s="276"/>
      <c r="AS505" s="277"/>
      <c r="AT505" s="268"/>
      <c r="AU505" s="269"/>
      <c r="AV505" s="269"/>
      <c r="AW505" s="269"/>
      <c r="AX505" s="269"/>
      <c r="AY505" s="269"/>
      <c r="AZ505" s="269"/>
      <c r="BA505" s="269"/>
      <c r="BB505" s="270"/>
    </row>
    <row r="506" spans="2:54" s="243" customFormat="1" ht="13.5" customHeight="1">
      <c r="B506" s="207"/>
      <c r="V506" s="271" t="s">
        <v>519</v>
      </c>
      <c r="W506" s="2506" t="s">
        <v>536</v>
      </c>
      <c r="X506" s="2506"/>
      <c r="Y506" s="2506"/>
      <c r="Z506" s="2506"/>
      <c r="AA506" s="2506"/>
      <c r="AB506" s="2506"/>
      <c r="AC506" s="2506"/>
      <c r="AD506" s="2507"/>
      <c r="AE506" s="273" t="s">
        <v>428</v>
      </c>
      <c r="AF506" s="276"/>
      <c r="AG506" s="277"/>
      <c r="AH506" s="273"/>
      <c r="AI506" s="276"/>
      <c r="AJ506" s="277"/>
      <c r="AK506" s="273"/>
      <c r="AL506" s="276"/>
      <c r="AM506" s="277"/>
      <c r="AN506" s="273"/>
      <c r="AO506" s="276"/>
      <c r="AP506" s="277"/>
      <c r="AQ506" s="273"/>
      <c r="AR506" s="276"/>
      <c r="AS506" s="277"/>
      <c r="AT506" s="268"/>
      <c r="AU506" s="269"/>
      <c r="AV506" s="269"/>
      <c r="AW506" s="269"/>
      <c r="AX506" s="269"/>
      <c r="AY506" s="269"/>
      <c r="AZ506" s="269"/>
      <c r="BA506" s="269"/>
      <c r="BB506" s="270"/>
    </row>
    <row r="507" spans="2:54" s="243" customFormat="1" ht="13.5" customHeight="1">
      <c r="B507" s="207"/>
      <c r="V507" s="271" t="s">
        <v>519</v>
      </c>
      <c r="W507" s="2506" t="s">
        <v>537</v>
      </c>
      <c r="X507" s="2506"/>
      <c r="Y507" s="2506"/>
      <c r="Z507" s="2506"/>
      <c r="AA507" s="2506"/>
      <c r="AB507" s="2506"/>
      <c r="AC507" s="2506"/>
      <c r="AD507" s="2507"/>
      <c r="AE507" s="273" t="s">
        <v>428</v>
      </c>
      <c r="AF507" s="276"/>
      <c r="AG507" s="277"/>
      <c r="AH507" s="273"/>
      <c r="AI507" s="276"/>
      <c r="AJ507" s="277"/>
      <c r="AK507" s="273"/>
      <c r="AL507" s="276"/>
      <c r="AM507" s="277"/>
      <c r="AN507" s="273"/>
      <c r="AO507" s="276"/>
      <c r="AP507" s="277"/>
      <c r="AQ507" s="273" t="s">
        <v>428</v>
      </c>
      <c r="AR507" s="276"/>
      <c r="AS507" s="277"/>
      <c r="AT507" s="268"/>
      <c r="AU507" s="269"/>
      <c r="AV507" s="269"/>
      <c r="AW507" s="269"/>
      <c r="AX507" s="269"/>
      <c r="AY507" s="269"/>
      <c r="AZ507" s="269"/>
      <c r="BA507" s="269"/>
      <c r="BB507" s="270"/>
    </row>
    <row r="508" spans="2:54" s="243" customFormat="1" ht="13.5" customHeight="1">
      <c r="B508" s="207"/>
      <c r="V508" s="271" t="s">
        <v>519</v>
      </c>
      <c r="W508" s="2506" t="s">
        <v>538</v>
      </c>
      <c r="X508" s="2506"/>
      <c r="Y508" s="2506"/>
      <c r="Z508" s="2506"/>
      <c r="AA508" s="2506"/>
      <c r="AB508" s="2506"/>
      <c r="AC508" s="2506"/>
      <c r="AD508" s="2507"/>
      <c r="AE508" s="273" t="s">
        <v>428</v>
      </c>
      <c r="AF508" s="276"/>
      <c r="AG508" s="277"/>
      <c r="AH508" s="273"/>
      <c r="AI508" s="276"/>
      <c r="AJ508" s="277"/>
      <c r="AK508" s="273"/>
      <c r="AL508" s="276"/>
      <c r="AM508" s="277"/>
      <c r="AN508" s="273"/>
      <c r="AO508" s="276"/>
      <c r="AP508" s="277"/>
      <c r="AQ508" s="273" t="s">
        <v>428</v>
      </c>
      <c r="AR508" s="276"/>
      <c r="AS508" s="277"/>
      <c r="AT508" s="268"/>
      <c r="AU508" s="269"/>
      <c r="AV508" s="269"/>
      <c r="AW508" s="269"/>
      <c r="AX508" s="269"/>
      <c r="AY508" s="269"/>
      <c r="AZ508" s="269"/>
      <c r="BA508" s="269"/>
      <c r="BB508" s="270"/>
    </row>
    <row r="509" spans="2:54" s="243" customFormat="1" ht="13.5" customHeight="1">
      <c r="B509" s="207"/>
      <c r="V509" s="271" t="s">
        <v>519</v>
      </c>
      <c r="W509" s="2508" t="s">
        <v>539</v>
      </c>
      <c r="X509" s="2508"/>
      <c r="Y509" s="2508"/>
      <c r="Z509" s="2508"/>
      <c r="AA509" s="2508"/>
      <c r="AB509" s="2508"/>
      <c r="AC509" s="2508"/>
      <c r="AD509" s="2509"/>
      <c r="AE509" s="273" t="s">
        <v>428</v>
      </c>
      <c r="AF509" s="276"/>
      <c r="AG509" s="277"/>
      <c r="AH509" s="273"/>
      <c r="AI509" s="276"/>
      <c r="AJ509" s="277"/>
      <c r="AK509" s="273"/>
      <c r="AL509" s="276"/>
      <c r="AM509" s="277"/>
      <c r="AN509" s="273"/>
      <c r="AO509" s="276"/>
      <c r="AP509" s="277"/>
      <c r="AQ509" s="273" t="s">
        <v>428</v>
      </c>
      <c r="AR509" s="276"/>
      <c r="AS509" s="277"/>
      <c r="AT509" s="268"/>
      <c r="AU509" s="269"/>
      <c r="AV509" s="269"/>
      <c r="AW509" s="269"/>
      <c r="AX509" s="269"/>
      <c r="AY509" s="269"/>
      <c r="AZ509" s="269"/>
      <c r="BA509" s="269"/>
      <c r="BB509" s="270"/>
    </row>
    <row r="510" spans="2:54" s="243" customFormat="1" ht="13.5" customHeight="1">
      <c r="B510" s="207"/>
      <c r="V510" s="271" t="s">
        <v>519</v>
      </c>
      <c r="W510" s="2506" t="s">
        <v>540</v>
      </c>
      <c r="X510" s="2506"/>
      <c r="Y510" s="2506"/>
      <c r="Z510" s="2506"/>
      <c r="AA510" s="2506"/>
      <c r="AB510" s="2506"/>
      <c r="AC510" s="2506"/>
      <c r="AD510" s="2507"/>
      <c r="AE510" s="273" t="s">
        <v>428</v>
      </c>
      <c r="AF510" s="276"/>
      <c r="AG510" s="277"/>
      <c r="AH510" s="273"/>
      <c r="AI510" s="276"/>
      <c r="AJ510" s="277"/>
      <c r="AK510" s="273"/>
      <c r="AL510" s="276"/>
      <c r="AM510" s="277"/>
      <c r="AN510" s="273"/>
      <c r="AO510" s="276"/>
      <c r="AP510" s="277"/>
      <c r="AQ510" s="273" t="s">
        <v>428</v>
      </c>
      <c r="AR510" s="276"/>
      <c r="AS510" s="277"/>
      <c r="AT510" s="268"/>
      <c r="AU510" s="269"/>
      <c r="AV510" s="269"/>
      <c r="AW510" s="269"/>
      <c r="AX510" s="269"/>
      <c r="AY510" s="269"/>
      <c r="AZ510" s="269"/>
      <c r="BA510" s="269"/>
      <c r="BB510" s="270"/>
    </row>
    <row r="511" spans="2:54" s="243" customFormat="1" ht="21" customHeight="1">
      <c r="B511" s="207"/>
      <c r="V511" s="271" t="s">
        <v>519</v>
      </c>
      <c r="W511" s="2508" t="s">
        <v>541</v>
      </c>
      <c r="X511" s="2508"/>
      <c r="Y511" s="2508"/>
      <c r="Z511" s="2508"/>
      <c r="AA511" s="2508"/>
      <c r="AB511" s="2508"/>
      <c r="AC511" s="2508"/>
      <c r="AD511" s="2509"/>
      <c r="AE511" s="273" t="s">
        <v>428</v>
      </c>
      <c r="AF511" s="276"/>
      <c r="AG511" s="277"/>
      <c r="AH511" s="273"/>
      <c r="AI511" s="276"/>
      <c r="AJ511" s="277"/>
      <c r="AK511" s="273"/>
      <c r="AL511" s="276"/>
      <c r="AM511" s="277"/>
      <c r="AN511" s="273"/>
      <c r="AO511" s="276"/>
      <c r="AP511" s="277"/>
      <c r="AQ511" s="273" t="s">
        <v>428</v>
      </c>
      <c r="AR511" s="276"/>
      <c r="AS511" s="277"/>
      <c r="AT511" s="268"/>
      <c r="AU511" s="269"/>
      <c r="AV511" s="269"/>
      <c r="AW511" s="269"/>
      <c r="AX511" s="269"/>
      <c r="AY511" s="269"/>
      <c r="AZ511" s="269"/>
      <c r="BA511" s="269"/>
      <c r="BB511" s="270"/>
    </row>
    <row r="512" spans="2:54" ht="13.5" customHeight="1">
      <c r="V512" s="2500" t="s">
        <v>379</v>
      </c>
      <c r="W512" s="2501"/>
      <c r="X512" s="2501"/>
      <c r="Y512" s="2501"/>
      <c r="Z512" s="2501"/>
      <c r="AA512" s="2501"/>
      <c r="AB512" s="2501"/>
      <c r="AC512" s="2501"/>
      <c r="AD512" s="2502"/>
      <c r="AE512" s="273"/>
      <c r="AF512" s="276"/>
      <c r="AG512" s="277"/>
      <c r="AH512" s="273"/>
      <c r="AI512" s="276"/>
      <c r="AJ512" s="277"/>
      <c r="AK512" s="273"/>
      <c r="AL512" s="276"/>
      <c r="AM512" s="277"/>
      <c r="AN512" s="273"/>
      <c r="AO512" s="276"/>
      <c r="AP512" s="277"/>
      <c r="AQ512" s="273"/>
      <c r="AR512" s="276"/>
      <c r="AS512" s="277"/>
      <c r="AT512" s="2500" t="s">
        <v>379</v>
      </c>
      <c r="AU512" s="2501"/>
      <c r="AV512" s="2501"/>
      <c r="AW512" s="2501"/>
      <c r="AX512" s="2501"/>
      <c r="AY512" s="2501"/>
      <c r="AZ512" s="2501"/>
      <c r="BA512" s="2501"/>
      <c r="BB512" s="2502"/>
    </row>
    <row r="513" spans="22:54" ht="13.5" customHeight="1">
      <c r="V513" s="2500" t="s">
        <v>512</v>
      </c>
      <c r="W513" s="2501"/>
      <c r="X513" s="2501"/>
      <c r="Y513" s="2501"/>
      <c r="Z513" s="2501"/>
      <c r="AA513" s="2501"/>
      <c r="AB513" s="2501"/>
      <c r="AC513" s="2501"/>
      <c r="AD513" s="2502"/>
      <c r="AE513" s="273"/>
      <c r="AF513" s="276"/>
      <c r="AG513" s="277"/>
      <c r="AH513" s="273"/>
      <c r="AI513" s="276"/>
      <c r="AJ513" s="277"/>
      <c r="AK513" s="273"/>
      <c r="AL513" s="276"/>
      <c r="AM513" s="277"/>
      <c r="AN513" s="273"/>
      <c r="AO513" s="276"/>
      <c r="AP513" s="277"/>
      <c r="AQ513" s="273"/>
      <c r="AR513" s="276"/>
      <c r="AS513" s="277"/>
      <c r="AT513" s="2500" t="s">
        <v>546</v>
      </c>
      <c r="AU513" s="2501"/>
      <c r="AV513" s="2501"/>
      <c r="AW513" s="2501"/>
      <c r="AX513" s="2501"/>
      <c r="AY513" s="2501"/>
      <c r="AZ513" s="2501"/>
      <c r="BA513" s="2501"/>
      <c r="BB513" s="2502"/>
    </row>
    <row r="514" spans="22:54" ht="13.5" customHeight="1">
      <c r="V514" s="2500" t="s">
        <v>514</v>
      </c>
      <c r="W514" s="2501"/>
      <c r="X514" s="2501"/>
      <c r="Y514" s="2501"/>
      <c r="Z514" s="2501"/>
      <c r="AA514" s="2501"/>
      <c r="AB514" s="2501"/>
      <c r="AC514" s="2501"/>
      <c r="AD514" s="2502"/>
      <c r="AE514" s="273"/>
      <c r="AF514" s="276"/>
      <c r="AG514" s="277"/>
      <c r="AH514" s="273"/>
      <c r="AI514" s="276"/>
      <c r="AJ514" s="277"/>
      <c r="AK514" s="273"/>
      <c r="AL514" s="276"/>
      <c r="AM514" s="277"/>
      <c r="AN514" s="273"/>
      <c r="AO514" s="276"/>
      <c r="AP514" s="277"/>
      <c r="AQ514" s="273"/>
      <c r="AR514" s="276"/>
      <c r="AS514" s="277"/>
      <c r="AT514" s="2500" t="s">
        <v>514</v>
      </c>
      <c r="AU514" s="2501"/>
      <c r="AV514" s="2501"/>
      <c r="AW514" s="2501"/>
      <c r="AX514" s="2501"/>
      <c r="AY514" s="2501"/>
      <c r="AZ514" s="2501"/>
      <c r="BA514" s="2501"/>
      <c r="BB514" s="2502"/>
    </row>
    <row r="515" spans="22:54" ht="13.5" customHeight="1">
      <c r="V515" s="2500" t="s">
        <v>515</v>
      </c>
      <c r="W515" s="2501"/>
      <c r="X515" s="2501"/>
      <c r="Y515" s="2501"/>
      <c r="Z515" s="2501"/>
      <c r="AA515" s="2501"/>
      <c r="AB515" s="2501"/>
      <c r="AC515" s="2501"/>
      <c r="AD515" s="2502"/>
      <c r="AE515" s="273"/>
      <c r="AF515" s="276"/>
      <c r="AG515" s="277"/>
      <c r="AH515" s="273"/>
      <c r="AI515" s="276"/>
      <c r="AJ515" s="277"/>
      <c r="AK515" s="273"/>
      <c r="AL515" s="276"/>
      <c r="AM515" s="277"/>
      <c r="AN515" s="273"/>
      <c r="AO515" s="276"/>
      <c r="AP515" s="277"/>
      <c r="AQ515" s="273"/>
      <c r="AR515" s="276"/>
      <c r="AS515" s="277"/>
      <c r="AT515" s="2500" t="s">
        <v>544</v>
      </c>
      <c r="AU515" s="2501"/>
      <c r="AV515" s="2501"/>
      <c r="AW515" s="2501"/>
      <c r="AX515" s="2501"/>
      <c r="AY515" s="2501"/>
      <c r="AZ515" s="2501"/>
      <c r="BA515" s="2501"/>
      <c r="BB515" s="2502"/>
    </row>
    <row r="516" spans="22:54" ht="13.5" customHeight="1">
      <c r="V516" s="2503" t="s">
        <v>518</v>
      </c>
      <c r="W516" s="2504"/>
      <c r="X516" s="2504"/>
      <c r="Y516" s="2504"/>
      <c r="Z516" s="2504"/>
      <c r="AA516" s="2504"/>
      <c r="AB516" s="2504"/>
      <c r="AC516" s="2504"/>
      <c r="AD516" s="2505"/>
      <c r="AE516" s="273"/>
      <c r="AF516" s="276"/>
      <c r="AG516" s="277"/>
      <c r="AH516" s="273"/>
      <c r="AI516" s="276"/>
      <c r="AJ516" s="277"/>
      <c r="AK516" s="273"/>
      <c r="AL516" s="276"/>
      <c r="AM516" s="277"/>
      <c r="AN516" s="273"/>
      <c r="AO516" s="276"/>
      <c r="AP516" s="277"/>
      <c r="AQ516" s="273"/>
      <c r="AR516" s="276"/>
      <c r="AS516" s="277"/>
      <c r="AT516" s="2503" t="s">
        <v>547</v>
      </c>
      <c r="AU516" s="2504"/>
      <c r="AV516" s="2504"/>
      <c r="AW516" s="2504"/>
      <c r="AX516" s="2504"/>
      <c r="AY516" s="2504"/>
      <c r="AZ516" s="2504"/>
      <c r="BA516" s="2504"/>
      <c r="BB516" s="2505"/>
    </row>
    <row r="517" spans="22:54" ht="13.5" customHeight="1">
      <c r="V517" s="2500" t="s">
        <v>516</v>
      </c>
      <c r="W517" s="2501"/>
      <c r="X517" s="2501"/>
      <c r="Y517" s="2501"/>
      <c r="Z517" s="2501"/>
      <c r="AA517" s="2501"/>
      <c r="AB517" s="2501"/>
      <c r="AC517" s="2501"/>
      <c r="AD517" s="2502"/>
      <c r="AE517" s="273"/>
      <c r="AF517" s="276"/>
      <c r="AG517" s="277"/>
      <c r="AH517" s="273"/>
      <c r="AI517" s="276"/>
      <c r="AJ517" s="277"/>
      <c r="AK517" s="273"/>
      <c r="AL517" s="276"/>
      <c r="AM517" s="277"/>
      <c r="AN517" s="273"/>
      <c r="AO517" s="276"/>
      <c r="AP517" s="277"/>
      <c r="AQ517" s="273"/>
      <c r="AR517" s="276"/>
      <c r="AS517" s="277"/>
      <c r="AT517" s="2500" t="s">
        <v>548</v>
      </c>
      <c r="AU517" s="2501"/>
      <c r="AV517" s="2501"/>
      <c r="AW517" s="2501"/>
      <c r="AX517" s="2501"/>
      <c r="AY517" s="2501"/>
      <c r="AZ517" s="2501"/>
      <c r="BA517" s="2501"/>
      <c r="BB517" s="2502"/>
    </row>
    <row r="518" spans="22:54" ht="13.5" customHeight="1">
      <c r="V518" s="2497" t="s">
        <v>517</v>
      </c>
      <c r="W518" s="2498"/>
      <c r="X518" s="2498"/>
      <c r="Y518" s="2498"/>
      <c r="Z518" s="2498"/>
      <c r="AA518" s="2498"/>
      <c r="AB518" s="2498"/>
      <c r="AC518" s="2498"/>
      <c r="AD518" s="2499"/>
      <c r="AE518" s="278"/>
      <c r="AF518" s="279"/>
      <c r="AG518" s="280"/>
      <c r="AH518" s="278"/>
      <c r="AI518" s="279"/>
      <c r="AJ518" s="280"/>
      <c r="AK518" s="278"/>
      <c r="AL518" s="279"/>
      <c r="AM518" s="280"/>
      <c r="AN518" s="278"/>
      <c r="AO518" s="279"/>
      <c r="AP518" s="280"/>
      <c r="AQ518" s="278"/>
      <c r="AR518" s="279"/>
      <c r="AS518" s="280"/>
      <c r="AT518" s="2497" t="s">
        <v>549</v>
      </c>
      <c r="AU518" s="2498"/>
      <c r="AV518" s="2498"/>
      <c r="AW518" s="2498"/>
      <c r="AX518" s="2498"/>
      <c r="AY518" s="2498"/>
      <c r="AZ518" s="2498"/>
      <c r="BA518" s="2498"/>
      <c r="BB518" s="2499"/>
    </row>
  </sheetData>
  <mergeCells count="3529">
    <mergeCell ref="Z384:AG387"/>
    <mergeCell ref="Z376:AG379"/>
    <mergeCell ref="Z372:AG375"/>
    <mergeCell ref="Z380:AG383"/>
    <mergeCell ref="AH372:AO375"/>
    <mergeCell ref="AH376:AO379"/>
    <mergeCell ref="AT399:AU399"/>
    <mergeCell ref="AV399:AW399"/>
    <mergeCell ref="AX399:AY399"/>
    <mergeCell ref="AZ399:BA399"/>
    <mergeCell ref="AP415:AS420"/>
    <mergeCell ref="AF418:AO420"/>
    <mergeCell ref="AD429:AE440"/>
    <mergeCell ref="AJ429:AK434"/>
    <mergeCell ref="AL429:AM434"/>
    <mergeCell ref="AN429:AU431"/>
    <mergeCell ref="AN432:AO440"/>
    <mergeCell ref="AP432:AS440"/>
    <mergeCell ref="AT432:AU440"/>
    <mergeCell ref="AF435:AI439"/>
    <mergeCell ref="AJ435:AM440"/>
    <mergeCell ref="I412:Y413"/>
    <mergeCell ref="I418:Y419"/>
    <mergeCell ref="E424:M434"/>
    <mergeCell ref="E403:M405"/>
    <mergeCell ref="AU400:AW400"/>
    <mergeCell ref="AY400:BA400"/>
    <mergeCell ref="R401:S401"/>
    <mergeCell ref="T401:U401"/>
    <mergeCell ref="Z401:AA401"/>
    <mergeCell ref="AB401:AC401"/>
    <mergeCell ref="AD401:AE401"/>
    <mergeCell ref="AR399:AS399"/>
    <mergeCell ref="BJ416:BL425"/>
    <mergeCell ref="BJ426:BL434"/>
    <mergeCell ref="BJ407:BL415"/>
    <mergeCell ref="Z408:Z410"/>
    <mergeCell ref="AA408:AC410"/>
    <mergeCell ref="AE408:AG410"/>
    <mergeCell ref="AI408:AK410"/>
    <mergeCell ref="AM408:AO410"/>
    <mergeCell ref="Z407:AA407"/>
    <mergeCell ref="AB407:AC407"/>
    <mergeCell ref="Z406:AA406"/>
    <mergeCell ref="AB406:AC406"/>
    <mergeCell ref="E441:M445"/>
    <mergeCell ref="AR444:AS444"/>
    <mergeCell ref="AT444:AU444"/>
    <mergeCell ref="AV444:AW444"/>
    <mergeCell ref="BB399:BC399"/>
    <mergeCell ref="BD399:BE399"/>
    <mergeCell ref="BC400:BE400"/>
    <mergeCell ref="AX402:BI405"/>
    <mergeCell ref="N402:Y403"/>
    <mergeCell ref="N404:O407"/>
    <mergeCell ref="P404:Y405"/>
    <mergeCell ref="AV401:AW401"/>
    <mergeCell ref="E406:M407"/>
    <mergeCell ref="N408:N411"/>
    <mergeCell ref="O410:T411"/>
    <mergeCell ref="I408:M411"/>
    <mergeCell ref="O414:Q415"/>
    <mergeCell ref="I414:M417"/>
    <mergeCell ref="I420:M423"/>
    <mergeCell ref="E408:H423"/>
    <mergeCell ref="AZ444:BA444"/>
    <mergeCell ref="AR445:AS445"/>
    <mergeCell ref="AT445:AU445"/>
    <mergeCell ref="AV445:AW445"/>
    <mergeCell ref="AX445:AY445"/>
    <mergeCell ref="AZ445:BA445"/>
    <mergeCell ref="E400:M402"/>
    <mergeCell ref="AX406:BC440"/>
    <mergeCell ref="N420:O421"/>
    <mergeCell ref="R406:T407"/>
    <mergeCell ref="O408:P409"/>
    <mergeCell ref="AF429:AG434"/>
    <mergeCell ref="E396:M396"/>
    <mergeCell ref="N396:BA396"/>
    <mergeCell ref="E397:M397"/>
    <mergeCell ref="E398:M398"/>
    <mergeCell ref="E399:M399"/>
    <mergeCell ref="Z399:AA399"/>
    <mergeCell ref="AB399:AC399"/>
    <mergeCell ref="AD399:AE399"/>
    <mergeCell ref="AF399:AG399"/>
    <mergeCell ref="AH399:AI399"/>
    <mergeCell ref="AJ399:AK399"/>
    <mergeCell ref="AL399:AM399"/>
    <mergeCell ref="AN399:AO399"/>
    <mergeCell ref="AP399:AQ399"/>
    <mergeCell ref="AH402:AO405"/>
    <mergeCell ref="AP402:AW405"/>
    <mergeCell ref="Z402:AG405"/>
    <mergeCell ref="O400:Q400"/>
    <mergeCell ref="S400:U400"/>
    <mergeCell ref="AA400:AC400"/>
    <mergeCell ref="AE400:AG400"/>
    <mergeCell ref="AI400:AK400"/>
    <mergeCell ref="AM400:AO400"/>
    <mergeCell ref="AQ400:AS400"/>
    <mergeCell ref="N299:O299"/>
    <mergeCell ref="T316:U316"/>
    <mergeCell ref="T322:U322"/>
    <mergeCell ref="T323:U323"/>
    <mergeCell ref="T324:U324"/>
    <mergeCell ref="T325:U325"/>
    <mergeCell ref="T326:U326"/>
    <mergeCell ref="AZ332:BA332"/>
    <mergeCell ref="AL302:AO307"/>
    <mergeCell ref="AZ330:BA330"/>
    <mergeCell ref="AR331:AS331"/>
    <mergeCell ref="T305:U305"/>
    <mergeCell ref="T306:U306"/>
    <mergeCell ref="T307:U307"/>
    <mergeCell ref="T308:U308"/>
    <mergeCell ref="T309:U309"/>
    <mergeCell ref="T310:U310"/>
    <mergeCell ref="T311:U311"/>
    <mergeCell ref="R309:S309"/>
    <mergeCell ref="T313:U313"/>
    <mergeCell ref="AX331:AY331"/>
    <mergeCell ref="AZ331:BA331"/>
    <mergeCell ref="N319:O319"/>
    <mergeCell ref="P319:Q319"/>
    <mergeCell ref="R319:S319"/>
    <mergeCell ref="P317:Q317"/>
    <mergeCell ref="P320:Q320"/>
    <mergeCell ref="R320:S320"/>
    <mergeCell ref="N316:O316"/>
    <mergeCell ref="P316:Q316"/>
    <mergeCell ref="R316:S316"/>
    <mergeCell ref="N325:O325"/>
    <mergeCell ref="AY287:BA287"/>
    <mergeCell ref="V289:Y292"/>
    <mergeCell ref="V293:W293"/>
    <mergeCell ref="V294:W294"/>
    <mergeCell ref="AX288:AY288"/>
    <mergeCell ref="AZ288:BA288"/>
    <mergeCell ref="P297:Q297"/>
    <mergeCell ref="R297:S297"/>
    <mergeCell ref="W295:Y297"/>
    <mergeCell ref="V295:V297"/>
    <mergeCell ref="Z295:Z297"/>
    <mergeCell ref="AA295:AC297"/>
    <mergeCell ref="X294:Y294"/>
    <mergeCell ref="T293:U293"/>
    <mergeCell ref="T294:U294"/>
    <mergeCell ref="P296:Q296"/>
    <mergeCell ref="R296:S296"/>
    <mergeCell ref="AR288:AS288"/>
    <mergeCell ref="AT288:AU288"/>
    <mergeCell ref="AV288:AW288"/>
    <mergeCell ref="N289:S290"/>
    <mergeCell ref="Z289:AI292"/>
    <mergeCell ref="AJ289:AQ292"/>
    <mergeCell ref="AP288:AQ288"/>
    <mergeCell ref="P293:Q293"/>
    <mergeCell ref="R293:S293"/>
    <mergeCell ref="Z293:AA293"/>
    <mergeCell ref="AB293:AC293"/>
    <mergeCell ref="AD293:AE293"/>
    <mergeCell ref="T295:U295"/>
    <mergeCell ref="N296:O296"/>
    <mergeCell ref="N297:O297"/>
    <mergeCell ref="AR289:BC292"/>
    <mergeCell ref="AP294:AQ294"/>
    <mergeCell ref="AQ295:AQ297"/>
    <mergeCell ref="AF293:AG293"/>
    <mergeCell ref="AH293:AI293"/>
    <mergeCell ref="AJ293:AK293"/>
    <mergeCell ref="AL293:AM293"/>
    <mergeCell ref="AN293:AO293"/>
    <mergeCell ref="AP293:AQ293"/>
    <mergeCell ref="BM356:BO364"/>
    <mergeCell ref="BM365:BO377"/>
    <mergeCell ref="BD290:BE290"/>
    <mergeCell ref="BD291:BE291"/>
    <mergeCell ref="BQ356:BS364"/>
    <mergeCell ref="AT330:AU330"/>
    <mergeCell ref="AV330:AW330"/>
    <mergeCell ref="AX330:AY330"/>
    <mergeCell ref="AU357:AW361"/>
    <mergeCell ref="AI363:AK371"/>
    <mergeCell ref="AM363:AO371"/>
    <mergeCell ref="AQ363:AS371"/>
    <mergeCell ref="BM347:BO355"/>
    <mergeCell ref="AH294:AI294"/>
    <mergeCell ref="AJ294:AK294"/>
    <mergeCell ref="AL294:AM294"/>
    <mergeCell ref="AN294:AO294"/>
    <mergeCell ref="AE295:AG297"/>
    <mergeCell ref="AH295:AH297"/>
    <mergeCell ref="AI295:AK297"/>
    <mergeCell ref="BQ347:BS355"/>
    <mergeCell ref="AE351:AG355"/>
    <mergeCell ref="AM351:AO355"/>
    <mergeCell ref="AZ446:BA446"/>
    <mergeCell ref="N397:Y397"/>
    <mergeCell ref="N398:Y398"/>
    <mergeCell ref="Z397:AW397"/>
    <mergeCell ref="AX397:BE397"/>
    <mergeCell ref="Z398:AG398"/>
    <mergeCell ref="AH398:AO398"/>
    <mergeCell ref="AP398:AW398"/>
    <mergeCell ref="AX398:BE398"/>
    <mergeCell ref="BQ365:BS377"/>
    <mergeCell ref="AF401:AG401"/>
    <mergeCell ref="AH401:AI401"/>
    <mergeCell ref="AJ401:AK401"/>
    <mergeCell ref="AL401:AM401"/>
    <mergeCell ref="AN401:AO401"/>
    <mergeCell ref="AP401:AQ401"/>
    <mergeCell ref="AR401:AS401"/>
    <mergeCell ref="AT401:AU401"/>
    <mergeCell ref="AU408:AW410"/>
    <mergeCell ref="N441:Y441"/>
    <mergeCell ref="AD424:AW428"/>
    <mergeCell ref="AD421:AW423"/>
    <mergeCell ref="AD413:AW414"/>
    <mergeCell ref="Z441:BE441"/>
    <mergeCell ref="AH429:AI434"/>
    <mergeCell ref="AZ393:BA393"/>
    <mergeCell ref="AA363:AC371"/>
    <mergeCell ref="AE363:AG371"/>
    <mergeCell ref="AZ392:BA392"/>
    <mergeCell ref="AX392:AY392"/>
    <mergeCell ref="AQ408:AS410"/>
    <mergeCell ref="AF415:AO417"/>
    <mergeCell ref="N293:O293"/>
    <mergeCell ref="AU363:AW371"/>
    <mergeCell ref="R451:AW451"/>
    <mergeCell ref="R450:AW450"/>
    <mergeCell ref="R449:AW449"/>
    <mergeCell ref="R448:AW448"/>
    <mergeCell ref="Z315:AA326"/>
    <mergeCell ref="AF315:AG320"/>
    <mergeCell ref="AB321:AE325"/>
    <mergeCell ref="AB315:AC320"/>
    <mergeCell ref="AD315:AE320"/>
    <mergeCell ref="AT331:AU331"/>
    <mergeCell ref="AV331:AW331"/>
    <mergeCell ref="AR392:AS392"/>
    <mergeCell ref="AT392:AU392"/>
    <mergeCell ref="AV392:AW392"/>
    <mergeCell ref="AF321:AI326"/>
    <mergeCell ref="R317:S317"/>
    <mergeCell ref="P302:Q302"/>
    <mergeCell ref="N310:O310"/>
    <mergeCell ref="P310:Q310"/>
    <mergeCell ref="R310:S310"/>
    <mergeCell ref="N311:O311"/>
    <mergeCell ref="R315:S315"/>
    <mergeCell ref="N312:O312"/>
    <mergeCell ref="P312:Q312"/>
    <mergeCell ref="P314:Q314"/>
    <mergeCell ref="R314:S314"/>
    <mergeCell ref="X293:Y293"/>
    <mergeCell ref="AD295:AD297"/>
    <mergeCell ref="T296:U296"/>
    <mergeCell ref="T297:U297"/>
    <mergeCell ref="P273:Q273"/>
    <mergeCell ref="R273:S273"/>
    <mergeCell ref="T317:U317"/>
    <mergeCell ref="T318:U318"/>
    <mergeCell ref="T319:U319"/>
    <mergeCell ref="T320:U320"/>
    <mergeCell ref="T321:U321"/>
    <mergeCell ref="AX444:AY444"/>
    <mergeCell ref="AR293:AW326"/>
    <mergeCell ref="Z310:AQ314"/>
    <mergeCell ref="AB305:AK307"/>
    <mergeCell ref="AB302:AK304"/>
    <mergeCell ref="AJ315:AQ317"/>
    <mergeCell ref="AL318:AO326"/>
    <mergeCell ref="AJ318:AK326"/>
    <mergeCell ref="AP318:AQ326"/>
    <mergeCell ref="AP302:AQ307"/>
    <mergeCell ref="R300:S300"/>
    <mergeCell ref="Z300:AQ301"/>
    <mergeCell ref="R301:S301"/>
    <mergeCell ref="T314:U314"/>
    <mergeCell ref="T315:U315"/>
    <mergeCell ref="N327:U327"/>
    <mergeCell ref="N326:O326"/>
    <mergeCell ref="P326:Q326"/>
    <mergeCell ref="R326:S326"/>
    <mergeCell ref="R306:S306"/>
    <mergeCell ref="R307:S307"/>
    <mergeCell ref="R308:S308"/>
    <mergeCell ref="N321:O321"/>
    <mergeCell ref="P321:Q321"/>
    <mergeCell ref="R321:S321"/>
    <mergeCell ref="AJ255:AK255"/>
    <mergeCell ref="AT255:AU255"/>
    <mergeCell ref="E273:M275"/>
    <mergeCell ref="N273:O273"/>
    <mergeCell ref="E283:M283"/>
    <mergeCell ref="N274:O274"/>
    <mergeCell ref="AX270:AY270"/>
    <mergeCell ref="AX271:AY271"/>
    <mergeCell ref="AX272:AY272"/>
    <mergeCell ref="AX273:AY273"/>
    <mergeCell ref="AX274:AY274"/>
    <mergeCell ref="AX275:AY275"/>
    <mergeCell ref="T276:AY276"/>
    <mergeCell ref="R278:AW278"/>
    <mergeCell ref="R279:AW279"/>
    <mergeCell ref="R280:AW280"/>
    <mergeCell ref="R281:AW281"/>
    <mergeCell ref="N276:S276"/>
    <mergeCell ref="P272:Q272"/>
    <mergeCell ref="R272:S272"/>
    <mergeCell ref="T272:U272"/>
    <mergeCell ref="AT272:AU272"/>
    <mergeCell ref="AV272:AW272"/>
    <mergeCell ref="P274:Q274"/>
    <mergeCell ref="R274:S274"/>
    <mergeCell ref="AF275:AG275"/>
    <mergeCell ref="AH275:AI275"/>
    <mergeCell ref="AJ275:AK275"/>
    <mergeCell ref="P271:Q271"/>
    <mergeCell ref="R271:S271"/>
    <mergeCell ref="T271:U271"/>
    <mergeCell ref="AR271:AS271"/>
    <mergeCell ref="R261:S261"/>
    <mergeCell ref="R262:S262"/>
    <mergeCell ref="R263:S263"/>
    <mergeCell ref="AX257:AY257"/>
    <mergeCell ref="AX258:AY258"/>
    <mergeCell ref="AX259:AY259"/>
    <mergeCell ref="AX260:AY260"/>
    <mergeCell ref="AX261:AY261"/>
    <mergeCell ref="AX262:AY262"/>
    <mergeCell ref="AX263:AY263"/>
    <mergeCell ref="T256:U256"/>
    <mergeCell ref="V256:W256"/>
    <mergeCell ref="X256:Y256"/>
    <mergeCell ref="Z256:AA256"/>
    <mergeCell ref="T257:U257"/>
    <mergeCell ref="V257:W257"/>
    <mergeCell ref="X257:Y257"/>
    <mergeCell ref="AR257:AS257"/>
    <mergeCell ref="AT257:AU257"/>
    <mergeCell ref="AV258:AW258"/>
    <mergeCell ref="AR259:AS259"/>
    <mergeCell ref="AR263:AS263"/>
    <mergeCell ref="AN235:AO235"/>
    <mergeCell ref="AP235:AQ235"/>
    <mergeCell ref="AR235:AS235"/>
    <mergeCell ref="AT235:AU235"/>
    <mergeCell ref="AV235:AW235"/>
    <mergeCell ref="R236:AW236"/>
    <mergeCell ref="R238:AW238"/>
    <mergeCell ref="R239:AW239"/>
    <mergeCell ref="R240:AW240"/>
    <mergeCell ref="R241:AW241"/>
    <mergeCell ref="AX248:AY248"/>
    <mergeCell ref="AX249:AY249"/>
    <mergeCell ref="AX250:AY250"/>
    <mergeCell ref="AX255:AY255"/>
    <mergeCell ref="AX256:AY256"/>
    <mergeCell ref="AB248:AC248"/>
    <mergeCell ref="AD248:AE248"/>
    <mergeCell ref="AF248:AG248"/>
    <mergeCell ref="AH248:AI248"/>
    <mergeCell ref="AJ248:AK248"/>
    <mergeCell ref="AL248:AM248"/>
    <mergeCell ref="AR248:AS248"/>
    <mergeCell ref="AV249:AW249"/>
    <mergeCell ref="R250:S250"/>
    <mergeCell ref="AR250:AS250"/>
    <mergeCell ref="AT250:AU250"/>
    <mergeCell ref="AV250:AW250"/>
    <mergeCell ref="AD250:AE250"/>
    <mergeCell ref="AF250:AG250"/>
    <mergeCell ref="AH250:AI250"/>
    <mergeCell ref="R255:S255"/>
    <mergeCell ref="AV255:AW255"/>
    <mergeCell ref="E233:M235"/>
    <mergeCell ref="N233:O233"/>
    <mergeCell ref="P233:Q233"/>
    <mergeCell ref="R233:S233"/>
    <mergeCell ref="T233:U233"/>
    <mergeCell ref="V233:AC233"/>
    <mergeCell ref="AD233:AE233"/>
    <mergeCell ref="AF233:AG233"/>
    <mergeCell ref="AH233:AI233"/>
    <mergeCell ref="AJ233:AK233"/>
    <mergeCell ref="AL233:AM233"/>
    <mergeCell ref="AN233:AO233"/>
    <mergeCell ref="AP233:AQ233"/>
    <mergeCell ref="AR233:AS233"/>
    <mergeCell ref="AT233:AU233"/>
    <mergeCell ref="E248:M248"/>
    <mergeCell ref="N248:O248"/>
    <mergeCell ref="P248:Q248"/>
    <mergeCell ref="R248:S248"/>
    <mergeCell ref="N235:O235"/>
    <mergeCell ref="P235:Q235"/>
    <mergeCell ref="R235:S235"/>
    <mergeCell ref="T235:U235"/>
    <mergeCell ref="V235:W235"/>
    <mergeCell ref="X235:Y235"/>
    <mergeCell ref="Z235:AA235"/>
    <mergeCell ref="AB235:AC235"/>
    <mergeCell ref="AD235:AE235"/>
    <mergeCell ref="AF235:AG235"/>
    <mergeCell ref="AH235:AI235"/>
    <mergeCell ref="AJ235:AK235"/>
    <mergeCell ref="AL235:AM235"/>
    <mergeCell ref="AV233:AW233"/>
    <mergeCell ref="N234:O234"/>
    <mergeCell ref="P234:Q234"/>
    <mergeCell ref="R234:S234"/>
    <mergeCell ref="T234:U234"/>
    <mergeCell ref="V234:W234"/>
    <mergeCell ref="X234:Y234"/>
    <mergeCell ref="Z234:AA234"/>
    <mergeCell ref="AB234:AC234"/>
    <mergeCell ref="AD234:AE234"/>
    <mergeCell ref="AF234:AG234"/>
    <mergeCell ref="AH234:AI234"/>
    <mergeCell ref="AJ234:AO234"/>
    <mergeCell ref="AP234:AQ234"/>
    <mergeCell ref="AR234:AS234"/>
    <mergeCell ref="AT234:AU234"/>
    <mergeCell ref="AV234:AW234"/>
    <mergeCell ref="N231:O231"/>
    <mergeCell ref="P231:Q231"/>
    <mergeCell ref="R231:S231"/>
    <mergeCell ref="T231:U231"/>
    <mergeCell ref="V231:AC232"/>
    <mergeCell ref="AD231:AE231"/>
    <mergeCell ref="AF231:AG231"/>
    <mergeCell ref="AH231:AI231"/>
    <mergeCell ref="AJ231:AK231"/>
    <mergeCell ref="AL231:AM231"/>
    <mergeCell ref="AN231:AO231"/>
    <mergeCell ref="AP231:AQ231"/>
    <mergeCell ref="AR231:AS231"/>
    <mergeCell ref="AT231:AU231"/>
    <mergeCell ref="AV231:AW231"/>
    <mergeCell ref="N232:O232"/>
    <mergeCell ref="P232:Q232"/>
    <mergeCell ref="R232:S232"/>
    <mergeCell ref="T232:U232"/>
    <mergeCell ref="AD232:AE232"/>
    <mergeCell ref="AF232:AG232"/>
    <mergeCell ref="AH232:AI232"/>
    <mergeCell ref="AJ232:AK232"/>
    <mergeCell ref="AL232:AM232"/>
    <mergeCell ref="AN232:AO232"/>
    <mergeCell ref="AP232:AQ232"/>
    <mergeCell ref="AR232:AS232"/>
    <mergeCell ref="AT232:AU232"/>
    <mergeCell ref="AV232:AW232"/>
    <mergeCell ref="N229:O229"/>
    <mergeCell ref="P229:Q229"/>
    <mergeCell ref="R229:S229"/>
    <mergeCell ref="T229:U229"/>
    <mergeCell ref="V229:AC230"/>
    <mergeCell ref="AD229:AE229"/>
    <mergeCell ref="AF229:AG229"/>
    <mergeCell ref="AH229:AI229"/>
    <mergeCell ref="AJ229:AK229"/>
    <mergeCell ref="AL229:AM229"/>
    <mergeCell ref="AN229:AO229"/>
    <mergeCell ref="AP229:AQ229"/>
    <mergeCell ref="AR229:AS229"/>
    <mergeCell ref="AT229:AU229"/>
    <mergeCell ref="AV229:AW229"/>
    <mergeCell ref="N230:O230"/>
    <mergeCell ref="P230:Q230"/>
    <mergeCell ref="R230:S230"/>
    <mergeCell ref="T230:U230"/>
    <mergeCell ref="AD230:AE230"/>
    <mergeCell ref="AF230:AG230"/>
    <mergeCell ref="AH230:AI230"/>
    <mergeCell ref="AJ230:AK230"/>
    <mergeCell ref="AL230:AM230"/>
    <mergeCell ref="AN230:AO230"/>
    <mergeCell ref="AP230:AQ230"/>
    <mergeCell ref="AR230:AS230"/>
    <mergeCell ref="AT230:AU230"/>
    <mergeCell ref="AV230:AW230"/>
    <mergeCell ref="AR227:AS227"/>
    <mergeCell ref="AT227:AU227"/>
    <mergeCell ref="AV227:AW227"/>
    <mergeCell ref="N228:O228"/>
    <mergeCell ref="P228:Q228"/>
    <mergeCell ref="R228:S228"/>
    <mergeCell ref="T228:U228"/>
    <mergeCell ref="AD228:AE228"/>
    <mergeCell ref="AF228:AG228"/>
    <mergeCell ref="AH228:AI228"/>
    <mergeCell ref="AJ228:AK228"/>
    <mergeCell ref="AL228:AM228"/>
    <mergeCell ref="AN228:AO228"/>
    <mergeCell ref="AP228:AQ228"/>
    <mergeCell ref="AR228:AS228"/>
    <mergeCell ref="AT228:AU228"/>
    <mergeCell ref="AV228:AW228"/>
    <mergeCell ref="AT224:AU224"/>
    <mergeCell ref="AV224:AW224"/>
    <mergeCell ref="N225:O225"/>
    <mergeCell ref="P225:Q225"/>
    <mergeCell ref="R225:S225"/>
    <mergeCell ref="T225:U225"/>
    <mergeCell ref="V225:AC226"/>
    <mergeCell ref="AD225:AE225"/>
    <mergeCell ref="AF225:AG225"/>
    <mergeCell ref="AH225:AI225"/>
    <mergeCell ref="AJ225:AK225"/>
    <mergeCell ref="AL225:AM225"/>
    <mergeCell ref="AN225:AO225"/>
    <mergeCell ref="AP225:AQ225"/>
    <mergeCell ref="AR225:AS225"/>
    <mergeCell ref="AT225:AU225"/>
    <mergeCell ref="AV225:AW225"/>
    <mergeCell ref="N226:O226"/>
    <mergeCell ref="P226:Q226"/>
    <mergeCell ref="R226:S226"/>
    <mergeCell ref="T226:U226"/>
    <mergeCell ref="AD226:AE226"/>
    <mergeCell ref="AF226:AG226"/>
    <mergeCell ref="AH226:AI226"/>
    <mergeCell ref="AJ226:AK226"/>
    <mergeCell ref="AL226:AM226"/>
    <mergeCell ref="AN226:AO226"/>
    <mergeCell ref="AP226:AQ226"/>
    <mergeCell ref="AR226:AS226"/>
    <mergeCell ref="AT226:AU226"/>
    <mergeCell ref="AV226:AW226"/>
    <mergeCell ref="E224:M232"/>
    <mergeCell ref="N224:O224"/>
    <mergeCell ref="P224:Q224"/>
    <mergeCell ref="R224:S224"/>
    <mergeCell ref="T224:U224"/>
    <mergeCell ref="V224:W224"/>
    <mergeCell ref="X224:Y224"/>
    <mergeCell ref="Z224:AA224"/>
    <mergeCell ref="AB224:AC224"/>
    <mergeCell ref="AD224:AE224"/>
    <mergeCell ref="AF224:AG224"/>
    <mergeCell ref="AH224:AI224"/>
    <mergeCell ref="AJ224:AK224"/>
    <mergeCell ref="AL224:AM224"/>
    <mergeCell ref="AN224:AO224"/>
    <mergeCell ref="AP224:AQ224"/>
    <mergeCell ref="AR224:AS224"/>
    <mergeCell ref="N227:O227"/>
    <mergeCell ref="P227:Q227"/>
    <mergeCell ref="R227:S227"/>
    <mergeCell ref="T227:U227"/>
    <mergeCell ref="V227:W228"/>
    <mergeCell ref="X227:Y228"/>
    <mergeCell ref="Z227:AA228"/>
    <mergeCell ref="AB227:AC228"/>
    <mergeCell ref="AD227:AE227"/>
    <mergeCell ref="AF227:AG227"/>
    <mergeCell ref="AH227:AI227"/>
    <mergeCell ref="AJ227:AK227"/>
    <mergeCell ref="AL227:AM227"/>
    <mergeCell ref="AN227:AO227"/>
    <mergeCell ref="AP227:AQ227"/>
    <mergeCell ref="AD222:AE223"/>
    <mergeCell ref="AF222:AG222"/>
    <mergeCell ref="AH222:AI222"/>
    <mergeCell ref="AJ222:AK222"/>
    <mergeCell ref="AL222:AM222"/>
    <mergeCell ref="AN222:AO222"/>
    <mergeCell ref="AP222:AQ222"/>
    <mergeCell ref="AR222:AS222"/>
    <mergeCell ref="AT222:AU222"/>
    <mergeCell ref="AV222:AW222"/>
    <mergeCell ref="N223:O223"/>
    <mergeCell ref="P223:Q223"/>
    <mergeCell ref="AF223:AG223"/>
    <mergeCell ref="AH223:AI223"/>
    <mergeCell ref="AJ223:AK223"/>
    <mergeCell ref="AL223:AM223"/>
    <mergeCell ref="AN223:AO223"/>
    <mergeCell ref="AP223:AQ223"/>
    <mergeCell ref="AR223:AS223"/>
    <mergeCell ref="AT223:AU223"/>
    <mergeCell ref="AV223:AW223"/>
    <mergeCell ref="E220:M223"/>
    <mergeCell ref="N220:O220"/>
    <mergeCell ref="P220:Q220"/>
    <mergeCell ref="R220:AE221"/>
    <mergeCell ref="AF220:AG220"/>
    <mergeCell ref="AH220:AI220"/>
    <mergeCell ref="AJ220:AK220"/>
    <mergeCell ref="AL220:AM220"/>
    <mergeCell ref="AN220:AO220"/>
    <mergeCell ref="AP220:AQ220"/>
    <mergeCell ref="AR220:AS220"/>
    <mergeCell ref="AT220:AU220"/>
    <mergeCell ref="AV220:AW220"/>
    <mergeCell ref="N221:O221"/>
    <mergeCell ref="P221:Q221"/>
    <mergeCell ref="AF221:AG221"/>
    <mergeCell ref="AH221:AI221"/>
    <mergeCell ref="AJ221:AK221"/>
    <mergeCell ref="AL221:AM221"/>
    <mergeCell ref="AN221:AO221"/>
    <mergeCell ref="AP221:AQ221"/>
    <mergeCell ref="AR221:AS221"/>
    <mergeCell ref="AT221:AU221"/>
    <mergeCell ref="AV221:AW221"/>
    <mergeCell ref="N222:O222"/>
    <mergeCell ref="P222:Q222"/>
    <mergeCell ref="R222:S223"/>
    <mergeCell ref="T222:U223"/>
    <mergeCell ref="V222:W223"/>
    <mergeCell ref="X222:Y223"/>
    <mergeCell ref="Z222:AA223"/>
    <mergeCell ref="AB222:AC223"/>
    <mergeCell ref="AB218:AC219"/>
    <mergeCell ref="AD218:AE219"/>
    <mergeCell ref="AF218:AG218"/>
    <mergeCell ref="AH218:AI218"/>
    <mergeCell ref="AJ218:AK218"/>
    <mergeCell ref="AL218:AM218"/>
    <mergeCell ref="AN218:AO218"/>
    <mergeCell ref="AP218:AQ218"/>
    <mergeCell ref="AR218:AS218"/>
    <mergeCell ref="AT218:AU218"/>
    <mergeCell ref="AV218:AW218"/>
    <mergeCell ref="N219:O219"/>
    <mergeCell ref="P219:Q219"/>
    <mergeCell ref="AF219:AG219"/>
    <mergeCell ref="AH219:AI219"/>
    <mergeCell ref="AJ219:AK219"/>
    <mergeCell ref="AL219:AM219"/>
    <mergeCell ref="AN219:AO219"/>
    <mergeCell ref="AP219:AQ219"/>
    <mergeCell ref="AR219:AS219"/>
    <mergeCell ref="AT219:AU219"/>
    <mergeCell ref="AV219:AW219"/>
    <mergeCell ref="AV215:AW215"/>
    <mergeCell ref="E216:M219"/>
    <mergeCell ref="N216:O216"/>
    <mergeCell ref="P216:Q216"/>
    <mergeCell ref="R216:AE217"/>
    <mergeCell ref="AF216:AG216"/>
    <mergeCell ref="AH216:AI216"/>
    <mergeCell ref="AJ216:AK216"/>
    <mergeCell ref="AL216:AM216"/>
    <mergeCell ref="AN216:AO216"/>
    <mergeCell ref="AP216:AQ216"/>
    <mergeCell ref="AR216:AS216"/>
    <mergeCell ref="AT216:AU216"/>
    <mergeCell ref="AV216:AW216"/>
    <mergeCell ref="N217:O217"/>
    <mergeCell ref="P217:Q217"/>
    <mergeCell ref="AF217:AG217"/>
    <mergeCell ref="AH217:AI217"/>
    <mergeCell ref="AJ217:AK217"/>
    <mergeCell ref="AL217:AM217"/>
    <mergeCell ref="AN217:AO217"/>
    <mergeCell ref="AP217:AQ217"/>
    <mergeCell ref="AR217:AS217"/>
    <mergeCell ref="AT217:AU217"/>
    <mergeCell ref="AV217:AW217"/>
    <mergeCell ref="N218:O218"/>
    <mergeCell ref="P218:Q218"/>
    <mergeCell ref="R218:S219"/>
    <mergeCell ref="T218:U219"/>
    <mergeCell ref="V218:W219"/>
    <mergeCell ref="X218:Y219"/>
    <mergeCell ref="Z218:AA219"/>
    <mergeCell ref="N215:O215"/>
    <mergeCell ref="P215:Q215"/>
    <mergeCell ref="R215:S215"/>
    <mergeCell ref="T215:U215"/>
    <mergeCell ref="V215:W215"/>
    <mergeCell ref="X215:Y215"/>
    <mergeCell ref="Z215:AA215"/>
    <mergeCell ref="AB215:AC215"/>
    <mergeCell ref="AD215:AE215"/>
    <mergeCell ref="AF215:AG215"/>
    <mergeCell ref="AH215:AI215"/>
    <mergeCell ref="AJ215:AK215"/>
    <mergeCell ref="AL215:AM215"/>
    <mergeCell ref="AN215:AO215"/>
    <mergeCell ref="AP215:AQ215"/>
    <mergeCell ref="AR215:AS215"/>
    <mergeCell ref="AT215:AU215"/>
    <mergeCell ref="AX212:AY212"/>
    <mergeCell ref="AZ212:BA212"/>
    <mergeCell ref="BB212:BC212"/>
    <mergeCell ref="BD212:BE212"/>
    <mergeCell ref="N213:Q214"/>
    <mergeCell ref="R213:AC214"/>
    <mergeCell ref="AD213:AE213"/>
    <mergeCell ref="AF213:AG213"/>
    <mergeCell ref="AH213:AI213"/>
    <mergeCell ref="AJ213:AK213"/>
    <mergeCell ref="AL213:AM213"/>
    <mergeCell ref="AN213:AO213"/>
    <mergeCell ref="AP213:AQ213"/>
    <mergeCell ref="AR213:AS213"/>
    <mergeCell ref="AT213:AU213"/>
    <mergeCell ref="AV213:AW213"/>
    <mergeCell ref="AX213:AY213"/>
    <mergeCell ref="AZ213:BA213"/>
    <mergeCell ref="BB213:BC213"/>
    <mergeCell ref="BD213:BE213"/>
    <mergeCell ref="AD214:AE214"/>
    <mergeCell ref="AF214:AG214"/>
    <mergeCell ref="AH214:AI214"/>
    <mergeCell ref="AJ214:AK214"/>
    <mergeCell ref="AL214:AM214"/>
    <mergeCell ref="AN214:AO214"/>
    <mergeCell ref="AP214:AQ214"/>
    <mergeCell ref="AR214:AS214"/>
    <mergeCell ref="AT214:AU214"/>
    <mergeCell ref="AV214:AW214"/>
    <mergeCell ref="T211:U211"/>
    <mergeCell ref="V211:W211"/>
    <mergeCell ref="X211:Y211"/>
    <mergeCell ref="Z211:AA211"/>
    <mergeCell ref="AB211:AC211"/>
    <mergeCell ref="AD211:AI212"/>
    <mergeCell ref="AJ211:AK211"/>
    <mergeCell ref="AL211:AM211"/>
    <mergeCell ref="AN211:AO211"/>
    <mergeCell ref="AP211:AQ211"/>
    <mergeCell ref="AR211:AS211"/>
    <mergeCell ref="AT211:AU211"/>
    <mergeCell ref="AV211:AW211"/>
    <mergeCell ref="E212:M214"/>
    <mergeCell ref="N212:O212"/>
    <mergeCell ref="P212:Q212"/>
    <mergeCell ref="R212:S212"/>
    <mergeCell ref="T212:U212"/>
    <mergeCell ref="V212:W212"/>
    <mergeCell ref="X212:Y212"/>
    <mergeCell ref="Z212:AA212"/>
    <mergeCell ref="AB212:AC212"/>
    <mergeCell ref="AJ212:AK212"/>
    <mergeCell ref="AL212:AM212"/>
    <mergeCell ref="AN212:AO212"/>
    <mergeCell ref="AP212:AQ212"/>
    <mergeCell ref="AR212:AS212"/>
    <mergeCell ref="AT212:AU212"/>
    <mergeCell ref="AV212:AW212"/>
    <mergeCell ref="E209:M211"/>
    <mergeCell ref="N209:O209"/>
    <mergeCell ref="P209:Q209"/>
    <mergeCell ref="R209:S209"/>
    <mergeCell ref="T209:U209"/>
    <mergeCell ref="V209:W209"/>
    <mergeCell ref="X209:Y209"/>
    <mergeCell ref="Z209:AA209"/>
    <mergeCell ref="AB209:AC209"/>
    <mergeCell ref="AJ209:AK209"/>
    <mergeCell ref="AL209:AM209"/>
    <mergeCell ref="AN209:AO209"/>
    <mergeCell ref="AP209:AQ209"/>
    <mergeCell ref="AR209:AS209"/>
    <mergeCell ref="AT209:AU209"/>
    <mergeCell ref="AV209:AW209"/>
    <mergeCell ref="R210:S210"/>
    <mergeCell ref="T210:U210"/>
    <mergeCell ref="V210:W210"/>
    <mergeCell ref="X210:Y210"/>
    <mergeCell ref="Z210:AA210"/>
    <mergeCell ref="AB210:AC210"/>
    <mergeCell ref="AJ210:AK210"/>
    <mergeCell ref="AL210:AM210"/>
    <mergeCell ref="AN210:AO210"/>
    <mergeCell ref="AP210:AQ210"/>
    <mergeCell ref="AR210:AS210"/>
    <mergeCell ref="AT210:AU210"/>
    <mergeCell ref="AV210:AW210"/>
    <mergeCell ref="N211:O211"/>
    <mergeCell ref="P211:Q211"/>
    <mergeCell ref="R211:S211"/>
    <mergeCell ref="AT205:AU205"/>
    <mergeCell ref="AV205:AW205"/>
    <mergeCell ref="E206:M208"/>
    <mergeCell ref="N206:O206"/>
    <mergeCell ref="P206:Q206"/>
    <mergeCell ref="AP206:AQ206"/>
    <mergeCell ref="AR206:AS206"/>
    <mergeCell ref="AT206:AU206"/>
    <mergeCell ref="AV206:AW206"/>
    <mergeCell ref="N207:O208"/>
    <mergeCell ref="P207:Q208"/>
    <mergeCell ref="R207:S208"/>
    <mergeCell ref="T207:U208"/>
    <mergeCell ref="V207:W208"/>
    <mergeCell ref="X207:Y208"/>
    <mergeCell ref="Z207:AA208"/>
    <mergeCell ref="AB207:AC208"/>
    <mergeCell ref="AD207:AE208"/>
    <mergeCell ref="AF207:AG208"/>
    <mergeCell ref="AH207:AI208"/>
    <mergeCell ref="AJ207:AK208"/>
    <mergeCell ref="AL207:AM208"/>
    <mergeCell ref="AN207:AO208"/>
    <mergeCell ref="AP207:AQ207"/>
    <mergeCell ref="AR207:AS207"/>
    <mergeCell ref="AT207:AU207"/>
    <mergeCell ref="AV207:AW207"/>
    <mergeCell ref="AP208:AQ208"/>
    <mergeCell ref="AR208:AS208"/>
    <mergeCell ref="AL204:AS204"/>
    <mergeCell ref="AT204:AW204"/>
    <mergeCell ref="AX204:BA204"/>
    <mergeCell ref="AT208:AU208"/>
    <mergeCell ref="AV208:AW208"/>
    <mergeCell ref="E205:M205"/>
    <mergeCell ref="N205:O205"/>
    <mergeCell ref="P205:Q205"/>
    <mergeCell ref="R205:S205"/>
    <mergeCell ref="T205:U205"/>
    <mergeCell ref="V205:W205"/>
    <mergeCell ref="X205:Y205"/>
    <mergeCell ref="Z205:AA205"/>
    <mergeCell ref="AB205:AC205"/>
    <mergeCell ref="AD205:AE205"/>
    <mergeCell ref="AF205:AG205"/>
    <mergeCell ref="AH205:AI205"/>
    <mergeCell ref="AJ205:AK205"/>
    <mergeCell ref="AL205:AM205"/>
    <mergeCell ref="AN205:AO205"/>
    <mergeCell ref="AP205:AQ205"/>
    <mergeCell ref="AR205:AS205"/>
    <mergeCell ref="E193:M195"/>
    <mergeCell ref="N193:O193"/>
    <mergeCell ref="P193:Q193"/>
    <mergeCell ref="AK466:AN466"/>
    <mergeCell ref="T455:V455"/>
    <mergeCell ref="AK454:AN454"/>
    <mergeCell ref="AK455:AN455"/>
    <mergeCell ref="AK456:AN456"/>
    <mergeCell ref="AO457:AP457"/>
    <mergeCell ref="AO458:AP458"/>
    <mergeCell ref="AO459:AP459"/>
    <mergeCell ref="AO460:AP460"/>
    <mergeCell ref="AO462:AP462"/>
    <mergeCell ref="AQ464:AR464"/>
    <mergeCell ref="AQ465:AR465"/>
    <mergeCell ref="N196:Q198"/>
    <mergeCell ref="E202:M202"/>
    <mergeCell ref="N202:Q203"/>
    <mergeCell ref="R202:U203"/>
    <mergeCell ref="V202:AC202"/>
    <mergeCell ref="AO463:AP463"/>
    <mergeCell ref="AO461:AP461"/>
    <mergeCell ref="AK457:AN457"/>
    <mergeCell ref="AK458:AN458"/>
    <mergeCell ref="AP202:AW203"/>
    <mergeCell ref="E203:M203"/>
    <mergeCell ref="V203:AC203"/>
    <mergeCell ref="AD203:AO203"/>
    <mergeCell ref="E204:M204"/>
    <mergeCell ref="N204:U204"/>
    <mergeCell ref="V204:AC204"/>
    <mergeCell ref="AD204:AK204"/>
    <mergeCell ref="AK467:AN467"/>
    <mergeCell ref="AO464:AP464"/>
    <mergeCell ref="AO465:AP465"/>
    <mergeCell ref="AO466:AP466"/>
    <mergeCell ref="AO467:AP467"/>
    <mergeCell ref="AO455:AP455"/>
    <mergeCell ref="E196:M198"/>
    <mergeCell ref="V196:AA198"/>
    <mergeCell ref="AO454:AP454"/>
    <mergeCell ref="E245:M245"/>
    <mergeCell ref="E246:M246"/>
    <mergeCell ref="E247:M247"/>
    <mergeCell ref="N247:U247"/>
    <mergeCell ref="V247:AC247"/>
    <mergeCell ref="AD247:AK247"/>
    <mergeCell ref="AL247:AS247"/>
    <mergeCell ref="AQ458:AR458"/>
    <mergeCell ref="AQ459:AR459"/>
    <mergeCell ref="AQ460:AR460"/>
    <mergeCell ref="AQ461:AR461"/>
    <mergeCell ref="AQ462:AR462"/>
    <mergeCell ref="AQ463:AR463"/>
    <mergeCell ref="N465:P465"/>
    <mergeCell ref="J465:K465"/>
    <mergeCell ref="V255:W255"/>
    <mergeCell ref="X255:Y255"/>
    <mergeCell ref="Z255:AA255"/>
    <mergeCell ref="AO456:AP456"/>
    <mergeCell ref="N455:P455"/>
    <mergeCell ref="J455:K455"/>
    <mergeCell ref="L455:M455"/>
    <mergeCell ref="Q455:S455"/>
    <mergeCell ref="AK459:AN459"/>
    <mergeCell ref="AK460:AN460"/>
    <mergeCell ref="AK461:AN461"/>
    <mergeCell ref="AK462:AN462"/>
    <mergeCell ref="AK463:AN463"/>
    <mergeCell ref="R268:S268"/>
    <mergeCell ref="AJ196:AO198"/>
    <mergeCell ref="AP196:AW198"/>
    <mergeCell ref="AN248:AO248"/>
    <mergeCell ref="AP248:AQ248"/>
    <mergeCell ref="R193:S193"/>
    <mergeCell ref="AH193:AI193"/>
    <mergeCell ref="AJ193:AK193"/>
    <mergeCell ref="AL193:AM193"/>
    <mergeCell ref="AN193:AO193"/>
    <mergeCell ref="AP193:AQ193"/>
    <mergeCell ref="AR193:AS193"/>
    <mergeCell ref="AT193:AU193"/>
    <mergeCell ref="AV193:AW193"/>
    <mergeCell ref="AV261:AW261"/>
    <mergeCell ref="AR262:AS262"/>
    <mergeCell ref="AT262:AU262"/>
    <mergeCell ref="AV262:AW262"/>
    <mergeCell ref="AR260:AS260"/>
    <mergeCell ref="AV263:AW263"/>
    <mergeCell ref="AR264:AS264"/>
    <mergeCell ref="AT264:AU264"/>
    <mergeCell ref="AT259:AU259"/>
    <mergeCell ref="T259:U259"/>
    <mergeCell ref="V259:W259"/>
    <mergeCell ref="X259:Y259"/>
    <mergeCell ref="AV259:AW259"/>
    <mergeCell ref="N194:O194"/>
    <mergeCell ref="P194:Q194"/>
    <mergeCell ref="R194:S194"/>
    <mergeCell ref="T194:U194"/>
    <mergeCell ref="V194:W194"/>
    <mergeCell ref="X194:Y194"/>
    <mergeCell ref="Z194:AA194"/>
    <mergeCell ref="P195:Q195"/>
    <mergeCell ref="AJ250:AK250"/>
    <mergeCell ref="AL250:AM250"/>
    <mergeCell ref="AN250:AO250"/>
    <mergeCell ref="AP250:AQ250"/>
    <mergeCell ref="R199:AW199"/>
    <mergeCell ref="AL195:AM195"/>
    <mergeCell ref="AN195:AO195"/>
    <mergeCell ref="AP195:AQ195"/>
    <mergeCell ref="AR195:AS195"/>
    <mergeCell ref="AB196:AI198"/>
    <mergeCell ref="T248:U248"/>
    <mergeCell ref="V248:W248"/>
    <mergeCell ref="X248:Y248"/>
    <mergeCell ref="Z248:AA248"/>
    <mergeCell ref="T250:U250"/>
    <mergeCell ref="R195:S195"/>
    <mergeCell ref="T195:U195"/>
    <mergeCell ref="V195:W195"/>
    <mergeCell ref="AT247:BA247"/>
    <mergeCell ref="N245:BA245"/>
    <mergeCell ref="N246:S246"/>
    <mergeCell ref="R196:U198"/>
    <mergeCell ref="AD202:AI202"/>
    <mergeCell ref="AJ202:AO202"/>
    <mergeCell ref="AR192:AS192"/>
    <mergeCell ref="AT192:AU192"/>
    <mergeCell ref="AV192:AW192"/>
    <mergeCell ref="AT195:AU195"/>
    <mergeCell ref="AV195:AW195"/>
    <mergeCell ref="AV194:AW194"/>
    <mergeCell ref="N191:O191"/>
    <mergeCell ref="P191:Q191"/>
    <mergeCell ref="R191:S191"/>
    <mergeCell ref="T191:U191"/>
    <mergeCell ref="V191:W191"/>
    <mergeCell ref="X191:Y191"/>
    <mergeCell ref="Z191:AA191"/>
    <mergeCell ref="AR189:AS189"/>
    <mergeCell ref="AT189:AU189"/>
    <mergeCell ref="AV189:AW189"/>
    <mergeCell ref="N190:O190"/>
    <mergeCell ref="P190:Q190"/>
    <mergeCell ref="AL189:AM189"/>
    <mergeCell ref="AN189:AO189"/>
    <mergeCell ref="AP189:AQ189"/>
    <mergeCell ref="AR194:AS194"/>
    <mergeCell ref="AT194:AU194"/>
    <mergeCell ref="AJ194:AO194"/>
    <mergeCell ref="AR191:AS191"/>
    <mergeCell ref="AT191:AU191"/>
    <mergeCell ref="AV191:AW191"/>
    <mergeCell ref="AP190:AQ190"/>
    <mergeCell ref="AR190:AS190"/>
    <mergeCell ref="AT190:AU190"/>
    <mergeCell ref="AV190:AW190"/>
    <mergeCell ref="N189:O189"/>
    <mergeCell ref="N192:O192"/>
    <mergeCell ref="P192:Q192"/>
    <mergeCell ref="R192:S192"/>
    <mergeCell ref="T192:U192"/>
    <mergeCell ref="V192:W192"/>
    <mergeCell ref="X192:Y192"/>
    <mergeCell ref="Z192:AA192"/>
    <mergeCell ref="AJ192:AK192"/>
    <mergeCell ref="AL192:AM192"/>
    <mergeCell ref="AN192:AO192"/>
    <mergeCell ref="AP192:AQ192"/>
    <mergeCell ref="N186:O186"/>
    <mergeCell ref="P186:Q186"/>
    <mergeCell ref="R186:S186"/>
    <mergeCell ref="T186:U186"/>
    <mergeCell ref="AJ186:AK186"/>
    <mergeCell ref="AL186:AM186"/>
    <mergeCell ref="AN186:AO186"/>
    <mergeCell ref="AP186:AQ186"/>
    <mergeCell ref="R190:S190"/>
    <mergeCell ref="T190:U190"/>
    <mergeCell ref="V190:W190"/>
    <mergeCell ref="X190:Y190"/>
    <mergeCell ref="Z190:AA190"/>
    <mergeCell ref="AB191:AI192"/>
    <mergeCell ref="AJ190:AK190"/>
    <mergeCell ref="AL190:AM190"/>
    <mergeCell ref="AN190:AO190"/>
    <mergeCell ref="P189:Q189"/>
    <mergeCell ref="R189:S189"/>
    <mergeCell ref="T189:U189"/>
    <mergeCell ref="V189:W189"/>
    <mergeCell ref="AT184:AU184"/>
    <mergeCell ref="AV184:AW184"/>
    <mergeCell ref="X188:Y188"/>
    <mergeCell ref="Z188:AA188"/>
    <mergeCell ref="AH187:AI187"/>
    <mergeCell ref="AJ188:AK188"/>
    <mergeCell ref="AL188:AM188"/>
    <mergeCell ref="AN188:AO188"/>
    <mergeCell ref="AP188:AQ188"/>
    <mergeCell ref="AR188:AS188"/>
    <mergeCell ref="AT188:AU188"/>
    <mergeCell ref="AV188:AW188"/>
    <mergeCell ref="AH188:AI188"/>
    <mergeCell ref="AN187:AO187"/>
    <mergeCell ref="AP187:AQ187"/>
    <mergeCell ref="AR186:AS186"/>
    <mergeCell ref="AT186:AU186"/>
    <mergeCell ref="AV186:AW186"/>
    <mergeCell ref="AJ187:AK187"/>
    <mergeCell ref="AT187:AU187"/>
    <mergeCell ref="AV187:AW187"/>
    <mergeCell ref="AB187:AC188"/>
    <mergeCell ref="AD187:AE188"/>
    <mergeCell ref="AB185:AI186"/>
    <mergeCell ref="AV185:AW185"/>
    <mergeCell ref="AF187:AG188"/>
    <mergeCell ref="R180:AK181"/>
    <mergeCell ref="AL181:AM181"/>
    <mergeCell ref="AR181:AS181"/>
    <mergeCell ref="AT181:AU181"/>
    <mergeCell ref="AV181:AW181"/>
    <mergeCell ref="AP184:AQ184"/>
    <mergeCell ref="AR184:AS184"/>
    <mergeCell ref="V188:W188"/>
    <mergeCell ref="AT183:AU183"/>
    <mergeCell ref="AV183:AW183"/>
    <mergeCell ref="AR187:AS187"/>
    <mergeCell ref="N188:O188"/>
    <mergeCell ref="P188:Q188"/>
    <mergeCell ref="R188:S188"/>
    <mergeCell ref="T188:U188"/>
    <mergeCell ref="N183:O183"/>
    <mergeCell ref="P183:Q183"/>
    <mergeCell ref="AL185:AM185"/>
    <mergeCell ref="AN185:AO185"/>
    <mergeCell ref="AJ185:AK185"/>
    <mergeCell ref="P184:Q184"/>
    <mergeCell ref="R184:S184"/>
    <mergeCell ref="T184:U184"/>
    <mergeCell ref="V184:W184"/>
    <mergeCell ref="X184:Y184"/>
    <mergeCell ref="Z184:AA184"/>
    <mergeCell ref="AB184:AC184"/>
    <mergeCell ref="AD184:AE184"/>
    <mergeCell ref="AF184:AG184"/>
    <mergeCell ref="AL184:AM184"/>
    <mergeCell ref="AN184:AO184"/>
    <mergeCell ref="AL187:AM187"/>
    <mergeCell ref="AP179:AQ179"/>
    <mergeCell ref="Z179:AA179"/>
    <mergeCell ref="N179:O179"/>
    <mergeCell ref="P179:Q179"/>
    <mergeCell ref="V163:W163"/>
    <mergeCell ref="X163:Y163"/>
    <mergeCell ref="Z163:AA163"/>
    <mergeCell ref="AB163:AC163"/>
    <mergeCell ref="AD163:AE163"/>
    <mergeCell ref="N164:Q165"/>
    <mergeCell ref="R164:AA165"/>
    <mergeCell ref="AB164:AI165"/>
    <mergeCell ref="AJ164:AK164"/>
    <mergeCell ref="AL164:AM164"/>
    <mergeCell ref="AN164:AO164"/>
    <mergeCell ref="N172:O172"/>
    <mergeCell ref="P172:Q172"/>
    <mergeCell ref="R172:S172"/>
    <mergeCell ref="T172:U172"/>
    <mergeCell ref="AN174:AO174"/>
    <mergeCell ref="AP174:AQ174"/>
    <mergeCell ref="Z178:AA178"/>
    <mergeCell ref="T178:U178"/>
    <mergeCell ref="AN177:AO177"/>
    <mergeCell ref="N168:O168"/>
    <mergeCell ref="P168:Q168"/>
    <mergeCell ref="N169:O169"/>
    <mergeCell ref="P169:Q169"/>
    <mergeCell ref="AF169:AG170"/>
    <mergeCell ref="AH169:AI170"/>
    <mergeCell ref="Z177:AA177"/>
    <mergeCell ref="V172:AA173"/>
    <mergeCell ref="BB163:BC163"/>
    <mergeCell ref="BD163:BE163"/>
    <mergeCell ref="AB175:AC175"/>
    <mergeCell ref="AF175:AG175"/>
    <mergeCell ref="AH175:AI175"/>
    <mergeCell ref="AP164:AQ164"/>
    <mergeCell ref="AR164:AS164"/>
    <mergeCell ref="AT164:AU164"/>
    <mergeCell ref="AV164:AW164"/>
    <mergeCell ref="AX164:AY164"/>
    <mergeCell ref="AZ164:BA164"/>
    <mergeCell ref="BB164:BC164"/>
    <mergeCell ref="BD164:BE164"/>
    <mergeCell ref="AB174:AC174"/>
    <mergeCell ref="AD174:AE174"/>
    <mergeCell ref="AF174:AG174"/>
    <mergeCell ref="AH174:AI174"/>
    <mergeCell ref="AP165:AQ165"/>
    <mergeCell ref="AR165:AS165"/>
    <mergeCell ref="AR172:AS172"/>
    <mergeCell ref="AT172:AU172"/>
    <mergeCell ref="AP171:AQ171"/>
    <mergeCell ref="AT165:AU165"/>
    <mergeCell ref="AV165:AW165"/>
    <mergeCell ref="AV175:AW175"/>
    <mergeCell ref="AR171:AS171"/>
    <mergeCell ref="AT171:AU171"/>
    <mergeCell ref="AV171:AW171"/>
    <mergeCell ref="AJ172:AK172"/>
    <mergeCell ref="AL172:AM172"/>
    <mergeCell ref="AP172:AQ172"/>
    <mergeCell ref="AX163:AY163"/>
    <mergeCell ref="AT160:AU160"/>
    <mergeCell ref="AV160:AW160"/>
    <mergeCell ref="R161:S161"/>
    <mergeCell ref="T161:U161"/>
    <mergeCell ref="AB172:AC172"/>
    <mergeCell ref="AD172:AE172"/>
    <mergeCell ref="AF172:AG172"/>
    <mergeCell ref="AH172:AI172"/>
    <mergeCell ref="AJ161:AK161"/>
    <mergeCell ref="AL161:AM161"/>
    <mergeCell ref="AN161:AO161"/>
    <mergeCell ref="AP161:AQ161"/>
    <mergeCell ref="AR161:AS161"/>
    <mergeCell ref="AT161:AU161"/>
    <mergeCell ref="AV161:AW161"/>
    <mergeCell ref="AB173:AC173"/>
    <mergeCell ref="AD173:AE173"/>
    <mergeCell ref="AV163:AW163"/>
    <mergeCell ref="AV173:AW173"/>
    <mergeCell ref="AP163:AQ163"/>
    <mergeCell ref="AR163:AS163"/>
    <mergeCell ref="AT163:AU163"/>
    <mergeCell ref="AR162:AS162"/>
    <mergeCell ref="AT162:AU162"/>
    <mergeCell ref="AV162:AW162"/>
    <mergeCell ref="AB162:AC162"/>
    <mergeCell ref="AD171:AE171"/>
    <mergeCell ref="AF171:AG171"/>
    <mergeCell ref="AH171:AI171"/>
    <mergeCell ref="AJ165:AK165"/>
    <mergeCell ref="AL165:AM165"/>
    <mergeCell ref="AN165:AO165"/>
    <mergeCell ref="AV157:AW157"/>
    <mergeCell ref="R158:S159"/>
    <mergeCell ref="T158:U159"/>
    <mergeCell ref="V158:W159"/>
    <mergeCell ref="X158:Y159"/>
    <mergeCell ref="Z158:AA159"/>
    <mergeCell ref="AB158:AC159"/>
    <mergeCell ref="AD158:AE159"/>
    <mergeCell ref="AF158:AG159"/>
    <mergeCell ref="AH158:AI159"/>
    <mergeCell ref="AP158:AQ158"/>
    <mergeCell ref="AR158:AS158"/>
    <mergeCell ref="AT158:AU158"/>
    <mergeCell ref="AV158:AW158"/>
    <mergeCell ref="AP159:AQ159"/>
    <mergeCell ref="AR159:AS159"/>
    <mergeCell ref="AT159:AU159"/>
    <mergeCell ref="AV159:AW159"/>
    <mergeCell ref="AJ158:AK159"/>
    <mergeCell ref="AL158:AM159"/>
    <mergeCell ref="AN158:AO159"/>
    <mergeCell ref="AJ157:AK157"/>
    <mergeCell ref="AL157:AM157"/>
    <mergeCell ref="AN157:AO157"/>
    <mergeCell ref="AP157:AQ157"/>
    <mergeCell ref="AR157:AS157"/>
    <mergeCell ref="AT157:AU157"/>
    <mergeCell ref="AT155:AW155"/>
    <mergeCell ref="AX155:BA155"/>
    <mergeCell ref="AB156:AC156"/>
    <mergeCell ref="AD156:AE156"/>
    <mergeCell ref="AF156:AG156"/>
    <mergeCell ref="AH156:AI156"/>
    <mergeCell ref="AJ156:AK156"/>
    <mergeCell ref="AL156:AM156"/>
    <mergeCell ref="AN156:AO156"/>
    <mergeCell ref="AP156:AQ156"/>
    <mergeCell ref="AR156:AS156"/>
    <mergeCell ref="AT156:AU156"/>
    <mergeCell ref="AV156:AW156"/>
    <mergeCell ref="E156:M156"/>
    <mergeCell ref="N156:O156"/>
    <mergeCell ref="P156:Q156"/>
    <mergeCell ref="R156:S156"/>
    <mergeCell ref="T156:U156"/>
    <mergeCell ref="V156:W156"/>
    <mergeCell ref="E155:M155"/>
    <mergeCell ref="N155:U155"/>
    <mergeCell ref="V155:AC155"/>
    <mergeCell ref="T185:U185"/>
    <mergeCell ref="AP194:AQ194"/>
    <mergeCell ref="AN183:AO183"/>
    <mergeCell ref="AP183:AQ183"/>
    <mergeCell ref="AR183:AS183"/>
    <mergeCell ref="AR178:AS178"/>
    <mergeCell ref="AT178:AU178"/>
    <mergeCell ref="AV178:AW178"/>
    <mergeCell ref="AG488:AI488"/>
    <mergeCell ref="AB193:AC193"/>
    <mergeCell ref="AD193:AE193"/>
    <mergeCell ref="AF193:AG193"/>
    <mergeCell ref="AB194:AC194"/>
    <mergeCell ref="AD194:AE194"/>
    <mergeCell ref="AF194:AG194"/>
    <mergeCell ref="AH194:AI194"/>
    <mergeCell ref="P487:V487"/>
    <mergeCell ref="AK464:AN464"/>
    <mergeCell ref="AK465:AN465"/>
    <mergeCell ref="X195:Y195"/>
    <mergeCell ref="Z195:AA195"/>
    <mergeCell ref="AB195:AC195"/>
    <mergeCell ref="AD195:AE195"/>
    <mergeCell ref="AF195:AG195"/>
    <mergeCell ref="AH195:AI195"/>
    <mergeCell ref="AJ195:AK195"/>
    <mergeCell ref="AR180:AS180"/>
    <mergeCell ref="AT180:AU180"/>
    <mergeCell ref="AV180:AW180"/>
    <mergeCell ref="AV179:AW179"/>
    <mergeCell ref="AT179:AU179"/>
    <mergeCell ref="AR179:AS179"/>
    <mergeCell ref="AV172:AW172"/>
    <mergeCell ref="R173:S173"/>
    <mergeCell ref="T173:U173"/>
    <mergeCell ref="AR173:AS173"/>
    <mergeCell ref="AT173:AU173"/>
    <mergeCell ref="AJ169:AK170"/>
    <mergeCell ref="R169:S170"/>
    <mergeCell ref="AH173:AI173"/>
    <mergeCell ref="R167:AK168"/>
    <mergeCell ref="AB171:AC171"/>
    <mergeCell ref="N162:O162"/>
    <mergeCell ref="AN169:AO169"/>
    <mergeCell ref="W505:AD505"/>
    <mergeCell ref="W508:AD508"/>
    <mergeCell ref="W509:AD509"/>
    <mergeCell ref="AL183:AM183"/>
    <mergeCell ref="AJ488:BB488"/>
    <mergeCell ref="AJ489:BB489"/>
    <mergeCell ref="AJ490:BB490"/>
    <mergeCell ref="AJ491:BB491"/>
    <mergeCell ref="AE496:AS496"/>
    <mergeCell ref="AH495:AJ495"/>
    <mergeCell ref="AT493:BB495"/>
    <mergeCell ref="AT496:BB496"/>
    <mergeCell ref="AK468:AN468"/>
    <mergeCell ref="AK469:AN469"/>
    <mergeCell ref="AK470:AN470"/>
    <mergeCell ref="AK485:AN485"/>
    <mergeCell ref="AK486:AN486"/>
    <mergeCell ref="AK487:AN487"/>
    <mergeCell ref="P185:Q185"/>
    <mergeCell ref="R185:S185"/>
    <mergeCell ref="AO487:AP487"/>
    <mergeCell ref="AK472:AN472"/>
    <mergeCell ref="AT517:BB517"/>
    <mergeCell ref="AT518:BB518"/>
    <mergeCell ref="AH498:AJ498"/>
    <mergeCell ref="AK498:AM498"/>
    <mergeCell ref="AN498:AP498"/>
    <mergeCell ref="AQ497:AS497"/>
    <mergeCell ref="AQ498:AS498"/>
    <mergeCell ref="AU501:BB501"/>
    <mergeCell ref="AU502:BB502"/>
    <mergeCell ref="AU503:BB503"/>
    <mergeCell ref="AT504:BB504"/>
    <mergeCell ref="AT512:BB512"/>
    <mergeCell ref="AT513:BB513"/>
    <mergeCell ref="AT514:BB514"/>
    <mergeCell ref="AT515:BB515"/>
    <mergeCell ref="AT516:BB516"/>
    <mergeCell ref="AE504:AS504"/>
    <mergeCell ref="AH497:AJ497"/>
    <mergeCell ref="AK497:AM497"/>
    <mergeCell ref="AU497:BB497"/>
    <mergeCell ref="AU498:BB498"/>
    <mergeCell ref="AU499:BB499"/>
    <mergeCell ref="AU500:BB500"/>
    <mergeCell ref="AK473:AN473"/>
    <mergeCell ref="AK474:AN474"/>
    <mergeCell ref="AK475:AN475"/>
    <mergeCell ref="AK476:AN476"/>
    <mergeCell ref="AK477:AN477"/>
    <mergeCell ref="AK478:AN478"/>
    <mergeCell ref="AK479:AN479"/>
    <mergeCell ref="V518:AD518"/>
    <mergeCell ref="V517:AD517"/>
    <mergeCell ref="V516:AD516"/>
    <mergeCell ref="V515:AD515"/>
    <mergeCell ref="W497:AD497"/>
    <mergeCell ref="W498:AD498"/>
    <mergeCell ref="W500:AD500"/>
    <mergeCell ref="W501:AD501"/>
    <mergeCell ref="W502:AD502"/>
    <mergeCell ref="W503:AD503"/>
    <mergeCell ref="W499:AD499"/>
    <mergeCell ref="W510:AD510"/>
    <mergeCell ref="W511:AD511"/>
    <mergeCell ref="V493:AD495"/>
    <mergeCell ref="AG491:AI491"/>
    <mergeCell ref="AG490:AI490"/>
    <mergeCell ref="AG489:AI489"/>
    <mergeCell ref="AE494:AS494"/>
    <mergeCell ref="AQ495:AS495"/>
    <mergeCell ref="AK495:AM495"/>
    <mergeCell ref="AN495:AP495"/>
    <mergeCell ref="AE495:AG495"/>
    <mergeCell ref="AE497:AG497"/>
    <mergeCell ref="AE498:AG498"/>
    <mergeCell ref="W506:AD506"/>
    <mergeCell ref="W507:AD507"/>
    <mergeCell ref="AN497:AP497"/>
    <mergeCell ref="V496:AD496"/>
    <mergeCell ref="V504:AD504"/>
    <mergeCell ref="V514:AD514"/>
    <mergeCell ref="V513:AD513"/>
    <mergeCell ref="V512:AD512"/>
    <mergeCell ref="AP65:AQ65"/>
    <mergeCell ref="AR65:AS65"/>
    <mergeCell ref="AT65:AU65"/>
    <mergeCell ref="AV65:AW65"/>
    <mergeCell ref="W73:Y74"/>
    <mergeCell ref="R65:S65"/>
    <mergeCell ref="T65:U65"/>
    <mergeCell ref="V65:W65"/>
    <mergeCell ref="X65:Y65"/>
    <mergeCell ref="Z65:AA65"/>
    <mergeCell ref="AB65:AC65"/>
    <mergeCell ref="AD65:AE65"/>
    <mergeCell ref="AF65:AG65"/>
    <mergeCell ref="AH65:AI65"/>
    <mergeCell ref="AJ65:AK65"/>
    <mergeCell ref="E75:M77"/>
    <mergeCell ref="E72:M74"/>
    <mergeCell ref="E69:M71"/>
    <mergeCell ref="AL65:AM65"/>
    <mergeCell ref="AN65:AO65"/>
    <mergeCell ref="AH66:AI66"/>
    <mergeCell ref="AR69:AS69"/>
    <mergeCell ref="AJ66:AK66"/>
    <mergeCell ref="R66:U66"/>
    <mergeCell ref="V66:W66"/>
    <mergeCell ref="V69:W69"/>
    <mergeCell ref="AB73:AC73"/>
    <mergeCell ref="AB74:AC74"/>
    <mergeCell ref="AB75:AC75"/>
    <mergeCell ref="R77:S77"/>
    <mergeCell ref="AB66:AC66"/>
    <mergeCell ref="AD66:AE66"/>
    <mergeCell ref="E105:M107"/>
    <mergeCell ref="E102:M104"/>
    <mergeCell ref="E99:M101"/>
    <mergeCell ref="E96:M98"/>
    <mergeCell ref="E93:M95"/>
    <mergeCell ref="E90:M92"/>
    <mergeCell ref="E87:M89"/>
    <mergeCell ref="E84:M86"/>
    <mergeCell ref="E78:M80"/>
    <mergeCell ref="J458:K458"/>
    <mergeCell ref="L475:M475"/>
    <mergeCell ref="X156:Y156"/>
    <mergeCell ref="Z156:AA156"/>
    <mergeCell ref="T193:U193"/>
    <mergeCell ref="V193:W193"/>
    <mergeCell ref="X193:Y193"/>
    <mergeCell ref="Z193:AA193"/>
    <mergeCell ref="V176:W177"/>
    <mergeCell ref="V162:W162"/>
    <mergeCell ref="X162:Y162"/>
    <mergeCell ref="Z162:AA162"/>
    <mergeCell ref="P163:Q163"/>
    <mergeCell ref="R163:S163"/>
    <mergeCell ref="N195:O195"/>
    <mergeCell ref="E81:M83"/>
    <mergeCell ref="T99:W100"/>
    <mergeCell ref="Z93:AA93"/>
    <mergeCell ref="X97:Y97"/>
    <mergeCell ref="X98:Y98"/>
    <mergeCell ref="X99:Y99"/>
    <mergeCell ref="X100:Y100"/>
    <mergeCell ref="V104:W104"/>
    <mergeCell ref="AX64:BA64"/>
    <mergeCell ref="V64:AC64"/>
    <mergeCell ref="AD64:AK64"/>
    <mergeCell ref="AL64:AS64"/>
    <mergeCell ref="O47:P47"/>
    <mergeCell ref="O46:P46"/>
    <mergeCell ref="AP44:AQ44"/>
    <mergeCell ref="AP43:AQ43"/>
    <mergeCell ref="AJ43:AN43"/>
    <mergeCell ref="R62:U63"/>
    <mergeCell ref="AT64:AW64"/>
    <mergeCell ref="V62:AA62"/>
    <mergeCell ref="V63:AI63"/>
    <mergeCell ref="AB62:AI62"/>
    <mergeCell ref="AJ62:AO62"/>
    <mergeCell ref="AP62:AW63"/>
    <mergeCell ref="N62:Q63"/>
    <mergeCell ref="AJ63:AO63"/>
    <mergeCell ref="AT47:AW47"/>
    <mergeCell ref="AJ47:AN47"/>
    <mergeCell ref="AJ46:AN46"/>
    <mergeCell ref="AJ45:AN45"/>
    <mergeCell ref="AJ44:AN44"/>
    <mergeCell ref="B198:D456"/>
    <mergeCell ref="N184:O184"/>
    <mergeCell ref="E180:M183"/>
    <mergeCell ref="N180:O180"/>
    <mergeCell ref="AT24:AW24"/>
    <mergeCell ref="AS26:AW26"/>
    <mergeCell ref="AT29:AW29"/>
    <mergeCell ref="AT30:AW30"/>
    <mergeCell ref="AT23:AW23"/>
    <mergeCell ref="AS40:AW40"/>
    <mergeCell ref="AT31:AW31"/>
    <mergeCell ref="AS33:AW33"/>
    <mergeCell ref="AT36:AW36"/>
    <mergeCell ref="AT35:AW35"/>
    <mergeCell ref="AT37:AW37"/>
    <mergeCell ref="H53:I53"/>
    <mergeCell ref="B90:B107"/>
    <mergeCell ref="B42:B65"/>
    <mergeCell ref="B66:B87"/>
    <mergeCell ref="E66:M68"/>
    <mergeCell ref="D99:D101"/>
    <mergeCell ref="D90:D98"/>
    <mergeCell ref="H54:I54"/>
    <mergeCell ref="H46:I46"/>
    <mergeCell ref="H59:I59"/>
    <mergeCell ref="H60:I60"/>
    <mergeCell ref="H32:I32"/>
    <mergeCell ref="H33:I33"/>
    <mergeCell ref="D84:D89"/>
    <mergeCell ref="D69:D73"/>
    <mergeCell ref="D74:D80"/>
    <mergeCell ref="U23:V23"/>
    <mergeCell ref="B5:D6"/>
    <mergeCell ref="X11:AL11"/>
    <mergeCell ref="AM13:AN13"/>
    <mergeCell ref="AM15:AN15"/>
    <mergeCell ref="B14:B41"/>
    <mergeCell ref="B7:B13"/>
    <mergeCell ref="U25:V25"/>
    <mergeCell ref="X15:AL15"/>
    <mergeCell ref="X17:AL17"/>
    <mergeCell ref="X19:AL19"/>
    <mergeCell ref="U16:V16"/>
    <mergeCell ref="U17:V17"/>
    <mergeCell ref="U18:V18"/>
    <mergeCell ref="U19:V19"/>
    <mergeCell ref="U20:V20"/>
    <mergeCell ref="U21:V21"/>
    <mergeCell ref="U22:V22"/>
    <mergeCell ref="H22:I22"/>
    <mergeCell ref="AM38:AN38"/>
    <mergeCell ref="AI38:AL38"/>
    <mergeCell ref="X37:AL37"/>
    <mergeCell ref="AM17:AN17"/>
    <mergeCell ref="AM19:AN19"/>
    <mergeCell ref="AM21:AN21"/>
    <mergeCell ref="U24:V24"/>
    <mergeCell ref="U29:V29"/>
    <mergeCell ref="U26:V26"/>
    <mergeCell ref="U27:V27"/>
    <mergeCell ref="U28:V28"/>
    <mergeCell ref="U30:V30"/>
    <mergeCell ref="U31:V31"/>
    <mergeCell ref="X27:AL27"/>
    <mergeCell ref="H50:I50"/>
    <mergeCell ref="H47:I47"/>
    <mergeCell ref="H49:I49"/>
    <mergeCell ref="H42:I42"/>
    <mergeCell ref="H44:I44"/>
    <mergeCell ref="H21:I21"/>
    <mergeCell ref="H20:I20"/>
    <mergeCell ref="H19:I19"/>
    <mergeCell ref="H18:I18"/>
    <mergeCell ref="H6:I6"/>
    <mergeCell ref="H48:I48"/>
    <mergeCell ref="H39:I39"/>
    <mergeCell ref="H31:I31"/>
    <mergeCell ref="H29:I30"/>
    <mergeCell ref="H35:I35"/>
    <mergeCell ref="H36:I36"/>
    <mergeCell ref="H43:I43"/>
    <mergeCell ref="H40:I40"/>
    <mergeCell ref="B1:D1"/>
    <mergeCell ref="B2:D3"/>
    <mergeCell ref="B4:D4"/>
    <mergeCell ref="BF3:BI4"/>
    <mergeCell ref="AL3:AO4"/>
    <mergeCell ref="BK3:BN4"/>
    <mergeCell ref="L18:O18"/>
    <mergeCell ref="AV3:AY4"/>
    <mergeCell ref="AQ3:AT4"/>
    <mergeCell ref="AG5:AJ5"/>
    <mergeCell ref="AK5:AN5"/>
    <mergeCell ref="AO5:AR5"/>
    <mergeCell ref="AS5:AW5"/>
    <mergeCell ref="AX5:BA5"/>
    <mergeCell ref="BF5:BJ5"/>
    <mergeCell ref="BK5:BN5"/>
    <mergeCell ref="BB5:BE5"/>
    <mergeCell ref="BA3:BD4"/>
    <mergeCell ref="E6:G6"/>
    <mergeCell ref="H5:K5"/>
    <mergeCell ref="L5:O5"/>
    <mergeCell ref="P3:T3"/>
    <mergeCell ref="E1:X1"/>
    <mergeCell ref="AL2:AO2"/>
    <mergeCell ref="P5:T5"/>
    <mergeCell ref="U5:X5"/>
    <mergeCell ref="AT14:AW14"/>
    <mergeCell ref="E3:F3"/>
    <mergeCell ref="G3:I3"/>
    <mergeCell ref="J3:L3"/>
    <mergeCell ref="M3:O3"/>
    <mergeCell ref="U15:V15"/>
    <mergeCell ref="X34:AL34"/>
    <mergeCell ref="X35:AL35"/>
    <mergeCell ref="AM33:AN33"/>
    <mergeCell ref="AM34:AN34"/>
    <mergeCell ref="AM35:AN35"/>
    <mergeCell ref="AQ2:AT2"/>
    <mergeCell ref="AV2:AY2"/>
    <mergeCell ref="BA2:BD2"/>
    <mergeCell ref="AT16:AW16"/>
    <mergeCell ref="AT12:AW12"/>
    <mergeCell ref="AT13:AW13"/>
    <mergeCell ref="Y5:AB5"/>
    <mergeCell ref="AC5:AF5"/>
    <mergeCell ref="AM11:AN11"/>
    <mergeCell ref="AM12:AN12"/>
    <mergeCell ref="AS17:AW17"/>
    <mergeCell ref="AT25:AW25"/>
    <mergeCell ref="X33:AL33"/>
    <mergeCell ref="AT21:AW21"/>
    <mergeCell ref="AS22:AW22"/>
    <mergeCell ref="AM23:AN23"/>
    <mergeCell ref="AM25:AN25"/>
    <mergeCell ref="AM27:AN27"/>
    <mergeCell ref="AM29:AN29"/>
    <mergeCell ref="X25:AL25"/>
    <mergeCell ref="X31:AL31"/>
    <mergeCell ref="X29:AL29"/>
    <mergeCell ref="AL18:AN18"/>
    <mergeCell ref="X13:AL13"/>
    <mergeCell ref="X12:AL12"/>
    <mergeCell ref="AM37:AN37"/>
    <mergeCell ref="AT27:AW27"/>
    <mergeCell ref="AM31:AN31"/>
    <mergeCell ref="X21:AL21"/>
    <mergeCell ref="X23:AL23"/>
    <mergeCell ref="Z18:AB18"/>
    <mergeCell ref="AC18:AE18"/>
    <mergeCell ref="AF18:AH18"/>
    <mergeCell ref="AI18:AK18"/>
    <mergeCell ref="AG1:BN1"/>
    <mergeCell ref="AT53:AW53"/>
    <mergeCell ref="AT44:AW44"/>
    <mergeCell ref="AT41:AW41"/>
    <mergeCell ref="AT43:AW43"/>
    <mergeCell ref="AT34:AW34"/>
    <mergeCell ref="AT51:AW51"/>
    <mergeCell ref="AT49:AW49"/>
    <mergeCell ref="AT50:AW50"/>
    <mergeCell ref="AT28:AW28"/>
    <mergeCell ref="AT42:AW42"/>
    <mergeCell ref="AS48:AW48"/>
    <mergeCell ref="AT38:AW38"/>
    <mergeCell ref="AT45:AW45"/>
    <mergeCell ref="AT32:AW32"/>
    <mergeCell ref="AT39:AW39"/>
    <mergeCell ref="AT46:AW46"/>
    <mergeCell ref="AT52:AW52"/>
    <mergeCell ref="BF2:BI2"/>
    <mergeCell ref="BK2:BN2"/>
    <mergeCell ref="AS18:AW18"/>
    <mergeCell ref="AT19:AW19"/>
    <mergeCell ref="AT20:AW20"/>
    <mergeCell ref="J485:L485"/>
    <mergeCell ref="Q485:S485"/>
    <mergeCell ref="T485:V485"/>
    <mergeCell ref="J486:K486"/>
    <mergeCell ref="P486:R486"/>
    <mergeCell ref="S486:V486"/>
    <mergeCell ref="J461:K461"/>
    <mergeCell ref="L461:M461"/>
    <mergeCell ref="Q461:S461"/>
    <mergeCell ref="T458:V458"/>
    <mergeCell ref="T470:V470"/>
    <mergeCell ref="T475:V475"/>
    <mergeCell ref="T461:V461"/>
    <mergeCell ref="J470:K470"/>
    <mergeCell ref="L470:M470"/>
    <mergeCell ref="Q470:S470"/>
    <mergeCell ref="Q475:S475"/>
    <mergeCell ref="L458:M458"/>
    <mergeCell ref="Q458:S458"/>
    <mergeCell ref="T465:V465"/>
    <mergeCell ref="L465:M465"/>
    <mergeCell ref="J475:K475"/>
    <mergeCell ref="Q465:S465"/>
    <mergeCell ref="N470:P470"/>
    <mergeCell ref="N475:P475"/>
    <mergeCell ref="J467:K467"/>
    <mergeCell ref="L467:M467"/>
    <mergeCell ref="Q467:S467"/>
    <mergeCell ref="T467:V467"/>
    <mergeCell ref="N458:P458"/>
    <mergeCell ref="N461:P461"/>
    <mergeCell ref="N467:P467"/>
    <mergeCell ref="AB69:AC69"/>
    <mergeCell ref="AF89:AG89"/>
    <mergeCell ref="AD67:AE68"/>
    <mergeCell ref="X75:Y75"/>
    <mergeCell ref="X76:Y76"/>
    <mergeCell ref="X77:Y77"/>
    <mergeCell ref="AH75:AI75"/>
    <mergeCell ref="AH78:AI78"/>
    <mergeCell ref="AB88:AC88"/>
    <mergeCell ref="AB89:AC89"/>
    <mergeCell ref="AD89:AE89"/>
    <mergeCell ref="V75:W75"/>
    <mergeCell ref="V76:W76"/>
    <mergeCell ref="V77:W77"/>
    <mergeCell ref="V78:W78"/>
    <mergeCell ref="Z88:AA89"/>
    <mergeCell ref="V70:Y71"/>
    <mergeCell ref="AF78:AG78"/>
    <mergeCell ref="AF88:AG88"/>
    <mergeCell ref="AB82:AC82"/>
    <mergeCell ref="AD82:AE82"/>
    <mergeCell ref="AF82:AG82"/>
    <mergeCell ref="AB83:AC83"/>
    <mergeCell ref="AD83:AE83"/>
    <mergeCell ref="AB84:AC84"/>
    <mergeCell ref="AD84:AE84"/>
    <mergeCell ref="V79:W79"/>
    <mergeCell ref="V80:W80"/>
    <mergeCell ref="Z70:AA70"/>
    <mergeCell ref="V81:W81"/>
    <mergeCell ref="V82:W82"/>
    <mergeCell ref="V83:W83"/>
    <mergeCell ref="AF66:AG66"/>
    <mergeCell ref="AV73:AW73"/>
    <mergeCell ref="BB72:BC72"/>
    <mergeCell ref="AP70:AQ70"/>
    <mergeCell ref="AP71:AQ71"/>
    <mergeCell ref="AP72:AQ72"/>
    <mergeCell ref="AV71:AW71"/>
    <mergeCell ref="AV72:AW72"/>
    <mergeCell ref="AH72:AI72"/>
    <mergeCell ref="AJ72:AK72"/>
    <mergeCell ref="AL72:AM72"/>
    <mergeCell ref="AP79:AQ79"/>
    <mergeCell ref="AP80:AQ80"/>
    <mergeCell ref="AP81:AQ81"/>
    <mergeCell ref="AN75:AO75"/>
    <mergeCell ref="AD69:AE69"/>
    <mergeCell ref="AF69:AG69"/>
    <mergeCell ref="AH69:AI69"/>
    <mergeCell ref="AJ69:AK69"/>
    <mergeCell ref="AL69:AM69"/>
    <mergeCell ref="AP74:AQ74"/>
    <mergeCell ref="AD73:AE73"/>
    <mergeCell ref="AF73:AG73"/>
    <mergeCell ref="AD74:AE74"/>
    <mergeCell ref="AF74:AG74"/>
    <mergeCell ref="AD75:AE75"/>
    <mergeCell ref="AF75:AG75"/>
    <mergeCell ref="AN69:AO69"/>
    <mergeCell ref="AP69:AQ69"/>
    <mergeCell ref="AN78:AO78"/>
    <mergeCell ref="AP75:AQ75"/>
    <mergeCell ref="AP76:AQ76"/>
    <mergeCell ref="AR68:AS68"/>
    <mergeCell ref="AT68:AU68"/>
    <mergeCell ref="AV68:AW68"/>
    <mergeCell ref="AP73:AQ73"/>
    <mergeCell ref="AR83:AS83"/>
    <mergeCell ref="AR84:AS84"/>
    <mergeCell ref="AR85:AS85"/>
    <mergeCell ref="AN77:AO77"/>
    <mergeCell ref="BD72:BE72"/>
    <mergeCell ref="AH70:AI70"/>
    <mergeCell ref="AJ70:AK70"/>
    <mergeCell ref="AL70:AM70"/>
    <mergeCell ref="BB73:BC73"/>
    <mergeCell ref="BD73:BE73"/>
    <mergeCell ref="AH71:AI71"/>
    <mergeCell ref="AJ71:AK71"/>
    <mergeCell ref="AL71:AM71"/>
    <mergeCell ref="AN70:AO70"/>
    <mergeCell ref="AN71:AO71"/>
    <mergeCell ref="AN72:AO72"/>
    <mergeCell ref="AN73:AO73"/>
    <mergeCell ref="AR70:AS70"/>
    <mergeCell ref="AR71:AS71"/>
    <mergeCell ref="AR72:AS72"/>
    <mergeCell ref="AR73:AS73"/>
    <mergeCell ref="AX72:AY72"/>
    <mergeCell ref="AZ72:BA72"/>
    <mergeCell ref="AX73:AY73"/>
    <mergeCell ref="AZ73:BA73"/>
    <mergeCell ref="AT79:AU79"/>
    <mergeCell ref="AT70:AU70"/>
    <mergeCell ref="AT85:AU85"/>
    <mergeCell ref="AV91:AW91"/>
    <mergeCell ref="AV92:AW92"/>
    <mergeCell ref="AV93:AW93"/>
    <mergeCell ref="AV94:AW94"/>
    <mergeCell ref="Z84:AA84"/>
    <mergeCell ref="AT84:AU84"/>
    <mergeCell ref="AV80:AW80"/>
    <mergeCell ref="AV84:AW84"/>
    <mergeCell ref="AV85:AW85"/>
    <mergeCell ref="AV86:AW86"/>
    <mergeCell ref="AV87:AW87"/>
    <mergeCell ref="AV88:AW88"/>
    <mergeCell ref="AV89:AW89"/>
    <mergeCell ref="AV90:AW90"/>
    <mergeCell ref="AN66:AO66"/>
    <mergeCell ref="AP66:AQ66"/>
    <mergeCell ref="AR66:AS66"/>
    <mergeCell ref="AT66:AU66"/>
    <mergeCell ref="AV66:AW66"/>
    <mergeCell ref="AN67:AO67"/>
    <mergeCell ref="AP67:AQ67"/>
    <mergeCell ref="AR67:AS67"/>
    <mergeCell ref="AT67:AU67"/>
    <mergeCell ref="AV67:AW67"/>
    <mergeCell ref="AR86:AS86"/>
    <mergeCell ref="AV74:AW74"/>
    <mergeCell ref="AV75:AW75"/>
    <mergeCell ref="AV76:AW76"/>
    <mergeCell ref="AV77:AW77"/>
    <mergeCell ref="AV78:AW78"/>
    <mergeCell ref="AP77:AQ77"/>
    <mergeCell ref="AT80:AU80"/>
    <mergeCell ref="Z71:AA71"/>
    <mergeCell ref="AT71:AU71"/>
    <mergeCell ref="Z72:AA72"/>
    <mergeCell ref="AT72:AU72"/>
    <mergeCell ref="Z73:AA73"/>
    <mergeCell ref="AT73:AU73"/>
    <mergeCell ref="Z74:AA74"/>
    <mergeCell ref="AT74:AU74"/>
    <mergeCell ref="Z75:AA75"/>
    <mergeCell ref="AT75:AU75"/>
    <mergeCell ref="Z76:AA76"/>
    <mergeCell ref="AT76:AU76"/>
    <mergeCell ref="Z77:AA77"/>
    <mergeCell ref="AT77:AU77"/>
    <mergeCell ref="Z78:AA78"/>
    <mergeCell ref="AT78:AU78"/>
    <mergeCell ref="AP78:AQ78"/>
    <mergeCell ref="AN74:AO74"/>
    <mergeCell ref="AR75:AS75"/>
    <mergeCell ref="AR76:AS76"/>
    <mergeCell ref="AR77:AS77"/>
    <mergeCell ref="AR78:AS78"/>
    <mergeCell ref="AL76:AM76"/>
    <mergeCell ref="AJ76:AK76"/>
    <mergeCell ref="AL75:AM75"/>
    <mergeCell ref="AJ75:AK75"/>
    <mergeCell ref="AL74:AM74"/>
    <mergeCell ref="AJ74:AK74"/>
    <mergeCell ref="AB76:AI77"/>
    <mergeCell ref="AD78:AE78"/>
    <mergeCell ref="AT86:AU86"/>
    <mergeCell ref="Z87:AA87"/>
    <mergeCell ref="AT87:AU87"/>
    <mergeCell ref="AH87:AI87"/>
    <mergeCell ref="AJ80:AK80"/>
    <mergeCell ref="AL80:AM80"/>
    <mergeCell ref="AJ81:AK81"/>
    <mergeCell ref="AL81:AM81"/>
    <mergeCell ref="AJ82:AK82"/>
    <mergeCell ref="AL82:AM82"/>
    <mergeCell ref="AD81:AE81"/>
    <mergeCell ref="AF81:AG81"/>
    <mergeCell ref="X79:AA80"/>
    <mergeCell ref="AN79:AO79"/>
    <mergeCell ref="AB87:AC87"/>
    <mergeCell ref="AR81:AS81"/>
    <mergeCell ref="AR82:AS82"/>
    <mergeCell ref="X87:Y87"/>
    <mergeCell ref="AD80:AE80"/>
    <mergeCell ref="AF80:AG80"/>
    <mergeCell ref="AJ79:AK79"/>
    <mergeCell ref="AL79:AM79"/>
    <mergeCell ref="AN82:AO82"/>
    <mergeCell ref="AR87:AS87"/>
    <mergeCell ref="X84:Y84"/>
    <mergeCell ref="Z81:AA81"/>
    <mergeCell ref="Z82:AA82"/>
    <mergeCell ref="Z83:AA83"/>
    <mergeCell ref="AD87:AE87"/>
    <mergeCell ref="AF87:AG87"/>
    <mergeCell ref="AN80:AO80"/>
    <mergeCell ref="AN81:AO81"/>
    <mergeCell ref="AT88:AU88"/>
    <mergeCell ref="AT89:AU89"/>
    <mergeCell ref="AT90:AU90"/>
    <mergeCell ref="AT91:AU91"/>
    <mergeCell ref="AT92:AU92"/>
    <mergeCell ref="AH88:AI88"/>
    <mergeCell ref="AH89:AI89"/>
    <mergeCell ref="AJ92:AK92"/>
    <mergeCell ref="AL92:AM92"/>
    <mergeCell ref="AH97:AI97"/>
    <mergeCell ref="AH98:AI98"/>
    <mergeCell ref="AH99:AI99"/>
    <mergeCell ref="AP91:AQ91"/>
    <mergeCell ref="AP92:AQ92"/>
    <mergeCell ref="AP88:AQ88"/>
    <mergeCell ref="AN101:AO101"/>
    <mergeCell ref="AN102:AO102"/>
    <mergeCell ref="AP89:AQ89"/>
    <mergeCell ref="AR90:AS90"/>
    <mergeCell ref="AR91:AS91"/>
    <mergeCell ref="AR92:AS92"/>
    <mergeCell ref="AT93:AU93"/>
    <mergeCell ref="AT94:AU94"/>
    <mergeCell ref="AT95:AU95"/>
    <mergeCell ref="AT96:AU96"/>
    <mergeCell ref="AT97:AU97"/>
    <mergeCell ref="AJ93:AK93"/>
    <mergeCell ref="AL93:AM93"/>
    <mergeCell ref="AJ94:AK94"/>
    <mergeCell ref="AL94:AM94"/>
    <mergeCell ref="AJ95:AK95"/>
    <mergeCell ref="AL95:AM95"/>
    <mergeCell ref="AB104:AC104"/>
    <mergeCell ref="AD104:AE104"/>
    <mergeCell ref="Z104:AA104"/>
    <mergeCell ref="AB101:AC101"/>
    <mergeCell ref="AD102:AE102"/>
    <mergeCell ref="AF101:AG101"/>
    <mergeCell ref="AH82:AI82"/>
    <mergeCell ref="AH96:AI96"/>
    <mergeCell ref="AF90:AG90"/>
    <mergeCell ref="AF91:AG91"/>
    <mergeCell ref="AD88:AE88"/>
    <mergeCell ref="AD90:AE90"/>
    <mergeCell ref="AB91:AE92"/>
    <mergeCell ref="AF83:AO84"/>
    <mergeCell ref="AL85:AM85"/>
    <mergeCell ref="AB90:AC90"/>
    <mergeCell ref="Z94:AA94"/>
    <mergeCell ref="Z95:AA95"/>
    <mergeCell ref="Z96:AA96"/>
    <mergeCell ref="Z97:AA97"/>
    <mergeCell ref="AB94:AC94"/>
    <mergeCell ref="AB95:AC95"/>
    <mergeCell ref="AJ96:AK96"/>
    <mergeCell ref="AL96:AM96"/>
    <mergeCell ref="AJ97:AK97"/>
    <mergeCell ref="AL97:AM97"/>
    <mergeCell ref="AN96:AO96"/>
    <mergeCell ref="AB93:AC93"/>
    <mergeCell ref="AD93:AE93"/>
    <mergeCell ref="AB96:AC96"/>
    <mergeCell ref="AD96:AE96"/>
    <mergeCell ref="AF93:AG93"/>
    <mergeCell ref="AN89:AO89"/>
    <mergeCell ref="AN90:AO90"/>
    <mergeCell ref="AJ73:AK73"/>
    <mergeCell ref="AJ77:AK77"/>
    <mergeCell ref="AL77:AM77"/>
    <mergeCell ref="AJ78:AK78"/>
    <mergeCell ref="AL78:AM78"/>
    <mergeCell ref="AH79:AI79"/>
    <mergeCell ref="AH80:AI80"/>
    <mergeCell ref="AD79:AE79"/>
    <mergeCell ref="AF79:AG79"/>
    <mergeCell ref="AL73:AM73"/>
    <mergeCell ref="AD71:AE71"/>
    <mergeCell ref="AF71:AG71"/>
    <mergeCell ref="AB72:AC72"/>
    <mergeCell ref="AD72:AE72"/>
    <mergeCell ref="AF72:AG72"/>
    <mergeCell ref="AB78:AC78"/>
    <mergeCell ref="AB79:AC79"/>
    <mergeCell ref="AB80:AC80"/>
    <mergeCell ref="AB81:AC81"/>
    <mergeCell ref="AB85:AI86"/>
    <mergeCell ref="AH81:AI81"/>
    <mergeCell ref="AH92:AI92"/>
    <mergeCell ref="AH93:AI93"/>
    <mergeCell ref="AH94:AI94"/>
    <mergeCell ref="AH95:AI95"/>
    <mergeCell ref="AD101:AE101"/>
    <mergeCell ref="AB102:AC102"/>
    <mergeCell ref="AB103:AC103"/>
    <mergeCell ref="AD103:AE103"/>
    <mergeCell ref="AF96:AG96"/>
    <mergeCell ref="AF102:AG102"/>
    <mergeCell ref="AF103:AG103"/>
    <mergeCell ref="AB98:AC98"/>
    <mergeCell ref="AD98:AE98"/>
    <mergeCell ref="AD94:AG95"/>
    <mergeCell ref="AB99:AC99"/>
    <mergeCell ref="AD99:AE99"/>
    <mergeCell ref="AB100:AC100"/>
    <mergeCell ref="AD100:AE100"/>
    <mergeCell ref="AF97:AG98"/>
    <mergeCell ref="AF100:AG100"/>
    <mergeCell ref="AB97:AC97"/>
    <mergeCell ref="AD97:AE97"/>
    <mergeCell ref="AP82:AQ82"/>
    <mergeCell ref="AP86:AQ86"/>
    <mergeCell ref="AP87:AQ87"/>
    <mergeCell ref="AN104:AO104"/>
    <mergeCell ref="AP90:AQ90"/>
    <mergeCell ref="AR88:AS88"/>
    <mergeCell ref="AR89:AS89"/>
    <mergeCell ref="AR93:AS93"/>
    <mergeCell ref="AP83:AQ83"/>
    <mergeCell ref="AP85:AQ85"/>
    <mergeCell ref="AP93:AQ93"/>
    <mergeCell ref="AP94:AQ94"/>
    <mergeCell ref="AP84:AQ84"/>
    <mergeCell ref="AF104:AG104"/>
    <mergeCell ref="AF99:AG99"/>
    <mergeCell ref="AR98:AS98"/>
    <mergeCell ref="AV95:AW95"/>
    <mergeCell ref="AV96:AW96"/>
    <mergeCell ref="AV97:AW97"/>
    <mergeCell ref="AV98:AW98"/>
    <mergeCell ref="AV99:AW99"/>
    <mergeCell ref="AR95:AS95"/>
    <mergeCell ref="AT98:AU98"/>
    <mergeCell ref="AT99:AU99"/>
    <mergeCell ref="AT100:AU100"/>
    <mergeCell ref="AT101:AU101"/>
    <mergeCell ref="AT102:AU102"/>
    <mergeCell ref="AV100:AW100"/>
    <mergeCell ref="AV101:AW101"/>
    <mergeCell ref="AV102:AW102"/>
    <mergeCell ref="AP98:AQ98"/>
    <mergeCell ref="AP99:AQ99"/>
    <mergeCell ref="AT82:AU82"/>
    <mergeCell ref="AT83:AU83"/>
    <mergeCell ref="AV81:AW81"/>
    <mergeCell ref="AV82:AW82"/>
    <mergeCell ref="AV83:AW83"/>
    <mergeCell ref="AT103:AU103"/>
    <mergeCell ref="AV103:AW103"/>
    <mergeCell ref="AT104:AU104"/>
    <mergeCell ref="AV104:AW104"/>
    <mergeCell ref="AR96:AS96"/>
    <mergeCell ref="AR97:AS97"/>
    <mergeCell ref="AH100:AI100"/>
    <mergeCell ref="AH101:AI101"/>
    <mergeCell ref="AR79:AS79"/>
    <mergeCell ref="AR80:AS80"/>
    <mergeCell ref="AJ104:AK104"/>
    <mergeCell ref="AL104:AM104"/>
    <mergeCell ref="AJ87:AK87"/>
    <mergeCell ref="AL87:AM87"/>
    <mergeCell ref="AJ88:AK88"/>
    <mergeCell ref="AL88:AM88"/>
    <mergeCell ref="AJ89:AK89"/>
    <mergeCell ref="AL89:AM89"/>
    <mergeCell ref="AJ90:AK90"/>
    <mergeCell ref="AL90:AM90"/>
    <mergeCell ref="AJ91:AK91"/>
    <mergeCell ref="AL91:AM91"/>
    <mergeCell ref="AJ85:AK85"/>
    <mergeCell ref="AJ86:AK86"/>
    <mergeCell ref="AN87:AO87"/>
    <mergeCell ref="AN88:AO88"/>
    <mergeCell ref="AP104:AQ104"/>
    <mergeCell ref="AR101:AS101"/>
    <mergeCell ref="AR102:AS102"/>
    <mergeCell ref="AR103:AS103"/>
    <mergeCell ref="AR104:AS104"/>
    <mergeCell ref="X88:Y88"/>
    <mergeCell ref="X89:Y89"/>
    <mergeCell ref="X101:Y101"/>
    <mergeCell ref="X102:Y102"/>
    <mergeCell ref="X103:Y103"/>
    <mergeCell ref="X104:Y104"/>
    <mergeCell ref="Z90:AA90"/>
    <mergeCell ref="Z91:AA91"/>
    <mergeCell ref="Z92:AA92"/>
    <mergeCell ref="AR99:AS99"/>
    <mergeCell ref="AR100:AS100"/>
    <mergeCell ref="AN94:AO94"/>
    <mergeCell ref="AN95:AO95"/>
    <mergeCell ref="AP100:AQ100"/>
    <mergeCell ref="AP101:AQ101"/>
    <mergeCell ref="AP102:AQ102"/>
    <mergeCell ref="AP103:AQ103"/>
    <mergeCell ref="AP95:AQ95"/>
    <mergeCell ref="AP96:AQ96"/>
    <mergeCell ref="AP97:AQ97"/>
    <mergeCell ref="AH102:AI102"/>
    <mergeCell ref="AH103:AI103"/>
    <mergeCell ref="AH104:AI104"/>
    <mergeCell ref="AJ103:AO103"/>
    <mergeCell ref="AJ102:AK102"/>
    <mergeCell ref="AL102:AM102"/>
    <mergeCell ref="AF92:AG92"/>
    <mergeCell ref="AH90:AI90"/>
    <mergeCell ref="V84:W84"/>
    <mergeCell ref="V98:W98"/>
    <mergeCell ref="V87:W87"/>
    <mergeCell ref="V88:W88"/>
    <mergeCell ref="V89:W89"/>
    <mergeCell ref="V90:W90"/>
    <mergeCell ref="V91:W91"/>
    <mergeCell ref="V92:W92"/>
    <mergeCell ref="V93:W93"/>
    <mergeCell ref="AR94:AS94"/>
    <mergeCell ref="E62:M62"/>
    <mergeCell ref="E63:M63"/>
    <mergeCell ref="E64:M64"/>
    <mergeCell ref="E65:M65"/>
    <mergeCell ref="AN76:AO76"/>
    <mergeCell ref="N64:U64"/>
    <mergeCell ref="T69:U69"/>
    <mergeCell ref="N69:O69"/>
    <mergeCell ref="P69:Q69"/>
    <mergeCell ref="R69:S69"/>
    <mergeCell ref="N70:O70"/>
    <mergeCell ref="P70:Q70"/>
    <mergeCell ref="R70:S70"/>
    <mergeCell ref="T70:U70"/>
    <mergeCell ref="N71:O71"/>
    <mergeCell ref="P71:Q71"/>
    <mergeCell ref="R71:S71"/>
    <mergeCell ref="T71:U71"/>
    <mergeCell ref="N72:O72"/>
    <mergeCell ref="P72:Q72"/>
    <mergeCell ref="R72:S72"/>
    <mergeCell ref="T72:U72"/>
    <mergeCell ref="Z101:AA101"/>
    <mergeCell ref="Z102:AA102"/>
    <mergeCell ref="Z103:AA103"/>
    <mergeCell ref="V101:W101"/>
    <mergeCell ref="V102:W102"/>
    <mergeCell ref="V103:W103"/>
    <mergeCell ref="V96:W96"/>
    <mergeCell ref="V97:W97"/>
    <mergeCell ref="AN97:AO97"/>
    <mergeCell ref="AN98:AO98"/>
    <mergeCell ref="AN99:AO99"/>
    <mergeCell ref="AN93:AO93"/>
    <mergeCell ref="V95:W95"/>
    <mergeCell ref="AN91:AO91"/>
    <mergeCell ref="AN92:AO92"/>
    <mergeCell ref="AJ98:AK98"/>
    <mergeCell ref="AL98:AM98"/>
    <mergeCell ref="AJ99:AK99"/>
    <mergeCell ref="AL99:AM99"/>
    <mergeCell ref="AJ100:AK100"/>
    <mergeCell ref="AL100:AM100"/>
    <mergeCell ref="AJ101:AK101"/>
    <mergeCell ref="AL101:AM101"/>
    <mergeCell ref="AN100:AO100"/>
    <mergeCell ref="Z99:AA99"/>
    <mergeCell ref="Z100:AA100"/>
    <mergeCell ref="Z98:AA98"/>
    <mergeCell ref="X93:Y93"/>
    <mergeCell ref="X94:Y94"/>
    <mergeCell ref="X95:Y95"/>
    <mergeCell ref="X96:Y96"/>
    <mergeCell ref="AH91:AI91"/>
    <mergeCell ref="AT69:AU69"/>
    <mergeCell ref="AV69:AW69"/>
    <mergeCell ref="AL66:AM66"/>
    <mergeCell ref="N73:O73"/>
    <mergeCell ref="P73:Q73"/>
    <mergeCell ref="R73:S73"/>
    <mergeCell ref="T73:U73"/>
    <mergeCell ref="V72:W72"/>
    <mergeCell ref="X72:Y72"/>
    <mergeCell ref="AR74:AS74"/>
    <mergeCell ref="R67:S68"/>
    <mergeCell ref="T67:U68"/>
    <mergeCell ref="V67:W68"/>
    <mergeCell ref="X67:Y68"/>
    <mergeCell ref="Z67:AA68"/>
    <mergeCell ref="AB67:AC68"/>
    <mergeCell ref="AJ67:AK67"/>
    <mergeCell ref="AL67:AM67"/>
    <mergeCell ref="AJ68:AK68"/>
    <mergeCell ref="AL68:AM68"/>
    <mergeCell ref="AH73:AI73"/>
    <mergeCell ref="AH74:AI74"/>
    <mergeCell ref="AF67:AG68"/>
    <mergeCell ref="AH67:AI68"/>
    <mergeCell ref="X66:Y66"/>
    <mergeCell ref="Z66:AA66"/>
    <mergeCell ref="X69:Y69"/>
    <mergeCell ref="Z69:AA69"/>
    <mergeCell ref="AB70:AC70"/>
    <mergeCell ref="AV70:AW70"/>
    <mergeCell ref="AN68:AO68"/>
    <mergeCell ref="AP68:AQ68"/>
    <mergeCell ref="AV79:AW79"/>
    <mergeCell ref="AT81:AU81"/>
    <mergeCell ref="AD70:AE70"/>
    <mergeCell ref="AF70:AG70"/>
    <mergeCell ref="AB71:AC71"/>
    <mergeCell ref="T102:U102"/>
    <mergeCell ref="T103:U103"/>
    <mergeCell ref="N78:O78"/>
    <mergeCell ref="P78:Q78"/>
    <mergeCell ref="N79:O79"/>
    <mergeCell ref="P79:Q79"/>
    <mergeCell ref="N80:O80"/>
    <mergeCell ref="P80:Q80"/>
    <mergeCell ref="N81:O81"/>
    <mergeCell ref="P81:Q81"/>
    <mergeCell ref="N83:O83"/>
    <mergeCell ref="P83:Q83"/>
    <mergeCell ref="N84:O84"/>
    <mergeCell ref="P84:Q84"/>
    <mergeCell ref="T97:U97"/>
    <mergeCell ref="T82:U82"/>
    <mergeCell ref="R97:S97"/>
    <mergeCell ref="R98:S98"/>
    <mergeCell ref="R101:S101"/>
    <mergeCell ref="R102:S102"/>
    <mergeCell ref="R103:S103"/>
    <mergeCell ref="R78:S78"/>
    <mergeCell ref="R79:S79"/>
    <mergeCell ref="R80:S80"/>
    <mergeCell ref="R81:S81"/>
    <mergeCell ref="R85:AA86"/>
    <mergeCell ref="P77:Q77"/>
    <mergeCell ref="N94:O94"/>
    <mergeCell ref="P94:Q94"/>
    <mergeCell ref="N74:O74"/>
    <mergeCell ref="P74:Q74"/>
    <mergeCell ref="R74:S74"/>
    <mergeCell ref="T74:U74"/>
    <mergeCell ref="N75:O75"/>
    <mergeCell ref="P75:Q75"/>
    <mergeCell ref="R75:S75"/>
    <mergeCell ref="T75:U75"/>
    <mergeCell ref="T87:U87"/>
    <mergeCell ref="T76:U76"/>
    <mergeCell ref="T77:U77"/>
    <mergeCell ref="T78:U78"/>
    <mergeCell ref="T79:U79"/>
    <mergeCell ref="T80:U80"/>
    <mergeCell ref="T81:U81"/>
    <mergeCell ref="T84:U84"/>
    <mergeCell ref="N92:O92"/>
    <mergeCell ref="P102:Q102"/>
    <mergeCell ref="T83:U83"/>
    <mergeCell ref="R76:S76"/>
    <mergeCell ref="N76:O76"/>
    <mergeCell ref="P76:Q76"/>
    <mergeCell ref="N77:O77"/>
    <mergeCell ref="T98:U98"/>
    <mergeCell ref="T101:U101"/>
    <mergeCell ref="P92:Q92"/>
    <mergeCell ref="N104:O104"/>
    <mergeCell ref="P104:Q104"/>
    <mergeCell ref="N95:O95"/>
    <mergeCell ref="P95:Q95"/>
    <mergeCell ref="N96:O96"/>
    <mergeCell ref="P96:Q96"/>
    <mergeCell ref="N97:O97"/>
    <mergeCell ref="P97:Q97"/>
    <mergeCell ref="N98:O98"/>
    <mergeCell ref="P98:Q98"/>
    <mergeCell ref="N99:O99"/>
    <mergeCell ref="P99:Q99"/>
    <mergeCell ref="R99:S99"/>
    <mergeCell ref="R100:S100"/>
    <mergeCell ref="T104:U104"/>
    <mergeCell ref="T88:U88"/>
    <mergeCell ref="T89:U89"/>
    <mergeCell ref="T90:U90"/>
    <mergeCell ref="T91:U91"/>
    <mergeCell ref="T92:U92"/>
    <mergeCell ref="T93:U93"/>
    <mergeCell ref="T94:U94"/>
    <mergeCell ref="T95:U95"/>
    <mergeCell ref="T96:U96"/>
    <mergeCell ref="R108:AW108"/>
    <mergeCell ref="N105:Q107"/>
    <mergeCell ref="X78:Y78"/>
    <mergeCell ref="X81:Y81"/>
    <mergeCell ref="X82:Y82"/>
    <mergeCell ref="X83:Y83"/>
    <mergeCell ref="X90:Y90"/>
    <mergeCell ref="X91:Y91"/>
    <mergeCell ref="X92:Y92"/>
    <mergeCell ref="V94:W94"/>
    <mergeCell ref="R90:S90"/>
    <mergeCell ref="R91:S91"/>
    <mergeCell ref="R92:S92"/>
    <mergeCell ref="R93:S93"/>
    <mergeCell ref="R94:S94"/>
    <mergeCell ref="N93:O93"/>
    <mergeCell ref="P93:Q93"/>
    <mergeCell ref="N102:O102"/>
    <mergeCell ref="N87:O87"/>
    <mergeCell ref="P87:Q87"/>
    <mergeCell ref="N88:O88"/>
    <mergeCell ref="P88:Q88"/>
    <mergeCell ref="N89:O89"/>
    <mergeCell ref="P89:Q89"/>
    <mergeCell ref="R82:S82"/>
    <mergeCell ref="R83:S83"/>
    <mergeCell ref="R84:S84"/>
    <mergeCell ref="N90:O90"/>
    <mergeCell ref="P90:Q90"/>
    <mergeCell ref="N91:O91"/>
    <mergeCell ref="P91:Q91"/>
    <mergeCell ref="H56:I56"/>
    <mergeCell ref="H55:I55"/>
    <mergeCell ref="H57:I57"/>
    <mergeCell ref="R105:U107"/>
    <mergeCell ref="V105:AA107"/>
    <mergeCell ref="AB105:AI107"/>
    <mergeCell ref="AJ105:AO107"/>
    <mergeCell ref="AP105:AW107"/>
    <mergeCell ref="AN85:AO85"/>
    <mergeCell ref="AL86:AM86"/>
    <mergeCell ref="AN86:AO86"/>
    <mergeCell ref="P65:Q65"/>
    <mergeCell ref="N65:O65"/>
    <mergeCell ref="N66:O66"/>
    <mergeCell ref="P66:Q66"/>
    <mergeCell ref="N67:O67"/>
    <mergeCell ref="P67:Q67"/>
    <mergeCell ref="N68:O68"/>
    <mergeCell ref="P68:Q68"/>
    <mergeCell ref="N85:Q86"/>
    <mergeCell ref="R87:S87"/>
    <mergeCell ref="R88:S88"/>
    <mergeCell ref="R89:S89"/>
    <mergeCell ref="R95:S95"/>
    <mergeCell ref="R96:S96"/>
    <mergeCell ref="R104:S104"/>
    <mergeCell ref="N100:O100"/>
    <mergeCell ref="P100:Q100"/>
    <mergeCell ref="N101:O101"/>
    <mergeCell ref="P101:Q101"/>
    <mergeCell ref="N103:O103"/>
    <mergeCell ref="P103:Q103"/>
    <mergeCell ref="AK480:AN480"/>
    <mergeCell ref="AK481:AN481"/>
    <mergeCell ref="AK482:AN482"/>
    <mergeCell ref="AK483:AN483"/>
    <mergeCell ref="AK484:AN484"/>
    <mergeCell ref="AK471:AN471"/>
    <mergeCell ref="AO474:AP474"/>
    <mergeCell ref="AO475:AP475"/>
    <mergeCell ref="AO476:AP476"/>
    <mergeCell ref="AO477:AP477"/>
    <mergeCell ref="AO478:AP478"/>
    <mergeCell ref="AO479:AP479"/>
    <mergeCell ref="AO480:AP480"/>
    <mergeCell ref="AO472:AP472"/>
    <mergeCell ref="AO468:AP468"/>
    <mergeCell ref="AO469:AP469"/>
    <mergeCell ref="AO470:AP470"/>
    <mergeCell ref="AQ467:AR467"/>
    <mergeCell ref="AQ468:AR468"/>
    <mergeCell ref="AQ469:AR469"/>
    <mergeCell ref="AQ470:AR470"/>
    <mergeCell ref="AQ471:AR471"/>
    <mergeCell ref="AQ472:AR472"/>
    <mergeCell ref="AQ473:AR473"/>
    <mergeCell ref="AS465:AT465"/>
    <mergeCell ref="AS458:AT458"/>
    <mergeCell ref="AS459:AT459"/>
    <mergeCell ref="AS460:AT460"/>
    <mergeCell ref="AS461:AT461"/>
    <mergeCell ref="AS462:AT462"/>
    <mergeCell ref="AO471:AP471"/>
    <mergeCell ref="AQ466:AR466"/>
    <mergeCell ref="E111:M111"/>
    <mergeCell ref="N111:Q112"/>
    <mergeCell ref="R111:U112"/>
    <mergeCell ref="V111:AA111"/>
    <mergeCell ref="AB111:AI111"/>
    <mergeCell ref="AJ111:AO111"/>
    <mergeCell ref="AP111:AW112"/>
    <mergeCell ref="E112:M112"/>
    <mergeCell ref="V112:AI112"/>
    <mergeCell ref="AJ112:AO112"/>
    <mergeCell ref="E113:M113"/>
    <mergeCell ref="N113:U113"/>
    <mergeCell ref="V113:AC113"/>
    <mergeCell ref="AD113:AK113"/>
    <mergeCell ref="AL113:AS113"/>
    <mergeCell ref="AT113:AW113"/>
    <mergeCell ref="AT115:AU115"/>
    <mergeCell ref="AV115:AW115"/>
    <mergeCell ref="AV114:AW114"/>
    <mergeCell ref="AR116:AS116"/>
    <mergeCell ref="AT116:AU116"/>
    <mergeCell ref="AV116:AW116"/>
    <mergeCell ref="N117:O117"/>
    <mergeCell ref="P117:Q117"/>
    <mergeCell ref="AJ117:AK117"/>
    <mergeCell ref="AL117:AM117"/>
    <mergeCell ref="AN117:AO117"/>
    <mergeCell ref="AP117:AQ117"/>
    <mergeCell ref="AR117:AS117"/>
    <mergeCell ref="AT117:AU117"/>
    <mergeCell ref="AV117:AW117"/>
    <mergeCell ref="AR118:AS118"/>
    <mergeCell ref="AX113:BA113"/>
    <mergeCell ref="E114:M114"/>
    <mergeCell ref="N114:O114"/>
    <mergeCell ref="P114:Q114"/>
    <mergeCell ref="R114:S114"/>
    <mergeCell ref="T114:U114"/>
    <mergeCell ref="V114:W114"/>
    <mergeCell ref="X114:Y114"/>
    <mergeCell ref="Z114:AA114"/>
    <mergeCell ref="AB114:AC114"/>
    <mergeCell ref="AD114:AE114"/>
    <mergeCell ref="AF114:AG114"/>
    <mergeCell ref="AH114:AI114"/>
    <mergeCell ref="AJ114:AK114"/>
    <mergeCell ref="AL114:AM114"/>
    <mergeCell ref="AN114:AO114"/>
    <mergeCell ref="AP114:AQ114"/>
    <mergeCell ref="AR114:AS114"/>
    <mergeCell ref="AT114:AU114"/>
    <mergeCell ref="B115:B132"/>
    <mergeCell ref="E115:M117"/>
    <mergeCell ref="N115:O115"/>
    <mergeCell ref="P115:Q115"/>
    <mergeCell ref="R115:U115"/>
    <mergeCell ref="V115:W115"/>
    <mergeCell ref="X115:Y115"/>
    <mergeCell ref="Z115:AA115"/>
    <mergeCell ref="AB115:AC115"/>
    <mergeCell ref="AD115:AE115"/>
    <mergeCell ref="AF115:AG115"/>
    <mergeCell ref="AH115:AI115"/>
    <mergeCell ref="AJ115:AK115"/>
    <mergeCell ref="AL115:AM115"/>
    <mergeCell ref="AN115:AO115"/>
    <mergeCell ref="AP115:AQ115"/>
    <mergeCell ref="AR115:AS115"/>
    <mergeCell ref="N116:O116"/>
    <mergeCell ref="P116:Q116"/>
    <mergeCell ref="R116:S117"/>
    <mergeCell ref="T116:U117"/>
    <mergeCell ref="V116:W117"/>
    <mergeCell ref="X116:Y117"/>
    <mergeCell ref="Z116:AA117"/>
    <mergeCell ref="AB116:AC117"/>
    <mergeCell ref="AD116:AE117"/>
    <mergeCell ref="AF116:AG117"/>
    <mergeCell ref="AH116:AI117"/>
    <mergeCell ref="AJ116:AK116"/>
    <mergeCell ref="AL116:AM116"/>
    <mergeCell ref="AN116:AO116"/>
    <mergeCell ref="AP116:AQ116"/>
    <mergeCell ref="D118:D122"/>
    <mergeCell ref="E118:M120"/>
    <mergeCell ref="N118:O118"/>
    <mergeCell ref="P118:Q118"/>
    <mergeCell ref="R118:S118"/>
    <mergeCell ref="T118:U118"/>
    <mergeCell ref="V118:W118"/>
    <mergeCell ref="X118:Y118"/>
    <mergeCell ref="Z118:AA118"/>
    <mergeCell ref="AB118:AC118"/>
    <mergeCell ref="AD118:AE118"/>
    <mergeCell ref="AF118:AG118"/>
    <mergeCell ref="AH118:AI118"/>
    <mergeCell ref="AJ118:AK118"/>
    <mergeCell ref="AL118:AM118"/>
    <mergeCell ref="AN118:AO118"/>
    <mergeCell ref="AP118:AQ118"/>
    <mergeCell ref="E121:M123"/>
    <mergeCell ref="AB121:AC121"/>
    <mergeCell ref="AD121:AE121"/>
    <mergeCell ref="AP121:AQ121"/>
    <mergeCell ref="D123:D129"/>
    <mergeCell ref="E124:M126"/>
    <mergeCell ref="N124:O124"/>
    <mergeCell ref="P124:Q124"/>
    <mergeCell ref="R124:S124"/>
    <mergeCell ref="T124:U124"/>
    <mergeCell ref="AJ124:AK124"/>
    <mergeCell ref="AL124:AM124"/>
    <mergeCell ref="AN124:AO124"/>
    <mergeCell ref="AP124:AQ124"/>
    <mergeCell ref="AT118:AU118"/>
    <mergeCell ref="AV118:AW118"/>
    <mergeCell ref="R119:S119"/>
    <mergeCell ref="T119:U119"/>
    <mergeCell ref="AJ119:AK119"/>
    <mergeCell ref="AL119:AM119"/>
    <mergeCell ref="AN119:AO119"/>
    <mergeCell ref="AP119:AQ119"/>
    <mergeCell ref="AR119:AS119"/>
    <mergeCell ref="AT119:AU119"/>
    <mergeCell ref="AV119:AW119"/>
    <mergeCell ref="N120:O120"/>
    <mergeCell ref="P120:Q120"/>
    <mergeCell ref="R120:S120"/>
    <mergeCell ref="T120:U120"/>
    <mergeCell ref="V120:W120"/>
    <mergeCell ref="X120:Y120"/>
    <mergeCell ref="Z120:AA120"/>
    <mergeCell ref="AB120:AC120"/>
    <mergeCell ref="AD120:AE120"/>
    <mergeCell ref="AF120:AO121"/>
    <mergeCell ref="AP120:AQ120"/>
    <mergeCell ref="AR120:AS120"/>
    <mergeCell ref="AT120:AU120"/>
    <mergeCell ref="AV120:AW120"/>
    <mergeCell ref="N121:O121"/>
    <mergeCell ref="P121:Q121"/>
    <mergeCell ref="R121:S121"/>
    <mergeCell ref="T121:U121"/>
    <mergeCell ref="V121:W121"/>
    <mergeCell ref="X121:Y121"/>
    <mergeCell ref="Z121:AA121"/>
    <mergeCell ref="AR121:AS121"/>
    <mergeCell ref="AT121:AU121"/>
    <mergeCell ref="AV121:AW121"/>
    <mergeCell ref="AX121:AY121"/>
    <mergeCell ref="AZ121:BA121"/>
    <mergeCell ref="BB121:BC121"/>
    <mergeCell ref="BD121:BE121"/>
    <mergeCell ref="N122:Q123"/>
    <mergeCell ref="R122:AA123"/>
    <mergeCell ref="AB122:AI123"/>
    <mergeCell ref="AJ122:AK122"/>
    <mergeCell ref="AL122:AM122"/>
    <mergeCell ref="AN122:AO122"/>
    <mergeCell ref="AP122:AQ122"/>
    <mergeCell ref="AR122:AS122"/>
    <mergeCell ref="AT122:AU122"/>
    <mergeCell ref="AV122:AW122"/>
    <mergeCell ref="AX122:AY122"/>
    <mergeCell ref="AZ122:BA122"/>
    <mergeCell ref="BB122:BC122"/>
    <mergeCell ref="BD122:BE122"/>
    <mergeCell ref="AJ123:AK123"/>
    <mergeCell ref="AL123:AM123"/>
    <mergeCell ref="AN123:AO123"/>
    <mergeCell ref="AP123:AQ123"/>
    <mergeCell ref="AR123:AS123"/>
    <mergeCell ref="AT123:AU123"/>
    <mergeCell ref="AV123:AW123"/>
    <mergeCell ref="AR124:AS124"/>
    <mergeCell ref="AT124:AU124"/>
    <mergeCell ref="AV124:AW124"/>
    <mergeCell ref="N125:O125"/>
    <mergeCell ref="P125:Q125"/>
    <mergeCell ref="R125:S125"/>
    <mergeCell ref="T125:U125"/>
    <mergeCell ref="V125:AA126"/>
    <mergeCell ref="AB125:AC125"/>
    <mergeCell ref="AD125:AE125"/>
    <mergeCell ref="AF125:AG125"/>
    <mergeCell ref="AH125:AI125"/>
    <mergeCell ref="AJ125:AK125"/>
    <mergeCell ref="AL125:AM125"/>
    <mergeCell ref="AN125:AO125"/>
    <mergeCell ref="AP125:AQ125"/>
    <mergeCell ref="AR125:AS125"/>
    <mergeCell ref="AT125:AU125"/>
    <mergeCell ref="AV125:AW125"/>
    <mergeCell ref="N126:O126"/>
    <mergeCell ref="P126:Q126"/>
    <mergeCell ref="R126:S126"/>
    <mergeCell ref="T126:U126"/>
    <mergeCell ref="AB126:AC126"/>
    <mergeCell ref="AD126:AE126"/>
    <mergeCell ref="AF126:AG126"/>
    <mergeCell ref="AH126:AI126"/>
    <mergeCell ref="AJ126:AK126"/>
    <mergeCell ref="AL126:AM126"/>
    <mergeCell ref="AN126:AO126"/>
    <mergeCell ref="AP126:AQ126"/>
    <mergeCell ref="AR126:AS126"/>
    <mergeCell ref="AT126:AU126"/>
    <mergeCell ref="AV126:AW126"/>
    <mergeCell ref="E127:M129"/>
    <mergeCell ref="N127:O127"/>
    <mergeCell ref="P127:Q127"/>
    <mergeCell ref="R127:S127"/>
    <mergeCell ref="T127:U127"/>
    <mergeCell ref="V127:W128"/>
    <mergeCell ref="X127:AA128"/>
    <mergeCell ref="AB127:AC127"/>
    <mergeCell ref="AD127:AE127"/>
    <mergeCell ref="AF127:AG127"/>
    <mergeCell ref="AH127:AI127"/>
    <mergeCell ref="AJ127:AK127"/>
    <mergeCell ref="AL127:AM127"/>
    <mergeCell ref="AN127:AO127"/>
    <mergeCell ref="AP127:AQ127"/>
    <mergeCell ref="AR127:AS127"/>
    <mergeCell ref="AT127:AU127"/>
    <mergeCell ref="AT129:AU129"/>
    <mergeCell ref="AV127:AW127"/>
    <mergeCell ref="N128:O128"/>
    <mergeCell ref="P128:Q128"/>
    <mergeCell ref="R128:S128"/>
    <mergeCell ref="T128:U128"/>
    <mergeCell ref="AB128:AC128"/>
    <mergeCell ref="AD128:AE128"/>
    <mergeCell ref="AF128:AG128"/>
    <mergeCell ref="AH128:AI128"/>
    <mergeCell ref="AJ128:AK128"/>
    <mergeCell ref="AL128:AM128"/>
    <mergeCell ref="AN128:AO128"/>
    <mergeCell ref="AR128:AS128"/>
    <mergeCell ref="AT128:AU128"/>
    <mergeCell ref="AV128:AW128"/>
    <mergeCell ref="N129:O129"/>
    <mergeCell ref="P129:Q129"/>
    <mergeCell ref="R129:S129"/>
    <mergeCell ref="T129:U129"/>
    <mergeCell ref="V129:W130"/>
    <mergeCell ref="X129:Y130"/>
    <mergeCell ref="Z129:AA129"/>
    <mergeCell ref="AB129:AC129"/>
    <mergeCell ref="AD129:AE129"/>
    <mergeCell ref="AF129:AG129"/>
    <mergeCell ref="AH129:AI129"/>
    <mergeCell ref="AJ129:AK129"/>
    <mergeCell ref="AL129:AM129"/>
    <mergeCell ref="AN129:AO129"/>
    <mergeCell ref="AP129:AQ129"/>
    <mergeCell ref="AR129:AS129"/>
    <mergeCell ref="AV129:AW129"/>
    <mergeCell ref="AP128:AQ128"/>
    <mergeCell ref="E130:M132"/>
    <mergeCell ref="N130:O130"/>
    <mergeCell ref="P130:Q130"/>
    <mergeCell ref="R130:S130"/>
    <mergeCell ref="T130:U130"/>
    <mergeCell ref="Z130:AA130"/>
    <mergeCell ref="AB130:AC130"/>
    <mergeCell ref="AD130:AE130"/>
    <mergeCell ref="AF130:AG130"/>
    <mergeCell ref="AH130:AI130"/>
    <mergeCell ref="AJ130:AK130"/>
    <mergeCell ref="AL130:AM130"/>
    <mergeCell ref="AN130:AO130"/>
    <mergeCell ref="AP130:AQ130"/>
    <mergeCell ref="AR130:AS130"/>
    <mergeCell ref="AT130:AU130"/>
    <mergeCell ref="AV130:AW130"/>
    <mergeCell ref="R131:S131"/>
    <mergeCell ref="T131:U131"/>
    <mergeCell ref="V131:Y132"/>
    <mergeCell ref="Z131:AA131"/>
    <mergeCell ref="AJ131:AK131"/>
    <mergeCell ref="AL131:AM131"/>
    <mergeCell ref="AN131:AO131"/>
    <mergeCell ref="AP131:AQ131"/>
    <mergeCell ref="AR131:AS131"/>
    <mergeCell ref="AT131:AU131"/>
    <mergeCell ref="AV131:AW131"/>
    <mergeCell ref="Z132:AA132"/>
    <mergeCell ref="AP132:AQ132"/>
    <mergeCell ref="AR132:AS132"/>
    <mergeCell ref="AT132:AU132"/>
    <mergeCell ref="AV132:AW132"/>
    <mergeCell ref="D133:D141"/>
    <mergeCell ref="E133:M135"/>
    <mergeCell ref="N133:O133"/>
    <mergeCell ref="P133:Q133"/>
    <mergeCell ref="R133:S133"/>
    <mergeCell ref="T133:U133"/>
    <mergeCell ref="V133:W133"/>
    <mergeCell ref="X133:Y133"/>
    <mergeCell ref="Z133:AA133"/>
    <mergeCell ref="AB133:AC133"/>
    <mergeCell ref="AD133:AE133"/>
    <mergeCell ref="AF133:AG133"/>
    <mergeCell ref="AH133:AI133"/>
    <mergeCell ref="AJ133:AK133"/>
    <mergeCell ref="AL133:AM133"/>
    <mergeCell ref="AN133:AO133"/>
    <mergeCell ref="AP133:AQ133"/>
    <mergeCell ref="AR133:AS133"/>
    <mergeCell ref="AT133:AU133"/>
    <mergeCell ref="AV133:AW133"/>
    <mergeCell ref="N134:O134"/>
    <mergeCell ref="P134:Q134"/>
    <mergeCell ref="R134:S134"/>
    <mergeCell ref="T134:U134"/>
    <mergeCell ref="AB134:AI135"/>
    <mergeCell ref="AJ134:AK134"/>
    <mergeCell ref="AL134:AM134"/>
    <mergeCell ref="AN134:AO134"/>
    <mergeCell ref="AP134:AQ134"/>
    <mergeCell ref="AR134:AS134"/>
    <mergeCell ref="AT134:AU134"/>
    <mergeCell ref="AV134:AW134"/>
    <mergeCell ref="N135:O135"/>
    <mergeCell ref="P135:Q135"/>
    <mergeCell ref="R135:S135"/>
    <mergeCell ref="T135:U135"/>
    <mergeCell ref="AJ135:AK135"/>
    <mergeCell ref="AL135:AM135"/>
    <mergeCell ref="AN135:AO135"/>
    <mergeCell ref="AP135:AQ135"/>
    <mergeCell ref="AR135:AS135"/>
    <mergeCell ref="AT135:AU135"/>
    <mergeCell ref="AV135:AW135"/>
    <mergeCell ref="E136:M138"/>
    <mergeCell ref="N136:O136"/>
    <mergeCell ref="P136:Q136"/>
    <mergeCell ref="R136:S136"/>
    <mergeCell ref="T136:U136"/>
    <mergeCell ref="V136:W136"/>
    <mergeCell ref="X136:Y136"/>
    <mergeCell ref="Z136:AA136"/>
    <mergeCell ref="AB136:AC137"/>
    <mergeCell ref="AD136:AE137"/>
    <mergeCell ref="AF136:AG137"/>
    <mergeCell ref="AH136:AI136"/>
    <mergeCell ref="AJ136:AK136"/>
    <mergeCell ref="AL136:AM136"/>
    <mergeCell ref="AN136:AO136"/>
    <mergeCell ref="AP136:AQ136"/>
    <mergeCell ref="AR136:AS136"/>
    <mergeCell ref="AT136:AU136"/>
    <mergeCell ref="AV136:AW136"/>
    <mergeCell ref="N137:O137"/>
    <mergeCell ref="P137:Q137"/>
    <mergeCell ref="R137:S137"/>
    <mergeCell ref="T137:U137"/>
    <mergeCell ref="V137:W137"/>
    <mergeCell ref="X137:Y137"/>
    <mergeCell ref="Z137:AA137"/>
    <mergeCell ref="AH137:AI137"/>
    <mergeCell ref="AJ137:AK137"/>
    <mergeCell ref="AL137:AM137"/>
    <mergeCell ref="AN137:AO137"/>
    <mergeCell ref="AP137:AQ137"/>
    <mergeCell ref="AR137:AS137"/>
    <mergeCell ref="AT137:AU137"/>
    <mergeCell ref="AV137:AW137"/>
    <mergeCell ref="N138:O138"/>
    <mergeCell ref="P138:Q138"/>
    <mergeCell ref="R138:S138"/>
    <mergeCell ref="T138:U138"/>
    <mergeCell ref="V138:W138"/>
    <mergeCell ref="X138:Y138"/>
    <mergeCell ref="Z138:AA138"/>
    <mergeCell ref="AB138:AI139"/>
    <mergeCell ref="AJ138:AK138"/>
    <mergeCell ref="AL138:AM138"/>
    <mergeCell ref="AN138:AO138"/>
    <mergeCell ref="AP138:AQ138"/>
    <mergeCell ref="AR138:AS138"/>
    <mergeCell ref="AT138:AU138"/>
    <mergeCell ref="AV138:AW138"/>
    <mergeCell ref="E139:M141"/>
    <mergeCell ref="N139:O139"/>
    <mergeCell ref="P139:Q139"/>
    <mergeCell ref="R139:S139"/>
    <mergeCell ref="T139:U139"/>
    <mergeCell ref="V139:W139"/>
    <mergeCell ref="X139:Y139"/>
    <mergeCell ref="Z139:AA139"/>
    <mergeCell ref="AJ139:AK139"/>
    <mergeCell ref="AL139:AM139"/>
    <mergeCell ref="AN139:AO139"/>
    <mergeCell ref="AP139:AQ139"/>
    <mergeCell ref="AR139:AS139"/>
    <mergeCell ref="AT139:AU139"/>
    <mergeCell ref="AV139:AW139"/>
    <mergeCell ref="N140:O140"/>
    <mergeCell ref="P140:Q140"/>
    <mergeCell ref="R140:S140"/>
    <mergeCell ref="T140:U140"/>
    <mergeCell ref="V140:W140"/>
    <mergeCell ref="X140:Y140"/>
    <mergeCell ref="Z140:AA140"/>
    <mergeCell ref="AB140:AI141"/>
    <mergeCell ref="AJ140:AK140"/>
    <mergeCell ref="AL140:AM140"/>
    <mergeCell ref="AN140:AO140"/>
    <mergeCell ref="AP140:AQ140"/>
    <mergeCell ref="AR140:AS140"/>
    <mergeCell ref="AT140:AU140"/>
    <mergeCell ref="AV140:AW140"/>
    <mergeCell ref="N141:O141"/>
    <mergeCell ref="P141:Q141"/>
    <mergeCell ref="R141:S141"/>
    <mergeCell ref="T141:U141"/>
    <mergeCell ref="V141:W141"/>
    <mergeCell ref="X141:Y141"/>
    <mergeCell ref="Z141:AA141"/>
    <mergeCell ref="AJ141:AK141"/>
    <mergeCell ref="AL141:AM141"/>
    <mergeCell ref="AN141:AO141"/>
    <mergeCell ref="AP141:AQ141"/>
    <mergeCell ref="AR141:AS141"/>
    <mergeCell ref="AT141:AU141"/>
    <mergeCell ref="AV141:AW141"/>
    <mergeCell ref="D142:D144"/>
    <mergeCell ref="E142:M144"/>
    <mergeCell ref="N142:O142"/>
    <mergeCell ref="P142:Q142"/>
    <mergeCell ref="R142:S142"/>
    <mergeCell ref="T142:W143"/>
    <mergeCell ref="X142:Y142"/>
    <mergeCell ref="Z142:AA142"/>
    <mergeCell ref="AB142:AC142"/>
    <mergeCell ref="AD142:AE142"/>
    <mergeCell ref="AF142:AG142"/>
    <mergeCell ref="AH142:AI142"/>
    <mergeCell ref="AJ142:AK142"/>
    <mergeCell ref="AL142:AM142"/>
    <mergeCell ref="AN142:AO142"/>
    <mergeCell ref="AP142:AQ142"/>
    <mergeCell ref="AR142:AS142"/>
    <mergeCell ref="AT142:AU142"/>
    <mergeCell ref="AV142:AW142"/>
    <mergeCell ref="N143:O143"/>
    <mergeCell ref="P143:Q143"/>
    <mergeCell ref="R143:S143"/>
    <mergeCell ref="X143:Y143"/>
    <mergeCell ref="Z143:AA143"/>
    <mergeCell ref="AB143:AC143"/>
    <mergeCell ref="AD143:AE143"/>
    <mergeCell ref="AF143:AG143"/>
    <mergeCell ref="AH143:AI143"/>
    <mergeCell ref="AJ143:AK143"/>
    <mergeCell ref="AL143:AM143"/>
    <mergeCell ref="AN143:AO143"/>
    <mergeCell ref="AP143:AQ143"/>
    <mergeCell ref="AR143:AS143"/>
    <mergeCell ref="AT143:AU143"/>
    <mergeCell ref="AV143:AW143"/>
    <mergeCell ref="N144:O144"/>
    <mergeCell ref="P144:Q144"/>
    <mergeCell ref="R144:S144"/>
    <mergeCell ref="T144:U144"/>
    <mergeCell ref="V144:W144"/>
    <mergeCell ref="X144:Y144"/>
    <mergeCell ref="Z144:AA144"/>
    <mergeCell ref="AB144:AC144"/>
    <mergeCell ref="AD144:AE144"/>
    <mergeCell ref="AF144:AG144"/>
    <mergeCell ref="AH144:AI144"/>
    <mergeCell ref="AJ144:AK144"/>
    <mergeCell ref="AL144:AM144"/>
    <mergeCell ref="AN144:AO144"/>
    <mergeCell ref="AP144:AQ144"/>
    <mergeCell ref="AR144:AS144"/>
    <mergeCell ref="AT144:AU144"/>
    <mergeCell ref="AV144:AW144"/>
    <mergeCell ref="E145:M147"/>
    <mergeCell ref="N145:O145"/>
    <mergeCell ref="P145:Q145"/>
    <mergeCell ref="R145:S145"/>
    <mergeCell ref="T145:U145"/>
    <mergeCell ref="V145:W145"/>
    <mergeCell ref="X145:Y145"/>
    <mergeCell ref="Z145:AA145"/>
    <mergeCell ref="AB145:AC145"/>
    <mergeCell ref="AD145:AE145"/>
    <mergeCell ref="AF145:AG145"/>
    <mergeCell ref="AH145:AI145"/>
    <mergeCell ref="AJ145:AK145"/>
    <mergeCell ref="AL145:AM145"/>
    <mergeCell ref="AN145:AO145"/>
    <mergeCell ref="AP145:AQ145"/>
    <mergeCell ref="AR145:AS145"/>
    <mergeCell ref="AT145:AU145"/>
    <mergeCell ref="AV145:AW145"/>
    <mergeCell ref="N146:O146"/>
    <mergeCell ref="P146:Q146"/>
    <mergeCell ref="R146:S146"/>
    <mergeCell ref="T146:U146"/>
    <mergeCell ref="V146:W146"/>
    <mergeCell ref="X146:Y146"/>
    <mergeCell ref="Z146:AA146"/>
    <mergeCell ref="AB146:AC146"/>
    <mergeCell ref="AD146:AE146"/>
    <mergeCell ref="AF146:AG146"/>
    <mergeCell ref="AH146:AI146"/>
    <mergeCell ref="AJ146:AO146"/>
    <mergeCell ref="X189:Y189"/>
    <mergeCell ref="P174:Q174"/>
    <mergeCell ref="AP153:AW154"/>
    <mergeCell ref="E154:M154"/>
    <mergeCell ref="V154:AI154"/>
    <mergeCell ref="AP146:AQ146"/>
    <mergeCell ref="AR146:AS146"/>
    <mergeCell ref="AT146:AU146"/>
    <mergeCell ref="AV146:AW146"/>
    <mergeCell ref="N147:O147"/>
    <mergeCell ref="P147:Q147"/>
    <mergeCell ref="R147:S147"/>
    <mergeCell ref="T147:U147"/>
    <mergeCell ref="V147:W147"/>
    <mergeCell ref="X147:Y147"/>
    <mergeCell ref="Z147:AA147"/>
    <mergeCell ref="AB147:AC147"/>
    <mergeCell ref="AD147:AE147"/>
    <mergeCell ref="AF147:AG147"/>
    <mergeCell ref="AH147:AI147"/>
    <mergeCell ref="AJ147:AK147"/>
    <mergeCell ref="AL147:AM147"/>
    <mergeCell ref="AN147:AO147"/>
    <mergeCell ref="AP147:AQ147"/>
    <mergeCell ref="AR147:AS147"/>
    <mergeCell ref="AT147:AU147"/>
    <mergeCell ref="AV147:AW147"/>
    <mergeCell ref="AJ154:AO154"/>
    <mergeCell ref="AP148:AW150"/>
    <mergeCell ref="R151:AW151"/>
    <mergeCell ref="E153:M153"/>
    <mergeCell ref="E160:M162"/>
    <mergeCell ref="E184:M192"/>
    <mergeCell ref="V178:W178"/>
    <mergeCell ref="X178:Y178"/>
    <mergeCell ref="V179:W179"/>
    <mergeCell ref="X179:Y179"/>
    <mergeCell ref="R179:S179"/>
    <mergeCell ref="T179:U179"/>
    <mergeCell ref="N170:O170"/>
    <mergeCell ref="P170:Q170"/>
    <mergeCell ref="AB178:AC178"/>
    <mergeCell ref="AD178:AE178"/>
    <mergeCell ref="AF178:AG178"/>
    <mergeCell ref="AH178:AI178"/>
    <mergeCell ref="AB179:AC179"/>
    <mergeCell ref="AD179:AE179"/>
    <mergeCell ref="AF179:AG179"/>
    <mergeCell ref="T182:U183"/>
    <mergeCell ref="X182:Y183"/>
    <mergeCell ref="V182:W183"/>
    <mergeCell ref="Z182:AA183"/>
    <mergeCell ref="AB182:AC183"/>
    <mergeCell ref="AD182:AE183"/>
    <mergeCell ref="AH182:AI183"/>
    <mergeCell ref="AF182:AG183"/>
    <mergeCell ref="X186:Y186"/>
    <mergeCell ref="Z186:AA186"/>
    <mergeCell ref="R178:S178"/>
    <mergeCell ref="Z171:AA171"/>
    <mergeCell ref="N181:O181"/>
    <mergeCell ref="N171:O171"/>
    <mergeCell ref="P176:Q176"/>
    <mergeCell ref="R176:S176"/>
    <mergeCell ref="T176:U176"/>
    <mergeCell ref="E157:M159"/>
    <mergeCell ref="N157:O157"/>
    <mergeCell ref="P157:Q157"/>
    <mergeCell ref="R157:U157"/>
    <mergeCell ref="V157:W157"/>
    <mergeCell ref="X157:Y157"/>
    <mergeCell ref="Z157:AA157"/>
    <mergeCell ref="AB157:AC157"/>
    <mergeCell ref="AD157:AE157"/>
    <mergeCell ref="AF157:AG157"/>
    <mergeCell ref="AH157:AI157"/>
    <mergeCell ref="E171:M179"/>
    <mergeCell ref="R174:S174"/>
    <mergeCell ref="T174:U174"/>
    <mergeCell ref="AD161:AE161"/>
    <mergeCell ref="AF161:AG161"/>
    <mergeCell ref="AH161:AI161"/>
    <mergeCell ref="V171:W171"/>
    <mergeCell ref="X171:Y171"/>
    <mergeCell ref="N158:O159"/>
    <mergeCell ref="P158:Q159"/>
    <mergeCell ref="V160:W160"/>
    <mergeCell ref="X160:Y160"/>
    <mergeCell ref="Z160:AA160"/>
    <mergeCell ref="AB160:AC160"/>
    <mergeCell ref="AB176:AC176"/>
    <mergeCell ref="AF176:AG176"/>
    <mergeCell ref="AH176:AI176"/>
    <mergeCell ref="N173:O173"/>
    <mergeCell ref="AJ173:AK173"/>
    <mergeCell ref="AL173:AM173"/>
    <mergeCell ref="N175:O175"/>
    <mergeCell ref="P175:Q175"/>
    <mergeCell ref="AF173:AG173"/>
    <mergeCell ref="AN172:AO172"/>
    <mergeCell ref="V161:W161"/>
    <mergeCell ref="X161:Y161"/>
    <mergeCell ref="AB161:AC161"/>
    <mergeCell ref="V148:AA150"/>
    <mergeCell ref="AB148:AI150"/>
    <mergeCell ref="N153:Q154"/>
    <mergeCell ref="AD155:AK155"/>
    <mergeCell ref="V153:AA153"/>
    <mergeCell ref="AB153:AI153"/>
    <mergeCell ref="AL155:AS155"/>
    <mergeCell ref="AP160:AQ160"/>
    <mergeCell ref="AR160:AS160"/>
    <mergeCell ref="AP175:AQ175"/>
    <mergeCell ref="AN173:AO173"/>
    <mergeCell ref="AP173:AQ173"/>
    <mergeCell ref="P173:Q173"/>
    <mergeCell ref="P171:Q171"/>
    <mergeCell ref="R153:U154"/>
    <mergeCell ref="AP162:AQ162"/>
    <mergeCell ref="AL169:AM169"/>
    <mergeCell ref="E148:M150"/>
    <mergeCell ref="N148:Q150"/>
    <mergeCell ref="R148:U150"/>
    <mergeCell ref="N160:O160"/>
    <mergeCell ref="P160:Q160"/>
    <mergeCell ref="AJ160:AK160"/>
    <mergeCell ref="E163:M165"/>
    <mergeCell ref="N163:O163"/>
    <mergeCell ref="E167:M170"/>
    <mergeCell ref="AD160:AE160"/>
    <mergeCell ref="AF160:AG160"/>
    <mergeCell ref="AH160:AI160"/>
    <mergeCell ref="AL174:AM174"/>
    <mergeCell ref="R160:S160"/>
    <mergeCell ref="R171:S171"/>
    <mergeCell ref="T171:U171"/>
    <mergeCell ref="R175:S175"/>
    <mergeCell ref="T175:U175"/>
    <mergeCell ref="AJ175:AK175"/>
    <mergeCell ref="AL175:AM175"/>
    <mergeCell ref="X174:AA175"/>
    <mergeCell ref="R162:S162"/>
    <mergeCell ref="T162:U162"/>
    <mergeCell ref="AJ174:AK174"/>
    <mergeCell ref="T160:U160"/>
    <mergeCell ref="Z161:AA161"/>
    <mergeCell ref="AJ148:AO150"/>
    <mergeCell ref="AJ153:AO153"/>
    <mergeCell ref="P162:Q162"/>
    <mergeCell ref="AL160:AM160"/>
    <mergeCell ref="AN160:AO160"/>
    <mergeCell ref="V174:W175"/>
    <mergeCell ref="AJ191:AK191"/>
    <mergeCell ref="N187:O187"/>
    <mergeCell ref="P187:Q187"/>
    <mergeCell ref="R187:S187"/>
    <mergeCell ref="T187:U187"/>
    <mergeCell ref="V187:W187"/>
    <mergeCell ref="X187:Y187"/>
    <mergeCell ref="Z187:AA187"/>
    <mergeCell ref="V186:W186"/>
    <mergeCell ref="T169:U170"/>
    <mergeCell ref="AB169:AC170"/>
    <mergeCell ref="AD169:AE170"/>
    <mergeCell ref="AJ178:AK178"/>
    <mergeCell ref="AL178:AM178"/>
    <mergeCell ref="AD162:AE162"/>
    <mergeCell ref="AF162:AO163"/>
    <mergeCell ref="Z169:AA170"/>
    <mergeCell ref="AL170:AM170"/>
    <mergeCell ref="AN170:AO170"/>
    <mergeCell ref="T163:U163"/>
    <mergeCell ref="X176:Y177"/>
    <mergeCell ref="AL168:AM168"/>
    <mergeCell ref="AN168:AO168"/>
    <mergeCell ref="V169:W170"/>
    <mergeCell ref="X169:Y170"/>
    <mergeCell ref="AN175:AO175"/>
    <mergeCell ref="AJ177:AK177"/>
    <mergeCell ref="AL177:AM177"/>
    <mergeCell ref="Z189:AA189"/>
    <mergeCell ref="AJ189:AK189"/>
    <mergeCell ref="AB189:AI190"/>
    <mergeCell ref="AJ179:AK179"/>
    <mergeCell ref="AJ176:AK176"/>
    <mergeCell ref="N178:O178"/>
    <mergeCell ref="P178:Q178"/>
    <mergeCell ref="AL180:AM180"/>
    <mergeCell ref="AN180:AO180"/>
    <mergeCell ref="AP180:AQ180"/>
    <mergeCell ref="P180:Q180"/>
    <mergeCell ref="V185:W185"/>
    <mergeCell ref="X185:Y185"/>
    <mergeCell ref="AJ182:AK183"/>
    <mergeCell ref="R182:S183"/>
    <mergeCell ref="N174:O174"/>
    <mergeCell ref="AH179:AI179"/>
    <mergeCell ref="AN181:AO181"/>
    <mergeCell ref="AP181:AQ181"/>
    <mergeCell ref="AN178:AO178"/>
    <mergeCell ref="AP185:AQ185"/>
    <mergeCell ref="AH184:AI184"/>
    <mergeCell ref="AJ184:AK184"/>
    <mergeCell ref="AL179:AM179"/>
    <mergeCell ref="AN179:AO179"/>
    <mergeCell ref="Z176:AA176"/>
    <mergeCell ref="P181:Q181"/>
    <mergeCell ref="N185:O185"/>
    <mergeCell ref="R177:S177"/>
    <mergeCell ref="T177:U177"/>
    <mergeCell ref="N177:O177"/>
    <mergeCell ref="AL176:AM176"/>
    <mergeCell ref="AN176:AO176"/>
    <mergeCell ref="AP176:AQ176"/>
    <mergeCell ref="P177:Q177"/>
    <mergeCell ref="N176:O176"/>
    <mergeCell ref="AZ163:BA163"/>
    <mergeCell ref="AB177:AC177"/>
    <mergeCell ref="AD177:AE177"/>
    <mergeCell ref="AF177:AG177"/>
    <mergeCell ref="AH177:AI177"/>
    <mergeCell ref="AJ171:AK171"/>
    <mergeCell ref="AL171:AM171"/>
    <mergeCell ref="AN171:AO171"/>
    <mergeCell ref="AR177:AS177"/>
    <mergeCell ref="AT177:AU177"/>
    <mergeCell ref="AV177:AW177"/>
    <mergeCell ref="AR174:AS174"/>
    <mergeCell ref="AT248:AU248"/>
    <mergeCell ref="AV248:AW248"/>
    <mergeCell ref="AT174:AU174"/>
    <mergeCell ref="AV174:AW174"/>
    <mergeCell ref="AR175:AS175"/>
    <mergeCell ref="AT175:AU175"/>
    <mergeCell ref="AP177:AQ177"/>
    <mergeCell ref="AP178:AQ178"/>
    <mergeCell ref="AR185:AS185"/>
    <mergeCell ref="AT185:AU185"/>
    <mergeCell ref="T246:AQ246"/>
    <mergeCell ref="AR246:AY246"/>
    <mergeCell ref="AZ248:BA248"/>
    <mergeCell ref="AT176:AU176"/>
    <mergeCell ref="AV176:AW176"/>
    <mergeCell ref="AR176:AS176"/>
    <mergeCell ref="Z185:AA185"/>
    <mergeCell ref="AL191:AM191"/>
    <mergeCell ref="AN191:AO191"/>
    <mergeCell ref="AP191:AQ191"/>
    <mergeCell ref="BB252:BC252"/>
    <mergeCell ref="BD252:BE252"/>
    <mergeCell ref="BB253:BC253"/>
    <mergeCell ref="BD253:BE253"/>
    <mergeCell ref="E249:M251"/>
    <mergeCell ref="N249:O249"/>
    <mergeCell ref="P249:Q249"/>
    <mergeCell ref="R249:S249"/>
    <mergeCell ref="T249:U249"/>
    <mergeCell ref="V249:W249"/>
    <mergeCell ref="X249:Y249"/>
    <mergeCell ref="Z249:AA249"/>
    <mergeCell ref="AB249:AC249"/>
    <mergeCell ref="AJ249:AK249"/>
    <mergeCell ref="AL249:AM249"/>
    <mergeCell ref="AN249:AO249"/>
    <mergeCell ref="AP249:AQ249"/>
    <mergeCell ref="AR249:AS249"/>
    <mergeCell ref="AT249:AU249"/>
    <mergeCell ref="T251:AC254"/>
    <mergeCell ref="AD251:AK254"/>
    <mergeCell ref="E252:M254"/>
    <mergeCell ref="V250:W250"/>
    <mergeCell ref="X250:Y250"/>
    <mergeCell ref="Z250:AA250"/>
    <mergeCell ref="AB250:AC250"/>
    <mergeCell ref="N253:O254"/>
    <mergeCell ref="P253:S254"/>
    <mergeCell ref="AZ249:BA249"/>
    <mergeCell ref="AZ250:BA250"/>
    <mergeCell ref="AL251:BA254"/>
    <mergeCell ref="N251:S252"/>
    <mergeCell ref="E256:M259"/>
    <mergeCell ref="AB258:AC259"/>
    <mergeCell ref="N259:O259"/>
    <mergeCell ref="P259:Q259"/>
    <mergeCell ref="P255:Q255"/>
    <mergeCell ref="N256:O256"/>
    <mergeCell ref="P256:Q256"/>
    <mergeCell ref="R265:S265"/>
    <mergeCell ref="T265:U265"/>
    <mergeCell ref="P262:Q262"/>
    <mergeCell ref="AH258:AK259"/>
    <mergeCell ref="AD258:AG259"/>
    <mergeCell ref="N257:O257"/>
    <mergeCell ref="P257:Q257"/>
    <mergeCell ref="R257:S257"/>
    <mergeCell ref="N258:O258"/>
    <mergeCell ref="P258:Q258"/>
    <mergeCell ref="R258:S258"/>
    <mergeCell ref="AB255:AC255"/>
    <mergeCell ref="AD255:AE255"/>
    <mergeCell ref="N260:O261"/>
    <mergeCell ref="R264:S264"/>
    <mergeCell ref="T264:U264"/>
    <mergeCell ref="AB264:AC264"/>
    <mergeCell ref="AF264:AG264"/>
    <mergeCell ref="AH264:AI264"/>
    <mergeCell ref="AD262:AE263"/>
    <mergeCell ref="X262:Y263"/>
    <mergeCell ref="N255:O255"/>
    <mergeCell ref="T255:U255"/>
    <mergeCell ref="R259:S259"/>
    <mergeCell ref="R260:S260"/>
    <mergeCell ref="AZ273:BA273"/>
    <mergeCell ref="AV257:AW257"/>
    <mergeCell ref="AR258:AS258"/>
    <mergeCell ref="AT258:AU258"/>
    <mergeCell ref="E260:M263"/>
    <mergeCell ref="T262:U263"/>
    <mergeCell ref="P263:Q263"/>
    <mergeCell ref="E264:M272"/>
    <mergeCell ref="N264:O264"/>
    <mergeCell ref="P264:Q264"/>
    <mergeCell ref="V264:W264"/>
    <mergeCell ref="X264:Y264"/>
    <mergeCell ref="Z264:AA264"/>
    <mergeCell ref="AD264:AE264"/>
    <mergeCell ref="N265:O265"/>
    <mergeCell ref="AT271:AU271"/>
    <mergeCell ref="N267:O267"/>
    <mergeCell ref="AT263:AU263"/>
    <mergeCell ref="P265:Q265"/>
    <mergeCell ref="N266:O266"/>
    <mergeCell ref="AT260:AU260"/>
    <mergeCell ref="T268:U268"/>
    <mergeCell ref="T260:AK261"/>
    <mergeCell ref="V262:W263"/>
    <mergeCell ref="Z262:AA263"/>
    <mergeCell ref="AH262:AI263"/>
    <mergeCell ref="AR261:AS261"/>
    <mergeCell ref="AR269:AS269"/>
    <mergeCell ref="N272:O272"/>
    <mergeCell ref="P270:Q270"/>
    <mergeCell ref="R270:S270"/>
    <mergeCell ref="V267:W272"/>
    <mergeCell ref="P267:Q267"/>
    <mergeCell ref="AR267:AS267"/>
    <mergeCell ref="R267:S267"/>
    <mergeCell ref="AZ257:BA257"/>
    <mergeCell ref="AZ258:BA258"/>
    <mergeCell ref="AZ259:BA259"/>
    <mergeCell ref="AZ260:BA260"/>
    <mergeCell ref="AZ261:BA261"/>
    <mergeCell ref="AZ262:BA262"/>
    <mergeCell ref="AZ263:BA263"/>
    <mergeCell ref="AZ264:BA264"/>
    <mergeCell ref="AV260:AW260"/>
    <mergeCell ref="AZ265:BA265"/>
    <mergeCell ref="AZ266:BA266"/>
    <mergeCell ref="AZ267:BA267"/>
    <mergeCell ref="AZ268:BA268"/>
    <mergeCell ref="AZ269:BA269"/>
    <mergeCell ref="P266:Q266"/>
    <mergeCell ref="AT261:AU261"/>
    <mergeCell ref="V265:AK266"/>
    <mergeCell ref="AB262:AC263"/>
    <mergeCell ref="AF262:AG263"/>
    <mergeCell ref="AJ262:AK263"/>
    <mergeCell ref="AB256:AK257"/>
    <mergeCell ref="R256:S256"/>
    <mergeCell ref="AD267:AE272"/>
    <mergeCell ref="AZ270:BA270"/>
    <mergeCell ref="AZ271:BA271"/>
    <mergeCell ref="AZ272:BA272"/>
    <mergeCell ref="X267:Y272"/>
    <mergeCell ref="AR256:AS256"/>
    <mergeCell ref="AT256:AU256"/>
    <mergeCell ref="T275:U275"/>
    <mergeCell ref="V275:W275"/>
    <mergeCell ref="AT275:AU275"/>
    <mergeCell ref="AV275:AW275"/>
    <mergeCell ref="AT273:AU273"/>
    <mergeCell ref="AV273:AW273"/>
    <mergeCell ref="AT265:AU265"/>
    <mergeCell ref="AV265:AW265"/>
    <mergeCell ref="R266:S266"/>
    <mergeCell ref="T266:U266"/>
    <mergeCell ref="AR266:AS266"/>
    <mergeCell ref="AT266:AU266"/>
    <mergeCell ref="AV266:AW266"/>
    <mergeCell ref="AR265:AS265"/>
    <mergeCell ref="Z267:AA272"/>
    <mergeCell ref="AB267:AC272"/>
    <mergeCell ref="AR270:AS270"/>
    <mergeCell ref="AR272:AS272"/>
    <mergeCell ref="AR275:AS275"/>
    <mergeCell ref="T274:U274"/>
    <mergeCell ref="V274:W274"/>
    <mergeCell ref="X274:Y274"/>
    <mergeCell ref="Z274:AA274"/>
    <mergeCell ref="AB274:AC274"/>
    <mergeCell ref="T273:U273"/>
    <mergeCell ref="AR273:AS273"/>
    <mergeCell ref="N275:O275"/>
    <mergeCell ref="P275:Q275"/>
    <mergeCell ref="AZ255:BA255"/>
    <mergeCell ref="AZ256:BA256"/>
    <mergeCell ref="N271:O271"/>
    <mergeCell ref="N268:O268"/>
    <mergeCell ref="AT268:AU268"/>
    <mergeCell ref="AV268:AW268"/>
    <mergeCell ref="N269:O269"/>
    <mergeCell ref="P269:Q269"/>
    <mergeCell ref="R269:S269"/>
    <mergeCell ref="T269:U269"/>
    <mergeCell ref="T270:U270"/>
    <mergeCell ref="AT269:AU269"/>
    <mergeCell ref="AV269:AW269"/>
    <mergeCell ref="N270:O270"/>
    <mergeCell ref="AT270:AU270"/>
    <mergeCell ref="Z259:AA259"/>
    <mergeCell ref="Z258:AA258"/>
    <mergeCell ref="X258:Y258"/>
    <mergeCell ref="V258:W258"/>
    <mergeCell ref="N262:O263"/>
    <mergeCell ref="P260:Q261"/>
    <mergeCell ref="AJ264:AK264"/>
    <mergeCell ref="T258:U258"/>
    <mergeCell ref="T267:U267"/>
    <mergeCell ref="AV264:AW264"/>
    <mergeCell ref="AT267:AU267"/>
    <mergeCell ref="AV267:AW267"/>
    <mergeCell ref="P268:Q268"/>
    <mergeCell ref="AR268:AS268"/>
    <mergeCell ref="R275:S275"/>
    <mergeCell ref="X286:Y286"/>
    <mergeCell ref="AZ274:BA274"/>
    <mergeCell ref="AZ275:BA275"/>
    <mergeCell ref="X275:Y275"/>
    <mergeCell ref="AZ276:BA276"/>
    <mergeCell ref="V273:AK273"/>
    <mergeCell ref="AL255:AQ275"/>
    <mergeCell ref="AT274:AU274"/>
    <mergeCell ref="AV274:AW274"/>
    <mergeCell ref="AF267:AG272"/>
    <mergeCell ref="AH267:AI272"/>
    <mergeCell ref="AJ267:AK272"/>
    <mergeCell ref="AV270:AW270"/>
    <mergeCell ref="AF255:AG255"/>
    <mergeCell ref="AH255:AI255"/>
    <mergeCell ref="AV271:AW271"/>
    <mergeCell ref="AX267:AY267"/>
    <mergeCell ref="AX268:AY268"/>
    <mergeCell ref="AX269:AY269"/>
    <mergeCell ref="AV256:AW256"/>
    <mergeCell ref="AX264:AY264"/>
    <mergeCell ref="AX265:AY265"/>
    <mergeCell ref="AX266:AY266"/>
    <mergeCell ref="Z257:AA257"/>
    <mergeCell ref="AD274:AE274"/>
    <mergeCell ref="AF274:AG274"/>
    <mergeCell ref="AH274:AI274"/>
    <mergeCell ref="AR274:AS274"/>
    <mergeCell ref="Z275:AA275"/>
    <mergeCell ref="AB275:AC275"/>
    <mergeCell ref="AD275:AE275"/>
    <mergeCell ref="AR255:AS255"/>
    <mergeCell ref="AN288:AO288"/>
    <mergeCell ref="Z286:AA286"/>
    <mergeCell ref="AB286:AC286"/>
    <mergeCell ref="AD286:AE286"/>
    <mergeCell ref="AF286:AG286"/>
    <mergeCell ref="AH286:AI286"/>
    <mergeCell ref="AJ286:AK286"/>
    <mergeCell ref="AL286:AM286"/>
    <mergeCell ref="AN286:AO286"/>
    <mergeCell ref="AP286:AQ286"/>
    <mergeCell ref="AR286:AS286"/>
    <mergeCell ref="N283:BA283"/>
    <mergeCell ref="E284:M284"/>
    <mergeCell ref="E285:M285"/>
    <mergeCell ref="N285:U285"/>
    <mergeCell ref="V285:AC285"/>
    <mergeCell ref="AD285:AK285"/>
    <mergeCell ref="AL285:AS285"/>
    <mergeCell ref="AT285:BA285"/>
    <mergeCell ref="V284:AS284"/>
    <mergeCell ref="N284:U284"/>
    <mergeCell ref="AZ286:BA286"/>
    <mergeCell ref="E286:M286"/>
    <mergeCell ref="N286:O286"/>
    <mergeCell ref="P286:Q286"/>
    <mergeCell ref="R286:S286"/>
    <mergeCell ref="T286:U286"/>
    <mergeCell ref="V286:W286"/>
    <mergeCell ref="AT284:BA284"/>
    <mergeCell ref="AT286:AU286"/>
    <mergeCell ref="AV286:AW286"/>
    <mergeCell ref="AX286:AY286"/>
    <mergeCell ref="E290:M292"/>
    <mergeCell ref="N291:O292"/>
    <mergeCell ref="P291:S292"/>
    <mergeCell ref="T289:U289"/>
    <mergeCell ref="T290:U290"/>
    <mergeCell ref="T291:U291"/>
    <mergeCell ref="T292:U292"/>
    <mergeCell ref="O287:Q287"/>
    <mergeCell ref="S287:U287"/>
    <mergeCell ref="W287:Y287"/>
    <mergeCell ref="AA287:AC287"/>
    <mergeCell ref="AE287:AG287"/>
    <mergeCell ref="AI287:AK287"/>
    <mergeCell ref="AM287:AO287"/>
    <mergeCell ref="AQ287:AS287"/>
    <mergeCell ref="AU287:AW287"/>
    <mergeCell ref="AL295:AL297"/>
    <mergeCell ref="AM295:AO297"/>
    <mergeCell ref="AP295:AP297"/>
    <mergeCell ref="E287:M289"/>
    <mergeCell ref="R288:S288"/>
    <mergeCell ref="T288:U288"/>
    <mergeCell ref="V288:W288"/>
    <mergeCell ref="X288:Y288"/>
    <mergeCell ref="Z288:AA288"/>
    <mergeCell ref="AB288:AC288"/>
    <mergeCell ref="AD288:AE288"/>
    <mergeCell ref="AF288:AG288"/>
    <mergeCell ref="AH288:AI288"/>
    <mergeCell ref="AJ288:AK288"/>
    <mergeCell ref="AL288:AM288"/>
    <mergeCell ref="E294:M297"/>
    <mergeCell ref="N294:O294"/>
    <mergeCell ref="P294:Q294"/>
    <mergeCell ref="R294:S294"/>
    <mergeCell ref="Z294:AA294"/>
    <mergeCell ref="AB294:AC294"/>
    <mergeCell ref="AD294:AE294"/>
    <mergeCell ref="AF294:AG294"/>
    <mergeCell ref="N295:O295"/>
    <mergeCell ref="P295:Q295"/>
    <mergeCell ref="R295:S295"/>
    <mergeCell ref="P298:U299"/>
    <mergeCell ref="R312:S312"/>
    <mergeCell ref="R313:S313"/>
    <mergeCell ref="P311:Q311"/>
    <mergeCell ref="R311:S311"/>
    <mergeCell ref="N302:O303"/>
    <mergeCell ref="E298:M307"/>
    <mergeCell ref="N304:O305"/>
    <mergeCell ref="P304:S305"/>
    <mergeCell ref="N306:O309"/>
    <mergeCell ref="P306:Q309"/>
    <mergeCell ref="P313:Q313"/>
    <mergeCell ref="Z308:AQ309"/>
    <mergeCell ref="N313:O313"/>
    <mergeCell ref="T312:U312"/>
    <mergeCell ref="N300:O301"/>
    <mergeCell ref="P300:Q301"/>
    <mergeCell ref="P303:Q303"/>
    <mergeCell ref="T300:U300"/>
    <mergeCell ref="T301:U301"/>
    <mergeCell ref="T304:U304"/>
    <mergeCell ref="N298:O298"/>
    <mergeCell ref="P325:Q325"/>
    <mergeCell ref="R325:S325"/>
    <mergeCell ref="N324:O324"/>
    <mergeCell ref="P324:Q324"/>
    <mergeCell ref="E335:M335"/>
    <mergeCell ref="N335:BA335"/>
    <mergeCell ref="E336:M336"/>
    <mergeCell ref="N336:Y336"/>
    <mergeCell ref="Z336:AW336"/>
    <mergeCell ref="AX336:BE336"/>
    <mergeCell ref="E327:M331"/>
    <mergeCell ref="AR330:AS330"/>
    <mergeCell ref="E310:M320"/>
    <mergeCell ref="V327:BA327"/>
    <mergeCell ref="R324:S324"/>
    <mergeCell ref="N323:O323"/>
    <mergeCell ref="P323:Q323"/>
    <mergeCell ref="R323:S323"/>
    <mergeCell ref="N320:O320"/>
    <mergeCell ref="N322:O322"/>
    <mergeCell ref="P322:Q322"/>
    <mergeCell ref="R322:S322"/>
    <mergeCell ref="N314:O314"/>
    <mergeCell ref="N315:O315"/>
    <mergeCell ref="AH315:AI320"/>
    <mergeCell ref="N317:O317"/>
    <mergeCell ref="P315:Q315"/>
    <mergeCell ref="N318:O318"/>
    <mergeCell ref="P318:Q318"/>
    <mergeCell ref="R318:S318"/>
    <mergeCell ref="E337:M337"/>
    <mergeCell ref="N337:Y337"/>
    <mergeCell ref="Z337:AG337"/>
    <mergeCell ref="AH337:AO337"/>
    <mergeCell ref="AP337:AW337"/>
    <mergeCell ref="AX337:BE337"/>
    <mergeCell ref="E338:M338"/>
    <mergeCell ref="Z338:AA338"/>
    <mergeCell ref="AB338:AC338"/>
    <mergeCell ref="AD338:AE338"/>
    <mergeCell ref="AF338:AG338"/>
    <mergeCell ref="AH338:AI338"/>
    <mergeCell ref="AJ338:AK338"/>
    <mergeCell ref="AL338:AM338"/>
    <mergeCell ref="AN338:AO338"/>
    <mergeCell ref="AP338:AQ338"/>
    <mergeCell ref="AR338:AS338"/>
    <mergeCell ref="AT338:AU338"/>
    <mergeCell ref="AV338:AW338"/>
    <mergeCell ref="AX338:AY338"/>
    <mergeCell ref="AZ338:BA338"/>
    <mergeCell ref="BB338:BC338"/>
    <mergeCell ref="BD338:BE338"/>
    <mergeCell ref="BJ365:BL377"/>
    <mergeCell ref="Z351:AC355"/>
    <mergeCell ref="R340:S340"/>
    <mergeCell ref="T340:U340"/>
    <mergeCell ref="Z340:AA340"/>
    <mergeCell ref="AB340:AC340"/>
    <mergeCell ref="AD340:AE340"/>
    <mergeCell ref="AF340:AG340"/>
    <mergeCell ref="AH340:AI340"/>
    <mergeCell ref="AJ340:AK340"/>
    <mergeCell ref="AL340:AM340"/>
    <mergeCell ref="AN340:AO340"/>
    <mergeCell ref="AP340:AQ340"/>
    <mergeCell ref="AR340:AS340"/>
    <mergeCell ref="AT340:AU340"/>
    <mergeCell ref="AV340:AW340"/>
    <mergeCell ref="N341:Y342"/>
    <mergeCell ref="Z341:AG344"/>
    <mergeCell ref="Z345:AA345"/>
    <mergeCell ref="AB345:AC345"/>
    <mergeCell ref="P340:Q340"/>
    <mergeCell ref="N357:Q358"/>
    <mergeCell ref="AB346:AC346"/>
    <mergeCell ref="BJ346:BL354"/>
    <mergeCell ref="E347:H362"/>
    <mergeCell ref="I347:M350"/>
    <mergeCell ref="N347:N350"/>
    <mergeCell ref="O347:P348"/>
    <mergeCell ref="Z347:Z349"/>
    <mergeCell ref="AA347:AC349"/>
    <mergeCell ref="AE347:AG349"/>
    <mergeCell ref="AI347:AK349"/>
    <mergeCell ref="AM347:AO349"/>
    <mergeCell ref="AQ347:AS349"/>
    <mergeCell ref="AU347:AW349"/>
    <mergeCell ref="R347:W348"/>
    <mergeCell ref="BJ355:BL364"/>
    <mergeCell ref="I353:M356"/>
    <mergeCell ref="AH341:AO344"/>
    <mergeCell ref="AP341:AW344"/>
    <mergeCell ref="N343:Q344"/>
    <mergeCell ref="R343:W344"/>
    <mergeCell ref="R351:W352"/>
    <mergeCell ref="E345:M346"/>
    <mergeCell ref="E341:M344"/>
    <mergeCell ref="AI351:AK355"/>
    <mergeCell ref="AQ351:AS355"/>
    <mergeCell ref="AE357:AG361"/>
    <mergeCell ref="R345:W346"/>
    <mergeCell ref="N345:Q346"/>
    <mergeCell ref="E339:M339"/>
    <mergeCell ref="E340:M340"/>
    <mergeCell ref="X343:Y344"/>
    <mergeCell ref="I359:M362"/>
    <mergeCell ref="O359:O362"/>
    <mergeCell ref="P359:Q362"/>
    <mergeCell ref="O339:R339"/>
    <mergeCell ref="U339:X339"/>
    <mergeCell ref="AU351:AW355"/>
    <mergeCell ref="AI339:AK339"/>
    <mergeCell ref="AM339:AO339"/>
    <mergeCell ref="AQ339:AS339"/>
    <mergeCell ref="AU339:AW339"/>
    <mergeCell ref="N388:Y388"/>
    <mergeCell ref="Z388:BE388"/>
    <mergeCell ref="AR391:AS391"/>
    <mergeCell ref="AT391:AU391"/>
    <mergeCell ref="AV391:AW391"/>
    <mergeCell ref="AX391:AY391"/>
    <mergeCell ref="AZ391:BA391"/>
    <mergeCell ref="AY339:BA339"/>
    <mergeCell ref="BC339:BE339"/>
    <mergeCell ref="AX341:BI344"/>
    <mergeCell ref="AX345:BC387"/>
    <mergeCell ref="Z346:AA346"/>
    <mergeCell ref="S339:T339"/>
    <mergeCell ref="AA339:AC339"/>
    <mergeCell ref="AE339:AG339"/>
    <mergeCell ref="AI357:AK361"/>
    <mergeCell ref="AM357:AO361"/>
    <mergeCell ref="AQ357:AS361"/>
    <mergeCell ref="AA357:AC361"/>
  </mergeCells>
  <pageMargins left="0.7" right="0.7" top="0.75" bottom="0.75" header="0.3" footer="0.3"/>
  <pageSetup paperSize="9" orientation="portrait" r:id="rId1"/>
  <ignoredErrors>
    <ignoredError sqref="AK7:AN7 AK9:AN9 AK8:AL8 AM8:AN8 W34:W35" numberStoredAsText="1"/>
    <ignoredError sqref="U25 U19 U1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C030F-2B7E-40ED-A007-5CDD246D79B2}">
  <dimension ref="A1:AN132"/>
  <sheetViews>
    <sheetView zoomScaleNormal="100" workbookViewId="0">
      <selection activeCell="Z33" sqref="Z33"/>
    </sheetView>
  </sheetViews>
  <sheetFormatPr baseColWidth="10" defaultRowHeight="14.75" customHeight="1"/>
  <cols>
    <col min="1" max="1" width="1.6875" style="5" customWidth="1"/>
    <col min="2" max="2" width="6.375" style="1563" customWidth="1"/>
    <col min="3" max="4" width="3.3125" style="1563" customWidth="1"/>
    <col min="5" max="5" width="3.3125" style="1564" customWidth="1"/>
    <col min="6" max="6" width="3.875" style="1564" customWidth="1"/>
    <col min="7" max="7" width="5" style="1564" customWidth="1"/>
    <col min="8" max="8" width="5.6875" style="1564" customWidth="1"/>
    <col min="9" max="9" width="1.4375" style="947" customWidth="1"/>
    <col min="10" max="10" width="20.25" style="947" customWidth="1"/>
    <col min="11" max="11" width="5.5625" style="947" customWidth="1"/>
    <col min="12" max="13" width="5.5625" style="1564" customWidth="1"/>
    <col min="14" max="14" width="1.125" style="1222" customWidth="1"/>
    <col min="15" max="15" width="31.9375" style="938" customWidth="1"/>
    <col min="16" max="17" width="5.0625" style="1564" customWidth="1"/>
    <col min="18" max="18" width="4.9375" style="517" customWidth="1"/>
    <col min="19" max="19" width="4.375" style="517" customWidth="1"/>
    <col min="20" max="22" width="4.375" style="1564" customWidth="1"/>
    <col min="23" max="23" width="2.875" style="1564" customWidth="1"/>
    <col min="24" max="24" width="2.875" style="286" customWidth="1"/>
    <col min="25" max="25" width="1.5625" style="1222" customWidth="1"/>
    <col min="26" max="26" width="12.8125" style="937" customWidth="1"/>
    <col min="27" max="27" width="6.375" style="937" customWidth="1"/>
    <col min="28" max="28" width="1" customWidth="1"/>
    <col min="40" max="40" width="2.75" style="1222" customWidth="1"/>
    <col min="41" max="16384" width="11" style="5"/>
  </cols>
  <sheetData>
    <row r="1" spans="1:40" ht="14.75" customHeight="1">
      <c r="B1" s="1172">
        <f ca="1">TODAY()</f>
        <v>43276</v>
      </c>
      <c r="F1" s="2870">
        <v>43227</v>
      </c>
      <c r="G1" s="2870"/>
      <c r="H1" s="1565"/>
      <c r="I1" s="1572"/>
      <c r="J1" s="1572"/>
      <c r="K1" s="1572"/>
      <c r="L1" s="1565"/>
      <c r="M1" s="1565"/>
      <c r="O1" s="1172"/>
    </row>
    <row r="2" spans="1:40" ht="14.75" customHeight="1" thickBot="1">
      <c r="B2" s="2871" t="s">
        <v>2151</v>
      </c>
      <c r="C2" s="2871"/>
      <c r="D2" s="2871"/>
      <c r="E2" s="2871"/>
      <c r="F2" s="2871"/>
      <c r="G2" s="2871"/>
      <c r="H2" s="2871"/>
      <c r="I2" s="949"/>
      <c r="J2" s="2876" t="s">
        <v>94</v>
      </c>
      <c r="K2" s="2876"/>
      <c r="L2" s="2876"/>
      <c r="M2" s="2876"/>
      <c r="O2" s="2467" t="s">
        <v>2178</v>
      </c>
      <c r="P2" s="2467"/>
      <c r="Q2" s="2467"/>
      <c r="R2" s="2467"/>
      <c r="S2" s="2467"/>
      <c r="T2" s="2467"/>
      <c r="U2" s="2467"/>
      <c r="V2" s="2467"/>
      <c r="W2" s="2467"/>
      <c r="X2" s="2467"/>
    </row>
    <row r="3" spans="1:40" ht="14.75" customHeight="1" thickBot="1">
      <c r="B3" s="1015" t="s">
        <v>1261</v>
      </c>
      <c r="C3" s="2873" t="s">
        <v>1279</v>
      </c>
      <c r="D3" s="2873"/>
      <c r="E3" s="2873" t="s">
        <v>1262</v>
      </c>
      <c r="F3" s="2873"/>
      <c r="G3" s="1016" t="s">
        <v>1276</v>
      </c>
      <c r="H3" s="1560" t="s">
        <v>1638</v>
      </c>
      <c r="I3" s="1573"/>
      <c r="J3" s="1612" t="s">
        <v>2183</v>
      </c>
      <c r="K3" s="1612" t="s">
        <v>939</v>
      </c>
      <c r="L3" s="1612" t="s">
        <v>415</v>
      </c>
      <c r="M3" s="944" t="s">
        <v>940</v>
      </c>
      <c r="O3" s="1561" t="s">
        <v>2183</v>
      </c>
      <c r="P3" s="1561" t="s">
        <v>939</v>
      </c>
      <c r="Q3" s="1561" t="s">
        <v>415</v>
      </c>
      <c r="R3" s="944" t="s">
        <v>940</v>
      </c>
      <c r="S3" s="2874" t="s">
        <v>1344</v>
      </c>
      <c r="T3" s="2874"/>
      <c r="U3" s="2874"/>
      <c r="V3" s="2874"/>
      <c r="W3" s="2875" t="s">
        <v>1345</v>
      </c>
      <c r="X3" s="2875"/>
      <c r="Y3" s="1564"/>
      <c r="Z3" s="1560" t="s">
        <v>1344</v>
      </c>
      <c r="AA3" s="1561" t="s">
        <v>1050</v>
      </c>
      <c r="AN3" s="1564"/>
    </row>
    <row r="4" spans="1:40" ht="14.75" customHeight="1" thickBot="1">
      <c r="A4" s="284"/>
      <c r="B4" s="1017" t="s">
        <v>370</v>
      </c>
      <c r="C4" s="2872">
        <f>SUM(C73,C38)</f>
        <v>0</v>
      </c>
      <c r="D4" s="2872"/>
      <c r="E4" s="2872">
        <v>150</v>
      </c>
      <c r="F4" s="2872"/>
      <c r="G4" s="1018">
        <v>0</v>
      </c>
      <c r="H4" s="1532" t="s">
        <v>1685</v>
      </c>
      <c r="I4" s="1574"/>
      <c r="J4" s="2846" t="s">
        <v>1498</v>
      </c>
      <c r="K4" s="2847"/>
      <c r="L4" s="2847"/>
      <c r="M4" s="2848"/>
      <c r="N4" s="934"/>
      <c r="O4" s="2877" t="s">
        <v>1498</v>
      </c>
      <c r="P4" s="2878"/>
      <c r="Q4" s="2878"/>
      <c r="R4" s="2878"/>
      <c r="S4" s="2878"/>
      <c r="T4" s="2878"/>
      <c r="U4" s="2878"/>
      <c r="V4" s="2878"/>
      <c r="W4" s="2878"/>
      <c r="X4" s="2879"/>
      <c r="Y4" s="653"/>
      <c r="Z4" s="1599" t="s">
        <v>1633</v>
      </c>
      <c r="AA4" s="1056" t="s">
        <v>1077</v>
      </c>
      <c r="AN4" s="653"/>
    </row>
    <row r="5" spans="1:40" ht="14.75" customHeight="1">
      <c r="A5" s="1222"/>
      <c r="E5" s="1563"/>
      <c r="F5" s="1563"/>
      <c r="G5" s="1563"/>
      <c r="H5" s="1563"/>
      <c r="I5" s="949"/>
      <c r="J5" s="1171" t="s">
        <v>2192</v>
      </c>
      <c r="K5" s="1607">
        <v>0</v>
      </c>
      <c r="L5" s="1608">
        <v>10</v>
      </c>
      <c r="M5" s="1609">
        <f>100/L5*K5</f>
        <v>0</v>
      </c>
      <c r="O5" s="1030" t="s">
        <v>2173</v>
      </c>
      <c r="P5" s="1036">
        <v>0</v>
      </c>
      <c r="Q5" s="1036">
        <v>52</v>
      </c>
      <c r="R5" s="1602">
        <f>100/Q5*P5</f>
        <v>0</v>
      </c>
      <c r="S5" s="2843" t="s">
        <v>2185</v>
      </c>
      <c r="T5" s="2843"/>
      <c r="U5" s="2843"/>
      <c r="V5" s="2843"/>
      <c r="W5" s="2854" t="s">
        <v>2175</v>
      </c>
      <c r="X5" s="2845"/>
      <c r="Y5" s="654"/>
      <c r="Z5" s="1600" t="s">
        <v>1351</v>
      </c>
      <c r="AA5" s="1555" t="s">
        <v>1077</v>
      </c>
      <c r="AN5" s="654"/>
    </row>
    <row r="6" spans="1:40" ht="14.75" customHeight="1">
      <c r="A6" s="1222"/>
      <c r="B6" s="1559" t="s">
        <v>1261</v>
      </c>
      <c r="C6" s="1559" t="s">
        <v>1279</v>
      </c>
      <c r="D6" s="1559" t="s">
        <v>1278</v>
      </c>
      <c r="E6" s="1559" t="s">
        <v>1280</v>
      </c>
      <c r="F6" s="1559" t="s">
        <v>1262</v>
      </c>
      <c r="G6" s="1559" t="s">
        <v>1276</v>
      </c>
      <c r="H6" s="1559" t="s">
        <v>1638</v>
      </c>
      <c r="I6" s="949"/>
      <c r="J6" s="1171" t="s">
        <v>2193</v>
      </c>
      <c r="K6" s="1607">
        <v>0</v>
      </c>
      <c r="L6" s="1608">
        <v>10</v>
      </c>
      <c r="M6" s="1609">
        <f>100/L6*K6</f>
        <v>0</v>
      </c>
      <c r="O6" s="1603" t="s">
        <v>2184</v>
      </c>
      <c r="P6" s="943"/>
      <c r="Q6" s="943"/>
      <c r="R6" s="746"/>
      <c r="S6" s="2843"/>
      <c r="T6" s="2843"/>
      <c r="U6" s="2843"/>
      <c r="V6" s="2843"/>
      <c r="W6" s="2844"/>
      <c r="X6" s="2845"/>
      <c r="Y6" s="942"/>
      <c r="Z6" s="1599" t="s">
        <v>2189</v>
      </c>
      <c r="AA6" s="1056" t="s">
        <v>2221</v>
      </c>
      <c r="AN6" s="942"/>
    </row>
    <row r="7" spans="1:40" ht="14.75" customHeight="1">
      <c r="A7" s="1222"/>
      <c r="B7" s="1002">
        <v>43252</v>
      </c>
      <c r="C7" s="1582"/>
      <c r="D7" s="1582"/>
      <c r="E7" s="1583"/>
      <c r="F7" s="1003"/>
      <c r="G7" s="1584"/>
      <c r="H7" s="1585"/>
      <c r="I7" s="1573"/>
      <c r="J7" s="1573"/>
      <c r="K7" s="1573"/>
      <c r="U7" s="518"/>
      <c r="V7" s="286"/>
      <c r="Y7" s="654"/>
      <c r="Z7" s="1599" t="s">
        <v>2190</v>
      </c>
      <c r="AA7" s="1056" t="s">
        <v>1077</v>
      </c>
      <c r="AN7" s="654"/>
    </row>
    <row r="8" spans="1:40" ht="14.75" customHeight="1">
      <c r="A8" s="1222"/>
      <c r="B8" s="1002">
        <v>43253</v>
      </c>
      <c r="C8" s="1558"/>
      <c r="D8" s="1558"/>
      <c r="E8" s="1583"/>
      <c r="F8" s="1586"/>
      <c r="G8" s="1587"/>
      <c r="H8" s="1585"/>
      <c r="I8" s="1574"/>
      <c r="J8" s="2849" t="s">
        <v>2179</v>
      </c>
      <c r="K8" s="2850"/>
      <c r="L8" s="2850"/>
      <c r="M8" s="2851"/>
      <c r="O8" s="2856" t="s">
        <v>2179</v>
      </c>
      <c r="P8" s="2857"/>
      <c r="Q8" s="2857"/>
      <c r="R8" s="2857"/>
      <c r="S8" s="2857"/>
      <c r="T8" s="2857"/>
      <c r="U8" s="2857"/>
      <c r="V8" s="2857"/>
      <c r="W8" s="2857"/>
      <c r="X8" s="2858"/>
      <c r="Y8" s="654"/>
      <c r="Z8" s="1600" t="s">
        <v>2191</v>
      </c>
      <c r="AA8" s="1056" t="s">
        <v>1632</v>
      </c>
      <c r="AN8" s="654"/>
    </row>
    <row r="9" spans="1:40" ht="14.75" customHeight="1">
      <c r="A9" s="1222"/>
      <c r="B9" s="1002">
        <v>43254</v>
      </c>
      <c r="C9" s="1558"/>
      <c r="D9" s="1558"/>
      <c r="E9" s="1583"/>
      <c r="F9" s="1588"/>
      <c r="G9" s="1589"/>
      <c r="H9" s="1590"/>
      <c r="I9" s="949"/>
      <c r="J9" s="1171" t="s">
        <v>2194</v>
      </c>
      <c r="K9" s="1607">
        <v>0</v>
      </c>
      <c r="L9" s="1608">
        <v>44</v>
      </c>
      <c r="M9" s="1609">
        <f>100/L9*K9</f>
        <v>0</v>
      </c>
      <c r="O9" s="1562" t="s">
        <v>938</v>
      </c>
      <c r="P9" s="1592">
        <v>0</v>
      </c>
      <c r="Q9" s="1592">
        <v>105</v>
      </c>
      <c r="R9" s="1602">
        <f t="shared" ref="R9:R19" si="0">100/Q9*P9</f>
        <v>0</v>
      </c>
      <c r="S9" s="2843" t="s">
        <v>2180</v>
      </c>
      <c r="T9" s="2843"/>
      <c r="U9" s="2843"/>
      <c r="V9" s="2843"/>
      <c r="W9" s="2852"/>
      <c r="X9" s="2853"/>
      <c r="Z9" s="1601"/>
      <c r="AA9" s="1557"/>
    </row>
    <row r="10" spans="1:40" ht="14.75" customHeight="1">
      <c r="A10" s="1222"/>
      <c r="B10" s="1002">
        <v>43255</v>
      </c>
      <c r="C10" s="1558"/>
      <c r="D10" s="1558"/>
      <c r="E10" s="1583"/>
      <c r="F10" s="1588"/>
      <c r="G10" s="1589"/>
      <c r="H10" s="1590"/>
      <c r="I10" s="744"/>
      <c r="J10" s="744"/>
      <c r="K10" s="744"/>
      <c r="L10" s="1157"/>
      <c r="M10" s="1157"/>
      <c r="O10" s="1179" t="s">
        <v>941</v>
      </c>
      <c r="P10" s="1592">
        <v>0</v>
      </c>
      <c r="Q10" s="1592">
        <v>71</v>
      </c>
      <c r="R10" s="1602">
        <f t="shared" si="0"/>
        <v>0</v>
      </c>
      <c r="S10" s="2843" t="s">
        <v>2180</v>
      </c>
      <c r="T10" s="2843"/>
      <c r="U10" s="2843"/>
      <c r="V10" s="2843"/>
      <c r="W10" s="2880"/>
      <c r="X10" s="2881"/>
      <c r="Y10" s="654"/>
      <c r="Z10" s="2860" t="s">
        <v>1035</v>
      </c>
      <c r="AA10" s="2860"/>
      <c r="AN10" s="654"/>
    </row>
    <row r="11" spans="1:40" ht="14.75" customHeight="1">
      <c r="A11"/>
      <c r="B11" s="1002">
        <v>43256</v>
      </c>
      <c r="C11" s="1558"/>
      <c r="D11" s="1558"/>
      <c r="E11" s="1583"/>
      <c r="F11" s="1588"/>
      <c r="G11" s="1589"/>
      <c r="H11" s="1590"/>
      <c r="I11" s="1575"/>
      <c r="J11" s="2846" t="s">
        <v>2195</v>
      </c>
      <c r="K11" s="2847"/>
      <c r="L11" s="2847"/>
      <c r="M11" s="2848"/>
      <c r="O11" s="1180" t="s">
        <v>942</v>
      </c>
      <c r="P11" s="1592">
        <v>0</v>
      </c>
      <c r="Q11" s="1592">
        <v>38</v>
      </c>
      <c r="R11" s="1602">
        <f t="shared" si="0"/>
        <v>0</v>
      </c>
      <c r="S11" s="2843" t="s">
        <v>2201</v>
      </c>
      <c r="T11" s="2843"/>
      <c r="U11" s="2843"/>
      <c r="V11" s="2843"/>
      <c r="W11" s="2844"/>
      <c r="X11" s="2845"/>
      <c r="Y11" s="654"/>
      <c r="Z11" s="1559" t="s">
        <v>1049</v>
      </c>
      <c r="AA11" s="1559" t="s">
        <v>1050</v>
      </c>
      <c r="AN11" s="654"/>
    </row>
    <row r="12" spans="1:40" ht="14.75" customHeight="1">
      <c r="B12" s="1002">
        <v>43257</v>
      </c>
      <c r="C12" s="1558"/>
      <c r="D12" s="1558"/>
      <c r="E12" s="1583"/>
      <c r="F12" s="1588"/>
      <c r="G12" s="1589"/>
      <c r="H12" s="1590"/>
      <c r="I12" s="1576"/>
      <c r="J12" s="1171" t="s">
        <v>2196</v>
      </c>
      <c r="K12" s="1607">
        <v>0</v>
      </c>
      <c r="L12" s="1608">
        <v>10</v>
      </c>
      <c r="M12" s="1609">
        <f>100/L12*K12</f>
        <v>0</v>
      </c>
      <c r="O12" s="1180" t="s">
        <v>945</v>
      </c>
      <c r="P12" s="1592">
        <v>0</v>
      </c>
      <c r="Q12" s="1592">
        <v>52</v>
      </c>
      <c r="R12" s="1602">
        <f>100/Q12*P12</f>
        <v>0</v>
      </c>
      <c r="S12" s="2843" t="s">
        <v>2180</v>
      </c>
      <c r="T12" s="2843"/>
      <c r="U12" s="2843"/>
      <c r="V12" s="2843"/>
      <c r="W12" s="2844"/>
      <c r="X12" s="2845"/>
      <c r="Y12" s="654"/>
      <c r="Z12" s="1554" t="s">
        <v>1096</v>
      </c>
      <c r="AA12" s="1605" t="s">
        <v>265</v>
      </c>
      <c r="AN12" s="654"/>
    </row>
    <row r="13" spans="1:40" ht="14.75" customHeight="1">
      <c r="B13" s="1002">
        <v>43258</v>
      </c>
      <c r="C13" s="1582"/>
      <c r="D13" s="1582"/>
      <c r="E13" s="1583"/>
      <c r="F13" s="1003"/>
      <c r="G13" s="1584"/>
      <c r="H13" s="1584"/>
      <c r="I13" s="1531"/>
      <c r="J13" s="1171" t="s">
        <v>2197</v>
      </c>
      <c r="K13" s="1607">
        <v>0</v>
      </c>
      <c r="L13" s="1608">
        <v>10</v>
      </c>
      <c r="M13" s="1609">
        <f t="shared" ref="M13:M15" si="1">100/L13*K13</f>
        <v>0</v>
      </c>
      <c r="O13" s="1180" t="s">
        <v>946</v>
      </c>
      <c r="P13" s="1592">
        <v>0</v>
      </c>
      <c r="Q13" s="1592">
        <v>49</v>
      </c>
      <c r="R13" s="1602">
        <f>100/Q13*P13</f>
        <v>0</v>
      </c>
      <c r="S13" s="2843" t="s">
        <v>2180</v>
      </c>
      <c r="T13" s="2843"/>
      <c r="U13" s="2843"/>
      <c r="V13" s="2843"/>
      <c r="W13" s="2844"/>
      <c r="X13" s="2845"/>
      <c r="Z13" s="1554" t="s">
        <v>1097</v>
      </c>
      <c r="AA13" s="1606" t="s">
        <v>1310</v>
      </c>
    </row>
    <row r="14" spans="1:40" ht="14.75" customHeight="1">
      <c r="A14" s="939"/>
      <c r="B14" s="1002">
        <v>43259</v>
      </c>
      <c r="C14" s="1558"/>
      <c r="D14" s="1558"/>
      <c r="E14" s="1583"/>
      <c r="F14" s="1591"/>
      <c r="G14" s="1592"/>
      <c r="H14" s="1584"/>
      <c r="I14" s="1157"/>
      <c r="J14" s="1171" t="s">
        <v>2198</v>
      </c>
      <c r="K14" s="1607">
        <v>0</v>
      </c>
      <c r="L14" s="1608">
        <v>10</v>
      </c>
      <c r="M14" s="1609">
        <f t="shared" si="1"/>
        <v>0</v>
      </c>
      <c r="O14" s="1180" t="s">
        <v>943</v>
      </c>
      <c r="P14" s="1592">
        <v>0</v>
      </c>
      <c r="Q14" s="1592">
        <v>36</v>
      </c>
      <c r="R14" s="1602">
        <f t="shared" si="0"/>
        <v>0</v>
      </c>
      <c r="S14" s="2843" t="s">
        <v>2181</v>
      </c>
      <c r="T14" s="2843"/>
      <c r="U14" s="2843"/>
      <c r="V14" s="2843"/>
      <c r="W14" s="2844"/>
      <c r="X14" s="2845"/>
      <c r="Z14" s="757" t="s">
        <v>1098</v>
      </c>
      <c r="AA14" s="758" t="s">
        <v>264</v>
      </c>
    </row>
    <row r="15" spans="1:40" ht="14.75" customHeight="1">
      <c r="A15" s="939"/>
      <c r="B15" s="1002">
        <v>43260</v>
      </c>
      <c r="C15" s="1558"/>
      <c r="D15" s="1558"/>
      <c r="E15" s="1583"/>
      <c r="F15" s="1588"/>
      <c r="G15" s="1589"/>
      <c r="H15" s="1593"/>
      <c r="I15" s="1157"/>
      <c r="J15" s="1171" t="s">
        <v>2199</v>
      </c>
      <c r="K15" s="1607">
        <v>0</v>
      </c>
      <c r="L15" s="1608">
        <v>10</v>
      </c>
      <c r="M15" s="1609">
        <f t="shared" si="1"/>
        <v>0</v>
      </c>
      <c r="O15" s="1180" t="s">
        <v>944</v>
      </c>
      <c r="P15" s="1592">
        <v>0</v>
      </c>
      <c r="Q15" s="1592">
        <v>74</v>
      </c>
      <c r="R15" s="1602">
        <f t="shared" si="0"/>
        <v>0</v>
      </c>
      <c r="S15" s="2843" t="s">
        <v>2181</v>
      </c>
      <c r="T15" s="2843"/>
      <c r="U15" s="2843"/>
      <c r="V15" s="2843"/>
      <c r="W15" s="2844"/>
      <c r="X15" s="2845"/>
      <c r="Z15" s="757" t="s">
        <v>1099</v>
      </c>
      <c r="AA15" s="936"/>
      <c r="AN15" s="2855"/>
    </row>
    <row r="16" spans="1:40" ht="14.75" customHeight="1">
      <c r="A16" s="939"/>
      <c r="B16" s="1002">
        <v>43261</v>
      </c>
      <c r="C16" s="1558"/>
      <c r="D16" s="1558"/>
      <c r="E16" s="1583"/>
      <c r="F16" s="1591"/>
      <c r="G16" s="1589"/>
      <c r="H16" s="1590"/>
      <c r="I16" s="1157"/>
      <c r="J16" s="1171" t="s">
        <v>2200</v>
      </c>
      <c r="K16" s="1607">
        <v>0</v>
      </c>
      <c r="L16" s="1608">
        <v>10</v>
      </c>
      <c r="M16" s="1609">
        <f t="shared" ref="M16" si="2">100/L16*K16</f>
        <v>0</v>
      </c>
      <c r="O16" s="1180" t="s">
        <v>947</v>
      </c>
      <c r="P16" s="1592">
        <v>0</v>
      </c>
      <c r="Q16" s="1592">
        <v>12</v>
      </c>
      <c r="R16" s="1602">
        <f t="shared" si="0"/>
        <v>0</v>
      </c>
      <c r="S16" s="2843" t="s">
        <v>2187</v>
      </c>
      <c r="T16" s="2843"/>
      <c r="U16" s="2843"/>
      <c r="V16" s="2843"/>
      <c r="W16" s="2844"/>
      <c r="X16" s="2845"/>
      <c r="Z16" s="757" t="s">
        <v>1100</v>
      </c>
      <c r="AA16" s="936"/>
      <c r="AN16" s="2855"/>
    </row>
    <row r="17" spans="2:40" ht="14.75" customHeight="1">
      <c r="B17" s="1002">
        <v>43262</v>
      </c>
      <c r="C17" s="1558"/>
      <c r="D17" s="1558"/>
      <c r="E17" s="1583"/>
      <c r="F17" s="1588"/>
      <c r="G17" s="1589"/>
      <c r="H17" s="1590"/>
      <c r="I17" s="1570"/>
      <c r="J17" s="1157"/>
      <c r="K17" s="1570"/>
      <c r="L17" s="1570"/>
      <c r="M17" s="1570"/>
      <c r="O17" s="1543" t="s">
        <v>2167</v>
      </c>
      <c r="P17" s="1592">
        <f>SUM(P9:P16)</f>
        <v>0</v>
      </c>
      <c r="Q17" s="1592">
        <f>SUM(Q9:Q16)</f>
        <v>437</v>
      </c>
      <c r="R17" s="1602">
        <f t="shared" si="0"/>
        <v>0</v>
      </c>
      <c r="S17" s="2843"/>
      <c r="T17" s="2843"/>
      <c r="U17" s="2843"/>
      <c r="V17" s="2843"/>
      <c r="W17" s="2844"/>
      <c r="X17" s="2845"/>
      <c r="Z17" s="757" t="s">
        <v>1101</v>
      </c>
      <c r="AA17" s="936"/>
      <c r="AN17" s="2855"/>
    </row>
    <row r="18" spans="2:40" ht="14.75" customHeight="1">
      <c r="B18" s="1002">
        <v>43263</v>
      </c>
      <c r="C18" s="1558"/>
      <c r="D18" s="1558"/>
      <c r="E18" s="1583"/>
      <c r="F18" s="1588"/>
      <c r="G18" s="1589"/>
      <c r="H18" s="1590"/>
      <c r="I18" s="1531"/>
      <c r="J18" s="1157"/>
      <c r="M18" s="1531"/>
      <c r="O18" s="1061" t="s">
        <v>2165</v>
      </c>
      <c r="P18" s="1592">
        <v>0</v>
      </c>
      <c r="Q18" s="1592">
        <v>6</v>
      </c>
      <c r="R18" s="1602">
        <f t="shared" si="0"/>
        <v>0</v>
      </c>
      <c r="S18" s="2843" t="s">
        <v>2182</v>
      </c>
      <c r="T18" s="2843"/>
      <c r="U18" s="2843"/>
      <c r="V18" s="2843"/>
      <c r="W18" s="2844"/>
      <c r="X18" s="2845"/>
      <c r="Z18" s="757" t="s">
        <v>1102</v>
      </c>
      <c r="AA18" s="936"/>
    </row>
    <row r="19" spans="2:40" ht="14.75" customHeight="1">
      <c r="B19" s="1002">
        <v>43264</v>
      </c>
      <c r="C19" s="1558"/>
      <c r="D19" s="1558"/>
      <c r="E19" s="1583"/>
      <c r="F19" s="1588"/>
      <c r="G19" s="1593"/>
      <c r="H19" s="1593"/>
      <c r="I19" s="1570"/>
      <c r="J19" s="1157"/>
      <c r="M19" s="1570"/>
      <c r="O19" s="1542" t="s">
        <v>2166</v>
      </c>
      <c r="P19" s="1592">
        <v>0</v>
      </c>
      <c r="Q19" s="1592">
        <v>7</v>
      </c>
      <c r="R19" s="1602">
        <f t="shared" si="0"/>
        <v>0</v>
      </c>
      <c r="S19" s="2843" t="s">
        <v>2182</v>
      </c>
      <c r="T19" s="2843"/>
      <c r="U19" s="2843"/>
      <c r="V19" s="2843"/>
      <c r="W19" s="2844"/>
      <c r="X19" s="2845"/>
      <c r="Z19" s="757" t="s">
        <v>1103</v>
      </c>
      <c r="AA19" s="936"/>
    </row>
    <row r="20" spans="2:40" ht="14.75" customHeight="1">
      <c r="B20" s="1002">
        <v>43265</v>
      </c>
      <c r="C20" s="1558"/>
      <c r="D20" s="1558"/>
      <c r="E20" s="1583"/>
      <c r="F20" s="1588"/>
      <c r="G20" s="1593"/>
      <c r="H20" s="1593"/>
      <c r="I20" s="1157"/>
      <c r="J20" s="1157"/>
      <c r="K20" s="1157"/>
      <c r="L20" s="1570"/>
      <c r="M20" s="1570"/>
      <c r="O20" s="1603" t="s">
        <v>2184</v>
      </c>
      <c r="P20" s="943"/>
      <c r="Q20" s="943"/>
      <c r="R20" s="746"/>
      <c r="S20" s="2843"/>
      <c r="T20" s="2843"/>
      <c r="U20" s="2843"/>
      <c r="V20" s="2843"/>
      <c r="W20" s="2844"/>
      <c r="X20" s="2845"/>
      <c r="Z20" s="757" t="s">
        <v>1104</v>
      </c>
      <c r="AA20" s="936"/>
    </row>
    <row r="21" spans="2:40" ht="14.75" customHeight="1">
      <c r="B21" s="1002">
        <v>43266</v>
      </c>
      <c r="C21" s="1558"/>
      <c r="D21" s="1558"/>
      <c r="E21" s="1583"/>
      <c r="F21" s="1588"/>
      <c r="G21" s="1593"/>
      <c r="H21" s="1593"/>
      <c r="I21" s="1157"/>
      <c r="J21" s="1157"/>
      <c r="K21" s="1157"/>
      <c r="L21" s="1157"/>
      <c r="M21" s="1157"/>
      <c r="O21" s="1569"/>
      <c r="P21" s="1569"/>
      <c r="Q21" s="1569"/>
      <c r="R21" s="1569"/>
      <c r="S21" s="1569"/>
      <c r="T21" s="1569"/>
      <c r="U21" s="1569"/>
      <c r="V21" s="1569"/>
      <c r="W21" s="1569"/>
      <c r="X21" s="1569"/>
      <c r="Z21" s="757" t="s">
        <v>1105</v>
      </c>
      <c r="AA21" s="936"/>
    </row>
    <row r="22" spans="2:40" ht="14.75" customHeight="1">
      <c r="B22" s="1002">
        <v>43267</v>
      </c>
      <c r="C22" s="1558"/>
      <c r="D22" s="1558"/>
      <c r="E22" s="1583"/>
      <c r="F22" s="1591"/>
      <c r="G22" s="1593"/>
      <c r="H22" s="1584"/>
      <c r="I22" s="1157"/>
      <c r="J22" s="1157"/>
      <c r="K22" s="1157"/>
      <c r="L22" s="1157"/>
      <c r="M22" s="1157"/>
      <c r="O22" s="2861" t="s">
        <v>2188</v>
      </c>
      <c r="P22" s="2862"/>
      <c r="Q22" s="2862"/>
      <c r="R22" s="2862"/>
      <c r="S22" s="2862"/>
      <c r="T22" s="2862"/>
      <c r="U22" s="2862"/>
      <c r="V22" s="2862"/>
      <c r="W22" s="2862"/>
      <c r="X22" s="2863"/>
      <c r="Z22" s="757" t="s">
        <v>1106</v>
      </c>
      <c r="AA22" s="936"/>
    </row>
    <row r="23" spans="2:40" ht="14.75" customHeight="1">
      <c r="B23" s="1002">
        <v>43268</v>
      </c>
      <c r="C23" s="1558"/>
      <c r="D23" s="1558"/>
      <c r="E23" s="1583"/>
      <c r="F23" s="1588"/>
      <c r="G23" s="1589"/>
      <c r="H23" s="1590"/>
      <c r="I23" s="1570"/>
      <c r="J23" s="1570"/>
      <c r="K23" s="1570"/>
      <c r="L23" s="1157"/>
      <c r="M23" s="1157"/>
      <c r="O23" s="2864" t="s">
        <v>1391</v>
      </c>
      <c r="P23" s="2865"/>
      <c r="Q23" s="2865"/>
      <c r="R23" s="2865"/>
      <c r="S23" s="2865"/>
      <c r="T23" s="2865"/>
      <c r="U23" s="2865"/>
      <c r="V23" s="2865"/>
      <c r="W23" s="2865"/>
      <c r="X23" s="2866"/>
      <c r="Z23" s="757" t="s">
        <v>1107</v>
      </c>
      <c r="AA23" s="936"/>
    </row>
    <row r="24" spans="2:40" ht="14.75" customHeight="1">
      <c r="B24" s="1002">
        <v>43269</v>
      </c>
      <c r="C24" s="1558"/>
      <c r="D24" s="1558"/>
      <c r="E24" s="1583"/>
      <c r="F24" s="1588"/>
      <c r="G24" s="1589"/>
      <c r="H24" s="1590"/>
      <c r="I24" s="1531"/>
      <c r="J24" s="1531"/>
      <c r="K24" s="1531"/>
      <c r="L24" s="1531"/>
      <c r="M24" s="1531"/>
      <c r="Z24" s="757" t="s">
        <v>1108</v>
      </c>
      <c r="AA24" s="936"/>
    </row>
    <row r="25" spans="2:40" ht="14.75" customHeight="1">
      <c r="B25" s="1002">
        <v>43270</v>
      </c>
      <c r="C25" s="1558"/>
      <c r="D25" s="1558"/>
      <c r="E25" s="1583"/>
      <c r="F25" s="1588"/>
      <c r="G25" s="1589"/>
      <c r="H25" s="1590"/>
      <c r="I25" s="1570"/>
      <c r="J25" s="1570"/>
      <c r="K25" s="1570"/>
      <c r="L25" s="1570"/>
      <c r="M25" s="1570"/>
      <c r="O25" s="2867" t="s">
        <v>1352</v>
      </c>
      <c r="P25" s="2868"/>
      <c r="Q25" s="2868"/>
      <c r="R25" s="2868"/>
      <c r="S25" s="2868"/>
      <c r="T25" s="2868"/>
      <c r="U25" s="2868"/>
      <c r="V25" s="2868"/>
      <c r="W25" s="2868"/>
      <c r="X25" s="2869"/>
      <c r="Z25" s="757" t="s">
        <v>1109</v>
      </c>
      <c r="AA25" s="936"/>
    </row>
    <row r="26" spans="2:40" ht="14.75" customHeight="1">
      <c r="B26" s="1002">
        <v>43271</v>
      </c>
      <c r="C26" s="1558"/>
      <c r="D26" s="1558"/>
      <c r="E26" s="1583"/>
      <c r="F26" s="1588"/>
      <c r="G26" s="1593"/>
      <c r="H26" s="1593"/>
      <c r="I26" s="1570"/>
      <c r="J26" s="1570"/>
      <c r="K26" s="1570"/>
      <c r="L26" s="1157"/>
      <c r="M26" s="1157"/>
      <c r="O26" s="1030" t="s">
        <v>1383</v>
      </c>
      <c r="P26" s="1031">
        <v>0</v>
      </c>
      <c r="Q26" s="1031">
        <v>1.7361111111111112E-2</v>
      </c>
      <c r="R26" s="1558" t="s">
        <v>2186</v>
      </c>
      <c r="S26" s="2843" t="s">
        <v>2187</v>
      </c>
      <c r="T26" s="2843"/>
      <c r="U26" s="2843"/>
      <c r="V26" s="2843"/>
      <c r="W26" s="2852" t="s">
        <v>1384</v>
      </c>
      <c r="X26" s="2853"/>
      <c r="Z26" s="2859" t="s">
        <v>1034</v>
      </c>
      <c r="AA26" s="2859"/>
    </row>
    <row r="27" spans="2:40" ht="14.75" customHeight="1">
      <c r="B27" s="1002">
        <v>43272</v>
      </c>
      <c r="C27" s="1558"/>
      <c r="D27" s="1558"/>
      <c r="E27" s="1583"/>
      <c r="F27" s="1588"/>
      <c r="G27" s="1593"/>
      <c r="H27" s="1584"/>
      <c r="I27" s="1157"/>
      <c r="J27" s="1157"/>
      <c r="K27" s="1157"/>
      <c r="L27" s="1157"/>
      <c r="M27" s="1157"/>
      <c r="O27" s="1030" t="s">
        <v>1477</v>
      </c>
      <c r="P27" s="1031">
        <v>0</v>
      </c>
      <c r="Q27" s="1031">
        <v>2.8472222222222222E-2</v>
      </c>
      <c r="R27" s="1558" t="s">
        <v>2186</v>
      </c>
      <c r="S27" s="2843" t="s">
        <v>2187</v>
      </c>
      <c r="T27" s="2843"/>
      <c r="U27" s="2843"/>
      <c r="V27" s="2843"/>
      <c r="W27" s="2852" t="s">
        <v>1478</v>
      </c>
      <c r="X27" s="2853"/>
    </row>
    <row r="28" spans="2:40" ht="14.75" customHeight="1">
      <c r="B28" s="1002">
        <v>43273</v>
      </c>
      <c r="C28" s="1558"/>
      <c r="D28" s="1558"/>
      <c r="E28" s="1583"/>
      <c r="F28" s="1588"/>
      <c r="G28" s="1589"/>
      <c r="H28" s="1590"/>
      <c r="I28" s="1157"/>
      <c r="J28" s="1157"/>
      <c r="K28" s="1157"/>
      <c r="L28" s="1157"/>
      <c r="M28" s="1157"/>
      <c r="O28" s="1604" t="s">
        <v>2220</v>
      </c>
      <c r="P28" s="1031">
        <v>0</v>
      </c>
      <c r="Q28" s="1031">
        <v>3.125E-2</v>
      </c>
      <c r="R28" s="1602">
        <f t="shared" ref="R28" si="3">100/Q28*P28</f>
        <v>0</v>
      </c>
      <c r="S28" s="2843" t="s">
        <v>2187</v>
      </c>
      <c r="T28" s="2843"/>
      <c r="U28" s="2843"/>
      <c r="V28" s="2843"/>
      <c r="W28" s="2844" t="s">
        <v>2219</v>
      </c>
      <c r="X28" s="2845"/>
      <c r="Z28"/>
      <c r="AA28"/>
      <c r="AL28" s="1222"/>
      <c r="AM28" s="5"/>
      <c r="AN28" s="5"/>
    </row>
    <row r="29" spans="2:40" ht="14.75" customHeight="1">
      <c r="B29" s="1002">
        <v>43274</v>
      </c>
      <c r="C29" s="1558"/>
      <c r="D29" s="1558"/>
      <c r="E29" s="1583"/>
      <c r="F29" s="1588"/>
      <c r="G29" s="1589"/>
      <c r="H29" s="1590"/>
      <c r="I29" s="1157"/>
      <c r="J29" s="1157"/>
      <c r="K29" s="1157"/>
      <c r="L29" s="1531"/>
      <c r="M29" s="1531"/>
      <c r="O29" s="1604" t="s">
        <v>2184</v>
      </c>
      <c r="P29" s="1592">
        <v>0</v>
      </c>
      <c r="Q29" s="1592">
        <v>1</v>
      </c>
      <c r="R29" s="1602">
        <f t="shared" ref="R29" si="4">100/Q29*P29</f>
        <v>0</v>
      </c>
      <c r="S29" s="2843"/>
      <c r="T29" s="2843"/>
      <c r="U29" s="2843"/>
      <c r="V29" s="2843"/>
      <c r="W29" s="2844"/>
      <c r="X29" s="2845"/>
      <c r="Z29"/>
      <c r="AA29"/>
      <c r="AL29" s="1222"/>
      <c r="AM29" s="5"/>
      <c r="AN29" s="5"/>
    </row>
    <row r="30" spans="2:40" ht="14.75" customHeight="1">
      <c r="B30" s="1002">
        <v>43275</v>
      </c>
      <c r="C30" s="1558"/>
      <c r="D30" s="1558"/>
      <c r="E30" s="1583"/>
      <c r="F30" s="1588"/>
      <c r="G30" s="1589"/>
      <c r="H30" s="1590"/>
      <c r="I30" s="1531"/>
      <c r="J30" s="1531"/>
      <c r="K30" s="1531"/>
      <c r="L30" s="1157"/>
      <c r="M30" s="1157"/>
      <c r="O30" s="2841" t="s">
        <v>2191</v>
      </c>
      <c r="P30" s="2820"/>
      <c r="Q30" s="2820"/>
      <c r="R30" s="2820"/>
      <c r="S30" s="2820"/>
      <c r="T30" s="2820"/>
      <c r="U30" s="2820"/>
      <c r="V30" s="2820"/>
      <c r="W30" s="2820"/>
      <c r="X30" s="2842"/>
      <c r="Z30"/>
      <c r="AA30"/>
      <c r="AL30" s="1222"/>
      <c r="AM30" s="5"/>
      <c r="AN30" s="5"/>
    </row>
    <row r="31" spans="2:40" ht="14.75" customHeight="1">
      <c r="B31" s="1002">
        <v>43276</v>
      </c>
      <c r="C31" s="1558"/>
      <c r="D31" s="1558"/>
      <c r="E31" s="1583"/>
      <c r="F31" s="1588"/>
      <c r="G31" s="1589"/>
      <c r="H31" s="1590"/>
      <c r="I31" s="1570"/>
      <c r="J31" s="1570"/>
      <c r="K31" s="1570"/>
      <c r="L31" s="1157"/>
      <c r="M31" s="1157"/>
      <c r="O31" s="1046" t="s">
        <v>1513</v>
      </c>
      <c r="P31" s="1051">
        <v>0</v>
      </c>
      <c r="Q31" s="1052">
        <v>1</v>
      </c>
      <c r="R31" s="1602">
        <f t="shared" ref="R31:R44" si="5">100/Q31*P31</f>
        <v>0</v>
      </c>
      <c r="S31" s="2838" t="s">
        <v>1514</v>
      </c>
      <c r="T31" s="2838"/>
      <c r="U31" s="2838"/>
      <c r="V31" s="2838"/>
      <c r="W31" s="2839"/>
      <c r="X31" s="2840"/>
      <c r="Z31"/>
      <c r="AA31"/>
      <c r="AL31" s="1222"/>
      <c r="AM31" s="5"/>
      <c r="AN31" s="5"/>
    </row>
    <row r="32" spans="2:40" ht="14.75" customHeight="1">
      <c r="B32" s="1002">
        <v>43277</v>
      </c>
      <c r="C32" s="1558"/>
      <c r="D32" s="1558"/>
      <c r="E32" s="1583"/>
      <c r="F32" s="1588"/>
      <c r="G32" s="1589"/>
      <c r="H32" s="1590"/>
      <c r="I32" s="1157"/>
      <c r="J32" s="1157"/>
      <c r="K32" s="1157"/>
      <c r="L32" s="1157"/>
      <c r="M32" s="1157"/>
      <c r="O32" s="1046" t="s">
        <v>1519</v>
      </c>
      <c r="P32" s="1051">
        <v>0</v>
      </c>
      <c r="Q32" s="1052">
        <v>1</v>
      </c>
      <c r="R32" s="1602">
        <f t="shared" si="5"/>
        <v>0</v>
      </c>
      <c r="S32" s="2838" t="s">
        <v>1517</v>
      </c>
      <c r="T32" s="2838"/>
      <c r="U32" s="2838"/>
      <c r="V32" s="2838"/>
      <c r="W32" s="2839"/>
      <c r="X32" s="2840"/>
      <c r="Y32" s="80"/>
      <c r="AL32" s="1222"/>
      <c r="AM32" s="5"/>
      <c r="AN32" s="5"/>
    </row>
    <row r="33" spans="1:40" ht="14.75" customHeight="1">
      <c r="A33" s="950"/>
      <c r="B33" s="1002">
        <v>43278</v>
      </c>
      <c r="C33" s="1558"/>
      <c r="D33" s="1558"/>
      <c r="E33" s="1583"/>
      <c r="F33" s="1591"/>
      <c r="G33" s="1593"/>
      <c r="H33" s="1552"/>
      <c r="I33" s="1157"/>
      <c r="J33" s="1157"/>
      <c r="K33" s="1157"/>
      <c r="L33" s="1157"/>
      <c r="M33" s="1157"/>
      <c r="O33" s="1046" t="s">
        <v>1518</v>
      </c>
      <c r="P33" s="1051">
        <v>0</v>
      </c>
      <c r="Q33" s="1052">
        <v>1</v>
      </c>
      <c r="R33" s="1602">
        <f t="shared" si="5"/>
        <v>0</v>
      </c>
      <c r="S33" s="2838" t="s">
        <v>1516</v>
      </c>
      <c r="T33" s="2838"/>
      <c r="U33" s="2838"/>
      <c r="V33" s="2838"/>
      <c r="W33" s="2839"/>
      <c r="X33" s="2840"/>
      <c r="Y33" s="952"/>
      <c r="AL33" s="80"/>
      <c r="AM33" s="5"/>
      <c r="AN33" s="5"/>
    </row>
    <row r="34" spans="1:40" ht="14.75" customHeight="1">
      <c r="A34" s="950"/>
      <c r="B34" s="1002">
        <v>43279</v>
      </c>
      <c r="C34" s="1558"/>
      <c r="D34" s="1558"/>
      <c r="E34" s="1583"/>
      <c r="F34" s="1588"/>
      <c r="G34" s="1593"/>
      <c r="H34" s="1552"/>
      <c r="I34" s="1157"/>
      <c r="J34" s="1157"/>
      <c r="K34" s="1157"/>
      <c r="L34" s="1157"/>
      <c r="M34" s="1157"/>
      <c r="O34" s="1046" t="s">
        <v>1520</v>
      </c>
      <c r="P34" s="1051">
        <v>0</v>
      </c>
      <c r="Q34" s="1052">
        <v>1</v>
      </c>
      <c r="R34" s="1602">
        <f t="shared" si="5"/>
        <v>0</v>
      </c>
      <c r="S34" s="2838" t="s">
        <v>1521</v>
      </c>
      <c r="T34" s="2838"/>
      <c r="U34" s="2838"/>
      <c r="V34" s="2838"/>
      <c r="W34" s="2839"/>
      <c r="X34" s="2840"/>
      <c r="Y34" s="952"/>
      <c r="AL34" s="952"/>
      <c r="AM34" s="5"/>
      <c r="AN34" s="5"/>
    </row>
    <row r="35" spans="1:40" ht="14.75" customHeight="1">
      <c r="A35" s="950"/>
      <c r="B35" s="1002">
        <v>43280</v>
      </c>
      <c r="C35" s="1558"/>
      <c r="D35" s="1558"/>
      <c r="E35" s="1583"/>
      <c r="F35" s="1588"/>
      <c r="G35" s="1593"/>
      <c r="H35" s="1552"/>
      <c r="I35" s="1531"/>
      <c r="J35" s="1531"/>
      <c r="K35" s="1531"/>
      <c r="L35" s="1556"/>
      <c r="M35" s="1556"/>
      <c r="O35" s="1046" t="s">
        <v>1522</v>
      </c>
      <c r="P35" s="1051">
        <v>0</v>
      </c>
      <c r="Q35" s="1052">
        <v>1</v>
      </c>
      <c r="R35" s="1602">
        <f t="shared" si="5"/>
        <v>0</v>
      </c>
      <c r="S35" s="2838" t="s">
        <v>1523</v>
      </c>
      <c r="T35" s="2838"/>
      <c r="U35" s="2838"/>
      <c r="V35" s="2838"/>
      <c r="W35" s="2839"/>
      <c r="X35" s="2840"/>
      <c r="Y35" s="952"/>
      <c r="AL35" s="952"/>
      <c r="AM35" s="5"/>
      <c r="AN35" s="5"/>
    </row>
    <row r="36" spans="1:40" ht="14.75" customHeight="1" thickBot="1">
      <c r="A36" s="950"/>
      <c r="B36" s="1002">
        <v>43281</v>
      </c>
      <c r="C36" s="1558"/>
      <c r="D36" s="1558"/>
      <c r="E36" s="1583"/>
      <c r="F36" s="1588"/>
      <c r="G36" s="1593"/>
      <c r="H36" s="1593"/>
      <c r="I36" s="1157"/>
      <c r="J36" s="1157"/>
      <c r="K36" s="1157"/>
      <c r="L36" s="1571"/>
      <c r="M36" s="1571"/>
      <c r="O36" s="1046" t="s">
        <v>1525</v>
      </c>
      <c r="P36" s="1051">
        <v>0</v>
      </c>
      <c r="Q36" s="1052">
        <v>1</v>
      </c>
      <c r="R36" s="1602">
        <f t="shared" si="5"/>
        <v>0</v>
      </c>
      <c r="S36" s="2838" t="s">
        <v>1524</v>
      </c>
      <c r="T36" s="2838"/>
      <c r="U36" s="2838"/>
      <c r="V36" s="2838"/>
      <c r="W36" s="2839"/>
      <c r="X36" s="2840"/>
      <c r="Y36" s="952"/>
      <c r="AL36" s="952"/>
      <c r="AM36" s="5"/>
      <c r="AN36" s="5"/>
    </row>
    <row r="37" spans="1:40" ht="14.75" customHeight="1">
      <c r="A37" s="950"/>
      <c r="B37" s="1010" t="s">
        <v>1313</v>
      </c>
      <c r="C37" s="1011">
        <f>SUM(C7:C36)/31</f>
        <v>0</v>
      </c>
      <c r="D37" s="1011">
        <f>SUM(D7:D36)/31</f>
        <v>0</v>
      </c>
      <c r="E37" s="1011">
        <f>SUM(E7:E36)/31</f>
        <v>0</v>
      </c>
      <c r="F37" s="1011">
        <v>5</v>
      </c>
      <c r="G37" s="1175" t="s">
        <v>1637</v>
      </c>
      <c r="H37" s="1176" t="s">
        <v>1637</v>
      </c>
      <c r="I37" s="1157"/>
      <c r="J37" s="1157"/>
      <c r="K37" s="1157"/>
      <c r="L37" s="1563"/>
      <c r="M37" s="1563"/>
      <c r="O37" s="1046" t="s">
        <v>1484</v>
      </c>
      <c r="P37" s="1051">
        <v>0</v>
      </c>
      <c r="Q37" s="1052">
        <v>1</v>
      </c>
      <c r="R37" s="1602">
        <f t="shared" si="5"/>
        <v>0</v>
      </c>
      <c r="S37" s="2838" t="s">
        <v>1515</v>
      </c>
      <c r="T37" s="2838"/>
      <c r="U37" s="2838"/>
      <c r="V37" s="2838"/>
      <c r="W37" s="2839"/>
      <c r="X37" s="2840"/>
      <c r="Y37" s="952"/>
      <c r="AL37" s="952"/>
      <c r="AM37" s="5"/>
      <c r="AN37" s="5"/>
    </row>
    <row r="38" spans="1:40" ht="14.75" customHeight="1" thickBot="1">
      <c r="A38" s="950"/>
      <c r="B38" s="1007" t="s">
        <v>370</v>
      </c>
      <c r="C38" s="1013">
        <f>SUM(C7:C36)</f>
        <v>0</v>
      </c>
      <c r="D38" s="1013">
        <f>SUM(D7:D36)</f>
        <v>0</v>
      </c>
      <c r="E38" s="1013">
        <f>SUM(E7:E36)</f>
        <v>0</v>
      </c>
      <c r="F38" s="1013">
        <f>SUM(F7:F36)</f>
        <v>0</v>
      </c>
      <c r="G38" s="1177" t="s">
        <v>2162</v>
      </c>
      <c r="H38" s="1178" t="s">
        <v>2163</v>
      </c>
      <c r="I38" s="1157"/>
      <c r="J38" s="1157"/>
      <c r="K38" s="1157"/>
      <c r="L38" s="744"/>
      <c r="M38" s="744"/>
      <c r="O38" s="1046" t="s">
        <v>1486</v>
      </c>
      <c r="P38" s="1051">
        <v>0</v>
      </c>
      <c r="Q38" s="1052">
        <v>1</v>
      </c>
      <c r="R38" s="1602">
        <f t="shared" si="5"/>
        <v>0</v>
      </c>
      <c r="S38" s="2838" t="s">
        <v>1515</v>
      </c>
      <c r="T38" s="2838"/>
      <c r="U38" s="2838"/>
      <c r="V38" s="2838"/>
      <c r="W38" s="2839"/>
      <c r="X38" s="2840"/>
      <c r="Y38" s="952"/>
      <c r="AN38" s="952"/>
    </row>
    <row r="39" spans="1:40" ht="14.75" customHeight="1">
      <c r="A39" s="950"/>
      <c r="I39" s="1157"/>
      <c r="J39" s="1157"/>
      <c r="K39" s="1157"/>
      <c r="L39" s="1579"/>
      <c r="M39" s="1579"/>
      <c r="O39" s="1046" t="s">
        <v>1485</v>
      </c>
      <c r="P39" s="1051">
        <v>0</v>
      </c>
      <c r="Q39" s="1052">
        <v>1</v>
      </c>
      <c r="R39" s="1602">
        <f t="shared" si="5"/>
        <v>0</v>
      </c>
      <c r="S39" s="2838"/>
      <c r="T39" s="2838"/>
      <c r="U39" s="2838"/>
      <c r="V39" s="2838"/>
      <c r="W39" s="2839"/>
      <c r="X39" s="2840"/>
      <c r="Y39" s="952"/>
      <c r="AN39" s="952"/>
    </row>
    <row r="40" spans="1:40" ht="14.75" customHeight="1">
      <c r="A40" s="950"/>
      <c r="B40" s="1559" t="s">
        <v>1261</v>
      </c>
      <c r="C40" s="1559" t="s">
        <v>1279</v>
      </c>
      <c r="D40" s="1559" t="s">
        <v>1278</v>
      </c>
      <c r="E40" s="1559" t="s">
        <v>1280</v>
      </c>
      <c r="F40" s="1559" t="s">
        <v>1262</v>
      </c>
      <c r="G40" s="1559" t="s">
        <v>1276</v>
      </c>
      <c r="H40" s="1559" t="s">
        <v>1638</v>
      </c>
      <c r="I40" s="1157"/>
      <c r="J40" s="1157"/>
      <c r="K40" s="1157"/>
      <c r="L40" s="1579"/>
      <c r="M40" s="1579"/>
      <c r="O40" s="1046" t="s">
        <v>1487</v>
      </c>
      <c r="P40" s="1051">
        <v>0</v>
      </c>
      <c r="Q40" s="1052">
        <v>1</v>
      </c>
      <c r="R40" s="1602">
        <f t="shared" si="5"/>
        <v>0</v>
      </c>
      <c r="S40" s="2838"/>
      <c r="T40" s="2838"/>
      <c r="U40" s="2838"/>
      <c r="V40" s="2838"/>
      <c r="W40" s="2839"/>
      <c r="X40" s="2840"/>
      <c r="Y40" s="952"/>
      <c r="AN40" s="952"/>
    </row>
    <row r="41" spans="1:40" ht="14.75" customHeight="1">
      <c r="A41" s="950"/>
      <c r="B41" s="1002">
        <v>43282</v>
      </c>
      <c r="C41" s="1582"/>
      <c r="D41" s="1582"/>
      <c r="E41" s="1583"/>
      <c r="F41" s="1594"/>
      <c r="G41" s="1595"/>
      <c r="H41" s="1585"/>
      <c r="I41" s="1577"/>
      <c r="J41" s="1577"/>
      <c r="K41" s="1577"/>
      <c r="L41" s="1580"/>
      <c r="M41" s="1580"/>
      <c r="O41" s="1046" t="s">
        <v>1488</v>
      </c>
      <c r="P41" s="1051">
        <v>0</v>
      </c>
      <c r="Q41" s="1052">
        <v>1</v>
      </c>
      <c r="R41" s="1602">
        <f t="shared" si="5"/>
        <v>0</v>
      </c>
      <c r="S41" s="2838"/>
      <c r="T41" s="2838"/>
      <c r="U41" s="2838"/>
      <c r="V41" s="2838"/>
      <c r="W41" s="2839"/>
      <c r="X41" s="2840"/>
      <c r="Y41" s="952"/>
      <c r="AN41" s="952"/>
    </row>
    <row r="42" spans="1:40" ht="14.75" customHeight="1">
      <c r="A42" s="950"/>
      <c r="B42" s="1596">
        <v>43283</v>
      </c>
      <c r="C42" s="1558"/>
      <c r="D42" s="1558"/>
      <c r="E42" s="1551"/>
      <c r="F42" s="1586"/>
      <c r="G42" s="1587"/>
      <c r="H42" s="1585"/>
      <c r="I42" s="1578"/>
      <c r="J42" s="1578"/>
      <c r="K42" s="1578"/>
      <c r="L42" s="1580"/>
      <c r="M42" s="1580"/>
      <c r="O42" s="1046" t="s">
        <v>2052</v>
      </c>
      <c r="P42" s="1051">
        <v>0</v>
      </c>
      <c r="Q42" s="1052">
        <v>1</v>
      </c>
      <c r="R42" s="1602">
        <f t="shared" si="5"/>
        <v>0</v>
      </c>
      <c r="S42" s="2838"/>
      <c r="T42" s="2838"/>
      <c r="U42" s="2838"/>
      <c r="V42" s="2838"/>
      <c r="W42" s="2839"/>
      <c r="X42" s="2840"/>
      <c r="Y42" s="952"/>
      <c r="AN42" s="952"/>
    </row>
    <row r="43" spans="1:40" ht="14.75" customHeight="1">
      <c r="A43" s="950"/>
      <c r="B43" s="1002">
        <v>43284</v>
      </c>
      <c r="C43" s="1558"/>
      <c r="D43" s="1558"/>
      <c r="E43" s="1551"/>
      <c r="F43" s="1588"/>
      <c r="G43" s="1597"/>
      <c r="H43" s="1598"/>
      <c r="I43" s="949"/>
      <c r="J43" s="949"/>
      <c r="K43" s="949"/>
      <c r="L43" s="1580"/>
      <c r="M43" s="1580"/>
      <c r="O43" s="1046" t="s">
        <v>2153</v>
      </c>
      <c r="P43" s="1051">
        <v>0</v>
      </c>
      <c r="Q43" s="1052">
        <v>4</v>
      </c>
      <c r="R43" s="1602">
        <f t="shared" si="5"/>
        <v>0</v>
      </c>
      <c r="S43" s="2838" t="s">
        <v>1514</v>
      </c>
      <c r="T43" s="2838"/>
      <c r="U43" s="2838"/>
      <c r="V43" s="2838"/>
      <c r="W43" s="2839" t="s">
        <v>2152</v>
      </c>
      <c r="X43" s="2840"/>
      <c r="Y43" s="952"/>
      <c r="AN43" s="952"/>
    </row>
    <row r="44" spans="1:40" ht="14.75" customHeight="1">
      <c r="A44" s="950"/>
      <c r="B44" s="1596">
        <v>43285</v>
      </c>
      <c r="C44" s="1558"/>
      <c r="D44" s="1558"/>
      <c r="E44" s="1551"/>
      <c r="F44" s="1588"/>
      <c r="G44" s="1587"/>
      <c r="H44" s="1598"/>
      <c r="I44" s="744"/>
      <c r="J44" s="744"/>
      <c r="K44" s="744"/>
      <c r="L44" s="1580"/>
      <c r="M44" s="1580"/>
      <c r="O44" s="1046" t="s">
        <v>2155</v>
      </c>
      <c r="P44" s="1051">
        <v>0</v>
      </c>
      <c r="Q44" s="1052">
        <v>1</v>
      </c>
      <c r="R44" s="1602">
        <f t="shared" si="5"/>
        <v>0</v>
      </c>
      <c r="S44" s="2838" t="s">
        <v>2154</v>
      </c>
      <c r="T44" s="2838"/>
      <c r="U44" s="2838"/>
      <c r="V44" s="2838"/>
      <c r="W44" s="2839" t="s">
        <v>2156</v>
      </c>
      <c r="X44" s="2840"/>
      <c r="Y44" s="952"/>
      <c r="AN44" s="952"/>
    </row>
    <row r="45" spans="1:40" ht="14.75" customHeight="1">
      <c r="A45" s="950"/>
      <c r="B45" s="1002">
        <v>43286</v>
      </c>
      <c r="C45" s="1558"/>
      <c r="D45" s="1558"/>
      <c r="E45" s="1551"/>
      <c r="F45" s="1588"/>
      <c r="G45" s="1597"/>
      <c r="H45" s="1598"/>
      <c r="I45" s="1579"/>
      <c r="J45" s="1579"/>
      <c r="K45" s="1579"/>
      <c r="L45" s="1575"/>
      <c r="M45" s="1575"/>
      <c r="Y45" s="952"/>
      <c r="AN45" s="952"/>
    </row>
    <row r="46" spans="1:40" ht="14.75" customHeight="1">
      <c r="A46" s="950"/>
      <c r="B46" s="1596">
        <v>43287</v>
      </c>
      <c r="C46" s="1558"/>
      <c r="D46" s="1558"/>
      <c r="E46" s="1551"/>
      <c r="F46" s="1588"/>
      <c r="G46" s="1597"/>
      <c r="H46" s="1598"/>
      <c r="I46" s="1579"/>
      <c r="J46" s="1579"/>
      <c r="K46" s="1579"/>
      <c r="L46" s="1575"/>
      <c r="M46" s="1575"/>
      <c r="Y46" s="952"/>
      <c r="AN46" s="952"/>
    </row>
    <row r="47" spans="1:40" ht="14.75" customHeight="1">
      <c r="A47" s="950"/>
      <c r="B47" s="1002">
        <v>43288</v>
      </c>
      <c r="C47" s="1558"/>
      <c r="D47" s="1558"/>
      <c r="E47" s="1551"/>
      <c r="F47" s="1588"/>
      <c r="G47" s="1587"/>
      <c r="H47" s="1598"/>
      <c r="I47" s="1580"/>
      <c r="J47" s="1580"/>
      <c r="K47" s="1580"/>
      <c r="L47" s="1576"/>
      <c r="M47" s="1576"/>
      <c r="Y47" s="952"/>
      <c r="AN47" s="952"/>
    </row>
    <row r="48" spans="1:40" ht="14.75" customHeight="1">
      <c r="A48" s="950"/>
      <c r="B48" s="1596">
        <v>43289</v>
      </c>
      <c r="C48" s="1558"/>
      <c r="D48" s="1558"/>
      <c r="E48" s="1551"/>
      <c r="F48" s="1588"/>
      <c r="G48" s="1587"/>
      <c r="H48" s="1598"/>
      <c r="I48" s="1580"/>
      <c r="J48" s="1580"/>
      <c r="K48" s="1580"/>
      <c r="L48" s="1580"/>
      <c r="M48" s="1580"/>
      <c r="Y48" s="952"/>
      <c r="AN48" s="952"/>
    </row>
    <row r="49" spans="1:40" ht="14.75" customHeight="1">
      <c r="A49" s="950"/>
      <c r="B49" s="1002">
        <v>43290</v>
      </c>
      <c r="C49" s="1558"/>
      <c r="D49" s="1558"/>
      <c r="E49" s="1551"/>
      <c r="F49" s="1588"/>
      <c r="G49" s="1587"/>
      <c r="H49" s="1598"/>
      <c r="I49" s="1580"/>
      <c r="J49" s="1580"/>
      <c r="K49" s="1580"/>
      <c r="L49" s="1580"/>
      <c r="M49" s="1580"/>
      <c r="Y49" s="952"/>
      <c r="AN49" s="952"/>
    </row>
    <row r="50" spans="1:40" ht="14.75" customHeight="1">
      <c r="A50" s="950"/>
      <c r="B50" s="1596">
        <v>43291</v>
      </c>
      <c r="C50" s="1558"/>
      <c r="D50" s="1558"/>
      <c r="E50" s="1551"/>
      <c r="F50" s="1588"/>
      <c r="G50" s="1587"/>
      <c r="H50" s="1598"/>
      <c r="I50" s="1580"/>
      <c r="J50" s="1580"/>
      <c r="K50" s="1580"/>
      <c r="L50" s="1580"/>
      <c r="M50" s="1580"/>
      <c r="Y50" s="952"/>
      <c r="AN50" s="952"/>
    </row>
    <row r="51" spans="1:40" ht="14.75" customHeight="1">
      <c r="A51" s="950"/>
      <c r="B51" s="1002">
        <v>43292</v>
      </c>
      <c r="C51" s="1558"/>
      <c r="D51" s="1558"/>
      <c r="E51" s="1551"/>
      <c r="F51" s="1588"/>
      <c r="G51" s="1587"/>
      <c r="H51" s="1598"/>
      <c r="I51" s="1575"/>
      <c r="J51" s="1575"/>
      <c r="K51" s="1575"/>
      <c r="L51" s="1576"/>
      <c r="M51" s="1576"/>
      <c r="Y51" s="952"/>
      <c r="AN51" s="952"/>
    </row>
    <row r="52" spans="1:40" ht="14.75" customHeight="1">
      <c r="A52" s="950"/>
      <c r="B52" s="1596">
        <v>43293</v>
      </c>
      <c r="C52" s="1558"/>
      <c r="D52" s="1558"/>
      <c r="E52" s="1551"/>
      <c r="F52" s="1588"/>
      <c r="G52" s="1587"/>
      <c r="H52" s="1598"/>
      <c r="I52" s="1575"/>
      <c r="J52" s="1575"/>
      <c r="K52" s="1575"/>
      <c r="L52" s="1576"/>
      <c r="M52" s="1576"/>
      <c r="Y52" s="952"/>
      <c r="AN52" s="952"/>
    </row>
    <row r="53" spans="1:40" ht="14.75" customHeight="1">
      <c r="A53" s="950"/>
      <c r="B53" s="1002">
        <v>43294</v>
      </c>
      <c r="C53" s="1558"/>
      <c r="D53" s="1558"/>
      <c r="E53" s="1551"/>
      <c r="F53" s="1588"/>
      <c r="G53" s="1587"/>
      <c r="H53" s="1598"/>
      <c r="I53" s="1576"/>
      <c r="J53" s="1576"/>
      <c r="K53" s="1576"/>
      <c r="L53" s="1576"/>
      <c r="M53" s="1576"/>
      <c r="Y53" s="952"/>
      <c r="AN53" s="952"/>
    </row>
    <row r="54" spans="1:40" ht="14.75" customHeight="1">
      <c r="A54" s="950"/>
      <c r="B54" s="1596">
        <v>43295</v>
      </c>
      <c r="C54" s="1558"/>
      <c r="D54" s="1558"/>
      <c r="E54" s="1551"/>
      <c r="F54" s="1588"/>
      <c r="G54" s="1587"/>
      <c r="H54" s="1598"/>
      <c r="I54" s="1580"/>
      <c r="J54" s="1580"/>
      <c r="K54" s="1580"/>
      <c r="L54" s="1575"/>
      <c r="M54" s="1575"/>
      <c r="Y54" s="952"/>
      <c r="AN54" s="952"/>
    </row>
    <row r="55" spans="1:40" ht="14.75" customHeight="1">
      <c r="A55" s="950"/>
      <c r="B55" s="1002">
        <v>43296</v>
      </c>
      <c r="C55" s="1558"/>
      <c r="D55" s="1558"/>
      <c r="E55" s="1551"/>
      <c r="F55" s="1588"/>
      <c r="G55" s="1587"/>
      <c r="H55" s="1598"/>
      <c r="I55" s="1580"/>
      <c r="J55" s="1580"/>
      <c r="K55" s="1580"/>
      <c r="L55" s="1580"/>
      <c r="M55" s="1580"/>
      <c r="Y55" s="952"/>
      <c r="AN55" s="952"/>
    </row>
    <row r="56" spans="1:40" ht="14.75" customHeight="1">
      <c r="A56" s="950"/>
      <c r="B56" s="1596">
        <v>43297</v>
      </c>
      <c r="C56" s="1558"/>
      <c r="D56" s="1558"/>
      <c r="E56" s="1551"/>
      <c r="F56" s="1588"/>
      <c r="G56" s="1587"/>
      <c r="H56" s="1598"/>
      <c r="I56" s="1580"/>
      <c r="J56" s="1580"/>
      <c r="K56" s="1580"/>
      <c r="L56" s="1580"/>
      <c r="M56" s="1580"/>
      <c r="Y56" s="952"/>
      <c r="AN56" s="952"/>
    </row>
    <row r="57" spans="1:40" ht="14.75" customHeight="1">
      <c r="A57" s="950"/>
      <c r="B57" s="1002">
        <v>43298</v>
      </c>
      <c r="C57" s="1558"/>
      <c r="D57" s="1558"/>
      <c r="E57" s="1551"/>
      <c r="F57" s="1588"/>
      <c r="G57" s="1587"/>
      <c r="H57" s="1598"/>
      <c r="I57" s="1576"/>
      <c r="J57" s="1576"/>
      <c r="K57" s="1576"/>
      <c r="L57" s="1580"/>
      <c r="M57" s="1580"/>
      <c r="Y57" s="952"/>
      <c r="AN57" s="952"/>
    </row>
    <row r="58" spans="1:40" ht="14.75" customHeight="1">
      <c r="A58" s="950"/>
      <c r="B58" s="1596">
        <v>43299</v>
      </c>
      <c r="C58" s="1558"/>
      <c r="D58" s="1558"/>
      <c r="E58" s="1551"/>
      <c r="F58" s="1588"/>
      <c r="G58" s="1597"/>
      <c r="H58" s="1598"/>
      <c r="I58" s="1576"/>
      <c r="J58" s="1576"/>
      <c r="K58" s="1576"/>
      <c r="L58" s="1576"/>
      <c r="M58" s="1576"/>
      <c r="Y58" s="952"/>
      <c r="AN58" s="952"/>
    </row>
    <row r="59" spans="1:40" ht="14.75" customHeight="1">
      <c r="A59" s="950"/>
      <c r="B59" s="1002">
        <v>43300</v>
      </c>
      <c r="C59" s="1558"/>
      <c r="D59" s="1558"/>
      <c r="E59" s="1551"/>
      <c r="F59" s="1588"/>
      <c r="G59" s="1587"/>
      <c r="H59" s="1598"/>
      <c r="I59" s="1576"/>
      <c r="J59" s="1576"/>
      <c r="K59" s="1576"/>
      <c r="L59" s="1575"/>
      <c r="M59" s="1575"/>
      <c r="Y59" s="952"/>
      <c r="AN59" s="952"/>
    </row>
    <row r="60" spans="1:40" ht="14.75" customHeight="1">
      <c r="A60" s="950"/>
      <c r="B60" s="1596">
        <v>43301</v>
      </c>
      <c r="C60" s="1558"/>
      <c r="D60" s="1558"/>
      <c r="E60" s="1551"/>
      <c r="F60" s="1588"/>
      <c r="G60" s="1587"/>
      <c r="H60" s="1598"/>
      <c r="I60" s="1575"/>
      <c r="J60" s="1575"/>
      <c r="K60" s="1575"/>
      <c r="L60" s="1580"/>
      <c r="M60" s="1580"/>
      <c r="Y60" s="952"/>
      <c r="AN60" s="952"/>
    </row>
    <row r="61" spans="1:40" ht="14.75" customHeight="1">
      <c r="A61" s="950"/>
      <c r="B61" s="1002">
        <v>43302</v>
      </c>
      <c r="C61" s="1558"/>
      <c r="D61" s="1558"/>
      <c r="E61" s="1551"/>
      <c r="F61" s="1588"/>
      <c r="G61" s="1587"/>
      <c r="H61" s="1598"/>
      <c r="I61" s="1580"/>
      <c r="J61" s="1580"/>
      <c r="K61" s="1580"/>
      <c r="L61" s="1580"/>
      <c r="M61" s="1580"/>
      <c r="Y61" s="952"/>
      <c r="AN61" s="952"/>
    </row>
    <row r="62" spans="1:40" ht="14.75" customHeight="1">
      <c r="A62" s="950"/>
      <c r="B62" s="1596">
        <v>43303</v>
      </c>
      <c r="C62" s="1558"/>
      <c r="D62" s="1558"/>
      <c r="E62" s="1551"/>
      <c r="F62" s="1588"/>
      <c r="G62" s="1587"/>
      <c r="H62" s="1598"/>
      <c r="I62" s="1580"/>
      <c r="J62" s="1580"/>
      <c r="K62" s="1580"/>
      <c r="L62" s="1580"/>
      <c r="M62" s="1580"/>
      <c r="Y62" s="952"/>
      <c r="AN62" s="952"/>
    </row>
    <row r="63" spans="1:40" ht="14.75" customHeight="1">
      <c r="A63" s="950"/>
      <c r="B63" s="1002">
        <v>43304</v>
      </c>
      <c r="C63" s="1558"/>
      <c r="D63" s="1558"/>
      <c r="E63" s="1551"/>
      <c r="F63" s="1588"/>
      <c r="G63" s="1587"/>
      <c r="H63" s="1598"/>
      <c r="I63" s="1580"/>
      <c r="J63" s="1580"/>
      <c r="K63" s="1580"/>
      <c r="L63" s="1580"/>
      <c r="M63" s="1580"/>
      <c r="Y63" s="952"/>
      <c r="AN63" s="952"/>
    </row>
    <row r="64" spans="1:40" ht="14.75" customHeight="1">
      <c r="A64" s="950"/>
      <c r="B64" s="1596">
        <v>43305</v>
      </c>
      <c r="C64" s="1558"/>
      <c r="D64" s="1558"/>
      <c r="E64" s="1551"/>
      <c r="F64" s="1588"/>
      <c r="G64" s="1587"/>
      <c r="H64" s="1598"/>
      <c r="I64" s="1576"/>
      <c r="J64" s="1576"/>
      <c r="K64" s="1576"/>
      <c r="L64" s="1580"/>
      <c r="M64" s="1580"/>
      <c r="Y64" s="952"/>
      <c r="AN64" s="952"/>
    </row>
    <row r="65" spans="1:40" ht="14.75" customHeight="1">
      <c r="A65" s="950"/>
      <c r="B65" s="1002">
        <v>43306</v>
      </c>
      <c r="C65" s="1558"/>
      <c r="D65" s="1558"/>
      <c r="E65" s="1551"/>
      <c r="F65" s="1588"/>
      <c r="G65" s="1587"/>
      <c r="H65" s="1598"/>
      <c r="I65" s="1575"/>
      <c r="J65" s="1575"/>
      <c r="K65" s="1575"/>
      <c r="L65" s="1549"/>
      <c r="M65" s="1549"/>
      <c r="Y65" s="952"/>
      <c r="AN65" s="952"/>
    </row>
    <row r="66" spans="1:40" ht="14.75" customHeight="1">
      <c r="A66" s="950"/>
      <c r="B66" s="1596">
        <v>43307</v>
      </c>
      <c r="C66" s="1558"/>
      <c r="D66" s="1558"/>
      <c r="E66" s="1551"/>
      <c r="F66" s="1588"/>
      <c r="G66" s="1587"/>
      <c r="H66" s="1598"/>
      <c r="I66" s="1580"/>
      <c r="J66" s="1580"/>
      <c r="K66" s="1580"/>
      <c r="L66" s="1549"/>
      <c r="M66" s="1549"/>
      <c r="Y66" s="952"/>
      <c r="AN66" s="952"/>
    </row>
    <row r="67" spans="1:40" ht="14.75" customHeight="1">
      <c r="A67" s="950"/>
      <c r="B67" s="1002">
        <v>43308</v>
      </c>
      <c r="C67" s="1558"/>
      <c r="D67" s="1558"/>
      <c r="E67" s="1551"/>
      <c r="F67" s="1588"/>
      <c r="G67" s="1587"/>
      <c r="H67" s="1598"/>
      <c r="I67" s="1580"/>
      <c r="J67" s="1580"/>
      <c r="K67" s="1580"/>
      <c r="L67" s="1549"/>
      <c r="M67" s="1549"/>
      <c r="Y67" s="952" t="s">
        <v>1264</v>
      </c>
      <c r="AN67" s="952"/>
    </row>
    <row r="68" spans="1:40" ht="14.75" customHeight="1">
      <c r="A68" s="951"/>
      <c r="B68" s="1596">
        <v>43309</v>
      </c>
      <c r="C68" s="1558"/>
      <c r="D68" s="1558"/>
      <c r="E68" s="1551"/>
      <c r="F68" s="1588"/>
      <c r="G68" s="1587"/>
      <c r="H68" s="1598"/>
      <c r="I68" s="1580"/>
      <c r="J68" s="1580"/>
      <c r="K68" s="1580"/>
      <c r="L68" s="1576"/>
      <c r="M68" s="1576"/>
      <c r="Y68" s="952"/>
      <c r="AN68" s="952"/>
    </row>
    <row r="69" spans="1:40" ht="14.75" customHeight="1">
      <c r="A69" s="951"/>
      <c r="B69" s="1002">
        <v>43310</v>
      </c>
      <c r="C69" s="1558"/>
      <c r="D69" s="1558"/>
      <c r="E69" s="1551"/>
      <c r="F69" s="1588"/>
      <c r="G69" s="1587"/>
      <c r="H69" s="1598"/>
      <c r="I69" s="1580"/>
      <c r="J69" s="1580"/>
      <c r="K69" s="1580"/>
      <c r="L69" s="1580"/>
      <c r="M69" s="1580"/>
      <c r="Y69" s="948"/>
      <c r="AN69" s="952"/>
    </row>
    <row r="70" spans="1:40" ht="14.75" customHeight="1">
      <c r="A70" s="951"/>
      <c r="B70" s="1596">
        <v>43311</v>
      </c>
      <c r="C70" s="1558"/>
      <c r="D70" s="1558"/>
      <c r="E70" s="1551"/>
      <c r="F70" s="1588"/>
      <c r="G70" s="1587"/>
      <c r="H70" s="1598"/>
      <c r="I70" s="1580"/>
      <c r="J70" s="1580"/>
      <c r="K70" s="1580"/>
      <c r="L70" s="1577"/>
      <c r="M70" s="1577"/>
      <c r="Y70" s="948"/>
      <c r="AN70" s="952"/>
    </row>
    <row r="71" spans="1:40" ht="14.75" customHeight="1" thickBot="1">
      <c r="A71" s="951"/>
      <c r="B71" s="1596">
        <v>43312</v>
      </c>
      <c r="C71" s="1558"/>
      <c r="D71" s="1558"/>
      <c r="E71" s="1551"/>
      <c r="F71" s="1588"/>
      <c r="G71" s="1587"/>
      <c r="H71" s="1598"/>
      <c r="I71" s="1549"/>
      <c r="J71" s="1549"/>
      <c r="K71" s="1549"/>
      <c r="L71" s="1578"/>
      <c r="M71" s="1578"/>
      <c r="Y71" s="948"/>
      <c r="AN71" s="952"/>
    </row>
    <row r="72" spans="1:40" ht="14.75" customHeight="1">
      <c r="A72" s="951"/>
      <c r="B72" s="1010" t="s">
        <v>1312</v>
      </c>
      <c r="C72" s="1011">
        <f>SUM(C41:C71)/30</f>
        <v>0</v>
      </c>
      <c r="D72" s="1011">
        <f>SUM(D41:D71)/30</f>
        <v>0</v>
      </c>
      <c r="E72" s="1011">
        <f>SUM(E41:E71)/30</f>
        <v>0</v>
      </c>
      <c r="F72" s="1011">
        <f>SUM(F41:F70)/30</f>
        <v>0</v>
      </c>
      <c r="G72" s="1175" t="s">
        <v>1637</v>
      </c>
      <c r="H72" s="1176" t="s">
        <v>1637</v>
      </c>
      <c r="I72" s="1549"/>
      <c r="J72" s="1549"/>
      <c r="K72" s="1549"/>
      <c r="L72" s="947"/>
      <c r="M72" s="947"/>
      <c r="Y72" s="948"/>
      <c r="AN72" s="952"/>
    </row>
    <row r="73" spans="1:40" ht="14.75" customHeight="1" thickBot="1">
      <c r="A73" s="938"/>
      <c r="B73" s="1007" t="s">
        <v>370</v>
      </c>
      <c r="C73" s="1013">
        <f>SUM(C41:C71)</f>
        <v>0</v>
      </c>
      <c r="D73" s="1013">
        <f>SUM(D41:D71)</f>
        <v>0</v>
      </c>
      <c r="E73" s="1013">
        <f>SUM(E41:E71)</f>
        <v>0</v>
      </c>
      <c r="F73" s="1013">
        <f>SUM(F41:F70)</f>
        <v>0</v>
      </c>
      <c r="G73" s="1177" t="s">
        <v>1349</v>
      </c>
      <c r="H73" s="1178">
        <v>0</v>
      </c>
      <c r="I73" s="1549"/>
      <c r="J73" s="1549"/>
      <c r="K73" s="1549"/>
      <c r="L73" s="744"/>
      <c r="M73" s="744"/>
      <c r="Y73" s="948"/>
      <c r="AN73" s="948"/>
    </row>
    <row r="74" spans="1:40" ht="14.75" customHeight="1">
      <c r="A74" s="938"/>
      <c r="B74" s="953"/>
      <c r="C74" s="953"/>
      <c r="D74" s="953"/>
      <c r="E74" s="1553"/>
      <c r="F74" s="1553"/>
      <c r="G74" s="1550"/>
      <c r="I74" s="1576"/>
      <c r="J74" s="1576"/>
      <c r="K74" s="1576"/>
      <c r="L74" s="1579"/>
      <c r="M74" s="1579"/>
      <c r="Y74" s="948"/>
      <c r="AN74" s="948"/>
    </row>
    <row r="75" spans="1:40" ht="14.75" customHeight="1">
      <c r="A75" s="938"/>
      <c r="I75" s="1580"/>
      <c r="J75" s="1580"/>
      <c r="K75" s="1580"/>
      <c r="L75" s="1579"/>
      <c r="M75" s="1579"/>
      <c r="Y75" s="948"/>
      <c r="AN75" s="948"/>
    </row>
    <row r="76" spans="1:40" ht="14.75" customHeight="1">
      <c r="A76" s="938"/>
      <c r="I76" s="1577"/>
      <c r="J76" s="1577"/>
      <c r="K76" s="1577"/>
      <c r="L76" s="1581"/>
      <c r="M76" s="1581"/>
      <c r="Y76" s="948"/>
      <c r="AN76" s="948"/>
    </row>
    <row r="77" spans="1:40" ht="14.75" customHeight="1">
      <c r="A77" s="938"/>
      <c r="I77" s="1578"/>
      <c r="J77" s="1578"/>
      <c r="K77" s="1578"/>
      <c r="L77" s="1581"/>
      <c r="M77" s="1581"/>
      <c r="Y77" s="948"/>
      <c r="AN77" s="948"/>
    </row>
    <row r="78" spans="1:40" ht="14.75" customHeight="1">
      <c r="L78" s="1581"/>
      <c r="M78" s="1581"/>
      <c r="AN78" s="948"/>
    </row>
    <row r="79" spans="1:40" ht="14.75" customHeight="1">
      <c r="I79" s="744"/>
      <c r="J79" s="744"/>
      <c r="K79" s="744"/>
      <c r="L79" s="1581"/>
      <c r="M79" s="1581"/>
    </row>
    <row r="80" spans="1:40" ht="14.75" customHeight="1">
      <c r="I80" s="1579"/>
      <c r="J80" s="1579"/>
      <c r="K80" s="1579"/>
      <c r="L80" s="1581"/>
      <c r="M80" s="1581"/>
    </row>
    <row r="81" spans="9:13" ht="14.75" customHeight="1">
      <c r="I81" s="1579"/>
      <c r="J81" s="1579"/>
      <c r="K81" s="1579"/>
      <c r="L81" s="1581"/>
      <c r="M81" s="1581"/>
    </row>
    <row r="82" spans="9:13" ht="14.75" customHeight="1">
      <c r="I82" s="1581"/>
      <c r="J82" s="1581"/>
      <c r="K82" s="1581"/>
      <c r="L82" s="1581"/>
      <c r="M82" s="1581"/>
    </row>
    <row r="83" spans="9:13" ht="14.75" customHeight="1">
      <c r="I83" s="1581"/>
      <c r="J83" s="1581"/>
      <c r="K83" s="1581"/>
      <c r="L83" s="1581"/>
      <c r="M83" s="1581"/>
    </row>
    <row r="84" spans="9:13" ht="14.75" customHeight="1">
      <c r="I84" s="1581"/>
      <c r="J84" s="1581"/>
      <c r="K84" s="1581"/>
      <c r="L84" s="1581"/>
      <c r="M84" s="1581"/>
    </row>
    <row r="85" spans="9:13" ht="14.75" customHeight="1">
      <c r="I85" s="1581"/>
      <c r="J85" s="1581"/>
      <c r="K85" s="1581"/>
      <c r="L85" s="1581"/>
      <c r="M85" s="1581"/>
    </row>
    <row r="86" spans="9:13" ht="14.75" customHeight="1">
      <c r="I86" s="1581"/>
      <c r="J86" s="1581"/>
      <c r="K86" s="1581"/>
      <c r="L86" s="1581"/>
      <c r="M86" s="1581"/>
    </row>
    <row r="87" spans="9:13" ht="14.75" customHeight="1">
      <c r="I87" s="1581"/>
      <c r="J87" s="1581"/>
      <c r="K87" s="1581"/>
      <c r="L87" s="1581"/>
      <c r="M87" s="1581"/>
    </row>
    <row r="88" spans="9:13" ht="14.75" customHeight="1">
      <c r="I88" s="1581"/>
      <c r="J88" s="1581"/>
      <c r="K88" s="1581"/>
      <c r="L88" s="1581"/>
      <c r="M88" s="1581"/>
    </row>
    <row r="89" spans="9:13" ht="14.75" customHeight="1">
      <c r="I89" s="1581"/>
      <c r="J89" s="1581"/>
      <c r="K89" s="1581"/>
      <c r="L89" s="1581"/>
      <c r="M89" s="1581"/>
    </row>
    <row r="90" spans="9:13" ht="14.75" customHeight="1">
      <c r="I90" s="1581"/>
      <c r="J90" s="1581"/>
      <c r="K90" s="1581"/>
      <c r="L90" s="1581"/>
      <c r="M90" s="1581"/>
    </row>
    <row r="91" spans="9:13" ht="14.75" customHeight="1">
      <c r="I91" s="1581"/>
      <c r="J91" s="1581"/>
      <c r="K91" s="1581"/>
      <c r="L91" s="1581"/>
      <c r="M91" s="1581"/>
    </row>
    <row r="92" spans="9:13" ht="14.75" customHeight="1">
      <c r="I92" s="1581"/>
      <c r="J92" s="1581"/>
      <c r="K92" s="1581"/>
      <c r="L92" s="1581"/>
      <c r="M92" s="1581"/>
    </row>
    <row r="93" spans="9:13" ht="14.75" customHeight="1">
      <c r="I93" s="1581"/>
      <c r="J93" s="1581"/>
      <c r="K93" s="1581"/>
      <c r="L93" s="1581"/>
      <c r="M93" s="1581"/>
    </row>
    <row r="94" spans="9:13" ht="14.75" customHeight="1">
      <c r="I94" s="1581"/>
      <c r="J94" s="1581"/>
      <c r="K94" s="1581"/>
      <c r="L94" s="1581"/>
      <c r="M94" s="1581"/>
    </row>
    <row r="95" spans="9:13" ht="14.75" customHeight="1">
      <c r="I95" s="1581"/>
      <c r="J95" s="1581"/>
      <c r="K95" s="1581"/>
      <c r="L95" s="1581"/>
      <c r="M95" s="1581"/>
    </row>
    <row r="96" spans="9:13" ht="14.75" customHeight="1">
      <c r="I96" s="1581"/>
      <c r="J96" s="1581"/>
      <c r="K96" s="1581"/>
      <c r="L96" s="1581"/>
      <c r="M96" s="1581"/>
    </row>
    <row r="97" spans="9:13" ht="14.75" customHeight="1">
      <c r="I97" s="1581"/>
      <c r="J97" s="1581"/>
      <c r="K97" s="1581"/>
      <c r="L97" s="1581"/>
      <c r="M97" s="1581"/>
    </row>
    <row r="98" spans="9:13" ht="14.75" customHeight="1">
      <c r="I98" s="1581"/>
      <c r="J98" s="1581"/>
      <c r="K98" s="1581"/>
      <c r="L98" s="1581"/>
      <c r="M98" s="1581"/>
    </row>
    <row r="99" spans="9:13" ht="14.75" customHeight="1">
      <c r="I99" s="1581"/>
      <c r="J99" s="1581"/>
      <c r="K99" s="1581"/>
      <c r="L99" s="1581"/>
      <c r="M99" s="1581"/>
    </row>
    <row r="100" spans="9:13" ht="14.75" customHeight="1">
      <c r="I100" s="1581"/>
      <c r="J100" s="1581"/>
      <c r="K100" s="1581"/>
      <c r="L100" s="1581"/>
      <c r="M100" s="1581"/>
    </row>
    <row r="101" spans="9:13" ht="14.75" customHeight="1">
      <c r="I101" s="1581"/>
      <c r="J101" s="1581"/>
      <c r="K101" s="1581"/>
      <c r="L101" s="1581"/>
      <c r="M101" s="1581"/>
    </row>
    <row r="102" spans="9:13" ht="14.75" customHeight="1">
      <c r="I102" s="1581"/>
      <c r="J102" s="1581"/>
      <c r="K102" s="1581"/>
      <c r="L102" s="1581"/>
      <c r="M102" s="1581"/>
    </row>
    <row r="103" spans="9:13" ht="14.75" customHeight="1">
      <c r="I103" s="1581"/>
      <c r="J103" s="1581"/>
      <c r="K103" s="1581"/>
      <c r="L103" s="1581"/>
      <c r="M103" s="1581"/>
    </row>
    <row r="104" spans="9:13" ht="14.75" customHeight="1">
      <c r="I104" s="1581"/>
      <c r="J104" s="1581"/>
      <c r="K104" s="1581"/>
      <c r="L104" s="1577"/>
      <c r="M104" s="1577"/>
    </row>
    <row r="105" spans="9:13" ht="14.75" customHeight="1">
      <c r="I105" s="1581"/>
      <c r="J105" s="1581"/>
      <c r="K105" s="1581"/>
      <c r="L105" s="1578"/>
      <c r="M105" s="1578"/>
    </row>
    <row r="106" spans="9:13" ht="14.75" customHeight="1">
      <c r="I106" s="1581"/>
      <c r="J106" s="1581"/>
      <c r="K106" s="1581"/>
      <c r="L106" s="947"/>
      <c r="M106" s="947"/>
    </row>
    <row r="107" spans="9:13" ht="14.75" customHeight="1">
      <c r="I107" s="1581"/>
      <c r="J107" s="1581"/>
      <c r="K107" s="1581"/>
      <c r="L107" s="744"/>
      <c r="M107" s="744"/>
    </row>
    <row r="108" spans="9:13" ht="14.75" customHeight="1">
      <c r="I108" s="1581"/>
      <c r="J108" s="1581"/>
      <c r="K108" s="1581"/>
      <c r="L108" s="1579"/>
      <c r="M108" s="1579"/>
    </row>
    <row r="109" spans="9:13" ht="14.75" customHeight="1">
      <c r="I109" s="1581"/>
      <c r="J109" s="1581"/>
      <c r="K109" s="1581"/>
      <c r="L109" s="1579"/>
      <c r="M109" s="1579"/>
    </row>
    <row r="110" spans="9:13" ht="14.75" customHeight="1">
      <c r="I110" s="1577"/>
      <c r="J110" s="1577"/>
      <c r="K110" s="1577"/>
      <c r="L110" s="1581"/>
      <c r="M110" s="1581"/>
    </row>
    <row r="111" spans="9:13" ht="14.75" customHeight="1">
      <c r="I111" s="1578"/>
      <c r="J111" s="1578"/>
      <c r="K111" s="1578"/>
      <c r="L111" s="1581"/>
      <c r="M111" s="1581"/>
    </row>
    <row r="112" spans="9:13" ht="14.75" customHeight="1">
      <c r="L112" s="1581"/>
      <c r="M112" s="1581"/>
    </row>
    <row r="113" spans="9:13" ht="14.75" customHeight="1">
      <c r="I113" s="744"/>
      <c r="J113" s="744"/>
      <c r="K113" s="744"/>
      <c r="L113" s="1581"/>
      <c r="M113" s="1581"/>
    </row>
    <row r="114" spans="9:13" ht="14.75" customHeight="1">
      <c r="I114" s="1579"/>
      <c r="J114" s="1579"/>
      <c r="K114" s="1579"/>
      <c r="L114" s="1581"/>
      <c r="M114" s="1581"/>
    </row>
    <row r="115" spans="9:13" ht="14.75" customHeight="1">
      <c r="I115" s="1579"/>
      <c r="J115" s="1579"/>
      <c r="K115" s="1579"/>
      <c r="L115" s="1581"/>
      <c r="M115" s="1581"/>
    </row>
    <row r="116" spans="9:13" ht="14.75" customHeight="1">
      <c r="I116" s="1581"/>
      <c r="J116" s="1581"/>
      <c r="K116" s="1581"/>
      <c r="L116" s="1581"/>
      <c r="M116" s="1581"/>
    </row>
    <row r="117" spans="9:13" ht="14.75" customHeight="1">
      <c r="I117" s="1581"/>
      <c r="J117" s="1581"/>
      <c r="K117" s="1581"/>
      <c r="L117" s="1581"/>
      <c r="M117" s="1581"/>
    </row>
    <row r="118" spans="9:13" ht="14.75" customHeight="1">
      <c r="I118" s="1581"/>
      <c r="J118" s="1581"/>
      <c r="K118" s="1581"/>
      <c r="L118" s="1581"/>
      <c r="M118" s="1581"/>
    </row>
    <row r="119" spans="9:13" ht="14.75" customHeight="1">
      <c r="I119" s="1581"/>
      <c r="J119" s="1581"/>
      <c r="K119" s="1581"/>
      <c r="L119" s="1581"/>
      <c r="M119" s="1581"/>
    </row>
    <row r="120" spans="9:13" ht="14.75" customHeight="1">
      <c r="I120" s="1581"/>
      <c r="J120" s="1581"/>
      <c r="K120" s="1581"/>
      <c r="L120" s="1577"/>
      <c r="M120" s="1577"/>
    </row>
    <row r="121" spans="9:13" ht="14.75" customHeight="1">
      <c r="I121" s="1581"/>
      <c r="J121" s="1581"/>
      <c r="K121" s="1581"/>
      <c r="L121" s="1578"/>
      <c r="M121" s="1578"/>
    </row>
    <row r="122" spans="9:13" ht="14.75" customHeight="1">
      <c r="I122" s="1581"/>
      <c r="J122" s="1581"/>
      <c r="K122" s="1581"/>
      <c r="L122" s="947"/>
      <c r="M122" s="947"/>
    </row>
    <row r="123" spans="9:13" ht="14.75" customHeight="1">
      <c r="I123" s="1581"/>
      <c r="J123" s="1581"/>
      <c r="K123" s="1581"/>
      <c r="L123" s="947"/>
      <c r="M123" s="947"/>
    </row>
    <row r="124" spans="9:13" ht="14.75" customHeight="1">
      <c r="I124" s="1581"/>
      <c r="J124" s="1581"/>
      <c r="K124" s="1581"/>
      <c r="L124" s="947"/>
      <c r="M124" s="947"/>
    </row>
    <row r="125" spans="9:13" ht="14.75" customHeight="1">
      <c r="I125" s="1581"/>
      <c r="J125" s="1581"/>
      <c r="K125" s="1581"/>
      <c r="L125" s="947"/>
      <c r="M125" s="947"/>
    </row>
    <row r="126" spans="9:13" ht="14.75" customHeight="1">
      <c r="I126" s="1577"/>
      <c r="J126" s="1577"/>
      <c r="K126" s="1577"/>
      <c r="L126" s="947"/>
      <c r="M126" s="947"/>
    </row>
    <row r="127" spans="9:13" ht="14.75" customHeight="1">
      <c r="I127" s="1578"/>
      <c r="J127" s="1578"/>
      <c r="K127" s="1578"/>
      <c r="L127" s="947"/>
      <c r="M127" s="947"/>
    </row>
    <row r="128" spans="9:13" ht="14.75" customHeight="1">
      <c r="L128" s="947"/>
      <c r="M128" s="947"/>
    </row>
    <row r="129" spans="12:13" ht="14.75" customHeight="1">
      <c r="L129" s="947"/>
      <c r="M129" s="947"/>
    </row>
    <row r="130" spans="12:13" ht="14.75" customHeight="1">
      <c r="L130" s="947"/>
      <c r="M130" s="947"/>
    </row>
    <row r="131" spans="12:13" ht="14.75" customHeight="1">
      <c r="L131" s="947"/>
      <c r="M131" s="947"/>
    </row>
    <row r="132" spans="12:13" ht="14.75" customHeight="1">
      <c r="L132" s="947"/>
      <c r="M132" s="947"/>
    </row>
  </sheetData>
  <mergeCells count="86">
    <mergeCell ref="F1:G1"/>
    <mergeCell ref="B2:H2"/>
    <mergeCell ref="S14:V14"/>
    <mergeCell ref="C4:D4"/>
    <mergeCell ref="E4:F4"/>
    <mergeCell ref="C3:D3"/>
    <mergeCell ref="E3:F3"/>
    <mergeCell ref="O2:X2"/>
    <mergeCell ref="S3:V3"/>
    <mergeCell ref="W3:X3"/>
    <mergeCell ref="J2:M2"/>
    <mergeCell ref="O4:X4"/>
    <mergeCell ref="W10:X10"/>
    <mergeCell ref="S11:V11"/>
    <mergeCell ref="W11:X11"/>
    <mergeCell ref="S9:V9"/>
    <mergeCell ref="AN15:AN17"/>
    <mergeCell ref="O8:X8"/>
    <mergeCell ref="Z26:AA26"/>
    <mergeCell ref="Z10:AA10"/>
    <mergeCell ref="S17:V17"/>
    <mergeCell ref="W17:X17"/>
    <mergeCell ref="O22:X22"/>
    <mergeCell ref="O23:X23"/>
    <mergeCell ref="O25:X25"/>
    <mergeCell ref="S12:V12"/>
    <mergeCell ref="W12:X12"/>
    <mergeCell ref="S13:V13"/>
    <mergeCell ref="W13:X13"/>
    <mergeCell ref="S16:V16"/>
    <mergeCell ref="W18:X18"/>
    <mergeCell ref="S10:V10"/>
    <mergeCell ref="W9:X9"/>
    <mergeCell ref="W14:X14"/>
    <mergeCell ref="S15:V15"/>
    <mergeCell ref="W15:X15"/>
    <mergeCell ref="W16:X16"/>
    <mergeCell ref="J4:M4"/>
    <mergeCell ref="J8:M8"/>
    <mergeCell ref="J11:M11"/>
    <mergeCell ref="W26:X26"/>
    <mergeCell ref="W27:X27"/>
    <mergeCell ref="W5:X5"/>
    <mergeCell ref="W6:X6"/>
    <mergeCell ref="S5:V5"/>
    <mergeCell ref="S6:V6"/>
    <mergeCell ref="S26:V26"/>
    <mergeCell ref="S27:V27"/>
    <mergeCell ref="S19:V19"/>
    <mergeCell ref="W19:X19"/>
    <mergeCell ref="S20:V20"/>
    <mergeCell ref="W20:X20"/>
    <mergeCell ref="S18:V18"/>
    <mergeCell ref="S28:V28"/>
    <mergeCell ref="W28:X28"/>
    <mergeCell ref="S31:V31"/>
    <mergeCell ref="W31:X31"/>
    <mergeCell ref="W29:X29"/>
    <mergeCell ref="S29:V29"/>
    <mergeCell ref="S32:V32"/>
    <mergeCell ref="W32:X32"/>
    <mergeCell ref="S33:V33"/>
    <mergeCell ref="W33:X33"/>
    <mergeCell ref="S34:V34"/>
    <mergeCell ref="W34:X34"/>
    <mergeCell ref="W35:X35"/>
    <mergeCell ref="S36:V36"/>
    <mergeCell ref="W36:X36"/>
    <mergeCell ref="S37:V37"/>
    <mergeCell ref="W37:X37"/>
    <mergeCell ref="S44:V44"/>
    <mergeCell ref="W44:X44"/>
    <mergeCell ref="O30:X30"/>
    <mergeCell ref="S41:V41"/>
    <mergeCell ref="W41:X41"/>
    <mergeCell ref="S42:V42"/>
    <mergeCell ref="W42:X42"/>
    <mergeCell ref="S43:V43"/>
    <mergeCell ref="W43:X43"/>
    <mergeCell ref="S38:V38"/>
    <mergeCell ref="W38:X38"/>
    <mergeCell ref="S39:V39"/>
    <mergeCell ref="W39:X39"/>
    <mergeCell ref="S40:V40"/>
    <mergeCell ref="W40:X40"/>
    <mergeCell ref="S35:V35"/>
  </mergeCells>
  <hyperlinks>
    <hyperlink ref="Z26" r:id="rId1" xr:uid="{22F8724B-4FB4-4D5D-9C5C-BAA76628E8B4}"/>
    <hyperlink ref="O23" r:id="rId2" xr:uid="{CEB245AA-EB60-4D46-92DA-366E35A3DE3A}"/>
    <hyperlink ref="W5" r:id="rId3" xr:uid="{DECA9F94-B0C7-4AD4-BD78-8868E0908BA9}"/>
    <hyperlink ref="W26" r:id="rId4" xr:uid="{AA73812A-61B4-47BF-B1F3-F3AD6FC3E1CB}"/>
    <hyperlink ref="W27" r:id="rId5" xr:uid="{778CB362-AEFC-46C9-B076-6064E2F9040A}"/>
    <hyperlink ref="W43" r:id="rId6" xr:uid="{6690A732-55BF-4102-B872-E8E716692B31}"/>
    <hyperlink ref="W44" r:id="rId7" xr:uid="{A43A3542-0B79-40B6-95CE-E8E30BCE4D67}"/>
    <hyperlink ref="W28" r:id="rId8" xr:uid="{75C9BFB2-2C0C-4805-908B-20E08512820B}"/>
  </hyperlinks>
  <pageMargins left="0.7" right="0.7" top="0.75" bottom="0.75" header="0.3" footer="0.3"/>
  <pageSetup paperSize="9"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6DCAF-81C3-40A4-B341-B789F9DD9F4A}">
  <dimension ref="A1:AY301"/>
  <sheetViews>
    <sheetView tabSelected="1" topLeftCell="A22" zoomScaleNormal="100" workbookViewId="0">
      <selection activeCell="Q35" sqref="Q35:R35"/>
    </sheetView>
  </sheetViews>
  <sheetFormatPr baseColWidth="10" defaultRowHeight="14.75" customHeight="1"/>
  <cols>
    <col min="1" max="1" width="1.6875" style="5" customWidth="1"/>
    <col min="2" max="2" width="37.125" style="938" customWidth="1"/>
    <col min="3" max="4" width="5.0625" style="932" customWidth="1"/>
    <col min="5" max="5" width="4.9375" style="517" customWidth="1"/>
    <col min="6" max="6" width="4" style="517" customWidth="1"/>
    <col min="7" max="8" width="5.875" style="932" customWidth="1"/>
    <col min="9" max="9" width="5.875" style="518" customWidth="1"/>
    <col min="10" max="10" width="4" style="286" customWidth="1"/>
    <col min="11" max="11" width="1.5625" style="931" customWidth="1"/>
    <col min="12" max="12" width="6.375" style="933" customWidth="1"/>
    <col min="13" max="14" width="3.3125" style="973" customWidth="1"/>
    <col min="15" max="15" width="3.3125" style="932" customWidth="1"/>
    <col min="16" max="16" width="3.875" style="969" customWidth="1"/>
    <col min="17" max="17" width="5" style="932" customWidth="1"/>
    <col min="18" max="18" width="5.6875" style="1170" customWidth="1"/>
    <col min="19" max="19" width="1.125" style="931" customWidth="1"/>
    <col min="20" max="20" width="8.1875" style="937" customWidth="1"/>
    <col min="21" max="21" width="6.375" style="937" customWidth="1"/>
    <col min="22" max="22" width="1.3125" style="935" customWidth="1"/>
    <col min="23" max="23" width="25.6875" style="1117" customWidth="1"/>
    <col min="24" max="24" width="7" style="930" customWidth="1"/>
    <col min="25" max="25" width="2.75" style="1222" customWidth="1"/>
    <col min="26" max="26" width="6.375" style="1193" customWidth="1"/>
    <col min="27" max="27" width="4.125" style="1193" customWidth="1"/>
    <col min="28" max="28" width="6.5625" style="1193" customWidth="1"/>
    <col min="29" max="29" width="5.3125" style="1194" customWidth="1"/>
    <col min="30" max="30" width="2.75" style="5" customWidth="1"/>
    <col min="31" max="31" width="15.4375" style="5" customWidth="1"/>
    <col min="32" max="37" width="2.3125" style="5" customWidth="1"/>
    <col min="51" max="51" width="2.75" style="998" customWidth="1"/>
    <col min="52" max="16384" width="11" style="5"/>
  </cols>
  <sheetData>
    <row r="1" spans="1:51" ht="14.75" customHeight="1">
      <c r="B1" s="1172"/>
      <c r="L1" s="1172">
        <f ca="1">TODAY()</f>
        <v>43276</v>
      </c>
      <c r="P1" s="2870">
        <v>43227</v>
      </c>
      <c r="Q1" s="2870"/>
      <c r="R1" s="1173"/>
      <c r="T1" s="2860" t="s">
        <v>1053</v>
      </c>
      <c r="U1" s="2860"/>
      <c r="V1" s="2860"/>
      <c r="W1" s="2860"/>
      <c r="X1" s="2860"/>
    </row>
    <row r="2" spans="1:51" ht="14.75" customHeight="1" thickBot="1">
      <c r="B2" s="2467" t="s">
        <v>1274</v>
      </c>
      <c r="C2" s="2467"/>
      <c r="D2" s="2467"/>
      <c r="E2" s="2467"/>
      <c r="G2" s="2467" t="s">
        <v>1087</v>
      </c>
      <c r="H2" s="2467"/>
      <c r="I2" s="2467"/>
      <c r="J2" s="2467"/>
      <c r="L2" s="2860" t="s">
        <v>2151</v>
      </c>
      <c r="M2" s="2860"/>
      <c r="N2" s="2860"/>
      <c r="O2" s="2860"/>
      <c r="P2" s="2860"/>
      <c r="Q2" s="2860"/>
      <c r="R2" s="2860"/>
      <c r="T2" s="2860" t="s">
        <v>1051</v>
      </c>
      <c r="U2" s="2860"/>
      <c r="V2" s="745"/>
      <c r="W2" s="1668" t="s">
        <v>1124</v>
      </c>
      <c r="X2" s="1174">
        <f ca="1">L1-P1+1</f>
        <v>50</v>
      </c>
      <c r="Z2" s="2871" t="s">
        <v>1263</v>
      </c>
      <c r="AA2" s="2871"/>
      <c r="AB2" s="2871"/>
      <c r="AC2" s="2871"/>
      <c r="AE2" s="2454" t="s">
        <v>1271</v>
      </c>
      <c r="AF2" s="2454"/>
      <c r="AG2" s="2454"/>
      <c r="AH2" s="2454"/>
      <c r="AI2" s="2454"/>
      <c r="AJ2" s="2454"/>
      <c r="AK2" s="2454"/>
    </row>
    <row r="3" spans="1:51" ht="14.75" customHeight="1" thickBot="1">
      <c r="B3" s="756" t="s">
        <v>1273</v>
      </c>
      <c r="C3" s="756" t="s">
        <v>939</v>
      </c>
      <c r="D3" s="756" t="s">
        <v>415</v>
      </c>
      <c r="E3" s="944" t="s">
        <v>940</v>
      </c>
      <c r="F3" s="931"/>
      <c r="G3" s="2935" t="s">
        <v>1344</v>
      </c>
      <c r="H3" s="2935"/>
      <c r="I3" s="2935"/>
      <c r="J3" s="756" t="s">
        <v>1050</v>
      </c>
      <c r="K3" s="932"/>
      <c r="L3" s="1015" t="s">
        <v>1261</v>
      </c>
      <c r="M3" s="2873" t="s">
        <v>1279</v>
      </c>
      <c r="N3" s="2873"/>
      <c r="O3" s="2873" t="s">
        <v>1262</v>
      </c>
      <c r="P3" s="2873"/>
      <c r="Q3" s="1016" t="s">
        <v>1276</v>
      </c>
      <c r="R3" s="1168" t="s">
        <v>1638</v>
      </c>
      <c r="T3" s="743" t="s">
        <v>1049</v>
      </c>
      <c r="U3" s="743" t="s">
        <v>1050</v>
      </c>
      <c r="V3" s="744"/>
      <c r="W3" s="1239" t="s">
        <v>1049</v>
      </c>
      <c r="X3" s="1116" t="s">
        <v>1050</v>
      </c>
      <c r="Y3" s="1223"/>
      <c r="Z3" s="1019" t="s">
        <v>1261</v>
      </c>
      <c r="AA3" s="2932" t="s">
        <v>1315</v>
      </c>
      <c r="AB3" s="2932"/>
      <c r="AC3" s="2933"/>
      <c r="AE3" s="743" t="s">
        <v>1265</v>
      </c>
      <c r="AF3" s="743" t="s">
        <v>1266</v>
      </c>
      <c r="AG3" s="743" t="s">
        <v>1267</v>
      </c>
      <c r="AH3" s="743" t="s">
        <v>1268</v>
      </c>
      <c r="AI3" s="743" t="s">
        <v>1269</v>
      </c>
      <c r="AJ3" s="743" t="s">
        <v>1270</v>
      </c>
      <c r="AK3" s="743" t="s">
        <v>1272</v>
      </c>
      <c r="AY3" s="999"/>
    </row>
    <row r="4" spans="1:51" ht="14.75" customHeight="1" thickBot="1">
      <c r="A4" s="284"/>
      <c r="B4" s="967" t="s">
        <v>938</v>
      </c>
      <c r="C4" s="940">
        <v>105</v>
      </c>
      <c r="D4" s="940">
        <v>105</v>
      </c>
      <c r="E4" s="941">
        <f t="shared" ref="E4:E13" si="0">100/D4*C4</f>
        <v>100</v>
      </c>
      <c r="G4" s="2936" t="s">
        <v>1633</v>
      </c>
      <c r="H4" s="2937"/>
      <c r="I4" s="2937"/>
      <c r="J4" s="1057" t="s">
        <v>1341</v>
      </c>
      <c r="K4" s="653"/>
      <c r="L4" s="1017" t="s">
        <v>370</v>
      </c>
      <c r="M4" s="2872">
        <f>SUM(M127,M111,M77)</f>
        <v>124</v>
      </c>
      <c r="N4" s="2872"/>
      <c r="O4" s="2872">
        <v>150</v>
      </c>
      <c r="P4" s="2872"/>
      <c r="Q4" s="1018">
        <v>0</v>
      </c>
      <c r="R4" s="1532" t="s">
        <v>1685</v>
      </c>
      <c r="S4" s="934"/>
      <c r="T4" s="748">
        <v>1</v>
      </c>
      <c r="U4" s="751" t="s">
        <v>265</v>
      </c>
      <c r="V4" s="745"/>
      <c r="W4" s="1210" t="s">
        <v>1601</v>
      </c>
      <c r="X4" s="1211" t="s">
        <v>265</v>
      </c>
      <c r="Y4" s="653"/>
      <c r="Z4" s="1025" t="s">
        <v>1327</v>
      </c>
      <c r="AA4" s="1192" t="s">
        <v>1328</v>
      </c>
      <c r="AB4" s="1192" t="s">
        <v>1187</v>
      </c>
      <c r="AC4" s="1027" t="s">
        <v>17</v>
      </c>
      <c r="AE4" s="2917" t="s">
        <v>1084</v>
      </c>
      <c r="AF4" s="2918"/>
      <c r="AG4" s="2918"/>
      <c r="AH4" s="2918"/>
      <c r="AI4" s="2918"/>
      <c r="AJ4" s="2918"/>
      <c r="AK4" s="2919"/>
      <c r="AY4" s="653"/>
    </row>
    <row r="5" spans="1:51" ht="14.75" customHeight="1">
      <c r="A5" s="931"/>
      <c r="B5" s="1179" t="s">
        <v>2396</v>
      </c>
      <c r="C5" s="940">
        <v>71</v>
      </c>
      <c r="D5" s="940">
        <v>71</v>
      </c>
      <c r="E5" s="941">
        <f t="shared" si="0"/>
        <v>100</v>
      </c>
      <c r="G5" s="2936" t="s">
        <v>2049</v>
      </c>
      <c r="H5" s="2937"/>
      <c r="I5" s="2937"/>
      <c r="J5" s="1057" t="s">
        <v>1341</v>
      </c>
      <c r="K5" s="654"/>
      <c r="L5" s="1503"/>
      <c r="M5" s="1503"/>
      <c r="N5" s="1503"/>
      <c r="O5" s="1503"/>
      <c r="P5" s="1503"/>
      <c r="Q5" s="1503"/>
      <c r="R5" s="1503"/>
      <c r="T5" s="750">
        <v>3</v>
      </c>
      <c r="U5" s="753" t="s">
        <v>1073</v>
      </c>
      <c r="V5" s="745"/>
      <c r="W5" s="1212" t="s">
        <v>1600</v>
      </c>
      <c r="X5" s="1213" t="s">
        <v>1075</v>
      </c>
      <c r="Y5" s="654"/>
      <c r="Z5" s="1209">
        <v>43198</v>
      </c>
      <c r="AA5" s="1023" t="s">
        <v>1316</v>
      </c>
      <c r="AB5" s="1023" t="s">
        <v>1317</v>
      </c>
      <c r="AC5" s="1003"/>
      <c r="AE5" s="955" t="s">
        <v>1085</v>
      </c>
      <c r="AF5" s="956" t="s">
        <v>430</v>
      </c>
      <c r="AG5" s="956" t="s">
        <v>86</v>
      </c>
      <c r="AH5" s="956" t="s">
        <v>592</v>
      </c>
      <c r="AI5" s="956" t="s">
        <v>593</v>
      </c>
      <c r="AJ5" s="956" t="s">
        <v>1089</v>
      </c>
      <c r="AK5" s="980"/>
      <c r="AY5" s="654"/>
    </row>
    <row r="6" spans="1:51" ht="14.75" customHeight="1" thickBot="1">
      <c r="A6" s="931"/>
      <c r="B6" s="1179" t="s">
        <v>2455</v>
      </c>
      <c r="C6" s="1592">
        <v>37</v>
      </c>
      <c r="D6" s="940">
        <v>71</v>
      </c>
      <c r="E6" s="1602">
        <f t="shared" ref="E6" si="1">100/D6*C6</f>
        <v>52.112676056338024</v>
      </c>
      <c r="F6" s="654"/>
      <c r="G6" s="2943" t="s">
        <v>1351</v>
      </c>
      <c r="H6" s="2944"/>
      <c r="I6" s="2944"/>
      <c r="J6" s="1054" t="s">
        <v>1077</v>
      </c>
      <c r="K6" s="942"/>
      <c r="L6" s="2860" t="s">
        <v>2150</v>
      </c>
      <c r="M6" s="2860"/>
      <c r="N6" s="2860"/>
      <c r="O6" s="2860"/>
      <c r="P6" s="2860"/>
      <c r="Q6" s="2860"/>
      <c r="R6" s="2860"/>
      <c r="T6" s="750">
        <v>3</v>
      </c>
      <c r="U6" s="753" t="s">
        <v>1073</v>
      </c>
      <c r="V6" s="745"/>
      <c r="W6" s="1214" t="s">
        <v>1602</v>
      </c>
      <c r="X6" s="1215" t="s">
        <v>1075</v>
      </c>
      <c r="Y6" s="942"/>
      <c r="Z6" s="1209">
        <v>43205</v>
      </c>
      <c r="AB6" s="1024" t="s">
        <v>1329</v>
      </c>
      <c r="AC6" s="1190"/>
      <c r="AE6" s="955" t="s">
        <v>1095</v>
      </c>
      <c r="AF6" s="956" t="s">
        <v>430</v>
      </c>
      <c r="AG6" s="956" t="s">
        <v>86</v>
      </c>
      <c r="AH6" s="956" t="s">
        <v>592</v>
      </c>
      <c r="AI6" s="956" t="s">
        <v>593</v>
      </c>
      <c r="AJ6" s="956" t="s">
        <v>1089</v>
      </c>
      <c r="AK6" s="980"/>
      <c r="AY6" s="942"/>
    </row>
    <row r="7" spans="1:51" ht="14.75" customHeight="1" thickBot="1">
      <c r="A7" s="931"/>
      <c r="B7" s="1180" t="s">
        <v>942</v>
      </c>
      <c r="C7" s="940">
        <v>38</v>
      </c>
      <c r="D7" s="940">
        <v>38</v>
      </c>
      <c r="E7" s="941">
        <f t="shared" si="0"/>
        <v>100</v>
      </c>
      <c r="G7" s="2943" t="s">
        <v>1962</v>
      </c>
      <c r="H7" s="2944"/>
      <c r="I7" s="2944"/>
      <c r="J7" s="1056" t="s">
        <v>1077</v>
      </c>
      <c r="K7" s="654"/>
      <c r="L7" s="1015" t="s">
        <v>1261</v>
      </c>
      <c r="M7" s="2873" t="s">
        <v>1279</v>
      </c>
      <c r="N7" s="2873"/>
      <c r="O7" s="2873" t="s">
        <v>1262</v>
      </c>
      <c r="P7" s="2873"/>
      <c r="Q7" s="1016" t="s">
        <v>1276</v>
      </c>
      <c r="R7" s="1502" t="s">
        <v>1638</v>
      </c>
      <c r="T7" s="749">
        <v>4</v>
      </c>
      <c r="U7" s="752" t="s">
        <v>1074</v>
      </c>
      <c r="V7" s="745"/>
      <c r="W7" s="1214" t="s">
        <v>1603</v>
      </c>
      <c r="X7" s="1215" t="s">
        <v>1634</v>
      </c>
      <c r="Y7" s="654"/>
      <c r="Z7" s="1209">
        <f t="shared" ref="Z7:Z43" si="2">Z6+7</f>
        <v>43212</v>
      </c>
      <c r="AA7" s="1024">
        <v>217</v>
      </c>
      <c r="AB7" s="1024" t="s">
        <v>1330</v>
      </c>
      <c r="AC7" s="1044" t="s">
        <v>1325</v>
      </c>
      <c r="AE7" s="955" t="s">
        <v>1094</v>
      </c>
      <c r="AF7" s="956" t="s">
        <v>430</v>
      </c>
      <c r="AG7" s="956" t="s">
        <v>86</v>
      </c>
      <c r="AH7" s="956" t="s">
        <v>592</v>
      </c>
      <c r="AI7" s="956" t="s">
        <v>593</v>
      </c>
      <c r="AJ7" s="956" t="s">
        <v>1089</v>
      </c>
      <c r="AK7" s="980"/>
      <c r="AY7" s="654"/>
    </row>
    <row r="8" spans="1:51" ht="14.75" customHeight="1" thickBot="1">
      <c r="A8" s="931"/>
      <c r="B8" s="1180" t="s">
        <v>943</v>
      </c>
      <c r="C8" s="943">
        <v>22</v>
      </c>
      <c r="D8" s="940">
        <v>36</v>
      </c>
      <c r="E8" s="746">
        <f t="shared" si="0"/>
        <v>61.111111111111107</v>
      </c>
      <c r="G8" s="2943" t="s">
        <v>1947</v>
      </c>
      <c r="H8" s="2944"/>
      <c r="I8" s="2944"/>
      <c r="J8" s="1056" t="s">
        <v>1077</v>
      </c>
      <c r="K8" s="654"/>
      <c r="L8" s="1566" t="s">
        <v>370</v>
      </c>
      <c r="M8" s="2938">
        <f>SUM(M42)</f>
        <v>55.5</v>
      </c>
      <c r="N8" s="2938"/>
      <c r="O8" s="2938">
        <v>300</v>
      </c>
      <c r="P8" s="2938"/>
      <c r="Q8" s="1567">
        <v>0</v>
      </c>
      <c r="R8" s="1568" t="s">
        <v>1685</v>
      </c>
      <c r="T8" s="750">
        <v>5</v>
      </c>
      <c r="U8" s="753" t="s">
        <v>1083</v>
      </c>
      <c r="V8" s="745"/>
      <c r="W8" s="1214" t="s">
        <v>1604</v>
      </c>
      <c r="X8" s="1215" t="s">
        <v>1073</v>
      </c>
      <c r="Y8" s="654"/>
      <c r="Z8" s="1209">
        <f t="shared" si="2"/>
        <v>43219</v>
      </c>
      <c r="AA8" s="1195"/>
      <c r="AB8" s="1024" t="s">
        <v>1331</v>
      </c>
      <c r="AC8" s="1044" t="s">
        <v>1326</v>
      </c>
      <c r="AE8" s="955" t="s">
        <v>1092</v>
      </c>
      <c r="AF8" s="956" t="s">
        <v>430</v>
      </c>
      <c r="AG8" s="956" t="s">
        <v>86</v>
      </c>
      <c r="AH8" s="956" t="s">
        <v>592</v>
      </c>
      <c r="AI8" s="956" t="s">
        <v>593</v>
      </c>
      <c r="AJ8" s="956" t="s">
        <v>1089</v>
      </c>
      <c r="AK8" s="980"/>
      <c r="AY8" s="654"/>
    </row>
    <row r="9" spans="1:51" ht="14.75" customHeight="1">
      <c r="A9" s="931"/>
      <c r="B9" s="1180" t="s">
        <v>944</v>
      </c>
      <c r="C9" s="943">
        <v>0</v>
      </c>
      <c r="D9" s="943">
        <v>74</v>
      </c>
      <c r="E9" s="746">
        <f t="shared" si="0"/>
        <v>0</v>
      </c>
      <c r="G9" s="2936" t="s">
        <v>1364</v>
      </c>
      <c r="H9" s="2937"/>
      <c r="I9" s="2937"/>
      <c r="J9" s="1057" t="s">
        <v>1643</v>
      </c>
      <c r="L9" s="1012"/>
      <c r="M9" s="1012"/>
      <c r="N9" s="1012"/>
      <c r="O9" s="1012"/>
      <c r="P9" s="1012"/>
      <c r="Q9" s="1012"/>
      <c r="R9" s="1169"/>
      <c r="T9" s="759">
        <v>6</v>
      </c>
      <c r="U9" s="926" t="s">
        <v>1255</v>
      </c>
      <c r="V9" s="745"/>
      <c r="W9" s="1214" t="s">
        <v>1605</v>
      </c>
      <c r="X9" s="1215" t="s">
        <v>1687</v>
      </c>
      <c r="Z9" s="1209">
        <f t="shared" si="2"/>
        <v>43226</v>
      </c>
      <c r="AA9" s="1224">
        <v>216</v>
      </c>
      <c r="AB9" s="974"/>
      <c r="AC9" s="1044" t="s">
        <v>1385</v>
      </c>
      <c r="AE9" s="955" t="s">
        <v>1086</v>
      </c>
      <c r="AF9" s="956" t="s">
        <v>430</v>
      </c>
      <c r="AG9" s="956" t="s">
        <v>86</v>
      </c>
      <c r="AH9" s="956" t="s">
        <v>592</v>
      </c>
      <c r="AI9" s="956" t="s">
        <v>593</v>
      </c>
      <c r="AJ9" s="956" t="s">
        <v>1089</v>
      </c>
      <c r="AK9" s="980"/>
    </row>
    <row r="10" spans="1:51" ht="14.75" customHeight="1" thickBot="1">
      <c r="A10" s="931"/>
      <c r="B10" s="1180" t="s">
        <v>945</v>
      </c>
      <c r="C10" s="943">
        <v>0</v>
      </c>
      <c r="D10" s="943">
        <v>52</v>
      </c>
      <c r="E10" s="746">
        <f t="shared" si="0"/>
        <v>0</v>
      </c>
      <c r="G10" s="2936" t="s">
        <v>1367</v>
      </c>
      <c r="H10" s="2937"/>
      <c r="I10" s="2937"/>
      <c r="J10" s="1057" t="s">
        <v>1319</v>
      </c>
      <c r="K10" s="654"/>
      <c r="L10" s="1501" t="s">
        <v>1261</v>
      </c>
      <c r="M10" s="1501" t="s">
        <v>1279</v>
      </c>
      <c r="N10" s="1501" t="s">
        <v>1278</v>
      </c>
      <c r="O10" s="1501" t="s">
        <v>1280</v>
      </c>
      <c r="P10" s="1501" t="s">
        <v>1262</v>
      </c>
      <c r="Q10" s="1501" t="s">
        <v>1276</v>
      </c>
      <c r="R10" s="1501" t="s">
        <v>1638</v>
      </c>
      <c r="T10" s="748">
        <v>7</v>
      </c>
      <c r="U10" s="751" t="s">
        <v>1301</v>
      </c>
      <c r="V10" s="745"/>
      <c r="W10" s="1214" t="s">
        <v>1606</v>
      </c>
      <c r="X10" s="1215" t="s">
        <v>1083</v>
      </c>
      <c r="Y10" s="654"/>
      <c r="Z10" s="1390">
        <f t="shared" si="2"/>
        <v>43233</v>
      </c>
      <c r="AA10" s="1001">
        <v>213</v>
      </c>
      <c r="AB10" s="1001"/>
      <c r="AC10" s="1196" t="s">
        <v>1386</v>
      </c>
      <c r="AE10" s="955" t="s">
        <v>1088</v>
      </c>
      <c r="AF10" s="956" t="s">
        <v>430</v>
      </c>
      <c r="AG10" s="956" t="s">
        <v>86</v>
      </c>
      <c r="AH10" s="956" t="s">
        <v>592</v>
      </c>
      <c r="AI10" s="956" t="s">
        <v>593</v>
      </c>
      <c r="AJ10" s="956" t="s">
        <v>1089</v>
      </c>
      <c r="AK10" s="980"/>
      <c r="AY10" s="654"/>
    </row>
    <row r="11" spans="1:51" ht="14.75" customHeight="1">
      <c r="A11" s="931"/>
      <c r="B11" s="1180" t="s">
        <v>946</v>
      </c>
      <c r="C11" s="943">
        <v>0</v>
      </c>
      <c r="D11" s="943">
        <v>49</v>
      </c>
      <c r="E11" s="746">
        <f t="shared" si="0"/>
        <v>0</v>
      </c>
      <c r="G11" s="2936" t="s">
        <v>1318</v>
      </c>
      <c r="H11" s="2937"/>
      <c r="I11" s="2937"/>
      <c r="J11" s="1057" t="s">
        <v>1341</v>
      </c>
      <c r="K11" s="654"/>
      <c r="L11" s="1544">
        <v>43252</v>
      </c>
      <c r="M11" s="1545">
        <v>4</v>
      </c>
      <c r="N11" s="1545">
        <v>2</v>
      </c>
      <c r="O11" s="1546">
        <f t="shared" ref="O11:O17" si="3">SUM(M11:N11)</f>
        <v>6</v>
      </c>
      <c r="P11" s="1547">
        <v>6</v>
      </c>
      <c r="Q11" s="1277">
        <v>-2</v>
      </c>
      <c r="R11" s="1274" t="s">
        <v>1639</v>
      </c>
      <c r="T11" s="750">
        <v>8</v>
      </c>
      <c r="U11" s="996" t="s">
        <v>1309</v>
      </c>
      <c r="V11" s="745"/>
      <c r="W11" s="1214" t="s">
        <v>1607</v>
      </c>
      <c r="X11" s="1215" t="s">
        <v>1747</v>
      </c>
      <c r="Y11" s="654"/>
      <c r="Z11" s="1391">
        <f t="shared" si="2"/>
        <v>43240</v>
      </c>
      <c r="AA11" s="1198">
        <v>211</v>
      </c>
      <c r="AB11" s="1198"/>
      <c r="AC11" s="1199" t="s">
        <v>1688</v>
      </c>
      <c r="AE11" s="955" t="s">
        <v>1091</v>
      </c>
      <c r="AF11" s="956" t="s">
        <v>430</v>
      </c>
      <c r="AG11" s="956" t="s">
        <v>86</v>
      </c>
      <c r="AH11" s="956" t="s">
        <v>592</v>
      </c>
      <c r="AI11" s="956" t="s">
        <v>593</v>
      </c>
      <c r="AJ11" s="956" t="s">
        <v>1089</v>
      </c>
      <c r="AK11" s="980"/>
      <c r="AY11" s="654"/>
    </row>
    <row r="12" spans="1:51" ht="14.75" customHeight="1">
      <c r="B12" s="1180" t="s">
        <v>947</v>
      </c>
      <c r="C12" s="943">
        <v>0</v>
      </c>
      <c r="D12" s="943">
        <v>12</v>
      </c>
      <c r="E12" s="746">
        <f t="shared" si="0"/>
        <v>0</v>
      </c>
      <c r="G12" s="2936" t="s">
        <v>1935</v>
      </c>
      <c r="H12" s="2937"/>
      <c r="I12" s="2937"/>
      <c r="J12" s="1056" t="s">
        <v>1319</v>
      </c>
      <c r="K12" s="654"/>
      <c r="L12" s="1268">
        <v>43253</v>
      </c>
      <c r="M12" s="1273">
        <v>3</v>
      </c>
      <c r="N12" s="1273">
        <v>0</v>
      </c>
      <c r="O12" s="1270">
        <f t="shared" si="3"/>
        <v>3</v>
      </c>
      <c r="P12" s="1279">
        <v>6</v>
      </c>
      <c r="Q12" s="1280" t="s">
        <v>428</v>
      </c>
      <c r="R12" s="1267" t="s">
        <v>428</v>
      </c>
      <c r="T12" s="930"/>
      <c r="U12" s="930"/>
      <c r="V12" s="745"/>
      <c r="W12" s="1214" t="s">
        <v>1608</v>
      </c>
      <c r="X12" s="1215" t="s">
        <v>1309</v>
      </c>
      <c r="Y12" s="654"/>
      <c r="Z12" s="1002">
        <f t="shared" si="2"/>
        <v>43247</v>
      </c>
      <c r="AA12" s="974">
        <v>209</v>
      </c>
      <c r="AB12" s="974"/>
      <c r="AC12" s="1191" t="s">
        <v>1689</v>
      </c>
      <c r="AE12" s="955" t="s">
        <v>1090</v>
      </c>
      <c r="AF12" s="956" t="s">
        <v>430</v>
      </c>
      <c r="AG12" s="956" t="s">
        <v>594</v>
      </c>
      <c r="AH12" s="956" t="s">
        <v>86</v>
      </c>
      <c r="AI12" s="956"/>
      <c r="AJ12" s="956" t="s">
        <v>377</v>
      </c>
      <c r="AK12" s="980"/>
      <c r="AY12" s="654"/>
    </row>
    <row r="13" spans="1:51" ht="14.75" customHeight="1">
      <c r="B13" s="1543" t="s">
        <v>2167</v>
      </c>
      <c r="C13" s="943">
        <f>SUM(C4:C12)</f>
        <v>273</v>
      </c>
      <c r="D13" s="943">
        <f>SUM(D4:D12)</f>
        <v>508</v>
      </c>
      <c r="E13" s="746">
        <f t="shared" si="0"/>
        <v>53.740157480314963</v>
      </c>
      <c r="G13" s="2936" t="s">
        <v>2203</v>
      </c>
      <c r="H13" s="2937"/>
      <c r="I13" s="2937"/>
      <c r="J13" s="1056" t="s">
        <v>2204</v>
      </c>
      <c r="L13" s="1268">
        <v>43254</v>
      </c>
      <c r="M13" s="1273">
        <v>4</v>
      </c>
      <c r="N13" s="1273">
        <v>1</v>
      </c>
      <c r="O13" s="1270">
        <f t="shared" si="3"/>
        <v>5</v>
      </c>
      <c r="P13" s="1279">
        <v>6</v>
      </c>
      <c r="Q13" s="1280" t="s">
        <v>428</v>
      </c>
      <c r="R13" s="1267" t="s">
        <v>428</v>
      </c>
      <c r="V13" s="745"/>
      <c r="W13" s="1214" t="s">
        <v>1609</v>
      </c>
      <c r="X13" s="1215" t="s">
        <v>1751</v>
      </c>
      <c r="Z13" s="1002">
        <f t="shared" si="2"/>
        <v>43254</v>
      </c>
      <c r="AA13" s="974">
        <v>207</v>
      </c>
      <c r="AB13" s="974"/>
      <c r="AC13" s="1191" t="s">
        <v>1690</v>
      </c>
      <c r="AE13" s="955" t="s">
        <v>1093</v>
      </c>
      <c r="AF13" s="956" t="s">
        <v>430</v>
      </c>
      <c r="AG13" s="956" t="s">
        <v>86</v>
      </c>
      <c r="AH13" s="956" t="s">
        <v>592</v>
      </c>
      <c r="AI13" s="956" t="s">
        <v>593</v>
      </c>
      <c r="AJ13" s="956" t="s">
        <v>1089</v>
      </c>
      <c r="AK13" s="980"/>
    </row>
    <row r="14" spans="1:51" ht="14.75" customHeight="1" thickBot="1">
      <c r="A14" s="939"/>
      <c r="B14" s="1061" t="s">
        <v>2165</v>
      </c>
      <c r="C14" s="940">
        <v>6</v>
      </c>
      <c r="D14" s="940">
        <v>6</v>
      </c>
      <c r="E14" s="941">
        <f t="shared" ref="E14:E15" si="4">100/D14*C14</f>
        <v>100</v>
      </c>
      <c r="G14" s="2943" t="s">
        <v>2313</v>
      </c>
      <c r="H14" s="2944"/>
      <c r="I14" s="2944"/>
      <c r="J14" s="1056" t="s">
        <v>1077</v>
      </c>
      <c r="L14" s="1544">
        <v>43255</v>
      </c>
      <c r="M14" s="1545">
        <v>6</v>
      </c>
      <c r="N14" s="1545">
        <v>0</v>
      </c>
      <c r="O14" s="1546">
        <f t="shared" si="3"/>
        <v>6</v>
      </c>
      <c r="P14" s="1547">
        <v>6</v>
      </c>
      <c r="Q14" s="1280" t="s">
        <v>428</v>
      </c>
      <c r="R14" s="1277" t="s">
        <v>1686</v>
      </c>
      <c r="T14" s="2860" t="s">
        <v>1035</v>
      </c>
      <c r="U14" s="2860"/>
      <c r="W14" s="1214" t="s">
        <v>1610</v>
      </c>
      <c r="X14" s="1215" t="s">
        <v>1752</v>
      </c>
      <c r="Z14" s="1200">
        <f t="shared" si="2"/>
        <v>43261</v>
      </c>
      <c r="AA14" s="1201">
        <v>205</v>
      </c>
      <c r="AB14" s="1201"/>
      <c r="AC14" s="1202" t="s">
        <v>1691</v>
      </c>
      <c r="AE14" s="954"/>
      <c r="AF14" s="954"/>
      <c r="AG14" s="954"/>
      <c r="AH14" s="954"/>
      <c r="AI14" s="954"/>
      <c r="AJ14" s="954"/>
      <c r="AK14" s="954"/>
    </row>
    <row r="15" spans="1:51" ht="14.75" customHeight="1">
      <c r="A15" s="939"/>
      <c r="B15" s="1542" t="s">
        <v>2166</v>
      </c>
      <c r="C15" s="940">
        <v>7</v>
      </c>
      <c r="D15" s="940">
        <v>7</v>
      </c>
      <c r="E15" s="941">
        <f t="shared" si="4"/>
        <v>100</v>
      </c>
      <c r="G15" s="1536"/>
      <c r="H15" s="1536"/>
      <c r="K15" s="1220"/>
      <c r="L15" s="1268">
        <v>43256</v>
      </c>
      <c r="M15" s="1273">
        <v>2</v>
      </c>
      <c r="N15" s="1273">
        <v>2</v>
      </c>
      <c r="O15" s="1270">
        <f t="shared" si="3"/>
        <v>4</v>
      </c>
      <c r="P15" s="1279">
        <v>6</v>
      </c>
      <c r="Q15" s="1280" t="s">
        <v>428</v>
      </c>
      <c r="R15" s="1267" t="s">
        <v>428</v>
      </c>
      <c r="T15" s="743" t="s">
        <v>1049</v>
      </c>
      <c r="U15" s="743" t="s">
        <v>1050</v>
      </c>
      <c r="W15" s="1214" t="s">
        <v>1611</v>
      </c>
      <c r="X15" s="1215" t="s">
        <v>1887</v>
      </c>
      <c r="Z15" s="1002">
        <f t="shared" si="2"/>
        <v>43268</v>
      </c>
      <c r="AA15" s="1197">
        <v>203</v>
      </c>
      <c r="AB15" s="1197"/>
      <c r="AC15" s="946"/>
      <c r="AE15" s="2920" t="s">
        <v>1254</v>
      </c>
      <c r="AF15" s="2921"/>
      <c r="AG15" s="2921"/>
      <c r="AH15" s="2921"/>
      <c r="AI15" s="2921"/>
      <c r="AJ15" s="2921"/>
      <c r="AK15" s="2922"/>
      <c r="AY15" s="2855"/>
    </row>
    <row r="16" spans="1:51" ht="14.75" customHeight="1">
      <c r="A16" s="939"/>
      <c r="B16" s="959" t="s">
        <v>2168</v>
      </c>
      <c r="C16" s="943">
        <v>0</v>
      </c>
      <c r="D16" s="943">
        <v>9</v>
      </c>
      <c r="E16" s="746">
        <f t="shared" ref="E16" si="5">100/D16*C16</f>
        <v>0</v>
      </c>
      <c r="G16" s="1536"/>
      <c r="H16" s="1536"/>
      <c r="K16" s="1220"/>
      <c r="L16" s="1268">
        <v>43257</v>
      </c>
      <c r="M16" s="1273">
        <v>6</v>
      </c>
      <c r="N16" s="1273">
        <v>0</v>
      </c>
      <c r="O16" s="1270">
        <f t="shared" si="3"/>
        <v>6</v>
      </c>
      <c r="P16" s="1547">
        <v>6</v>
      </c>
      <c r="Q16" s="1280" t="s">
        <v>428</v>
      </c>
      <c r="R16" s="1267" t="s">
        <v>428</v>
      </c>
      <c r="T16" s="970" t="s">
        <v>1096</v>
      </c>
      <c r="U16" s="971" t="s">
        <v>265</v>
      </c>
      <c r="W16" s="1214" t="s">
        <v>1612</v>
      </c>
      <c r="X16" s="1215" t="s">
        <v>1945</v>
      </c>
      <c r="Z16" s="1002">
        <f t="shared" si="2"/>
        <v>43275</v>
      </c>
      <c r="AA16" s="974">
        <v>201</v>
      </c>
      <c r="AB16" s="974" t="s">
        <v>1324</v>
      </c>
      <c r="AC16" s="1191"/>
      <c r="AE16" s="959" t="s">
        <v>1256</v>
      </c>
      <c r="AF16" s="964" t="s">
        <v>1258</v>
      </c>
      <c r="AG16" s="964" t="s">
        <v>727</v>
      </c>
      <c r="AH16" s="958" t="s">
        <v>728</v>
      </c>
      <c r="AI16" s="958" t="s">
        <v>1259</v>
      </c>
      <c r="AJ16" s="958" t="s">
        <v>746</v>
      </c>
      <c r="AK16" s="957" t="s">
        <v>747</v>
      </c>
      <c r="AY16" s="2855"/>
    </row>
    <row r="17" spans="2:51" ht="14.75" customHeight="1" thickBot="1">
      <c r="B17" s="1534"/>
      <c r="C17" s="1533"/>
      <c r="D17" s="1533"/>
      <c r="E17" s="1541"/>
      <c r="G17" s="1650"/>
      <c r="H17" s="1650"/>
      <c r="L17" s="1268">
        <v>43258</v>
      </c>
      <c r="M17" s="1273">
        <v>1</v>
      </c>
      <c r="N17" s="1273">
        <v>0</v>
      </c>
      <c r="O17" s="1270">
        <f t="shared" si="3"/>
        <v>1</v>
      </c>
      <c r="P17" s="1279">
        <v>6</v>
      </c>
      <c r="Q17" s="1280" t="s">
        <v>428</v>
      </c>
      <c r="R17" s="1267" t="s">
        <v>428</v>
      </c>
      <c r="T17" s="970" t="s">
        <v>1097</v>
      </c>
      <c r="U17" s="1000" t="s">
        <v>1310</v>
      </c>
      <c r="W17" s="1214" t="s">
        <v>1613</v>
      </c>
      <c r="X17" s="1215" t="s">
        <v>1075</v>
      </c>
      <c r="Z17" s="1002">
        <f t="shared" si="2"/>
        <v>43282</v>
      </c>
      <c r="AA17" s="974">
        <v>199</v>
      </c>
      <c r="AB17" s="974"/>
      <c r="AC17" s="1191"/>
      <c r="AE17" s="959" t="s">
        <v>1260</v>
      </c>
      <c r="AF17" s="958" t="s">
        <v>1258</v>
      </c>
      <c r="AG17" s="964" t="s">
        <v>728</v>
      </c>
      <c r="AH17" s="958" t="s">
        <v>728</v>
      </c>
      <c r="AI17" s="958" t="s">
        <v>1259</v>
      </c>
      <c r="AJ17" s="958" t="s">
        <v>746</v>
      </c>
      <c r="AK17" s="957" t="s">
        <v>747</v>
      </c>
      <c r="AY17" s="2855"/>
    </row>
    <row r="18" spans="2:51" ht="14.75" customHeight="1">
      <c r="L18" s="1268">
        <v>43259</v>
      </c>
      <c r="M18" s="1273">
        <v>1</v>
      </c>
      <c r="N18" s="1273">
        <v>0</v>
      </c>
      <c r="O18" s="1270">
        <f t="shared" ref="O18:O23" si="6">SUM(M18:N18)</f>
        <v>1</v>
      </c>
      <c r="P18" s="1279">
        <v>6</v>
      </c>
      <c r="Q18" s="1280" t="s">
        <v>428</v>
      </c>
      <c r="R18" s="1267" t="s">
        <v>428</v>
      </c>
      <c r="T18" s="757" t="s">
        <v>1098</v>
      </c>
      <c r="U18" s="758" t="s">
        <v>264</v>
      </c>
      <c r="W18" s="1212" t="s">
        <v>1614</v>
      </c>
      <c r="X18" s="1213" t="s">
        <v>1961</v>
      </c>
      <c r="Z18" s="1002">
        <f t="shared" si="2"/>
        <v>43289</v>
      </c>
      <c r="AA18" s="974">
        <v>197</v>
      </c>
      <c r="AB18" s="974"/>
      <c r="AC18" s="1191"/>
      <c r="AE18" s="959" t="s">
        <v>1257</v>
      </c>
      <c r="AF18" s="958" t="s">
        <v>1258</v>
      </c>
      <c r="AG18" s="958" t="s">
        <v>727</v>
      </c>
      <c r="AH18" s="958" t="s">
        <v>728</v>
      </c>
      <c r="AI18" s="958" t="s">
        <v>1259</v>
      </c>
      <c r="AJ18" s="958" t="s">
        <v>746</v>
      </c>
      <c r="AK18" s="957" t="s">
        <v>747</v>
      </c>
    </row>
    <row r="19" spans="2:51" ht="14.75" customHeight="1">
      <c r="B19" s="2969" t="s">
        <v>1355</v>
      </c>
      <c r="C19" s="2969"/>
      <c r="D19" s="2969"/>
      <c r="E19" s="2969"/>
      <c r="F19" s="2969"/>
      <c r="G19" s="2969"/>
      <c r="H19" s="2969"/>
      <c r="I19" s="2969"/>
      <c r="J19" s="2969"/>
      <c r="L19" s="1268">
        <v>43260</v>
      </c>
      <c r="M19" s="1273">
        <v>3</v>
      </c>
      <c r="N19" s="1273">
        <v>0</v>
      </c>
      <c r="O19" s="1270">
        <f t="shared" si="6"/>
        <v>3</v>
      </c>
      <c r="P19" s="1279">
        <v>6</v>
      </c>
      <c r="Q19" s="1280" t="s">
        <v>428</v>
      </c>
      <c r="R19" s="1267" t="s">
        <v>428</v>
      </c>
      <c r="T19" s="757" t="s">
        <v>1099</v>
      </c>
      <c r="U19" s="936"/>
      <c r="W19" s="1214" t="s">
        <v>1615</v>
      </c>
      <c r="X19" s="1215" t="s">
        <v>1965</v>
      </c>
      <c r="Z19" s="1002">
        <f t="shared" si="2"/>
        <v>43296</v>
      </c>
      <c r="AA19" s="974">
        <v>195</v>
      </c>
      <c r="AB19" s="974"/>
      <c r="AC19" s="1191"/>
    </row>
    <row r="20" spans="2:51" ht="14.75" customHeight="1">
      <c r="B20" s="743" t="s">
        <v>1049</v>
      </c>
      <c r="C20" s="1651" t="s">
        <v>1275</v>
      </c>
      <c r="D20" s="1651"/>
      <c r="E20" s="1651"/>
      <c r="F20" s="1651"/>
      <c r="G20" s="2939" t="s">
        <v>1940</v>
      </c>
      <c r="H20" s="2939"/>
      <c r="I20" s="2939"/>
      <c r="J20" s="2939"/>
      <c r="L20" s="1268">
        <v>43261</v>
      </c>
      <c r="M20" s="1273">
        <v>4</v>
      </c>
      <c r="N20" s="1273">
        <v>0</v>
      </c>
      <c r="O20" s="1270">
        <f t="shared" si="6"/>
        <v>4</v>
      </c>
      <c r="P20" s="1279">
        <v>6</v>
      </c>
      <c r="Q20" s="1277">
        <v>-2</v>
      </c>
      <c r="R20" s="1274" t="s">
        <v>1921</v>
      </c>
      <c r="S20" s="1222"/>
      <c r="T20" s="757" t="s">
        <v>1100</v>
      </c>
      <c r="U20" s="936"/>
      <c r="W20" s="1214" t="s">
        <v>1616</v>
      </c>
      <c r="X20" s="1215" t="s">
        <v>1075</v>
      </c>
      <c r="Z20" s="1002">
        <f t="shared" si="2"/>
        <v>43303</v>
      </c>
      <c r="AA20" s="974">
        <v>193</v>
      </c>
      <c r="AB20" s="974" t="s">
        <v>1332</v>
      </c>
      <c r="AC20" s="1191"/>
      <c r="AE20" s="2920" t="s">
        <v>1464</v>
      </c>
      <c r="AF20" s="2921"/>
      <c r="AG20" s="2921"/>
      <c r="AH20" s="2921"/>
      <c r="AI20" s="2921"/>
      <c r="AJ20" s="2921"/>
      <c r="AK20" s="2922"/>
    </row>
    <row r="21" spans="2:51" ht="14.75" customHeight="1">
      <c r="B21" s="2970" t="s">
        <v>1321</v>
      </c>
      <c r="C21" s="2971"/>
      <c r="D21" s="2971"/>
      <c r="E21" s="2971"/>
      <c r="F21" s="2971"/>
      <c r="G21" s="2971"/>
      <c r="H21" s="2971"/>
      <c r="I21" s="2971"/>
      <c r="J21" s="2972"/>
      <c r="L21" s="1268">
        <v>43262</v>
      </c>
      <c r="M21" s="1273">
        <v>3</v>
      </c>
      <c r="N21" s="1273">
        <v>0</v>
      </c>
      <c r="O21" s="1270">
        <f t="shared" si="6"/>
        <v>3</v>
      </c>
      <c r="P21" s="1279">
        <v>6</v>
      </c>
      <c r="Q21" s="1280" t="s">
        <v>428</v>
      </c>
      <c r="R21" s="1267" t="s">
        <v>428</v>
      </c>
      <c r="T21" s="757" t="s">
        <v>1101</v>
      </c>
      <c r="U21" s="936"/>
      <c r="W21" s="1214" t="s">
        <v>1617</v>
      </c>
      <c r="X21" s="1215" t="s">
        <v>1075</v>
      </c>
      <c r="Z21" s="1002">
        <f t="shared" si="2"/>
        <v>43310</v>
      </c>
      <c r="AA21" s="974">
        <v>191</v>
      </c>
      <c r="AB21" s="974"/>
      <c r="AC21" s="1191"/>
      <c r="AE21" s="1061" t="s">
        <v>1256</v>
      </c>
      <c r="AF21" s="1063" t="s">
        <v>1466</v>
      </c>
      <c r="AG21" s="1063" t="s">
        <v>1467</v>
      </c>
      <c r="AH21" s="1063" t="s">
        <v>1468</v>
      </c>
      <c r="AI21" s="1063" t="s">
        <v>1469</v>
      </c>
      <c r="AJ21" s="1063" t="s">
        <v>1470</v>
      </c>
      <c r="AK21" s="1064" t="s">
        <v>1471</v>
      </c>
    </row>
    <row r="22" spans="2:51" ht="14.75" customHeight="1">
      <c r="B22" s="1055" t="s">
        <v>1047</v>
      </c>
      <c r="C22" s="976">
        <v>7</v>
      </c>
      <c r="D22" s="976">
        <v>7</v>
      </c>
      <c r="E22" s="960"/>
      <c r="F22" s="960"/>
      <c r="G22" s="1221"/>
      <c r="H22" s="1221"/>
      <c r="I22" s="962"/>
      <c r="J22" s="961"/>
      <c r="L22" s="1268">
        <v>43263</v>
      </c>
      <c r="M22" s="1273">
        <v>1.5</v>
      </c>
      <c r="N22" s="1273">
        <v>0</v>
      </c>
      <c r="O22" s="1270">
        <f t="shared" si="6"/>
        <v>1.5</v>
      </c>
      <c r="P22" s="1279">
        <v>6</v>
      </c>
      <c r="Q22" s="1280" t="s">
        <v>428</v>
      </c>
      <c r="R22" s="1274" t="s">
        <v>1921</v>
      </c>
      <c r="T22" s="757" t="s">
        <v>1102</v>
      </c>
      <c r="U22" s="936"/>
      <c r="W22" s="1214" t="s">
        <v>1618</v>
      </c>
      <c r="X22" s="1215" t="s">
        <v>2047</v>
      </c>
      <c r="Z22" s="1002">
        <f t="shared" si="2"/>
        <v>43317</v>
      </c>
      <c r="AA22" s="974">
        <v>189</v>
      </c>
      <c r="AB22" s="974" t="s">
        <v>1336</v>
      </c>
      <c r="AC22" s="1191"/>
      <c r="AE22" s="1062"/>
      <c r="AF22" s="1065" t="s">
        <v>1472</v>
      </c>
      <c r="AG22" s="1065" t="s">
        <v>1473</v>
      </c>
      <c r="AH22" s="1065" t="s">
        <v>1465</v>
      </c>
      <c r="AI22" s="1066"/>
      <c r="AJ22" s="1065"/>
      <c r="AK22" s="1069" t="s">
        <v>1474</v>
      </c>
    </row>
    <row r="23" spans="2:51" ht="14.75" customHeight="1">
      <c r="B23" s="972"/>
      <c r="C23" s="968"/>
      <c r="D23" s="968"/>
      <c r="E23" s="963"/>
      <c r="F23" s="963"/>
      <c r="G23" s="968"/>
      <c r="H23" s="968"/>
      <c r="I23" s="963"/>
      <c r="J23" s="968"/>
      <c r="L23" s="1283">
        <v>43264</v>
      </c>
      <c r="M23" s="1273">
        <v>2</v>
      </c>
      <c r="N23" s="1273">
        <v>0</v>
      </c>
      <c r="O23" s="1284">
        <f t="shared" si="6"/>
        <v>2</v>
      </c>
      <c r="P23" s="1279">
        <v>6</v>
      </c>
      <c r="Q23" s="1280" t="s">
        <v>428</v>
      </c>
      <c r="R23" s="1678" t="s">
        <v>428</v>
      </c>
      <c r="T23" s="757" t="s">
        <v>1103</v>
      </c>
      <c r="U23" s="936"/>
      <c r="W23" s="1214" t="s">
        <v>1619</v>
      </c>
      <c r="X23" s="1215" t="s">
        <v>1965</v>
      </c>
      <c r="Z23" s="1002">
        <f t="shared" si="2"/>
        <v>43324</v>
      </c>
      <c r="AA23" s="974"/>
      <c r="AB23" s="1028" t="s">
        <v>1333</v>
      </c>
      <c r="AC23" s="1191"/>
      <c r="AE23" s="1061" t="s">
        <v>1260</v>
      </c>
      <c r="AF23" s="1063" t="s">
        <v>1466</v>
      </c>
      <c r="AG23" s="1063" t="s">
        <v>1467</v>
      </c>
      <c r="AH23" s="1063" t="s">
        <v>1468</v>
      </c>
      <c r="AI23" s="1063" t="s">
        <v>1469</v>
      </c>
      <c r="AJ23" s="1063" t="s">
        <v>1470</v>
      </c>
      <c r="AK23" s="1064" t="s">
        <v>1471</v>
      </c>
    </row>
    <row r="24" spans="2:51" ht="14.75" customHeight="1">
      <c r="B24" s="2970" t="s">
        <v>1322</v>
      </c>
      <c r="C24" s="2971"/>
      <c r="D24" s="2971"/>
      <c r="E24" s="2971"/>
      <c r="F24" s="2971"/>
      <c r="G24" s="2971"/>
      <c r="H24" s="2971"/>
      <c r="I24" s="2971"/>
      <c r="J24" s="2972"/>
      <c r="L24" s="1283">
        <v>43265</v>
      </c>
      <c r="M24" s="1273">
        <v>1.5</v>
      </c>
      <c r="N24" s="1273">
        <v>0</v>
      </c>
      <c r="O24" s="1284">
        <f t="shared" ref="O24" si="7">SUM(M24:N24)</f>
        <v>1.5</v>
      </c>
      <c r="P24" s="1279">
        <v>6</v>
      </c>
      <c r="Q24" s="1280" t="s">
        <v>428</v>
      </c>
      <c r="R24" s="1678" t="s">
        <v>428</v>
      </c>
      <c r="T24" s="757" t="s">
        <v>1104</v>
      </c>
      <c r="U24" s="936"/>
      <c r="W24" s="1214" t="s">
        <v>1621</v>
      </c>
      <c r="X24" s="1215" t="s">
        <v>1309</v>
      </c>
      <c r="Z24" s="1002">
        <f t="shared" si="2"/>
        <v>43331</v>
      </c>
      <c r="AA24" s="974"/>
      <c r="AB24" s="974" t="s">
        <v>1334</v>
      </c>
      <c r="AC24" s="1191"/>
      <c r="AE24" s="1062"/>
      <c r="AF24" s="1065" t="s">
        <v>1472</v>
      </c>
      <c r="AG24" s="1065" t="s">
        <v>1473</v>
      </c>
      <c r="AH24" s="1065" t="s">
        <v>1465</v>
      </c>
      <c r="AI24" s="1066"/>
      <c r="AJ24" s="1065"/>
      <c r="AK24" s="1067" t="s">
        <v>1474</v>
      </c>
    </row>
    <row r="25" spans="2:51" ht="14.75" customHeight="1" thickBot="1">
      <c r="B25" s="1072" t="s">
        <v>1027</v>
      </c>
      <c r="C25" s="1022" t="s">
        <v>1036</v>
      </c>
      <c r="D25" s="978" t="s">
        <v>1038</v>
      </c>
      <c r="E25" s="977" t="s">
        <v>1037</v>
      </c>
      <c r="F25" s="1258" t="s">
        <v>1039</v>
      </c>
      <c r="G25" s="2929"/>
      <c r="H25" s="2930"/>
      <c r="I25" s="2930"/>
      <c r="J25" s="2931"/>
      <c r="L25" s="1283">
        <v>43266</v>
      </c>
      <c r="M25" s="1273">
        <v>0</v>
      </c>
      <c r="N25" s="1273">
        <v>0</v>
      </c>
      <c r="O25" s="1284">
        <f t="shared" ref="O25" si="8">SUM(M25:N25)</f>
        <v>0</v>
      </c>
      <c r="P25" s="1279">
        <v>6</v>
      </c>
      <c r="Q25" s="1280" t="s">
        <v>428</v>
      </c>
      <c r="R25" s="1678" t="s">
        <v>428</v>
      </c>
      <c r="T25" s="757" t="s">
        <v>1105</v>
      </c>
      <c r="U25" s="936"/>
      <c r="W25" s="1214" t="s">
        <v>1620</v>
      </c>
      <c r="X25" s="1215" t="s">
        <v>2164</v>
      </c>
      <c r="Z25" s="1002">
        <f t="shared" si="2"/>
        <v>43338</v>
      </c>
      <c r="AA25" s="974"/>
      <c r="AB25" s="974"/>
      <c r="AC25" s="1191"/>
      <c r="AE25" s="1061" t="s">
        <v>1257</v>
      </c>
      <c r="AF25" s="1063" t="s">
        <v>1466</v>
      </c>
      <c r="AG25" s="1063" t="s">
        <v>1467</v>
      </c>
      <c r="AH25" s="1063" t="s">
        <v>1468</v>
      </c>
      <c r="AI25" s="1063" t="s">
        <v>1469</v>
      </c>
      <c r="AJ25" s="1063" t="s">
        <v>1470</v>
      </c>
      <c r="AK25" s="1064" t="s">
        <v>1471</v>
      </c>
    </row>
    <row r="26" spans="2:51" ht="14.75" customHeight="1">
      <c r="B26" s="1256" t="s">
        <v>1041</v>
      </c>
      <c r="C26" s="1257">
        <v>3</v>
      </c>
      <c r="D26" s="1257">
        <v>12</v>
      </c>
      <c r="E26" s="960"/>
      <c r="F26" s="960"/>
      <c r="G26" s="2923" t="s">
        <v>1941</v>
      </c>
      <c r="H26" s="2924"/>
      <c r="I26" s="2924"/>
      <c r="J26" s="2925"/>
      <c r="L26" s="1285">
        <v>43267</v>
      </c>
      <c r="M26" s="1286">
        <v>0.5</v>
      </c>
      <c r="N26" s="1286">
        <v>0</v>
      </c>
      <c r="O26" s="1287">
        <f>SUM(M26:N26)</f>
        <v>0.5</v>
      </c>
      <c r="P26" s="1293">
        <v>6</v>
      </c>
      <c r="Q26" s="1280" t="s">
        <v>428</v>
      </c>
      <c r="R26" s="1678" t="s">
        <v>428</v>
      </c>
      <c r="T26" s="757" t="s">
        <v>1106</v>
      </c>
      <c r="U26" s="936"/>
      <c r="W26" s="1212" t="s">
        <v>1622</v>
      </c>
      <c r="X26" s="1213" t="s">
        <v>2177</v>
      </c>
      <c r="Z26" s="1002">
        <f t="shared" si="2"/>
        <v>43345</v>
      </c>
      <c r="AA26" s="974"/>
      <c r="AB26" s="974"/>
      <c r="AC26" s="1191"/>
      <c r="AE26" s="1062"/>
      <c r="AF26" s="1065" t="s">
        <v>1472</v>
      </c>
      <c r="AG26" s="1065" t="s">
        <v>1473</v>
      </c>
      <c r="AH26" s="1065" t="s">
        <v>1465</v>
      </c>
      <c r="AI26" s="1066"/>
      <c r="AJ26" s="1065"/>
      <c r="AK26" s="1067" t="s">
        <v>1474</v>
      </c>
    </row>
    <row r="27" spans="2:51" ht="14.75" customHeight="1">
      <c r="B27" s="1256" t="s">
        <v>1042</v>
      </c>
      <c r="C27" s="1257">
        <v>2</v>
      </c>
      <c r="D27" s="978">
        <v>9</v>
      </c>
      <c r="E27" s="960"/>
      <c r="F27" s="960"/>
      <c r="G27" s="2923"/>
      <c r="H27" s="2924"/>
      <c r="I27" s="2924"/>
      <c r="J27" s="2925"/>
      <c r="L27" s="1285">
        <v>43268</v>
      </c>
      <c r="M27" s="1286">
        <v>1.5</v>
      </c>
      <c r="N27" s="1286">
        <v>0</v>
      </c>
      <c r="O27" s="1287">
        <f>SUM(M27:N27)</f>
        <v>1.5</v>
      </c>
      <c r="P27" s="1293">
        <v>6</v>
      </c>
      <c r="Q27" s="1280" t="s">
        <v>428</v>
      </c>
      <c r="R27" s="1678" t="s">
        <v>428</v>
      </c>
      <c r="T27" s="757" t="s">
        <v>1107</v>
      </c>
      <c r="U27" s="936"/>
      <c r="W27" s="1214" t="s">
        <v>1623</v>
      </c>
      <c r="X27" s="1215" t="s">
        <v>1634</v>
      </c>
      <c r="Z27" s="1002">
        <f t="shared" si="2"/>
        <v>43352</v>
      </c>
      <c r="AA27" s="974"/>
      <c r="AB27" s="974"/>
      <c r="AC27" s="1191"/>
      <c r="AE27" s="1061" t="s">
        <v>1476</v>
      </c>
      <c r="AF27" s="1063" t="s">
        <v>1466</v>
      </c>
      <c r="AG27" s="1063" t="s">
        <v>1467</v>
      </c>
      <c r="AH27" s="1063" t="s">
        <v>1468</v>
      </c>
      <c r="AI27" s="1063" t="s">
        <v>1469</v>
      </c>
      <c r="AJ27" s="1063" t="s">
        <v>1470</v>
      </c>
      <c r="AK27" s="1064" t="s">
        <v>1471</v>
      </c>
    </row>
    <row r="28" spans="2:51" ht="14.75" customHeight="1">
      <c r="B28" s="975" t="s">
        <v>1320</v>
      </c>
      <c r="C28" s="1022">
        <v>1</v>
      </c>
      <c r="D28" s="978">
        <v>2</v>
      </c>
      <c r="E28" s="977">
        <v>3</v>
      </c>
      <c r="F28" s="960"/>
      <c r="G28" s="2923"/>
      <c r="H28" s="2924"/>
      <c r="I28" s="2924"/>
      <c r="J28" s="2925"/>
      <c r="L28" s="1283">
        <v>43269</v>
      </c>
      <c r="M28" s="1273">
        <v>0</v>
      </c>
      <c r="N28" s="1273">
        <v>2</v>
      </c>
      <c r="O28" s="1284">
        <f>SUM(M28:N28)</f>
        <v>2</v>
      </c>
      <c r="P28" s="1279">
        <v>6</v>
      </c>
      <c r="Q28" s="1280" t="s">
        <v>428</v>
      </c>
      <c r="R28" s="1678" t="s">
        <v>428</v>
      </c>
      <c r="T28" s="757" t="s">
        <v>1108</v>
      </c>
      <c r="U28" s="936"/>
      <c r="W28" s="1214" t="s">
        <v>1624</v>
      </c>
      <c r="X28" s="1215" t="s">
        <v>1961</v>
      </c>
      <c r="Z28" s="1002">
        <f t="shared" si="2"/>
        <v>43359</v>
      </c>
      <c r="AA28" s="974"/>
      <c r="AB28" s="974"/>
      <c r="AC28" s="1191"/>
      <c r="AE28" s="1062"/>
      <c r="AF28" s="1065" t="s">
        <v>1472</v>
      </c>
      <c r="AG28" s="1065" t="s">
        <v>1473</v>
      </c>
      <c r="AH28" s="1065" t="s">
        <v>1465</v>
      </c>
      <c r="AI28" s="1068"/>
      <c r="AJ28" s="1065"/>
      <c r="AK28" s="1067" t="s">
        <v>1474</v>
      </c>
    </row>
    <row r="29" spans="2:51" ht="14.75" customHeight="1">
      <c r="B29" s="1072" t="s">
        <v>1750</v>
      </c>
      <c r="C29" s="978">
        <v>0</v>
      </c>
      <c r="D29" s="978">
        <v>14</v>
      </c>
      <c r="E29" s="960"/>
      <c r="F29" s="960"/>
      <c r="G29" s="2923"/>
      <c r="H29" s="2924"/>
      <c r="I29" s="2924"/>
      <c r="J29" s="2925"/>
      <c r="L29" s="1283">
        <v>43270</v>
      </c>
      <c r="M29" s="1273">
        <v>1.5</v>
      </c>
      <c r="N29" s="1273">
        <v>0</v>
      </c>
      <c r="O29" s="1284">
        <f t="shared" ref="O29:O32" si="9">SUM(M29:N29)</f>
        <v>1.5</v>
      </c>
      <c r="P29" s="1279">
        <v>6</v>
      </c>
      <c r="Q29" s="1280" t="s">
        <v>428</v>
      </c>
      <c r="R29" s="1277" t="s">
        <v>1686</v>
      </c>
      <c r="T29" s="757" t="s">
        <v>1109</v>
      </c>
      <c r="U29" s="936"/>
      <c r="V29" s="935" t="s">
        <v>1264</v>
      </c>
      <c r="W29" s="1214" t="s">
        <v>1625</v>
      </c>
      <c r="X29" s="1215" t="s">
        <v>1961</v>
      </c>
      <c r="Z29" s="1002">
        <f t="shared" si="2"/>
        <v>43366</v>
      </c>
      <c r="AA29" s="974"/>
      <c r="AB29" s="1028" t="s">
        <v>1335</v>
      </c>
      <c r="AC29" s="1191"/>
      <c r="AE29" s="1061" t="s">
        <v>1475</v>
      </c>
      <c r="AF29" s="1063" t="s">
        <v>1466</v>
      </c>
      <c r="AG29" s="1063" t="s">
        <v>1467</v>
      </c>
      <c r="AH29" s="1063" t="s">
        <v>1468</v>
      </c>
      <c r="AI29" s="1063" t="s">
        <v>1469</v>
      </c>
      <c r="AJ29" s="1063" t="s">
        <v>1470</v>
      </c>
      <c r="AK29" s="1064" t="s">
        <v>1471</v>
      </c>
    </row>
    <row r="30" spans="2:51" ht="14.75" customHeight="1">
      <c r="B30" s="975" t="s">
        <v>1045</v>
      </c>
      <c r="C30" s="945"/>
      <c r="D30" s="945"/>
      <c r="E30" s="962"/>
      <c r="F30" s="962"/>
      <c r="G30" s="2926"/>
      <c r="H30" s="2927"/>
      <c r="I30" s="2927"/>
      <c r="J30" s="2928"/>
      <c r="L30" s="1283">
        <v>43271</v>
      </c>
      <c r="M30" s="1273">
        <v>1.5</v>
      </c>
      <c r="N30" s="1273">
        <v>0</v>
      </c>
      <c r="O30" s="1284">
        <f>SUM(M30:N30)</f>
        <v>1.5</v>
      </c>
      <c r="P30" s="1279">
        <v>6</v>
      </c>
      <c r="Q30" s="1280" t="s">
        <v>428</v>
      </c>
      <c r="R30" s="1678" t="s">
        <v>428</v>
      </c>
      <c r="T30" s="2934" t="s">
        <v>1034</v>
      </c>
      <c r="U30" s="2934"/>
      <c r="W30" s="1214" t="s">
        <v>1626</v>
      </c>
      <c r="X30" s="1215" t="s">
        <v>1961</v>
      </c>
      <c r="Z30" s="1002">
        <f t="shared" si="2"/>
        <v>43373</v>
      </c>
      <c r="AA30" s="974"/>
      <c r="AB30" s="974"/>
      <c r="AC30" s="1191"/>
      <c r="AE30" s="1062"/>
      <c r="AF30" s="1065" t="s">
        <v>1472</v>
      </c>
      <c r="AG30" s="1065" t="s">
        <v>1473</v>
      </c>
      <c r="AH30" s="1065" t="s">
        <v>1465</v>
      </c>
      <c r="AI30" s="1068"/>
      <c r="AJ30" s="1065"/>
      <c r="AK30" s="1067" t="s">
        <v>1474</v>
      </c>
    </row>
    <row r="31" spans="2:51" ht="14.75" customHeight="1">
      <c r="B31" s="1256" t="s">
        <v>2356</v>
      </c>
      <c r="C31" s="1639">
        <v>1.1000000000000001</v>
      </c>
      <c r="D31" s="1636">
        <v>2</v>
      </c>
      <c r="E31" s="1636">
        <v>3</v>
      </c>
      <c r="F31" s="962"/>
      <c r="G31" s="2926"/>
      <c r="H31" s="2927"/>
      <c r="I31" s="2927"/>
      <c r="J31" s="2928"/>
      <c r="L31" s="1283">
        <v>43272</v>
      </c>
      <c r="M31" s="1273">
        <v>1</v>
      </c>
      <c r="N31" s="1273">
        <v>0</v>
      </c>
      <c r="O31" s="1284">
        <f>N31+M31</f>
        <v>1</v>
      </c>
      <c r="P31" s="1279">
        <v>6</v>
      </c>
      <c r="Q31" s="1280" t="s">
        <v>428</v>
      </c>
      <c r="R31" s="1678" t="s">
        <v>428</v>
      </c>
      <c r="W31" s="1214" t="s">
        <v>1627</v>
      </c>
      <c r="X31" s="1215" t="s">
        <v>2177</v>
      </c>
      <c r="Z31" s="1002">
        <f t="shared" si="2"/>
        <v>43380</v>
      </c>
      <c r="AA31" s="974"/>
      <c r="AB31" s="974" t="s">
        <v>1338</v>
      </c>
      <c r="AC31" s="1191"/>
    </row>
    <row r="32" spans="2:51" ht="14.75" customHeight="1">
      <c r="K32" s="80"/>
      <c r="L32" s="1283">
        <v>43273</v>
      </c>
      <c r="M32" s="1273">
        <v>1</v>
      </c>
      <c r="N32" s="1273">
        <v>0</v>
      </c>
      <c r="O32" s="1284">
        <f t="shared" si="9"/>
        <v>1</v>
      </c>
      <c r="P32" s="1279">
        <v>6</v>
      </c>
      <c r="Q32" s="1280" t="s">
        <v>428</v>
      </c>
      <c r="R32" s="1678" t="s">
        <v>428</v>
      </c>
      <c r="T32" s="2871" t="s">
        <v>1911</v>
      </c>
      <c r="U32" s="2871"/>
      <c r="W32" s="1217" t="s">
        <v>1628</v>
      </c>
      <c r="X32" s="1216" t="s">
        <v>2587</v>
      </c>
      <c r="Z32" s="1002">
        <f t="shared" si="2"/>
        <v>43387</v>
      </c>
      <c r="AA32" s="974"/>
      <c r="AB32" s="974"/>
      <c r="AC32" s="1191"/>
      <c r="AE32" s="2454" t="s">
        <v>1302</v>
      </c>
      <c r="AF32" s="2454"/>
      <c r="AG32" s="2454"/>
      <c r="AH32" s="2454"/>
      <c r="AI32" s="2454"/>
      <c r="AJ32" s="2454"/>
      <c r="AK32" s="2454"/>
    </row>
    <row r="33" spans="1:51" ht="14.75" customHeight="1">
      <c r="A33" s="950"/>
      <c r="B33" s="2841" t="s">
        <v>1323</v>
      </c>
      <c r="C33" s="2820"/>
      <c r="D33" s="2820"/>
      <c r="E33" s="2820"/>
      <c r="F33" s="2820"/>
      <c r="G33" s="2820"/>
      <c r="H33" s="2820"/>
      <c r="I33" s="2820"/>
      <c r="J33" s="2842"/>
      <c r="K33" s="952"/>
      <c r="L33" s="1283">
        <v>43274</v>
      </c>
      <c r="M33" s="1273">
        <v>3</v>
      </c>
      <c r="N33" s="1273">
        <v>2</v>
      </c>
      <c r="O33" s="1284">
        <f>SUM(M33:N33)</f>
        <v>5</v>
      </c>
      <c r="P33" s="1279">
        <v>6</v>
      </c>
      <c r="Q33" s="1280" t="s">
        <v>428</v>
      </c>
      <c r="R33" s="1277" t="s">
        <v>1686</v>
      </c>
      <c r="T33" s="1236" t="s">
        <v>1049</v>
      </c>
      <c r="U33" s="1236" t="s">
        <v>1050</v>
      </c>
      <c r="W33" s="1217" t="s">
        <v>1629</v>
      </c>
      <c r="X33" s="1216" t="s">
        <v>1078</v>
      </c>
      <c r="Y33" s="80"/>
      <c r="Z33" s="1002">
        <f t="shared" si="2"/>
        <v>43394</v>
      </c>
      <c r="AA33" s="974"/>
      <c r="AB33" s="1028" t="s">
        <v>1337</v>
      </c>
      <c r="AC33" s="1191"/>
      <c r="AE33" s="991" t="s">
        <v>1265</v>
      </c>
      <c r="AF33" s="991" t="s">
        <v>1266</v>
      </c>
      <c r="AG33" s="991" t="s">
        <v>1267</v>
      </c>
      <c r="AH33" s="991" t="s">
        <v>1268</v>
      </c>
      <c r="AI33" s="991" t="s">
        <v>1269</v>
      </c>
      <c r="AJ33" s="991" t="s">
        <v>1270</v>
      </c>
      <c r="AK33" s="991" t="s">
        <v>1272</v>
      </c>
      <c r="AY33" s="80"/>
    </row>
    <row r="34" spans="1:51" ht="14.75" customHeight="1" thickBot="1">
      <c r="A34" s="950"/>
      <c r="B34" s="967" t="s">
        <v>1044</v>
      </c>
      <c r="C34" s="1238"/>
      <c r="D34" s="1238"/>
      <c r="E34" s="963"/>
      <c r="F34" s="963"/>
      <c r="G34" s="2929"/>
      <c r="H34" s="2930"/>
      <c r="I34" s="2930"/>
      <c r="J34" s="2931"/>
      <c r="K34" s="952"/>
      <c r="L34" s="1283">
        <v>43275</v>
      </c>
      <c r="M34" s="1273">
        <v>3</v>
      </c>
      <c r="N34" s="1273">
        <v>0</v>
      </c>
      <c r="O34" s="1284">
        <f>SUM(M34:N34)</f>
        <v>3</v>
      </c>
      <c r="P34" s="1279">
        <v>6</v>
      </c>
      <c r="Q34" s="1280" t="s">
        <v>428</v>
      </c>
      <c r="R34" s="1678" t="s">
        <v>428</v>
      </c>
      <c r="T34" s="1244" t="s">
        <v>1912</v>
      </c>
      <c r="U34" s="1245" t="s">
        <v>1918</v>
      </c>
      <c r="W34" s="1219" t="s">
        <v>1630</v>
      </c>
      <c r="X34" s="1218" t="s">
        <v>1632</v>
      </c>
      <c r="Y34" s="952"/>
      <c r="Z34" s="1002">
        <f t="shared" si="2"/>
        <v>43401</v>
      </c>
      <c r="AA34" s="974"/>
      <c r="AB34" s="1028"/>
      <c r="AC34" s="1191"/>
      <c r="AE34" s="993" t="s">
        <v>1303</v>
      </c>
      <c r="AF34" s="994"/>
      <c r="AG34" s="994"/>
      <c r="AH34" s="994"/>
      <c r="AI34" s="994"/>
      <c r="AJ34" s="994"/>
      <c r="AK34" s="995"/>
      <c r="AY34" s="952"/>
    </row>
    <row r="35" spans="1:51" ht="14.75" customHeight="1">
      <c r="A35" s="950"/>
      <c r="B35" s="965" t="s">
        <v>1028</v>
      </c>
      <c r="C35" s="1240" t="s">
        <v>1030</v>
      </c>
      <c r="D35" s="1240" t="s">
        <v>1031</v>
      </c>
      <c r="E35" s="960" t="s">
        <v>1032</v>
      </c>
      <c r="F35" s="960" t="s">
        <v>1033</v>
      </c>
      <c r="G35" s="2923"/>
      <c r="H35" s="2924"/>
      <c r="I35" s="2924"/>
      <c r="J35" s="2925"/>
      <c r="K35" s="952"/>
      <c r="L35" s="1283">
        <v>43276</v>
      </c>
      <c r="M35" s="1273">
        <v>0.5</v>
      </c>
      <c r="N35" s="1273">
        <v>0</v>
      </c>
      <c r="O35" s="1284">
        <f>SUM(M35:N35)</f>
        <v>0.5</v>
      </c>
      <c r="P35" s="1279">
        <v>6</v>
      </c>
      <c r="Q35" s="1280" t="s">
        <v>428</v>
      </c>
      <c r="R35" s="1678" t="s">
        <v>428</v>
      </c>
      <c r="T35" s="1244" t="s">
        <v>1913</v>
      </c>
      <c r="U35" s="1245" t="s">
        <v>1917</v>
      </c>
      <c r="Y35" s="952"/>
      <c r="Z35" s="1002">
        <f t="shared" si="2"/>
        <v>43408</v>
      </c>
      <c r="AA35" s="974"/>
      <c r="AB35" s="1028" t="s">
        <v>1339</v>
      </c>
      <c r="AC35" s="1191"/>
      <c r="AE35" s="993" t="s">
        <v>1304</v>
      </c>
      <c r="AF35" s="994"/>
      <c r="AG35" s="994"/>
      <c r="AH35" s="994"/>
      <c r="AI35" s="994"/>
      <c r="AJ35" s="994"/>
      <c r="AK35" s="995"/>
      <c r="AY35" s="952"/>
    </row>
    <row r="36" spans="1:51" ht="14.75" customHeight="1" thickBot="1">
      <c r="A36" s="950"/>
      <c r="B36" s="966" t="s">
        <v>1029</v>
      </c>
      <c r="C36" s="1108"/>
      <c r="D36" s="1108"/>
      <c r="E36" s="962"/>
      <c r="F36" s="962"/>
      <c r="G36" s="2926"/>
      <c r="H36" s="2927"/>
      <c r="I36" s="2927"/>
      <c r="J36" s="2928"/>
      <c r="K36" s="952"/>
      <c r="L36" s="1530">
        <v>43277</v>
      </c>
      <c r="M36" s="1683">
        <v>0</v>
      </c>
      <c r="N36" s="1683">
        <v>0</v>
      </c>
      <c r="O36" s="1711">
        <f>SUM(M36:N36)</f>
        <v>0</v>
      </c>
      <c r="P36" s="1684">
        <v>6</v>
      </c>
      <c r="Q36" s="1677">
        <v>0</v>
      </c>
      <c r="R36" s="1677">
        <v>0</v>
      </c>
      <c r="T36" s="1244" t="s">
        <v>1914</v>
      </c>
      <c r="U36" s="1245" t="s">
        <v>1917</v>
      </c>
      <c r="W36" s="1207" t="s">
        <v>1721</v>
      </c>
      <c r="X36" s="1208"/>
      <c r="Y36" s="952"/>
      <c r="Z36" s="1002">
        <f t="shared" si="2"/>
        <v>43415</v>
      </c>
      <c r="AA36" s="974"/>
      <c r="AB36" s="974"/>
      <c r="AC36" s="1191"/>
      <c r="AE36" s="993" t="s">
        <v>1305</v>
      </c>
      <c r="AF36" s="994"/>
      <c r="AG36" s="994"/>
      <c r="AH36" s="994"/>
      <c r="AI36" s="994"/>
      <c r="AJ36" s="994"/>
      <c r="AK36" s="995"/>
      <c r="AY36" s="952"/>
    </row>
    <row r="37" spans="1:51" ht="14.75" customHeight="1" thickBot="1">
      <c r="A37" s="950"/>
      <c r="B37" s="972"/>
      <c r="C37" s="1238"/>
      <c r="D37" s="1238"/>
      <c r="E37" s="963"/>
      <c r="F37" s="963"/>
      <c r="G37" s="1238"/>
      <c r="H37" s="1238"/>
      <c r="I37" s="963"/>
      <c r="J37" s="1238"/>
      <c r="K37" s="952"/>
      <c r="L37" s="1530">
        <v>43278</v>
      </c>
      <c r="M37" s="1683">
        <v>0</v>
      </c>
      <c r="N37" s="1683">
        <v>0</v>
      </c>
      <c r="O37" s="1711">
        <f>SUM(M37:N37)</f>
        <v>0</v>
      </c>
      <c r="P37" s="1684">
        <v>6</v>
      </c>
      <c r="Q37" s="1677">
        <v>0</v>
      </c>
      <c r="R37" s="1677">
        <v>0</v>
      </c>
      <c r="T37" s="1244" t="s">
        <v>1915</v>
      </c>
      <c r="U37" s="1245" t="s">
        <v>1916</v>
      </c>
      <c r="W37" s="1309" t="s">
        <v>1049</v>
      </c>
      <c r="X37" s="1310" t="s">
        <v>1050</v>
      </c>
      <c r="Y37" s="952"/>
      <c r="Z37" s="1002">
        <f t="shared" si="2"/>
        <v>43422</v>
      </c>
      <c r="AA37" s="974"/>
      <c r="AB37" s="974"/>
      <c r="AC37" s="1191"/>
      <c r="AE37" s="993" t="s">
        <v>1306</v>
      </c>
      <c r="AF37" s="994"/>
      <c r="AG37" s="994"/>
      <c r="AH37" s="994"/>
      <c r="AI37" s="994"/>
      <c r="AJ37" s="994"/>
      <c r="AK37" s="995"/>
      <c r="AY37" s="952"/>
    </row>
    <row r="38" spans="1:51" ht="14.75" customHeight="1" thickBot="1">
      <c r="A38" s="950"/>
      <c r="B38" s="2940" t="s">
        <v>2450</v>
      </c>
      <c r="C38" s="2940"/>
      <c r="D38" s="2940"/>
      <c r="E38" s="2940"/>
      <c r="F38" s="2940"/>
      <c r="G38" s="2940"/>
      <c r="H38" s="2940"/>
      <c r="I38" s="2940"/>
      <c r="J38" s="2940"/>
      <c r="K38" s="952"/>
      <c r="L38" s="1530">
        <v>43279</v>
      </c>
      <c r="M38" s="1683">
        <v>0</v>
      </c>
      <c r="N38" s="1683">
        <v>0</v>
      </c>
      <c r="O38" s="1711">
        <f>SUM(M38:N38)</f>
        <v>0</v>
      </c>
      <c r="P38" s="1684">
        <v>6</v>
      </c>
      <c r="Q38" s="1677">
        <v>0</v>
      </c>
      <c r="R38" s="1677">
        <v>0</v>
      </c>
      <c r="T38" s="1244" t="s">
        <v>1919</v>
      </c>
      <c r="U38" s="1245" t="s">
        <v>1918</v>
      </c>
      <c r="W38" s="1634" t="s">
        <v>1601</v>
      </c>
      <c r="X38" s="1635" t="s">
        <v>265</v>
      </c>
      <c r="Y38" s="952"/>
      <c r="Z38" s="1002">
        <f t="shared" si="2"/>
        <v>43429</v>
      </c>
      <c r="AA38" s="974"/>
      <c r="AB38" s="974"/>
      <c r="AC38" s="1191"/>
      <c r="AE38" s="993" t="s">
        <v>1307</v>
      </c>
      <c r="AF38" s="994"/>
      <c r="AG38" s="994"/>
      <c r="AH38" s="994"/>
      <c r="AI38" s="994"/>
      <c r="AJ38" s="994"/>
      <c r="AK38" s="995"/>
      <c r="AY38" s="952"/>
    </row>
    <row r="39" spans="1:51" ht="14.75" customHeight="1">
      <c r="A39" s="950"/>
      <c r="B39" s="1660" t="s">
        <v>1499</v>
      </c>
      <c r="C39" s="1660" t="s">
        <v>1343</v>
      </c>
      <c r="D39" s="1661" t="s">
        <v>1502</v>
      </c>
      <c r="E39" s="2939" t="s">
        <v>1344</v>
      </c>
      <c r="F39" s="2939"/>
      <c r="G39" s="2939"/>
      <c r="H39" s="2939"/>
      <c r="I39" s="2939"/>
      <c r="J39" s="2939"/>
      <c r="K39" s="952"/>
      <c r="L39" s="1530">
        <v>43280</v>
      </c>
      <c r="M39" s="1683">
        <v>0</v>
      </c>
      <c r="N39" s="1683">
        <v>0</v>
      </c>
      <c r="O39" s="1711">
        <f>SUM(M39:N39)</f>
        <v>0</v>
      </c>
      <c r="P39" s="1684">
        <v>6</v>
      </c>
      <c r="Q39" s="1677">
        <v>0</v>
      </c>
      <c r="R39" s="1677">
        <v>0</v>
      </c>
      <c r="T39" s="1244" t="s">
        <v>1920</v>
      </c>
      <c r="U39" s="1245" t="s">
        <v>1078</v>
      </c>
      <c r="W39" s="1643" t="s">
        <v>1722</v>
      </c>
      <c r="X39" s="1644" t="s">
        <v>2382</v>
      </c>
      <c r="Y39" s="952"/>
      <c r="Z39" s="1002">
        <f t="shared" si="2"/>
        <v>43436</v>
      </c>
      <c r="AA39" s="974"/>
      <c r="AB39" s="974"/>
      <c r="AC39" s="1191"/>
      <c r="AE39" s="993" t="s">
        <v>1308</v>
      </c>
      <c r="AF39" s="994"/>
      <c r="AG39" s="994"/>
      <c r="AH39" s="994"/>
      <c r="AI39" s="994"/>
      <c r="AJ39" s="994"/>
      <c r="AK39" s="995"/>
      <c r="AY39" s="952"/>
    </row>
    <row r="40" spans="1:51" ht="14.75" customHeight="1" thickBot="1">
      <c r="A40" s="950"/>
      <c r="B40" s="3284" t="s">
        <v>1938</v>
      </c>
      <c r="C40" s="3285">
        <v>0</v>
      </c>
      <c r="D40" s="3285">
        <v>3</v>
      </c>
      <c r="E40" s="3286" t="s">
        <v>1935</v>
      </c>
      <c r="F40" s="3286"/>
      <c r="G40" s="3286"/>
      <c r="H40" s="3286"/>
      <c r="I40" s="3287" t="s">
        <v>1937</v>
      </c>
      <c r="J40" s="3288"/>
      <c r="K40" s="952"/>
      <c r="L40" s="1596">
        <v>43281</v>
      </c>
      <c r="M40" s="1675">
        <v>0</v>
      </c>
      <c r="N40" s="1675">
        <v>0</v>
      </c>
      <c r="O40" s="1711">
        <f>SUM(M40:N40)</f>
        <v>0</v>
      </c>
      <c r="P40" s="1674">
        <v>6</v>
      </c>
      <c r="Q40" s="1677">
        <v>0</v>
      </c>
      <c r="R40" s="1677">
        <v>0</v>
      </c>
      <c r="T40" s="1244"/>
      <c r="U40" s="1245" t="s">
        <v>1078</v>
      </c>
      <c r="W40" s="1645" t="s">
        <v>1723</v>
      </c>
      <c r="X40" s="1646" t="s">
        <v>2047</v>
      </c>
      <c r="Y40" s="952"/>
      <c r="Z40" s="1002">
        <f>Z39+7</f>
        <v>43443</v>
      </c>
      <c r="AA40" s="974"/>
      <c r="AB40" s="974"/>
      <c r="AC40" s="1191"/>
      <c r="AY40" s="952"/>
    </row>
    <row r="41" spans="1:51" ht="14.75" customHeight="1" thickBot="1">
      <c r="A41" s="950"/>
      <c r="B41" s="3289" t="s">
        <v>2385</v>
      </c>
      <c r="C41" s="3285">
        <v>0</v>
      </c>
      <c r="D41" s="3285" t="s">
        <v>428</v>
      </c>
      <c r="E41" s="3286" t="s">
        <v>2390</v>
      </c>
      <c r="F41" s="3286"/>
      <c r="G41" s="3286"/>
      <c r="H41" s="3286"/>
      <c r="I41" s="3287" t="s">
        <v>2386</v>
      </c>
      <c r="J41" s="3288"/>
      <c r="K41" s="952"/>
      <c r="L41" s="1010" t="s">
        <v>1313</v>
      </c>
      <c r="M41" s="1011">
        <f>SUM(M11:M40)/30</f>
        <v>1.85</v>
      </c>
      <c r="N41" s="1011">
        <f>SUM(N11:N40)/30</f>
        <v>0.3</v>
      </c>
      <c r="O41" s="1011">
        <f>SUM(O11:O40)/30</f>
        <v>2.15</v>
      </c>
      <c r="P41" s="1011">
        <v>6</v>
      </c>
      <c r="Q41" s="1175" t="s">
        <v>1637</v>
      </c>
      <c r="R41" s="1176" t="s">
        <v>1637</v>
      </c>
      <c r="T41" s="1244"/>
      <c r="U41" s="1245" t="s">
        <v>1078</v>
      </c>
      <c r="W41" s="1647" t="s">
        <v>1724</v>
      </c>
      <c r="X41" s="1648" t="s">
        <v>265</v>
      </c>
      <c r="Y41" s="952"/>
      <c r="Z41" s="1002">
        <f t="shared" si="2"/>
        <v>43450</v>
      </c>
      <c r="AA41" s="974"/>
      <c r="AB41" s="974"/>
      <c r="AC41" s="1191"/>
      <c r="AE41" s="2454" t="s">
        <v>1368</v>
      </c>
      <c r="AF41" s="2454"/>
      <c r="AG41" s="2454"/>
      <c r="AH41" s="2454"/>
      <c r="AI41" s="2454"/>
      <c r="AJ41" s="2454"/>
      <c r="AK41" s="2454"/>
      <c r="AY41" s="952"/>
    </row>
    <row r="42" spans="1:51" ht="14.75" customHeight="1" thickBot="1">
      <c r="A42" s="950"/>
      <c r="B42" s="3289" t="s">
        <v>2387</v>
      </c>
      <c r="C42" s="3285">
        <v>0</v>
      </c>
      <c r="D42" s="3285" t="s">
        <v>428</v>
      </c>
      <c r="E42" s="3286" t="s">
        <v>2390</v>
      </c>
      <c r="F42" s="3286"/>
      <c r="G42" s="3286"/>
      <c r="H42" s="3286"/>
      <c r="I42" s="3287" t="s">
        <v>2388</v>
      </c>
      <c r="J42" s="3288"/>
      <c r="K42" s="952"/>
      <c r="L42" s="1007" t="s">
        <v>370</v>
      </c>
      <c r="M42" s="1013">
        <f>SUM(M11:M40)</f>
        <v>55.5</v>
      </c>
      <c r="N42" s="1013">
        <f>SUM(N11:N40)</f>
        <v>9</v>
      </c>
      <c r="O42" s="1013">
        <f>SUM(O11:O40)</f>
        <v>64.5</v>
      </c>
      <c r="P42" s="1013">
        <f>SUM(P11:P40)</f>
        <v>180</v>
      </c>
      <c r="Q42" s="1177" t="s">
        <v>2149</v>
      </c>
      <c r="R42" s="1178" t="s">
        <v>2149</v>
      </c>
      <c r="W42" s="1643" t="s">
        <v>1725</v>
      </c>
      <c r="X42" s="1644" t="s">
        <v>1309</v>
      </c>
      <c r="Y42" s="952"/>
      <c r="Z42" s="1002">
        <f t="shared" si="2"/>
        <v>43457</v>
      </c>
      <c r="AA42" s="974"/>
      <c r="AB42" s="1028" t="s">
        <v>1340</v>
      </c>
      <c r="AC42" s="1191"/>
      <c r="AE42" s="2454" t="s">
        <v>1369</v>
      </c>
      <c r="AF42" s="2454"/>
      <c r="AG42" s="2454"/>
      <c r="AH42" s="2454"/>
      <c r="AI42" s="2454"/>
      <c r="AJ42" s="2454"/>
      <c r="AK42" s="2454"/>
      <c r="AY42" s="952"/>
    </row>
    <row r="43" spans="1:51" ht="14.75" customHeight="1" thickBot="1">
      <c r="A43" s="950"/>
      <c r="B43" s="3289" t="s">
        <v>2402</v>
      </c>
      <c r="C43" s="3285" t="s">
        <v>428</v>
      </c>
      <c r="D43" s="3285" t="s">
        <v>428</v>
      </c>
      <c r="E43" s="3286" t="s">
        <v>2390</v>
      </c>
      <c r="F43" s="3286"/>
      <c r="G43" s="3286"/>
      <c r="H43" s="3286"/>
      <c r="I43" s="3287" t="s">
        <v>2392</v>
      </c>
      <c r="J43" s="3288"/>
      <c r="K43" s="952"/>
      <c r="L43" s="1503"/>
      <c r="M43" s="1503"/>
      <c r="N43" s="1503"/>
      <c r="O43" s="1503"/>
      <c r="P43" s="1503"/>
      <c r="Q43" s="1503"/>
      <c r="R43" s="1503"/>
      <c r="T43" s="2871"/>
      <c r="U43" s="2871"/>
      <c r="W43" s="1647" t="s">
        <v>1726</v>
      </c>
      <c r="X43" s="1648" t="s">
        <v>2393</v>
      </c>
      <c r="Y43" s="952"/>
      <c r="Z43" s="1002">
        <f t="shared" si="2"/>
        <v>43464</v>
      </c>
      <c r="AA43" s="974"/>
      <c r="AB43" s="974"/>
      <c r="AC43" s="1191"/>
      <c r="AE43" s="1039" t="s">
        <v>1265</v>
      </c>
      <c r="AF43" s="1039" t="s">
        <v>1375</v>
      </c>
      <c r="AG43" s="1039" t="s">
        <v>1376</v>
      </c>
      <c r="AH43" s="1039" t="s">
        <v>1377</v>
      </c>
      <c r="AI43" s="1039" t="s">
        <v>1378</v>
      </c>
      <c r="AJ43" s="1039" t="s">
        <v>1379</v>
      </c>
      <c r="AK43" s="1039" t="s">
        <v>1380</v>
      </c>
      <c r="AY43" s="952"/>
    </row>
    <row r="44" spans="1:51" ht="14.75" customHeight="1">
      <c r="A44" s="950"/>
      <c r="B44" s="3289" t="s">
        <v>2389</v>
      </c>
      <c r="C44" s="3285" t="s">
        <v>428</v>
      </c>
      <c r="D44" s="3285" t="s">
        <v>428</v>
      </c>
      <c r="E44" s="3286" t="s">
        <v>2390</v>
      </c>
      <c r="F44" s="3286"/>
      <c r="G44" s="3286"/>
      <c r="H44" s="3286"/>
      <c r="I44" s="3287" t="s">
        <v>2391</v>
      </c>
      <c r="J44" s="3288"/>
      <c r="K44" s="952"/>
      <c r="L44" s="997" t="s">
        <v>1261</v>
      </c>
      <c r="M44" s="997" t="s">
        <v>1279</v>
      </c>
      <c r="N44" s="997" t="s">
        <v>1278</v>
      </c>
      <c r="O44" s="997" t="s">
        <v>1280</v>
      </c>
      <c r="P44" s="997" t="s">
        <v>1262</v>
      </c>
      <c r="Q44" s="997" t="s">
        <v>1276</v>
      </c>
      <c r="R44" s="1167" t="s">
        <v>1638</v>
      </c>
      <c r="T44" s="2939" t="s">
        <v>2158</v>
      </c>
      <c r="U44" s="2939"/>
      <c r="W44" s="1679" t="s">
        <v>1727</v>
      </c>
      <c r="X44" s="1680" t="s">
        <v>1961</v>
      </c>
      <c r="Y44" s="952"/>
      <c r="Z44" s="953"/>
      <c r="AA44" s="953"/>
      <c r="AB44" s="953"/>
      <c r="AC44" s="1189"/>
      <c r="AE44" s="1040" t="s">
        <v>1370</v>
      </c>
      <c r="AF44" s="994"/>
      <c r="AG44" s="994"/>
      <c r="AH44" s="994"/>
      <c r="AI44" s="994"/>
      <c r="AJ44" s="994"/>
      <c r="AK44" s="995"/>
      <c r="AY44" s="952"/>
    </row>
    <row r="45" spans="1:51" ht="14.75" customHeight="1">
      <c r="A45" s="950"/>
      <c r="B45" s="3289" t="s">
        <v>2434</v>
      </c>
      <c r="C45" s="3285" t="s">
        <v>428</v>
      </c>
      <c r="D45" s="3285" t="s">
        <v>428</v>
      </c>
      <c r="E45" s="3286" t="s">
        <v>2390</v>
      </c>
      <c r="F45" s="3286"/>
      <c r="G45" s="3286"/>
      <c r="H45" s="3286"/>
      <c r="I45" s="3287" t="s">
        <v>2433</v>
      </c>
      <c r="J45" s="3288"/>
      <c r="K45" s="952"/>
      <c r="L45" s="1268">
        <v>43221</v>
      </c>
      <c r="M45" s="1269">
        <v>4</v>
      </c>
      <c r="N45" s="1269">
        <v>1</v>
      </c>
      <c r="O45" s="1270">
        <f t="shared" ref="O45:O75" si="10">SUM(M45:N45)</f>
        <v>5</v>
      </c>
      <c r="P45" s="1271">
        <v>5</v>
      </c>
      <c r="Q45" s="1274">
        <v>-2</v>
      </c>
      <c r="R45" s="1267" t="s">
        <v>428</v>
      </c>
      <c r="T45" s="2945" t="s">
        <v>2157</v>
      </c>
      <c r="U45" s="2946"/>
      <c r="W45" s="1217" t="s">
        <v>1728</v>
      </c>
      <c r="X45" s="1216" t="s">
        <v>1743</v>
      </c>
      <c r="Y45" s="952"/>
      <c r="Z45" s="953"/>
      <c r="AA45" s="953"/>
      <c r="AB45" s="953"/>
      <c r="AC45" s="1189"/>
      <c r="AE45" s="1040" t="s">
        <v>1371</v>
      </c>
      <c r="AF45" s="994"/>
      <c r="AG45" s="994"/>
      <c r="AH45" s="994"/>
      <c r="AI45" s="994"/>
      <c r="AJ45" s="994"/>
      <c r="AK45" s="995"/>
      <c r="AY45" s="952"/>
    </row>
    <row r="46" spans="1:51" ht="14.75" customHeight="1">
      <c r="A46" s="950"/>
      <c r="B46" s="3289" t="s">
        <v>2492</v>
      </c>
      <c r="C46" s="3285" t="s">
        <v>428</v>
      </c>
      <c r="D46" s="3285" t="s">
        <v>428</v>
      </c>
      <c r="E46" s="3286" t="s">
        <v>2493</v>
      </c>
      <c r="F46" s="3286"/>
      <c r="G46" s="3286"/>
      <c r="H46" s="3286"/>
      <c r="I46" s="3287" t="s">
        <v>2491</v>
      </c>
      <c r="J46" s="3288"/>
      <c r="K46" s="952"/>
      <c r="L46" s="1268">
        <v>43222</v>
      </c>
      <c r="M46" s="1273">
        <v>0</v>
      </c>
      <c r="N46" s="1273">
        <v>0</v>
      </c>
      <c r="O46" s="1270">
        <f t="shared" si="10"/>
        <v>0</v>
      </c>
      <c r="P46" s="1279">
        <v>5</v>
      </c>
      <c r="Q46" s="1280" t="s">
        <v>428</v>
      </c>
      <c r="R46" s="1267" t="s">
        <v>428</v>
      </c>
      <c r="T46" s="2945" t="s">
        <v>2159</v>
      </c>
      <c r="U46" s="2946"/>
      <c r="W46" s="1217" t="s">
        <v>1729</v>
      </c>
      <c r="X46" s="1216" t="s">
        <v>1744</v>
      </c>
      <c r="Y46" s="952"/>
      <c r="Z46" s="953"/>
      <c r="AA46" s="953"/>
      <c r="AB46" s="953"/>
      <c r="AC46" s="1189"/>
      <c r="AE46" s="1040" t="s">
        <v>1372</v>
      </c>
      <c r="AF46" s="994"/>
      <c r="AG46" s="994"/>
      <c r="AH46" s="994"/>
      <c r="AI46" s="994"/>
      <c r="AJ46" s="994"/>
      <c r="AK46" s="995"/>
      <c r="AY46" s="952"/>
    </row>
    <row r="47" spans="1:51" ht="14.75" customHeight="1">
      <c r="A47" s="950"/>
      <c r="B47" s="3289" t="s">
        <v>2502</v>
      </c>
      <c r="C47" s="3285" t="s">
        <v>428</v>
      </c>
      <c r="D47" s="3285" t="s">
        <v>428</v>
      </c>
      <c r="E47" s="3286" t="s">
        <v>2503</v>
      </c>
      <c r="F47" s="3286"/>
      <c r="G47" s="3286"/>
      <c r="H47" s="3286"/>
      <c r="I47" s="3287" t="s">
        <v>2501</v>
      </c>
      <c r="J47" s="3288"/>
      <c r="K47" s="952"/>
      <c r="L47" s="1268">
        <v>43223</v>
      </c>
      <c r="M47" s="1273">
        <v>0</v>
      </c>
      <c r="N47" s="1273">
        <v>0</v>
      </c>
      <c r="O47" s="1270">
        <f t="shared" si="10"/>
        <v>0</v>
      </c>
      <c r="P47" s="1281">
        <v>5</v>
      </c>
      <c r="Q47" s="1282" t="s">
        <v>428</v>
      </c>
      <c r="R47" s="1278" t="s">
        <v>428</v>
      </c>
      <c r="T47" s="2945" t="s">
        <v>2160</v>
      </c>
      <c r="U47" s="2946"/>
      <c r="W47" s="1217" t="s">
        <v>1730</v>
      </c>
      <c r="X47" s="1216" t="s">
        <v>1076</v>
      </c>
      <c r="Y47" s="952"/>
      <c r="Z47" s="953"/>
      <c r="AA47" s="953"/>
      <c r="AB47" s="953"/>
      <c r="AC47" s="1189"/>
      <c r="AE47" s="1040" t="s">
        <v>1373</v>
      </c>
      <c r="AF47" s="994"/>
      <c r="AG47" s="994"/>
      <c r="AH47" s="994"/>
      <c r="AI47" s="994"/>
      <c r="AJ47" s="994"/>
      <c r="AK47" s="995"/>
      <c r="AY47" s="952"/>
    </row>
    <row r="48" spans="1:51" ht="14.75" customHeight="1">
      <c r="A48" s="950"/>
      <c r="B48" s="3289" t="s">
        <v>2522</v>
      </c>
      <c r="C48" s="3285" t="s">
        <v>428</v>
      </c>
      <c r="D48" s="3285" t="s">
        <v>428</v>
      </c>
      <c r="E48" s="3286" t="s">
        <v>2390</v>
      </c>
      <c r="F48" s="3286"/>
      <c r="G48" s="3286"/>
      <c r="H48" s="3286"/>
      <c r="I48" s="3287" t="s">
        <v>2521</v>
      </c>
      <c r="J48" s="3288"/>
      <c r="K48" s="952"/>
      <c r="L48" s="1268">
        <v>43224</v>
      </c>
      <c r="M48" s="1273">
        <v>0</v>
      </c>
      <c r="N48" s="1273">
        <v>0</v>
      </c>
      <c r="O48" s="1270">
        <f t="shared" si="10"/>
        <v>0</v>
      </c>
      <c r="P48" s="1281">
        <v>5</v>
      </c>
      <c r="Q48" s="1282" t="s">
        <v>428</v>
      </c>
      <c r="R48" s="1278" t="s">
        <v>428</v>
      </c>
      <c r="T48" s="2945" t="s">
        <v>2161</v>
      </c>
      <c r="U48" s="2946"/>
      <c r="W48" s="1307" t="s">
        <v>1731</v>
      </c>
      <c r="X48" s="1216" t="s">
        <v>1745</v>
      </c>
      <c r="Y48" s="952"/>
      <c r="Z48" s="953"/>
      <c r="AA48" s="953"/>
      <c r="AB48" s="953"/>
      <c r="AC48" s="1189"/>
      <c r="AE48" s="1040" t="s">
        <v>1381</v>
      </c>
      <c r="AF48" s="994"/>
      <c r="AG48" s="994"/>
      <c r="AH48" s="994"/>
      <c r="AI48" s="994"/>
      <c r="AJ48" s="994"/>
      <c r="AK48" s="995"/>
      <c r="AY48" s="952"/>
    </row>
    <row r="49" spans="1:51" ht="14.75" customHeight="1">
      <c r="A49" s="950"/>
      <c r="B49" s="3289" t="s">
        <v>2538</v>
      </c>
      <c r="C49" s="3285" t="s">
        <v>428</v>
      </c>
      <c r="D49" s="3285" t="s">
        <v>428</v>
      </c>
      <c r="E49" s="3286" t="s">
        <v>2540</v>
      </c>
      <c r="F49" s="3286"/>
      <c r="G49" s="3286"/>
      <c r="H49" s="3286"/>
      <c r="I49" s="3287" t="s">
        <v>2539</v>
      </c>
      <c r="J49" s="3288"/>
      <c r="K49" s="952"/>
      <c r="L49" s="1268">
        <v>43225</v>
      </c>
      <c r="M49" s="1273">
        <v>0</v>
      </c>
      <c r="N49" s="1273">
        <v>0</v>
      </c>
      <c r="O49" s="1270">
        <f t="shared" si="10"/>
        <v>0</v>
      </c>
      <c r="P49" s="1281">
        <v>5</v>
      </c>
      <c r="Q49" s="1282" t="s">
        <v>428</v>
      </c>
      <c r="R49" s="1278" t="s">
        <v>428</v>
      </c>
      <c r="T49" s="2945"/>
      <c r="U49" s="2946"/>
      <c r="W49" s="1307" t="s">
        <v>1732</v>
      </c>
      <c r="X49" s="1216" t="s">
        <v>1746</v>
      </c>
      <c r="Y49" s="952"/>
      <c r="Z49" s="953"/>
      <c r="AA49" s="953"/>
      <c r="AB49" s="953"/>
      <c r="AC49" s="1189"/>
      <c r="AE49" s="1040" t="s">
        <v>1374</v>
      </c>
      <c r="AF49" s="994"/>
      <c r="AG49" s="994"/>
      <c r="AH49" s="994"/>
      <c r="AI49" s="994"/>
      <c r="AJ49" s="994"/>
      <c r="AK49" s="995"/>
      <c r="AY49" s="952"/>
    </row>
    <row r="50" spans="1:51" ht="14.75" customHeight="1" thickBot="1">
      <c r="A50" s="950"/>
      <c r="B50" s="3289" t="s">
        <v>2541</v>
      </c>
      <c r="C50" s="3285" t="s">
        <v>428</v>
      </c>
      <c r="D50" s="3285" t="s">
        <v>428</v>
      </c>
      <c r="E50" s="3286" t="s">
        <v>2542</v>
      </c>
      <c r="F50" s="3286"/>
      <c r="G50" s="3286"/>
      <c r="H50" s="3286"/>
      <c r="I50" s="3287" t="s">
        <v>2543</v>
      </c>
      <c r="J50" s="3288"/>
      <c r="K50" s="952"/>
      <c r="L50" s="1268">
        <v>43226</v>
      </c>
      <c r="M50" s="1273">
        <v>1</v>
      </c>
      <c r="N50" s="1273">
        <v>0</v>
      </c>
      <c r="O50" s="1270">
        <f t="shared" si="10"/>
        <v>1</v>
      </c>
      <c r="P50" s="1281">
        <v>5</v>
      </c>
      <c r="Q50" s="1282" t="s">
        <v>428</v>
      </c>
      <c r="R50" s="1278" t="s">
        <v>428</v>
      </c>
      <c r="T50" s="2945"/>
      <c r="U50" s="2946"/>
      <c r="W50" s="1308" t="s">
        <v>1733</v>
      </c>
      <c r="X50" s="1218" t="s">
        <v>1631</v>
      </c>
      <c r="Y50" s="952"/>
      <c r="Z50" s="953"/>
      <c r="AA50" s="953"/>
      <c r="AB50" s="953"/>
      <c r="AC50" s="1189"/>
      <c r="AY50" s="952"/>
    </row>
    <row r="51" spans="1:51" ht="14.75" customHeight="1">
      <c r="A51" s="950"/>
      <c r="B51" s="3289" t="s">
        <v>2585</v>
      </c>
      <c r="C51" s="3285" t="s">
        <v>428</v>
      </c>
      <c r="D51" s="3285" t="s">
        <v>428</v>
      </c>
      <c r="E51" s="3286" t="s">
        <v>2586</v>
      </c>
      <c r="F51" s="3286"/>
      <c r="G51" s="3286"/>
      <c r="H51" s="3286"/>
      <c r="I51" s="3287" t="s">
        <v>2584</v>
      </c>
      <c r="J51" s="3288"/>
      <c r="K51" s="952"/>
      <c r="L51" s="1268">
        <v>43227</v>
      </c>
      <c r="M51" s="1269">
        <v>6</v>
      </c>
      <c r="N51" s="1269">
        <v>2</v>
      </c>
      <c r="O51" s="1270">
        <f t="shared" si="10"/>
        <v>8</v>
      </c>
      <c r="P51" s="1271">
        <v>6</v>
      </c>
      <c r="Q51" s="1274">
        <v>-2</v>
      </c>
      <c r="R51" s="1274" t="s">
        <v>1639</v>
      </c>
      <c r="T51" s="2945"/>
      <c r="U51" s="2946"/>
      <c r="W51" s="1311" t="s">
        <v>1734</v>
      </c>
      <c r="X51" s="1312" t="s">
        <v>1632</v>
      </c>
      <c r="Y51" s="952"/>
      <c r="Z51" s="953"/>
      <c r="AA51" s="953"/>
      <c r="AB51" s="953"/>
      <c r="AC51" s="1189"/>
      <c r="AE51" s="2467" t="s">
        <v>1922</v>
      </c>
      <c r="AF51" s="2467"/>
      <c r="AG51" s="2467"/>
      <c r="AH51" s="2467"/>
      <c r="AI51" s="2467"/>
      <c r="AJ51" s="2467"/>
      <c r="AK51" s="2467"/>
      <c r="AY51" s="952"/>
    </row>
    <row r="52" spans="1:51" ht="14.75" customHeight="1">
      <c r="A52" s="950"/>
      <c r="I52" s="1637"/>
      <c r="J52" s="165"/>
      <c r="K52" s="952"/>
      <c r="L52" s="1268">
        <v>43228</v>
      </c>
      <c r="M52" s="1273">
        <v>5</v>
      </c>
      <c r="N52" s="1273">
        <v>2</v>
      </c>
      <c r="O52" s="1270">
        <f t="shared" si="10"/>
        <v>7</v>
      </c>
      <c r="P52" s="1275">
        <v>6</v>
      </c>
      <c r="Q52" s="1295">
        <v>-1</v>
      </c>
      <c r="R52" s="1274" t="s">
        <v>1639</v>
      </c>
      <c r="T52" s="2945" t="s">
        <v>1939</v>
      </c>
      <c r="U52" s="2946"/>
      <c r="W52" s="1313" t="s">
        <v>1735</v>
      </c>
      <c r="X52" s="1314" t="s">
        <v>1077</v>
      </c>
      <c r="Y52" s="952"/>
      <c r="Z52" s="953"/>
      <c r="AA52" s="953"/>
      <c r="AB52" s="953"/>
      <c r="AC52" s="1189"/>
      <c r="AE52" s="2976" t="s">
        <v>1944</v>
      </c>
      <c r="AF52" s="2976"/>
      <c r="AG52" s="2976"/>
      <c r="AH52" s="2976"/>
      <c r="AI52" s="2976"/>
      <c r="AJ52" s="2976"/>
      <c r="AK52" s="2976"/>
      <c r="AY52" s="952"/>
    </row>
    <row r="53" spans="1:51" ht="14.75" customHeight="1">
      <c r="A53" s="950"/>
      <c r="B53" s="2940" t="s">
        <v>1498</v>
      </c>
      <c r="C53" s="2940"/>
      <c r="D53" s="2940"/>
      <c r="E53" s="2940"/>
      <c r="F53" s="2940"/>
      <c r="G53" s="2940"/>
      <c r="H53" s="2940"/>
      <c r="I53" s="2940"/>
      <c r="J53" s="2940"/>
      <c r="K53" s="952"/>
      <c r="L53" s="1268">
        <v>43229</v>
      </c>
      <c r="M53" s="1273">
        <v>2</v>
      </c>
      <c r="N53" s="1273">
        <v>0</v>
      </c>
      <c r="O53" s="1270">
        <f t="shared" si="10"/>
        <v>2</v>
      </c>
      <c r="P53" s="1281">
        <v>6</v>
      </c>
      <c r="Q53" s="1282" t="s">
        <v>428</v>
      </c>
      <c r="R53" s="1277" t="s">
        <v>1686</v>
      </c>
      <c r="W53" s="1313" t="s">
        <v>1736</v>
      </c>
      <c r="X53" s="1314" t="s">
        <v>1082</v>
      </c>
      <c r="Y53" s="952"/>
      <c r="Z53" s="953"/>
      <c r="AA53" s="953"/>
      <c r="AB53" s="953"/>
      <c r="AC53" s="1189"/>
      <c r="AE53" s="1237" t="s">
        <v>1049</v>
      </c>
      <c r="AF53" s="2939" t="s">
        <v>1275</v>
      </c>
      <c r="AG53" s="2939"/>
      <c r="AH53" s="2939" t="s">
        <v>2432</v>
      </c>
      <c r="AI53" s="2939"/>
      <c r="AJ53" s="2939"/>
      <c r="AK53" s="2939"/>
      <c r="AY53" s="952"/>
    </row>
    <row r="54" spans="1:51" ht="14.75" customHeight="1">
      <c r="A54" s="950"/>
      <c r="B54" s="1058" t="s">
        <v>1499</v>
      </c>
      <c r="C54" s="1058" t="s">
        <v>1343</v>
      </c>
      <c r="D54" s="1060" t="s">
        <v>1502</v>
      </c>
      <c r="E54" s="2939" t="s">
        <v>1344</v>
      </c>
      <c r="F54" s="2939"/>
      <c r="G54" s="2939"/>
      <c r="H54" s="2939"/>
      <c r="I54" s="2939"/>
      <c r="J54" s="2939"/>
      <c r="K54" s="952"/>
      <c r="L54" s="1268">
        <v>43230</v>
      </c>
      <c r="M54" s="1273">
        <v>4</v>
      </c>
      <c r="N54" s="1273">
        <v>2</v>
      </c>
      <c r="O54" s="1270">
        <f t="shared" si="10"/>
        <v>6</v>
      </c>
      <c r="P54" s="1275">
        <v>6</v>
      </c>
      <c r="Q54" s="1282" t="s">
        <v>428</v>
      </c>
      <c r="R54" s="1278" t="s">
        <v>428</v>
      </c>
      <c r="T54" s="2871" t="s">
        <v>2383</v>
      </c>
      <c r="U54" s="2871"/>
      <c r="W54" s="1313" t="s">
        <v>1738</v>
      </c>
      <c r="X54" s="1314" t="s">
        <v>1082</v>
      </c>
      <c r="Y54" s="952"/>
      <c r="Z54" s="953"/>
      <c r="AA54" s="953"/>
      <c r="AB54" s="953"/>
      <c r="AC54" s="1189"/>
      <c r="AE54" s="1302" t="s">
        <v>1923</v>
      </c>
      <c r="AF54" s="1303">
        <v>9</v>
      </c>
      <c r="AG54" s="1303">
        <v>9</v>
      </c>
      <c r="AH54" s="1305">
        <v>3</v>
      </c>
      <c r="AI54" s="1304">
        <v>7</v>
      </c>
      <c r="AJ54" s="1304"/>
      <c r="AK54" s="1306"/>
      <c r="AY54" s="952"/>
    </row>
    <row r="55" spans="1:51" ht="14.75" customHeight="1">
      <c r="A55" s="950"/>
      <c r="B55" s="1030" t="s">
        <v>1503</v>
      </c>
      <c r="C55" s="1036">
        <v>0</v>
      </c>
      <c r="D55" s="1036">
        <v>37</v>
      </c>
      <c r="E55" s="2843" t="s">
        <v>1501</v>
      </c>
      <c r="F55" s="2843"/>
      <c r="G55" s="2843"/>
      <c r="H55" s="2843"/>
      <c r="I55" s="2852" t="s">
        <v>1500</v>
      </c>
      <c r="J55" s="2853"/>
      <c r="K55" s="952"/>
      <c r="L55" s="1268">
        <v>43231</v>
      </c>
      <c r="M55" s="1273">
        <v>0</v>
      </c>
      <c r="N55" s="1273">
        <v>0</v>
      </c>
      <c r="O55" s="1270">
        <f t="shared" si="10"/>
        <v>0</v>
      </c>
      <c r="P55" s="1281">
        <v>6</v>
      </c>
      <c r="Q55" s="1282" t="s">
        <v>428</v>
      </c>
      <c r="R55" s="1278" t="s">
        <v>428</v>
      </c>
      <c r="T55" s="1641" t="s">
        <v>1049</v>
      </c>
      <c r="U55" s="1641" t="s">
        <v>1050</v>
      </c>
      <c r="W55" s="1313" t="s">
        <v>1737</v>
      </c>
      <c r="X55" s="1314" t="s">
        <v>1082</v>
      </c>
      <c r="Y55" s="952"/>
      <c r="Z55" s="953"/>
      <c r="AA55" s="953"/>
      <c r="AB55" s="953"/>
      <c r="AC55" s="1189"/>
      <c r="AE55" s="989" t="s">
        <v>1925</v>
      </c>
      <c r="AF55" s="1254">
        <v>0</v>
      </c>
      <c r="AG55" s="1254">
        <v>8</v>
      </c>
      <c r="AH55" s="1263"/>
      <c r="AI55" s="1261"/>
      <c r="AJ55" s="1261"/>
      <c r="AK55" s="1262"/>
      <c r="AY55" s="952"/>
    </row>
    <row r="56" spans="1:51" ht="14.75" customHeight="1">
      <c r="A56" s="950"/>
      <c r="B56" s="1259" t="s">
        <v>1366</v>
      </c>
      <c r="C56" s="1260">
        <v>7</v>
      </c>
      <c r="D56" s="1036">
        <v>16</v>
      </c>
      <c r="E56" s="2843" t="s">
        <v>1935</v>
      </c>
      <c r="F56" s="2843"/>
      <c r="G56" s="2843"/>
      <c r="H56" s="2843"/>
      <c r="I56" s="2880"/>
      <c r="J56" s="2881"/>
      <c r="K56" s="952"/>
      <c r="L56" s="1268">
        <v>43232</v>
      </c>
      <c r="M56" s="1273">
        <v>3</v>
      </c>
      <c r="N56" s="1273">
        <v>0</v>
      </c>
      <c r="O56" s="1270">
        <f t="shared" si="10"/>
        <v>3</v>
      </c>
      <c r="P56" s="1281">
        <v>6</v>
      </c>
      <c r="Q56" s="1282" t="s">
        <v>428</v>
      </c>
      <c r="R56" s="1278" t="s">
        <v>428</v>
      </c>
      <c r="T56" s="1642" t="s">
        <v>1912</v>
      </c>
      <c r="U56" s="1245" t="s">
        <v>1918</v>
      </c>
      <c r="W56" s="1313" t="s">
        <v>1739</v>
      </c>
      <c r="X56" s="1314" t="s">
        <v>1632</v>
      </c>
      <c r="Y56" s="952"/>
      <c r="Z56" s="953"/>
      <c r="AA56" s="953"/>
      <c r="AB56" s="953"/>
      <c r="AC56" s="1189"/>
      <c r="AE56" s="1302" t="s">
        <v>1924</v>
      </c>
      <c r="AF56" s="1303">
        <v>6</v>
      </c>
      <c r="AG56" s="1303">
        <v>6</v>
      </c>
      <c r="AH56" s="1538"/>
      <c r="AI56" s="1539"/>
      <c r="AJ56" s="1539"/>
      <c r="AK56" s="1540"/>
      <c r="AY56" s="952"/>
    </row>
    <row r="57" spans="1:51" ht="14.75" customHeight="1">
      <c r="A57" s="950"/>
      <c r="B57" s="1259" t="s">
        <v>2048</v>
      </c>
      <c r="C57" s="1260">
        <v>90</v>
      </c>
      <c r="D57" s="1036">
        <v>593</v>
      </c>
      <c r="E57" s="2843" t="s">
        <v>2049</v>
      </c>
      <c r="F57" s="2843"/>
      <c r="G57" s="2843"/>
      <c r="H57" s="2843"/>
      <c r="I57" s="2844"/>
      <c r="J57" s="2845"/>
      <c r="K57" s="952"/>
      <c r="L57" s="1268">
        <v>43233</v>
      </c>
      <c r="M57" s="1273">
        <v>3</v>
      </c>
      <c r="N57" s="1273">
        <v>0</v>
      </c>
      <c r="O57" s="1270">
        <f t="shared" si="10"/>
        <v>3</v>
      </c>
      <c r="P57" s="1281">
        <v>6</v>
      </c>
      <c r="Q57" s="1277">
        <v>-2</v>
      </c>
      <c r="R57" s="1277" t="s">
        <v>1686</v>
      </c>
      <c r="T57" s="1642" t="s">
        <v>1913</v>
      </c>
      <c r="U57" s="1245" t="s">
        <v>1917</v>
      </c>
      <c r="W57" s="1313" t="s">
        <v>1740</v>
      </c>
      <c r="X57" s="1314" t="s">
        <v>1082</v>
      </c>
      <c r="Y57" s="952"/>
      <c r="Z57" s="953"/>
      <c r="AA57" s="953"/>
      <c r="AB57" s="953"/>
      <c r="AC57" s="1189"/>
      <c r="AE57" s="1302" t="s">
        <v>1926</v>
      </c>
      <c r="AF57" s="1303">
        <v>6</v>
      </c>
      <c r="AG57" s="1303">
        <v>6</v>
      </c>
      <c r="AH57" s="1538"/>
      <c r="AI57" s="1539"/>
      <c r="AJ57" s="1539"/>
      <c r="AK57" s="1540"/>
      <c r="AY57" s="952"/>
    </row>
    <row r="58" spans="1:51" ht="14.75" customHeight="1">
      <c r="A58" s="950"/>
      <c r="B58" s="1259" t="s">
        <v>2173</v>
      </c>
      <c r="C58" s="1260">
        <v>12</v>
      </c>
      <c r="D58" s="1036">
        <v>52</v>
      </c>
      <c r="E58" s="2843" t="s">
        <v>2309</v>
      </c>
      <c r="F58" s="2843"/>
      <c r="G58" s="2843"/>
      <c r="H58" s="2843"/>
      <c r="I58" s="2844" t="s">
        <v>2175</v>
      </c>
      <c r="J58" s="2845"/>
      <c r="K58" s="952"/>
      <c r="L58" s="1268">
        <v>43234</v>
      </c>
      <c r="M58" s="1273">
        <v>5</v>
      </c>
      <c r="N58" s="1273">
        <v>0</v>
      </c>
      <c r="O58" s="1270">
        <f t="shared" si="10"/>
        <v>5</v>
      </c>
      <c r="P58" s="1281">
        <v>6</v>
      </c>
      <c r="Q58" s="1277">
        <v>-1</v>
      </c>
      <c r="R58" s="1277" t="s">
        <v>1686</v>
      </c>
      <c r="T58" s="1642" t="s">
        <v>1914</v>
      </c>
      <c r="U58" s="1245" t="s">
        <v>1917</v>
      </c>
      <c r="W58" s="1315" t="s">
        <v>1741</v>
      </c>
      <c r="X58" s="1314" t="s">
        <v>1078</v>
      </c>
      <c r="Y58" s="952"/>
      <c r="Z58" s="949"/>
      <c r="AA58" s="949"/>
      <c r="AB58" s="949"/>
      <c r="AC58" s="947"/>
      <c r="AE58" s="1302" t="s">
        <v>1927</v>
      </c>
      <c r="AF58" s="1303">
        <v>8</v>
      </c>
      <c r="AG58" s="1255">
        <v>16</v>
      </c>
      <c r="AH58" s="1263"/>
      <c r="AI58" s="1261"/>
      <c r="AJ58" s="1261"/>
      <c r="AK58" s="1262"/>
      <c r="AY58" s="952"/>
    </row>
    <row r="59" spans="1:51" ht="14.75" customHeight="1" thickBot="1">
      <c r="A59" s="950"/>
      <c r="B59" s="1548" t="s">
        <v>2176</v>
      </c>
      <c r="C59" s="1036">
        <v>0</v>
      </c>
      <c r="D59" s="1036">
        <v>15</v>
      </c>
      <c r="E59" s="2843" t="s">
        <v>1589</v>
      </c>
      <c r="F59" s="2843"/>
      <c r="G59" s="2843"/>
      <c r="H59" s="2843"/>
      <c r="I59" s="2844" t="s">
        <v>2175</v>
      </c>
      <c r="J59" s="2845"/>
      <c r="K59" s="952"/>
      <c r="L59" s="1268">
        <v>43235</v>
      </c>
      <c r="M59" s="1273">
        <v>3</v>
      </c>
      <c r="N59" s="1273">
        <v>0</v>
      </c>
      <c r="O59" s="1270">
        <f t="shared" si="10"/>
        <v>3</v>
      </c>
      <c r="P59" s="1281">
        <v>6</v>
      </c>
      <c r="Q59" s="1277">
        <v>0</v>
      </c>
      <c r="R59" s="1277" t="s">
        <v>1686</v>
      </c>
      <c r="T59" s="1642" t="s">
        <v>1915</v>
      </c>
      <c r="U59" s="1245" t="s">
        <v>1916</v>
      </c>
      <c r="W59" s="1316" t="s">
        <v>1742</v>
      </c>
      <c r="X59" s="1317" t="s">
        <v>1632</v>
      </c>
      <c r="Y59" s="952"/>
      <c r="Z59" s="949"/>
      <c r="AA59" s="949"/>
      <c r="AB59" s="949"/>
      <c r="AC59" s="947"/>
      <c r="AE59" s="989" t="s">
        <v>1928</v>
      </c>
      <c r="AF59" s="1254">
        <v>0</v>
      </c>
      <c r="AG59" s="1254">
        <v>8</v>
      </c>
      <c r="AH59" s="1263"/>
      <c r="AI59" s="1261"/>
      <c r="AJ59" s="1261"/>
      <c r="AK59" s="1262"/>
      <c r="AY59" s="952"/>
    </row>
    <row r="60" spans="1:51" ht="14.75" customHeight="1">
      <c r="A60" s="950"/>
      <c r="B60" s="1259" t="s">
        <v>2381</v>
      </c>
      <c r="C60" s="1260">
        <v>18</v>
      </c>
      <c r="D60" s="1036">
        <v>514</v>
      </c>
      <c r="E60" s="2843" t="s">
        <v>1399</v>
      </c>
      <c r="F60" s="2843"/>
      <c r="G60" s="2843"/>
      <c r="H60" s="2843"/>
      <c r="I60" s="2844"/>
      <c r="J60" s="2845"/>
      <c r="K60" s="952"/>
      <c r="L60" s="1268">
        <v>43236</v>
      </c>
      <c r="M60" s="1273">
        <v>5</v>
      </c>
      <c r="N60" s="1273">
        <v>1</v>
      </c>
      <c r="O60" s="1270">
        <f t="shared" si="10"/>
        <v>6</v>
      </c>
      <c r="P60" s="1275">
        <v>6</v>
      </c>
      <c r="Q60" s="1277" t="s">
        <v>1217</v>
      </c>
      <c r="R60" s="1274" t="s">
        <v>1921</v>
      </c>
      <c r="T60" s="1642" t="s">
        <v>1919</v>
      </c>
      <c r="U60" s="1245" t="s">
        <v>1918</v>
      </c>
      <c r="Y60" s="952"/>
      <c r="Z60" s="949"/>
      <c r="AA60" s="949"/>
      <c r="AB60" s="949"/>
      <c r="AC60" s="947"/>
      <c r="AY60" s="952"/>
    </row>
    <row r="61" spans="1:51" ht="14.75" customHeight="1">
      <c r="A61" s="950"/>
      <c r="B61" s="1030" t="s">
        <v>1943</v>
      </c>
      <c r="C61" s="1036">
        <v>0</v>
      </c>
      <c r="D61" s="1036" t="s">
        <v>428</v>
      </c>
      <c r="E61" s="2843" t="s">
        <v>1935</v>
      </c>
      <c r="F61" s="2843"/>
      <c r="G61" s="2843"/>
      <c r="H61" s="2843"/>
      <c r="I61" s="2844" t="s">
        <v>1942</v>
      </c>
      <c r="J61" s="2845"/>
      <c r="K61" s="952"/>
      <c r="L61" s="1268">
        <v>43237</v>
      </c>
      <c r="M61" s="1273">
        <v>1</v>
      </c>
      <c r="N61" s="1273">
        <v>0</v>
      </c>
      <c r="O61" s="1270">
        <f t="shared" si="10"/>
        <v>1</v>
      </c>
      <c r="P61" s="1281">
        <v>6</v>
      </c>
      <c r="Q61" s="1282" t="s">
        <v>428</v>
      </c>
      <c r="R61" s="1278" t="s">
        <v>428</v>
      </c>
      <c r="T61" s="1642" t="s">
        <v>1920</v>
      </c>
      <c r="U61" s="1245" t="s">
        <v>1078</v>
      </c>
      <c r="W61" s="1241" t="s">
        <v>1890</v>
      </c>
      <c r="X61" s="758"/>
      <c r="Y61" s="952"/>
      <c r="Z61" s="949"/>
      <c r="AA61" s="949"/>
      <c r="AB61" s="949"/>
      <c r="AC61" s="947"/>
      <c r="AY61" s="952"/>
    </row>
    <row r="62" spans="1:51" ht="14.75" customHeight="1">
      <c r="A62" s="950"/>
      <c r="B62" s="1030" t="s">
        <v>1964</v>
      </c>
      <c r="C62" s="1036">
        <v>0</v>
      </c>
      <c r="D62" s="1036" t="s">
        <v>428</v>
      </c>
      <c r="E62" s="2843" t="s">
        <v>1501</v>
      </c>
      <c r="F62" s="2843"/>
      <c r="G62" s="2843"/>
      <c r="H62" s="2843"/>
      <c r="I62" s="2844" t="s">
        <v>1963</v>
      </c>
      <c r="J62" s="2845"/>
      <c r="K62" s="952"/>
      <c r="L62" s="1268">
        <v>43238</v>
      </c>
      <c r="M62" s="1273">
        <v>4</v>
      </c>
      <c r="N62" s="1273">
        <v>0</v>
      </c>
      <c r="O62" s="1270">
        <f t="shared" si="10"/>
        <v>4</v>
      </c>
      <c r="P62" s="1281">
        <v>6</v>
      </c>
      <c r="Q62" s="1282" t="s">
        <v>428</v>
      </c>
      <c r="R62" s="1278" t="s">
        <v>428</v>
      </c>
      <c r="T62" s="1642"/>
      <c r="U62" s="1245" t="s">
        <v>1078</v>
      </c>
      <c r="W62" s="1241" t="s">
        <v>1891</v>
      </c>
      <c r="X62" s="758"/>
      <c r="Y62" s="952"/>
      <c r="Z62" s="949"/>
      <c r="AA62" s="949"/>
      <c r="AB62" s="949"/>
      <c r="AC62" s="947"/>
      <c r="AY62" s="952"/>
    </row>
    <row r="63" spans="1:51" ht="14.75" customHeight="1">
      <c r="A63" s="950"/>
      <c r="C63" s="1669"/>
      <c r="D63" s="1669"/>
      <c r="G63" s="1669"/>
      <c r="H63" s="1669"/>
      <c r="K63" s="952"/>
      <c r="L63" s="1268">
        <v>43239</v>
      </c>
      <c r="M63" s="1273">
        <v>1</v>
      </c>
      <c r="N63" s="1273">
        <v>0</v>
      </c>
      <c r="O63" s="1270">
        <f t="shared" si="10"/>
        <v>1</v>
      </c>
      <c r="P63" s="1281">
        <v>6</v>
      </c>
      <c r="Q63" s="1282" t="s">
        <v>428</v>
      </c>
      <c r="R63" s="1278" t="s">
        <v>428</v>
      </c>
      <c r="T63" s="1642"/>
      <c r="U63" s="1245" t="s">
        <v>1078</v>
      </c>
      <c r="W63" s="1241" t="s">
        <v>1892</v>
      </c>
      <c r="X63" s="758"/>
      <c r="Y63" s="952"/>
      <c r="Z63" s="949"/>
      <c r="AA63" s="949"/>
      <c r="AB63" s="949"/>
      <c r="AC63" s="947"/>
      <c r="AY63" s="952"/>
    </row>
    <row r="64" spans="1:51" ht="14.75" customHeight="1">
      <c r="A64" s="950"/>
      <c r="B64" s="2940" t="s">
        <v>2452</v>
      </c>
      <c r="C64" s="2940"/>
      <c r="D64" s="2940"/>
      <c r="E64" s="2940"/>
      <c r="F64" s="2940"/>
      <c r="G64" s="2940"/>
      <c r="H64" s="2940"/>
      <c r="I64" s="2940"/>
      <c r="J64" s="2940"/>
      <c r="K64" s="952"/>
      <c r="L64" s="1268">
        <v>43240</v>
      </c>
      <c r="M64" s="1273">
        <v>3</v>
      </c>
      <c r="N64" s="1273">
        <v>0</v>
      </c>
      <c r="O64" s="1270">
        <f t="shared" si="10"/>
        <v>3</v>
      </c>
      <c r="P64" s="1281">
        <v>6</v>
      </c>
      <c r="Q64" s="1277">
        <v>-2</v>
      </c>
      <c r="R64" s="1277" t="s">
        <v>1686</v>
      </c>
      <c r="W64" s="1623"/>
      <c r="X64" s="1624"/>
      <c r="Y64" s="952"/>
      <c r="AY64" s="952"/>
    </row>
    <row r="65" spans="1:51" ht="14.75" customHeight="1">
      <c r="A65" s="950"/>
      <c r="B65" s="1667" t="s">
        <v>1499</v>
      </c>
      <c r="C65" s="2939" t="s">
        <v>2460</v>
      </c>
      <c r="D65" s="2939"/>
      <c r="E65" s="2939"/>
      <c r="F65" s="2939" t="s">
        <v>2456</v>
      </c>
      <c r="G65" s="2939"/>
      <c r="H65" s="2939"/>
      <c r="I65" s="2875" t="s">
        <v>1345</v>
      </c>
      <c r="J65" s="2875"/>
      <c r="K65" s="952" t="s">
        <v>1264</v>
      </c>
      <c r="L65" s="1268">
        <v>43241</v>
      </c>
      <c r="M65" s="1273">
        <v>3</v>
      </c>
      <c r="N65" s="1273">
        <v>0</v>
      </c>
      <c r="O65" s="1270">
        <f t="shared" si="10"/>
        <v>3</v>
      </c>
      <c r="P65" s="1281">
        <v>6</v>
      </c>
      <c r="Q65" s="1277">
        <v>-1</v>
      </c>
      <c r="R65" s="1274" t="s">
        <v>1921</v>
      </c>
      <c r="W65" s="2947"/>
      <c r="X65" s="2947"/>
      <c r="Y65" s="952"/>
      <c r="AY65" s="952"/>
    </row>
    <row r="66" spans="1:51" ht="14.75" customHeight="1">
      <c r="A66" s="950"/>
      <c r="B66" s="1548" t="s">
        <v>2453</v>
      </c>
      <c r="C66" s="2942" t="s">
        <v>2458</v>
      </c>
      <c r="D66" s="2942"/>
      <c r="E66" s="2942"/>
      <c r="F66" s="2843" t="s">
        <v>2457</v>
      </c>
      <c r="G66" s="2843"/>
      <c r="H66" s="2843"/>
      <c r="I66" s="2844" t="s">
        <v>2451</v>
      </c>
      <c r="J66" s="2845"/>
      <c r="K66" s="952"/>
      <c r="L66" s="1268">
        <v>43242</v>
      </c>
      <c r="M66" s="1273">
        <v>0</v>
      </c>
      <c r="N66" s="1273">
        <v>1</v>
      </c>
      <c r="O66" s="1270">
        <f t="shared" si="10"/>
        <v>1</v>
      </c>
      <c r="P66" s="1281">
        <v>6</v>
      </c>
      <c r="Q66" s="1282" t="s">
        <v>428</v>
      </c>
      <c r="R66" s="1278" t="s">
        <v>428</v>
      </c>
      <c r="W66" s="1628" t="s">
        <v>2303</v>
      </c>
      <c r="X66" s="1627" t="s">
        <v>2304</v>
      </c>
      <c r="Y66" s="952"/>
      <c r="AY66" s="952"/>
    </row>
    <row r="67" spans="1:51" ht="14.75" customHeight="1">
      <c r="A67" s="950"/>
      <c r="B67" s="1030" t="s">
        <v>2454</v>
      </c>
      <c r="C67" s="2942" t="s">
        <v>2459</v>
      </c>
      <c r="D67" s="2942"/>
      <c r="E67" s="2942"/>
      <c r="F67" s="2843" t="s">
        <v>2457</v>
      </c>
      <c r="G67" s="2843"/>
      <c r="H67" s="2843"/>
      <c r="I67" s="2950" t="s">
        <v>1347</v>
      </c>
      <c r="J67" s="2951"/>
      <c r="K67" s="948"/>
      <c r="L67" s="1268">
        <v>43243</v>
      </c>
      <c r="M67" s="1273">
        <v>1</v>
      </c>
      <c r="N67" s="1273">
        <v>2</v>
      </c>
      <c r="O67" s="1270">
        <f t="shared" si="10"/>
        <v>3</v>
      </c>
      <c r="P67" s="1281">
        <v>6</v>
      </c>
      <c r="Q67" s="1282" t="s">
        <v>428</v>
      </c>
      <c r="R67" s="1278" t="s">
        <v>428</v>
      </c>
      <c r="W67" s="1682" t="s">
        <v>2528</v>
      </c>
      <c r="X67" s="1681"/>
      <c r="Y67" s="952"/>
      <c r="AY67" s="952"/>
    </row>
    <row r="68" spans="1:51" ht="14.75" customHeight="1">
      <c r="A68" s="951"/>
      <c r="B68" s="1548" t="s">
        <v>2506</v>
      </c>
      <c r="C68" s="2942" t="s">
        <v>2508</v>
      </c>
      <c r="D68" s="2942"/>
      <c r="E68" s="2942"/>
      <c r="F68" s="1676">
        <v>0</v>
      </c>
      <c r="G68" s="1676">
        <v>0</v>
      </c>
      <c r="H68" s="1676">
        <v>10</v>
      </c>
      <c r="I68" s="2844" t="s">
        <v>2507</v>
      </c>
      <c r="J68" s="2845"/>
      <c r="K68" s="948"/>
      <c r="L68" s="1268">
        <v>43244</v>
      </c>
      <c r="M68" s="1273">
        <v>3</v>
      </c>
      <c r="N68" s="1273">
        <v>0</v>
      </c>
      <c r="O68" s="1270">
        <f t="shared" si="10"/>
        <v>3</v>
      </c>
      <c r="P68" s="1281">
        <v>6</v>
      </c>
      <c r="Q68" s="1282" t="s">
        <v>428</v>
      </c>
      <c r="R68" s="1278" t="s">
        <v>428</v>
      </c>
      <c r="W68" s="1630" t="s">
        <v>2526</v>
      </c>
      <c r="X68" s="1685" t="s">
        <v>794</v>
      </c>
      <c r="Y68" s="952"/>
      <c r="AY68" s="952"/>
    </row>
    <row r="69" spans="1:51" ht="14.75" customHeight="1">
      <c r="A69" s="951"/>
      <c r="B69" s="1548" t="s">
        <v>2509</v>
      </c>
      <c r="C69" s="2942" t="s">
        <v>2511</v>
      </c>
      <c r="D69" s="2942"/>
      <c r="E69" s="2942"/>
      <c r="F69" s="1676">
        <v>0</v>
      </c>
      <c r="G69" s="1676">
        <v>0</v>
      </c>
      <c r="H69" s="1676">
        <v>10</v>
      </c>
      <c r="I69" s="2844" t="s">
        <v>2510</v>
      </c>
      <c r="J69" s="2845"/>
      <c r="K69" s="948"/>
      <c r="L69" s="1268">
        <v>43245</v>
      </c>
      <c r="M69" s="1273">
        <v>1</v>
      </c>
      <c r="N69" s="1273">
        <v>0</v>
      </c>
      <c r="O69" s="1270">
        <f t="shared" si="10"/>
        <v>1</v>
      </c>
      <c r="P69" s="1281">
        <v>6</v>
      </c>
      <c r="Q69" s="1282" t="s">
        <v>428</v>
      </c>
      <c r="R69" s="1278" t="s">
        <v>428</v>
      </c>
      <c r="W69" s="1630" t="s">
        <v>2527</v>
      </c>
      <c r="X69" s="1631"/>
      <c r="Y69" s="952"/>
      <c r="AY69" s="952"/>
    </row>
    <row r="70" spans="1:51" ht="14.75" customHeight="1">
      <c r="A70" s="951"/>
      <c r="B70" s="1548"/>
      <c r="C70" s="2942" t="s">
        <v>2511</v>
      </c>
      <c r="D70" s="2942"/>
      <c r="E70" s="2942"/>
      <c r="F70" s="1676">
        <v>0</v>
      </c>
      <c r="G70" s="1676">
        <v>0</v>
      </c>
      <c r="H70" s="1676">
        <v>11</v>
      </c>
      <c r="I70" s="2844" t="s">
        <v>2512</v>
      </c>
      <c r="J70" s="2845"/>
      <c r="K70" s="948"/>
      <c r="L70" s="1268">
        <v>43246</v>
      </c>
      <c r="M70" s="1273">
        <v>2</v>
      </c>
      <c r="N70" s="1273">
        <v>0</v>
      </c>
      <c r="O70" s="1270">
        <f t="shared" si="10"/>
        <v>2</v>
      </c>
      <c r="P70" s="1281">
        <v>6</v>
      </c>
      <c r="Q70" s="1282" t="s">
        <v>428</v>
      </c>
      <c r="R70" s="1278" t="s">
        <v>428</v>
      </c>
      <c r="S70" s="1222"/>
      <c r="W70" s="1655" t="s">
        <v>2549</v>
      </c>
      <c r="X70" s="1656" t="s">
        <v>794</v>
      </c>
      <c r="Y70" s="952"/>
      <c r="Z70" s="1234"/>
      <c r="AA70" s="1234"/>
      <c r="AB70" s="1234"/>
      <c r="AC70" s="1235"/>
      <c r="AY70" s="952"/>
    </row>
    <row r="71" spans="1:51" ht="14.75" customHeight="1">
      <c r="A71" s="951"/>
      <c r="B71" s="938" t="s">
        <v>377</v>
      </c>
      <c r="C71" s="1059"/>
      <c r="D71" s="1059"/>
      <c r="G71" s="1059"/>
      <c r="H71" s="1059"/>
      <c r="I71" s="165"/>
      <c r="J71" s="165"/>
      <c r="K71" s="948"/>
      <c r="L71" s="1268">
        <v>43247</v>
      </c>
      <c r="M71" s="1273">
        <v>4</v>
      </c>
      <c r="N71" s="1273">
        <v>2</v>
      </c>
      <c r="O71" s="1270">
        <f t="shared" si="10"/>
        <v>6</v>
      </c>
      <c r="P71" s="1275">
        <v>6</v>
      </c>
      <c r="Q71" s="1277">
        <v>-2</v>
      </c>
      <c r="R71" s="1379" t="s">
        <v>1921</v>
      </c>
      <c r="S71" s="1222"/>
      <c r="W71" s="1655" t="s">
        <v>2545</v>
      </c>
      <c r="X71" s="1656" t="s">
        <v>724</v>
      </c>
      <c r="Y71" s="952"/>
      <c r="Z71" s="1234"/>
      <c r="AA71" s="1234"/>
      <c r="AB71" s="1234"/>
      <c r="AC71" s="1235"/>
      <c r="AY71" s="952"/>
    </row>
    <row r="72" spans="1:51" ht="14.75" customHeight="1">
      <c r="A72" s="951"/>
      <c r="B72" s="2940" t="s">
        <v>1352</v>
      </c>
      <c r="C72" s="2940"/>
      <c r="D72" s="2940"/>
      <c r="E72" s="2940"/>
      <c r="F72" s="2940"/>
      <c r="G72" s="2940"/>
      <c r="H72" s="2940"/>
      <c r="I72" s="2940"/>
      <c r="J72" s="2940"/>
      <c r="K72" s="948"/>
      <c r="L72" s="1268">
        <v>43248</v>
      </c>
      <c r="M72" s="1273">
        <v>2</v>
      </c>
      <c r="N72" s="1273">
        <v>2</v>
      </c>
      <c r="O72" s="1270">
        <f t="shared" si="10"/>
        <v>4</v>
      </c>
      <c r="P72" s="1281">
        <v>6</v>
      </c>
      <c r="Q72" s="1277">
        <v>-1</v>
      </c>
      <c r="R72" s="1379" t="s">
        <v>1921</v>
      </c>
      <c r="S72" s="1222"/>
      <c r="W72" s="1655" t="s">
        <v>2544</v>
      </c>
      <c r="X72" s="1656" t="s">
        <v>724</v>
      </c>
      <c r="Y72" s="952"/>
      <c r="Z72" s="1234"/>
      <c r="AA72" s="1234"/>
      <c r="AB72" s="1234"/>
      <c r="AC72" s="1235"/>
      <c r="AY72" s="952"/>
    </row>
    <row r="73" spans="1:51" ht="14.75" customHeight="1">
      <c r="A73" s="938"/>
      <c r="B73" s="1029" t="s">
        <v>1342</v>
      </c>
      <c r="C73" s="1029" t="s">
        <v>1343</v>
      </c>
      <c r="D73" s="1026" t="s">
        <v>408</v>
      </c>
      <c r="E73" s="1649" t="s">
        <v>1344</v>
      </c>
      <c r="F73" s="1649"/>
      <c r="G73" s="1649"/>
      <c r="H73" s="1649"/>
      <c r="I73" s="2875" t="s">
        <v>1345</v>
      </c>
      <c r="J73" s="2875"/>
      <c r="K73" s="948"/>
      <c r="L73" s="1268">
        <v>43249</v>
      </c>
      <c r="M73" s="1273">
        <v>4</v>
      </c>
      <c r="N73" s="1273">
        <v>0</v>
      </c>
      <c r="O73" s="1270">
        <f t="shared" si="10"/>
        <v>4</v>
      </c>
      <c r="P73" s="1281">
        <v>6</v>
      </c>
      <c r="Q73" s="1277">
        <v>0</v>
      </c>
      <c r="R73" s="1379" t="s">
        <v>1639</v>
      </c>
      <c r="W73" s="1630" t="s">
        <v>2525</v>
      </c>
      <c r="X73" s="1631"/>
      <c r="Y73" s="948"/>
      <c r="AY73" s="948"/>
    </row>
    <row r="74" spans="1:51" ht="14.75" customHeight="1">
      <c r="A74" s="938"/>
      <c r="B74" s="1033" t="s">
        <v>1356</v>
      </c>
      <c r="C74" s="1032">
        <v>7.9861111111111105E-2</v>
      </c>
      <c r="D74" s="1032">
        <v>7.9861111111111105E-2</v>
      </c>
      <c r="E74" s="2974" t="s">
        <v>1318</v>
      </c>
      <c r="F74" s="2974"/>
      <c r="G74" s="2974"/>
      <c r="H74" s="2974"/>
      <c r="I74" s="2908" t="s">
        <v>1346</v>
      </c>
      <c r="J74" s="2909"/>
      <c r="K74" s="948"/>
      <c r="L74" s="1268">
        <v>43250</v>
      </c>
      <c r="M74" s="1273">
        <v>3</v>
      </c>
      <c r="N74" s="1273">
        <v>0</v>
      </c>
      <c r="O74" s="1270">
        <f t="shared" si="10"/>
        <v>3</v>
      </c>
      <c r="P74" s="1281">
        <v>6</v>
      </c>
      <c r="Q74" s="1277" t="s">
        <v>1217</v>
      </c>
      <c r="R74" s="1277" t="s">
        <v>1686</v>
      </c>
      <c r="W74" s="1655" t="s">
        <v>2550</v>
      </c>
      <c r="X74" s="1656" t="s">
        <v>724</v>
      </c>
      <c r="Y74" s="948"/>
      <c r="AY74" s="948"/>
    </row>
    <row r="75" spans="1:51" ht="14.75" customHeight="1" thickBot="1">
      <c r="A75" s="938"/>
      <c r="B75" s="1033" t="s">
        <v>2449</v>
      </c>
      <c r="C75" s="1045">
        <v>1.7361111111111112E-2</v>
      </c>
      <c r="D75" s="1031">
        <v>3.888888888888889E-2</v>
      </c>
      <c r="E75" s="2894" t="s">
        <v>1348</v>
      </c>
      <c r="F75" s="2894"/>
      <c r="G75" s="2894"/>
      <c r="H75" s="2894"/>
      <c r="I75" s="2950" t="s">
        <v>1347</v>
      </c>
      <c r="J75" s="2951"/>
      <c r="K75" s="948"/>
      <c r="L75" s="1268">
        <v>43251</v>
      </c>
      <c r="M75" s="1273">
        <v>0</v>
      </c>
      <c r="N75" s="1273">
        <v>0</v>
      </c>
      <c r="O75" s="1270">
        <f t="shared" si="10"/>
        <v>0</v>
      </c>
      <c r="P75" s="1281">
        <v>6</v>
      </c>
      <c r="Q75" s="1282" t="s">
        <v>428</v>
      </c>
      <c r="R75" s="1278" t="s">
        <v>428</v>
      </c>
      <c r="W75" s="1626" t="s">
        <v>2552</v>
      </c>
      <c r="X75" s="1625"/>
      <c r="Y75" s="948"/>
      <c r="AY75" s="948"/>
    </row>
    <row r="76" spans="1:51" ht="14.75" customHeight="1">
      <c r="A76" s="938"/>
      <c r="B76" s="1034" t="s">
        <v>1353</v>
      </c>
      <c r="C76" s="1031">
        <v>0</v>
      </c>
      <c r="D76" s="1031">
        <v>4.0972222222222222E-2</v>
      </c>
      <c r="E76" s="2894" t="s">
        <v>1318</v>
      </c>
      <c r="F76" s="2894"/>
      <c r="G76" s="2894"/>
      <c r="H76" s="2894"/>
      <c r="I76" s="2852" t="s">
        <v>1350</v>
      </c>
      <c r="J76" s="2853"/>
      <c r="L76" s="1010" t="s">
        <v>1313</v>
      </c>
      <c r="M76" s="1011">
        <f>SUM(M45:M75)/31</f>
        <v>2.3548387096774195</v>
      </c>
      <c r="N76" s="1011">
        <f>SUM(N45:N75)/31</f>
        <v>0.4838709677419355</v>
      </c>
      <c r="O76" s="1011">
        <f>SUM(O45:O75)/31</f>
        <v>2.838709677419355</v>
      </c>
      <c r="P76" s="1011">
        <v>5</v>
      </c>
      <c r="Q76" s="1175" t="s">
        <v>1637</v>
      </c>
      <c r="R76" s="1176" t="s">
        <v>1637</v>
      </c>
      <c r="W76" s="1626" t="s">
        <v>2551</v>
      </c>
      <c r="X76" s="1625"/>
      <c r="Y76" s="948"/>
      <c r="AY76" s="948"/>
    </row>
    <row r="77" spans="1:51" ht="14.75" customHeight="1" thickBot="1">
      <c r="A77" s="938"/>
      <c r="B77" s="1033" t="s">
        <v>1354</v>
      </c>
      <c r="C77" s="1035">
        <v>7</v>
      </c>
      <c r="D77" s="1035">
        <v>7</v>
      </c>
      <c r="E77" s="2975" t="s">
        <v>1367</v>
      </c>
      <c r="F77" s="2975"/>
      <c r="G77" s="2975"/>
      <c r="H77" s="2975"/>
      <c r="I77" s="2908" t="s">
        <v>1357</v>
      </c>
      <c r="J77" s="2909"/>
      <c r="L77" s="1007" t="s">
        <v>370</v>
      </c>
      <c r="M77" s="1008">
        <f>SUM(M45:M75)</f>
        <v>73</v>
      </c>
      <c r="N77" s="1013">
        <f>SUM(N45:N75)</f>
        <v>15</v>
      </c>
      <c r="O77" s="1013">
        <f>SUM(O45:O75)</f>
        <v>88</v>
      </c>
      <c r="P77" s="1013">
        <f>SUM(P45:P75)</f>
        <v>180</v>
      </c>
      <c r="Q77" s="1177" t="s">
        <v>2162</v>
      </c>
      <c r="R77" s="1178" t="s">
        <v>2163</v>
      </c>
      <c r="W77" s="1682" t="s">
        <v>2529</v>
      </c>
      <c r="X77" s="1681"/>
      <c r="Y77" s="948"/>
      <c r="AY77" s="948"/>
    </row>
    <row r="78" spans="1:51" ht="14.75" customHeight="1">
      <c r="B78" s="1034" t="s">
        <v>1358</v>
      </c>
      <c r="C78" s="1031">
        <v>0</v>
      </c>
      <c r="D78" s="1031">
        <v>1.7361111111111112E-2</v>
      </c>
      <c r="E78" s="2894" t="s">
        <v>1318</v>
      </c>
      <c r="F78" s="2894"/>
      <c r="G78" s="2894"/>
      <c r="H78" s="2894"/>
      <c r="I78" s="2852" t="s">
        <v>1359</v>
      </c>
      <c r="J78" s="2853"/>
      <c r="W78" s="2891" t="s">
        <v>2530</v>
      </c>
      <c r="X78" s="2892"/>
      <c r="Y78" s="948"/>
      <c r="AY78" s="948"/>
    </row>
    <row r="79" spans="1:51" ht="14.75" customHeight="1">
      <c r="B79" s="1037" t="s">
        <v>1360</v>
      </c>
      <c r="C79" s="1038">
        <v>15</v>
      </c>
      <c r="D79" s="1038">
        <v>15</v>
      </c>
      <c r="E79" s="2911" t="s">
        <v>1364</v>
      </c>
      <c r="F79" s="2911"/>
      <c r="G79" s="2911"/>
      <c r="H79" s="2911"/>
      <c r="I79" s="2948" t="s">
        <v>1363</v>
      </c>
      <c r="J79" s="2949"/>
      <c r="L79" s="1014" t="s">
        <v>1261</v>
      </c>
      <c r="M79" s="1014" t="s">
        <v>1279</v>
      </c>
      <c r="N79" s="1014" t="s">
        <v>1278</v>
      </c>
      <c r="O79" s="1014" t="s">
        <v>1280</v>
      </c>
      <c r="P79" s="1014" t="s">
        <v>1262</v>
      </c>
      <c r="Q79" s="1014" t="s">
        <v>1276</v>
      </c>
      <c r="R79" s="1167" t="s">
        <v>1638</v>
      </c>
      <c r="W79" s="1630" t="s">
        <v>2233</v>
      </c>
      <c r="X79" s="1631"/>
    </row>
    <row r="80" spans="1:51" ht="14.75" customHeight="1">
      <c r="B80" s="1030" t="s">
        <v>1361</v>
      </c>
      <c r="C80" s="1036">
        <v>0</v>
      </c>
      <c r="D80" s="1036">
        <v>9</v>
      </c>
      <c r="E80" s="2894" t="s">
        <v>1318</v>
      </c>
      <c r="F80" s="2894"/>
      <c r="G80" s="2894"/>
      <c r="H80" s="2894"/>
      <c r="I80" s="2852" t="s">
        <v>1362</v>
      </c>
      <c r="J80" s="2853"/>
      <c r="L80" s="1268">
        <v>43191</v>
      </c>
      <c r="M80" s="1269">
        <v>1</v>
      </c>
      <c r="N80" s="1269">
        <v>0</v>
      </c>
      <c r="O80" s="1270">
        <f t="shared" ref="O80:O109" si="11">SUM(M80:N80)</f>
        <v>1</v>
      </c>
      <c r="P80" s="1292">
        <v>5</v>
      </c>
      <c r="Q80" s="1272">
        <v>-1</v>
      </c>
      <c r="R80" s="1267" t="s">
        <v>428</v>
      </c>
      <c r="W80" s="1655" t="s">
        <v>2234</v>
      </c>
      <c r="X80" s="1656" t="s">
        <v>794</v>
      </c>
    </row>
    <row r="81" spans="2:24" ht="14.75" customHeight="1">
      <c r="B81" s="1037" t="s">
        <v>1459</v>
      </c>
      <c r="C81" s="1038">
        <v>16</v>
      </c>
      <c r="D81" s="1038">
        <v>16</v>
      </c>
      <c r="E81" s="2911" t="s">
        <v>1364</v>
      </c>
      <c r="F81" s="2911"/>
      <c r="G81" s="2911"/>
      <c r="H81" s="2911"/>
      <c r="I81" s="2948" t="s">
        <v>1365</v>
      </c>
      <c r="J81" s="2949"/>
      <c r="L81" s="1283">
        <v>43192</v>
      </c>
      <c r="M81" s="1273">
        <v>0</v>
      </c>
      <c r="N81" s="1273">
        <v>0</v>
      </c>
      <c r="O81" s="1284">
        <f t="shared" si="11"/>
        <v>0</v>
      </c>
      <c r="P81" s="1279">
        <v>5</v>
      </c>
      <c r="Q81" s="1280" t="s">
        <v>428</v>
      </c>
      <c r="R81" s="1267" t="s">
        <v>428</v>
      </c>
      <c r="W81" s="1633" t="s">
        <v>2235</v>
      </c>
      <c r="X81" s="1629" t="s">
        <v>2305</v>
      </c>
    </row>
    <row r="82" spans="2:24" ht="14.75" customHeight="1">
      <c r="B82" s="1037" t="s">
        <v>1642</v>
      </c>
      <c r="C82" s="1038">
        <v>2</v>
      </c>
      <c r="D82" s="1036">
        <v>6</v>
      </c>
      <c r="E82" s="2894" t="s">
        <v>1364</v>
      </c>
      <c r="F82" s="2894"/>
      <c r="G82" s="2894"/>
      <c r="H82" s="2894"/>
      <c r="I82" s="2852" t="s">
        <v>1382</v>
      </c>
      <c r="J82" s="2853"/>
      <c r="L82" s="1283">
        <v>43193</v>
      </c>
      <c r="M82" s="1273">
        <v>2</v>
      </c>
      <c r="N82" s="1273">
        <v>0</v>
      </c>
      <c r="O82" s="1284">
        <f t="shared" si="11"/>
        <v>2</v>
      </c>
      <c r="P82" s="1281">
        <v>4</v>
      </c>
      <c r="Q82" s="1276">
        <v>-2</v>
      </c>
      <c r="R82" s="1291" t="s">
        <v>428</v>
      </c>
      <c r="W82" s="1633" t="s">
        <v>2236</v>
      </c>
      <c r="X82" s="1629" t="s">
        <v>2305</v>
      </c>
    </row>
    <row r="83" spans="2:24" ht="14.75" customHeight="1">
      <c r="B83" s="1037" t="s">
        <v>1383</v>
      </c>
      <c r="C83" s="1045">
        <v>1.7361111111111112E-2</v>
      </c>
      <c r="D83" s="1045">
        <v>1.7361111111111112E-2</v>
      </c>
      <c r="E83" s="2911" t="s">
        <v>630</v>
      </c>
      <c r="F83" s="2911"/>
      <c r="G83" s="2911"/>
      <c r="H83" s="2911"/>
      <c r="I83" s="2908" t="s">
        <v>1384</v>
      </c>
      <c r="J83" s="2909"/>
      <c r="L83" s="1283">
        <v>43194</v>
      </c>
      <c r="M83" s="1273">
        <v>1</v>
      </c>
      <c r="N83" s="1273">
        <v>0</v>
      </c>
      <c r="O83" s="1284">
        <f t="shared" si="11"/>
        <v>1</v>
      </c>
      <c r="P83" s="1281">
        <v>4</v>
      </c>
      <c r="Q83" s="1280" t="s">
        <v>428</v>
      </c>
      <c r="R83" s="1291" t="s">
        <v>428</v>
      </c>
      <c r="W83" s="1653" t="s">
        <v>2397</v>
      </c>
      <c r="X83" s="1652"/>
    </row>
    <row r="84" spans="2:24" ht="14.75" customHeight="1">
      <c r="B84" s="1037" t="s">
        <v>1477</v>
      </c>
      <c r="C84" s="1045">
        <v>2.8472222222222222E-2</v>
      </c>
      <c r="D84" s="1045">
        <v>2.8472222222222222E-2</v>
      </c>
      <c r="E84" s="2911" t="s">
        <v>630</v>
      </c>
      <c r="F84" s="2911"/>
      <c r="G84" s="2911"/>
      <c r="H84" s="2911"/>
      <c r="I84" s="2908" t="s">
        <v>1478</v>
      </c>
      <c r="J84" s="2909"/>
      <c r="L84" s="1283">
        <v>43195</v>
      </c>
      <c r="M84" s="1273">
        <v>0</v>
      </c>
      <c r="N84" s="1273">
        <v>0</v>
      </c>
      <c r="O84" s="1284">
        <f t="shared" si="11"/>
        <v>0</v>
      </c>
      <c r="P84" s="1281">
        <v>4</v>
      </c>
      <c r="Q84" s="1276">
        <v>-2</v>
      </c>
      <c r="R84" s="1291" t="s">
        <v>428</v>
      </c>
      <c r="W84" s="1653" t="s">
        <v>2398</v>
      </c>
      <c r="X84" s="1652"/>
    </row>
    <row r="85" spans="2:24" ht="14.75" customHeight="1">
      <c r="B85" s="1037" t="s">
        <v>1460</v>
      </c>
      <c r="C85" s="1038">
        <v>1</v>
      </c>
      <c r="D85" s="1036">
        <v>19</v>
      </c>
      <c r="E85" s="2894" t="s">
        <v>2049</v>
      </c>
      <c r="F85" s="2894"/>
      <c r="G85" s="2894"/>
      <c r="H85" s="2894"/>
      <c r="I85" s="2852" t="s">
        <v>1458</v>
      </c>
      <c r="J85" s="2853"/>
      <c r="L85" s="1283">
        <v>43196</v>
      </c>
      <c r="M85" s="1273">
        <v>1</v>
      </c>
      <c r="N85" s="1273">
        <v>0</v>
      </c>
      <c r="O85" s="1284">
        <f t="shared" si="11"/>
        <v>1</v>
      </c>
      <c r="P85" s="1281">
        <v>4</v>
      </c>
      <c r="Q85" s="1276">
        <v>-1</v>
      </c>
      <c r="R85" s="1291" t="s">
        <v>428</v>
      </c>
      <c r="W85" s="1653" t="s">
        <v>2399</v>
      </c>
      <c r="X85" s="1652"/>
    </row>
    <row r="86" spans="2:24" ht="14.75" customHeight="1">
      <c r="B86" s="1030" t="s">
        <v>1461</v>
      </c>
      <c r="C86" s="1036">
        <v>0</v>
      </c>
      <c r="D86" s="1036">
        <v>16</v>
      </c>
      <c r="E86" s="2894" t="s">
        <v>1364</v>
      </c>
      <c r="F86" s="2894"/>
      <c r="G86" s="2894"/>
      <c r="H86" s="2894"/>
      <c r="I86" s="2852" t="s">
        <v>1462</v>
      </c>
      <c r="J86" s="2853"/>
      <c r="L86" s="1283">
        <v>43197</v>
      </c>
      <c r="M86" s="1273">
        <v>0</v>
      </c>
      <c r="N86" s="1273">
        <v>0</v>
      </c>
      <c r="O86" s="1284">
        <f t="shared" si="11"/>
        <v>0</v>
      </c>
      <c r="P86" s="1281">
        <v>4</v>
      </c>
      <c r="Q86" s="1280" t="s">
        <v>428</v>
      </c>
      <c r="R86" s="1291" t="s">
        <v>428</v>
      </c>
      <c r="W86" s="1653" t="s">
        <v>1956</v>
      </c>
      <c r="X86" s="1652"/>
    </row>
    <row r="87" spans="2:24" ht="14.75" customHeight="1">
      <c r="B87" s="1037" t="s">
        <v>1592</v>
      </c>
      <c r="C87" s="1038">
        <v>1</v>
      </c>
      <c r="D87" s="1036">
        <v>3</v>
      </c>
      <c r="E87" s="2894" t="s">
        <v>1633</v>
      </c>
      <c r="F87" s="2894"/>
      <c r="G87" s="2894"/>
      <c r="H87" s="2894"/>
      <c r="I87" s="2852"/>
      <c r="J87" s="2853"/>
      <c r="L87" s="1283">
        <v>43198</v>
      </c>
      <c r="M87" s="1273">
        <v>2</v>
      </c>
      <c r="N87" s="1273">
        <v>0</v>
      </c>
      <c r="O87" s="1284">
        <f t="shared" si="11"/>
        <v>2</v>
      </c>
      <c r="P87" s="1281">
        <v>4</v>
      </c>
      <c r="Q87" s="1280" t="s">
        <v>428</v>
      </c>
      <c r="R87" s="1291" t="s">
        <v>428</v>
      </c>
      <c r="W87" s="1653" t="s">
        <v>2400</v>
      </c>
      <c r="X87" s="1652"/>
    </row>
    <row r="88" spans="2:24" ht="14.75" customHeight="1">
      <c r="B88" s="1037" t="s">
        <v>1640</v>
      </c>
      <c r="C88" s="1038">
        <v>2</v>
      </c>
      <c r="D88" s="1036">
        <v>17</v>
      </c>
      <c r="E88" s="2894" t="s">
        <v>1364</v>
      </c>
      <c r="F88" s="2894"/>
      <c r="G88" s="2894"/>
      <c r="H88" s="2894"/>
      <c r="I88" s="2852" t="s">
        <v>1635</v>
      </c>
      <c r="J88" s="2853"/>
      <c r="L88" s="1283">
        <v>43199</v>
      </c>
      <c r="M88" s="1273">
        <v>0</v>
      </c>
      <c r="N88" s="1273">
        <v>0</v>
      </c>
      <c r="O88" s="1284">
        <f t="shared" si="11"/>
        <v>0</v>
      </c>
      <c r="P88" s="1281">
        <v>4</v>
      </c>
      <c r="Q88" s="1280" t="s">
        <v>428</v>
      </c>
      <c r="R88" s="1291" t="s">
        <v>428</v>
      </c>
      <c r="W88" s="1653" t="s">
        <v>2405</v>
      </c>
      <c r="X88" s="1652"/>
    </row>
    <row r="89" spans="2:24" ht="14.75" customHeight="1">
      <c r="B89" s="1037" t="s">
        <v>1641</v>
      </c>
      <c r="C89" s="1038">
        <v>2</v>
      </c>
      <c r="D89" s="1036">
        <v>18</v>
      </c>
      <c r="E89" s="2894" t="s">
        <v>1364</v>
      </c>
      <c r="F89" s="2894"/>
      <c r="G89" s="2894"/>
      <c r="H89" s="2894"/>
      <c r="I89" s="2852" t="s">
        <v>1636</v>
      </c>
      <c r="J89" s="2853"/>
      <c r="L89" s="1283">
        <v>43200</v>
      </c>
      <c r="M89" s="1273">
        <v>1</v>
      </c>
      <c r="N89" s="1273">
        <v>0</v>
      </c>
      <c r="O89" s="1284">
        <f t="shared" si="11"/>
        <v>1</v>
      </c>
      <c r="P89" s="1281">
        <v>2</v>
      </c>
      <c r="Q89" s="1280" t="s">
        <v>428</v>
      </c>
      <c r="R89" s="1291" t="s">
        <v>428</v>
      </c>
      <c r="W89" s="1653" t="s">
        <v>2401</v>
      </c>
      <c r="X89" s="1652"/>
    </row>
    <row r="90" spans="2:24" ht="14.75" customHeight="1">
      <c r="B90" s="1037" t="s">
        <v>1749</v>
      </c>
      <c r="C90" s="1038">
        <v>1</v>
      </c>
      <c r="D90" s="1036">
        <v>19</v>
      </c>
      <c r="E90" s="2894" t="s">
        <v>1364</v>
      </c>
      <c r="F90" s="2894"/>
      <c r="G90" s="2894"/>
      <c r="H90" s="2894"/>
      <c r="I90" s="2852" t="s">
        <v>1748</v>
      </c>
      <c r="J90" s="2853"/>
      <c r="L90" s="1283">
        <v>43201</v>
      </c>
      <c r="M90" s="1273">
        <v>0</v>
      </c>
      <c r="N90" s="1273">
        <v>0</v>
      </c>
      <c r="O90" s="1284">
        <f t="shared" si="11"/>
        <v>0</v>
      </c>
      <c r="P90" s="1281">
        <v>2</v>
      </c>
      <c r="Q90" s="1280" t="s">
        <v>428</v>
      </c>
      <c r="R90" s="1291" t="s">
        <v>428</v>
      </c>
      <c r="W90" s="1633" t="s">
        <v>2237</v>
      </c>
      <c r="X90" s="1629" t="s">
        <v>2305</v>
      </c>
    </row>
    <row r="91" spans="2:24" ht="14.75" customHeight="1">
      <c r="B91" s="1030" t="s">
        <v>1936</v>
      </c>
      <c r="C91" s="1036">
        <v>0</v>
      </c>
      <c r="D91" s="1036">
        <v>13</v>
      </c>
      <c r="E91" s="2894" t="s">
        <v>1935</v>
      </c>
      <c r="F91" s="2894"/>
      <c r="G91" s="2894"/>
      <c r="H91" s="2894"/>
      <c r="I91" s="2852" t="s">
        <v>1934</v>
      </c>
      <c r="J91" s="2853"/>
      <c r="K91" s="1222"/>
      <c r="L91" s="1283">
        <v>43202</v>
      </c>
      <c r="M91" s="1273">
        <v>1</v>
      </c>
      <c r="N91" s="1273">
        <v>0</v>
      </c>
      <c r="O91" s="1284">
        <f t="shared" si="11"/>
        <v>1</v>
      </c>
      <c r="P91" s="1281">
        <v>2</v>
      </c>
      <c r="Q91" s="1280" t="s">
        <v>428</v>
      </c>
      <c r="R91" s="1291" t="s">
        <v>428</v>
      </c>
      <c r="W91" s="1630" t="s">
        <v>2238</v>
      </c>
      <c r="X91" s="1631"/>
    </row>
    <row r="92" spans="2:24" ht="14.75" customHeight="1">
      <c r="B92" s="1030" t="s">
        <v>1946</v>
      </c>
      <c r="C92" s="1031">
        <v>0</v>
      </c>
      <c r="D92" s="1031">
        <v>2.1527777777777781E-2</v>
      </c>
      <c r="E92" s="2894" t="s">
        <v>1633</v>
      </c>
      <c r="F92" s="2894"/>
      <c r="G92" s="2894"/>
      <c r="H92" s="2894"/>
      <c r="I92" s="2852"/>
      <c r="J92" s="2853"/>
      <c r="L92" s="1283">
        <v>43203</v>
      </c>
      <c r="M92" s="1273">
        <v>0</v>
      </c>
      <c r="N92" s="1273">
        <v>0</v>
      </c>
      <c r="O92" s="1284">
        <f t="shared" si="11"/>
        <v>0</v>
      </c>
      <c r="P92" s="1281">
        <v>2</v>
      </c>
      <c r="Q92" s="1280" t="s">
        <v>428</v>
      </c>
      <c r="R92" s="1291" t="s">
        <v>428</v>
      </c>
      <c r="W92" s="1633" t="s">
        <v>2239</v>
      </c>
      <c r="X92" s="1629" t="s">
        <v>2305</v>
      </c>
    </row>
    <row r="93" spans="2:24" ht="14.75" customHeight="1">
      <c r="B93" s="1030" t="s">
        <v>1949</v>
      </c>
      <c r="C93" s="1036">
        <v>0</v>
      </c>
      <c r="D93" s="1036">
        <v>4</v>
      </c>
      <c r="E93" s="2894" t="s">
        <v>1947</v>
      </c>
      <c r="F93" s="2894"/>
      <c r="G93" s="2894"/>
      <c r="H93" s="2894"/>
      <c r="I93" s="2852" t="s">
        <v>1948</v>
      </c>
      <c r="J93" s="2853"/>
      <c r="L93" s="1283">
        <v>43204</v>
      </c>
      <c r="M93" s="1273">
        <v>0</v>
      </c>
      <c r="N93" s="1273">
        <v>0</v>
      </c>
      <c r="O93" s="1284">
        <f t="shared" si="11"/>
        <v>0</v>
      </c>
      <c r="P93" s="1281">
        <v>2</v>
      </c>
      <c r="Q93" s="1280" t="s">
        <v>428</v>
      </c>
      <c r="R93" s="1291" t="s">
        <v>428</v>
      </c>
      <c r="W93" s="1630" t="s">
        <v>2240</v>
      </c>
      <c r="X93" s="1631"/>
    </row>
    <row r="94" spans="2:24" ht="14.75" customHeight="1">
      <c r="B94" s="1037" t="s">
        <v>2025</v>
      </c>
      <c r="C94" s="1045">
        <v>8.3333333333333332E-3</v>
      </c>
      <c r="D94" s="1031">
        <v>2.9166666666666664E-2</v>
      </c>
      <c r="E94" s="2894" t="s">
        <v>1633</v>
      </c>
      <c r="F94" s="2894"/>
      <c r="G94" s="2894"/>
      <c r="H94" s="2894"/>
      <c r="I94" s="2852" t="s">
        <v>2026</v>
      </c>
      <c r="J94" s="2853"/>
      <c r="L94" s="1283">
        <v>43205</v>
      </c>
      <c r="M94" s="1273">
        <v>0</v>
      </c>
      <c r="N94" s="1273">
        <v>0</v>
      </c>
      <c r="O94" s="1284">
        <f t="shared" si="11"/>
        <v>0</v>
      </c>
      <c r="P94" s="1281">
        <v>2</v>
      </c>
      <c r="Q94" s="1280" t="s">
        <v>428</v>
      </c>
      <c r="R94" s="1291" t="s">
        <v>428</v>
      </c>
      <c r="W94" s="1626" t="s">
        <v>2241</v>
      </c>
      <c r="X94" s="1625"/>
    </row>
    <row r="95" spans="2:24" ht="14.75" customHeight="1">
      <c r="B95" s="1037" t="s">
        <v>2043</v>
      </c>
      <c r="C95" s="1038">
        <v>4.5</v>
      </c>
      <c r="D95" s="1036">
        <v>9</v>
      </c>
      <c r="E95" s="2894" t="s">
        <v>2044</v>
      </c>
      <c r="F95" s="2894"/>
      <c r="G95" s="2894"/>
      <c r="H95" s="2894"/>
      <c r="I95" s="2852" t="s">
        <v>2045</v>
      </c>
      <c r="J95" s="2853"/>
      <c r="L95" s="1283">
        <v>43206</v>
      </c>
      <c r="M95" s="1273">
        <v>3</v>
      </c>
      <c r="N95" s="1273">
        <v>0</v>
      </c>
      <c r="O95" s="1284">
        <f t="shared" si="11"/>
        <v>3</v>
      </c>
      <c r="P95" s="1281">
        <v>5</v>
      </c>
      <c r="Q95" s="1280" t="s">
        <v>428</v>
      </c>
      <c r="R95" s="1291" t="s">
        <v>428</v>
      </c>
      <c r="W95" s="1626" t="s">
        <v>1493</v>
      </c>
      <c r="X95" s="1625"/>
    </row>
    <row r="96" spans="2:24" ht="14.75" customHeight="1">
      <c r="B96" s="1037" t="s">
        <v>2051</v>
      </c>
      <c r="C96" s="1045">
        <v>2.7083333333333334E-2</v>
      </c>
      <c r="D96" s="1045">
        <v>2.7083333333333334E-2</v>
      </c>
      <c r="E96" s="2911" t="s">
        <v>2049</v>
      </c>
      <c r="F96" s="2911"/>
      <c r="G96" s="2911"/>
      <c r="H96" s="2911"/>
      <c r="I96" s="2908" t="s">
        <v>2050</v>
      </c>
      <c r="J96" s="2909"/>
      <c r="L96" s="1283">
        <v>43207</v>
      </c>
      <c r="M96" s="1273">
        <v>4</v>
      </c>
      <c r="N96" s="1273">
        <v>0</v>
      </c>
      <c r="O96" s="1284">
        <f t="shared" si="11"/>
        <v>4</v>
      </c>
      <c r="P96" s="1281">
        <v>5</v>
      </c>
      <c r="Q96" s="1280" t="s">
        <v>428</v>
      </c>
      <c r="R96" s="1291" t="s">
        <v>428</v>
      </c>
      <c r="W96" s="1626" t="s">
        <v>2242</v>
      </c>
      <c r="X96" s="1625"/>
    </row>
    <row r="97" spans="2:24" ht="14.75" customHeight="1">
      <c r="B97" s="1030" t="s">
        <v>2174</v>
      </c>
      <c r="C97" s="1036"/>
      <c r="D97" s="1036"/>
      <c r="E97" s="2894"/>
      <c r="F97" s="2894"/>
      <c r="G97" s="2894"/>
      <c r="H97" s="2894"/>
      <c r="I97" s="2852"/>
      <c r="J97" s="2853"/>
      <c r="L97" s="1283">
        <v>43208</v>
      </c>
      <c r="M97" s="1273">
        <v>3</v>
      </c>
      <c r="N97" s="1273">
        <v>0</v>
      </c>
      <c r="O97" s="1284">
        <f t="shared" si="11"/>
        <v>3</v>
      </c>
      <c r="P97" s="1281">
        <v>5</v>
      </c>
      <c r="Q97" s="1276">
        <v>-2</v>
      </c>
      <c r="R97" s="1291" t="s">
        <v>428</v>
      </c>
      <c r="W97" s="1630" t="s">
        <v>2243</v>
      </c>
      <c r="X97" s="1631"/>
    </row>
    <row r="98" spans="2:24" ht="14.75" customHeight="1">
      <c r="B98" s="1037" t="s">
        <v>2202</v>
      </c>
      <c r="C98" s="1038">
        <v>3</v>
      </c>
      <c r="D98" s="1036">
        <v>5</v>
      </c>
      <c r="E98" s="2894" t="s">
        <v>2049</v>
      </c>
      <c r="F98" s="2894"/>
      <c r="G98" s="2894"/>
      <c r="H98" s="2894"/>
      <c r="I98" s="2852"/>
      <c r="J98" s="2853"/>
      <c r="L98" s="1283">
        <v>43209</v>
      </c>
      <c r="M98" s="1273">
        <v>0</v>
      </c>
      <c r="N98" s="1273">
        <v>0</v>
      </c>
      <c r="O98" s="1284">
        <f t="shared" si="11"/>
        <v>0</v>
      </c>
      <c r="P98" s="1281">
        <v>5</v>
      </c>
      <c r="Q98" s="1280" t="s">
        <v>428</v>
      </c>
      <c r="R98" s="1291" t="s">
        <v>428</v>
      </c>
      <c r="W98" s="1626" t="s">
        <v>2244</v>
      </c>
      <c r="X98" s="1625"/>
    </row>
    <row r="99" spans="2:24" ht="14.75" customHeight="1">
      <c r="B99" s="1037" t="s">
        <v>2220</v>
      </c>
      <c r="C99" s="1045">
        <v>3.1944444444444449E-2</v>
      </c>
      <c r="D99" s="1045">
        <v>3.1944444444444449E-2</v>
      </c>
      <c r="E99" s="2911" t="s">
        <v>2308</v>
      </c>
      <c r="F99" s="2911"/>
      <c r="G99" s="2911"/>
      <c r="H99" s="2911"/>
      <c r="I99" s="2908" t="s">
        <v>2219</v>
      </c>
      <c r="J99" s="2909"/>
      <c r="L99" s="1283">
        <v>43210</v>
      </c>
      <c r="M99" s="1273">
        <v>0</v>
      </c>
      <c r="N99" s="1273">
        <v>0</v>
      </c>
      <c r="O99" s="1284">
        <f t="shared" si="11"/>
        <v>0</v>
      </c>
      <c r="P99" s="1281">
        <v>5</v>
      </c>
      <c r="Q99" s="1280" t="s">
        <v>428</v>
      </c>
      <c r="R99" s="1291" t="s">
        <v>428</v>
      </c>
      <c r="W99" s="1626" t="s">
        <v>2245</v>
      </c>
      <c r="X99" s="1625"/>
    </row>
    <row r="100" spans="2:24" ht="14.75" customHeight="1">
      <c r="B100" s="1030" t="s">
        <v>2430</v>
      </c>
      <c r="C100" s="1031">
        <v>0</v>
      </c>
      <c r="D100" s="1031">
        <v>1.2499999999999999E-2</v>
      </c>
      <c r="E100" s="2894"/>
      <c r="F100" s="2894"/>
      <c r="G100" s="2894"/>
      <c r="H100" s="2894"/>
      <c r="I100" s="2852" t="s">
        <v>2431</v>
      </c>
      <c r="J100" s="2853"/>
      <c r="L100" s="1283">
        <v>43211</v>
      </c>
      <c r="M100" s="1273">
        <v>0</v>
      </c>
      <c r="N100" s="1273">
        <v>0</v>
      </c>
      <c r="O100" s="1284">
        <f t="shared" si="11"/>
        <v>0</v>
      </c>
      <c r="P100" s="1281">
        <v>5</v>
      </c>
      <c r="Q100" s="1280" t="s">
        <v>428</v>
      </c>
      <c r="R100" s="1291" t="s">
        <v>428</v>
      </c>
      <c r="W100" s="1626" t="s">
        <v>2246</v>
      </c>
      <c r="X100" s="1625"/>
    </row>
    <row r="101" spans="2:24" ht="14.75" customHeight="1">
      <c r="B101" s="1548" t="s">
        <v>2504</v>
      </c>
      <c r="C101" s="1031">
        <v>0</v>
      </c>
      <c r="D101" s="1031">
        <v>2.013888888888889E-2</v>
      </c>
      <c r="E101" s="2894" t="s">
        <v>1348</v>
      </c>
      <c r="F101" s="2894"/>
      <c r="G101" s="2894"/>
      <c r="H101" s="2894"/>
      <c r="I101" s="2852" t="s">
        <v>2505</v>
      </c>
      <c r="J101" s="2853"/>
      <c r="L101" s="1283">
        <v>43212</v>
      </c>
      <c r="M101" s="1273">
        <v>2</v>
      </c>
      <c r="N101" s="1273">
        <v>0</v>
      </c>
      <c r="O101" s="1284">
        <f t="shared" si="11"/>
        <v>2</v>
      </c>
      <c r="P101" s="1281">
        <v>5</v>
      </c>
      <c r="Q101" s="1280" t="s">
        <v>428</v>
      </c>
      <c r="R101" s="1291" t="s">
        <v>428</v>
      </c>
      <c r="W101" s="1630" t="s">
        <v>2247</v>
      </c>
      <c r="X101" s="1631"/>
    </row>
    <row r="102" spans="2:24" ht="14.75" customHeight="1">
      <c r="B102" s="1548" t="s">
        <v>2514</v>
      </c>
      <c r="C102" s="1031">
        <v>0</v>
      </c>
      <c r="D102" s="1031">
        <v>2.4999999999999998E-2</v>
      </c>
      <c r="E102" s="2894" t="s">
        <v>2515</v>
      </c>
      <c r="F102" s="2894"/>
      <c r="G102" s="2894"/>
      <c r="H102" s="2894"/>
      <c r="I102" s="2852" t="s">
        <v>2513</v>
      </c>
      <c r="J102" s="2853"/>
      <c r="K102" s="220"/>
      <c r="L102" s="1283">
        <v>43213</v>
      </c>
      <c r="M102" s="1273">
        <v>1</v>
      </c>
      <c r="N102" s="1273">
        <v>0</v>
      </c>
      <c r="O102" s="1284">
        <f t="shared" si="11"/>
        <v>1</v>
      </c>
      <c r="P102" s="1281">
        <v>5</v>
      </c>
      <c r="Q102" s="1280" t="s">
        <v>428</v>
      </c>
      <c r="R102" s="1291" t="s">
        <v>428</v>
      </c>
      <c r="W102" s="1626" t="s">
        <v>2248</v>
      </c>
      <c r="X102" s="1625"/>
    </row>
    <row r="103" spans="2:24" ht="14.75" customHeight="1">
      <c r="B103" s="1548" t="s">
        <v>2533</v>
      </c>
      <c r="C103" s="1031">
        <v>0</v>
      </c>
      <c r="D103" s="1031">
        <v>1.7361111111111112E-2</v>
      </c>
      <c r="E103" s="2894" t="s">
        <v>2529</v>
      </c>
      <c r="F103" s="2894"/>
      <c r="G103" s="2894"/>
      <c r="H103" s="2894"/>
      <c r="I103" s="2941" t="s">
        <v>2532</v>
      </c>
      <c r="J103" s="2853"/>
      <c r="K103" s="220" t="s">
        <v>1264</v>
      </c>
      <c r="L103" s="1283">
        <v>43214</v>
      </c>
      <c r="M103" s="1273">
        <v>2</v>
      </c>
      <c r="N103" s="1273">
        <v>0</v>
      </c>
      <c r="O103" s="1284">
        <f t="shared" si="11"/>
        <v>2</v>
      </c>
      <c r="P103" s="1281">
        <v>5</v>
      </c>
      <c r="Q103" s="1280" t="s">
        <v>428</v>
      </c>
      <c r="R103" s="1291" t="s">
        <v>428</v>
      </c>
      <c r="W103" s="1626" t="s">
        <v>2249</v>
      </c>
      <c r="X103" s="1625"/>
    </row>
    <row r="104" spans="2:24" ht="14.75" customHeight="1">
      <c r="B104" s="1663"/>
      <c r="C104" s="1664"/>
      <c r="D104" s="1664"/>
      <c r="E104" s="1665"/>
      <c r="F104" s="1665"/>
      <c r="G104" s="1665"/>
      <c r="H104" s="1665"/>
      <c r="I104" s="1666"/>
      <c r="J104" s="1666"/>
      <c r="K104" s="220"/>
      <c r="L104" s="1283">
        <v>43215</v>
      </c>
      <c r="M104" s="1273">
        <v>2</v>
      </c>
      <c r="N104" s="1273">
        <v>0</v>
      </c>
      <c r="O104" s="1284">
        <f t="shared" si="11"/>
        <v>2</v>
      </c>
      <c r="P104" s="1281">
        <v>5</v>
      </c>
      <c r="Q104" s="1280" t="s">
        <v>428</v>
      </c>
      <c r="R104" s="1291" t="s">
        <v>428</v>
      </c>
      <c r="W104" s="1626" t="s">
        <v>2250</v>
      </c>
      <c r="X104" s="1625"/>
    </row>
    <row r="105" spans="2:24" ht="14.75" customHeight="1">
      <c r="B105" s="2940" t="s">
        <v>1387</v>
      </c>
      <c r="C105" s="2940"/>
      <c r="D105" s="2940"/>
      <c r="E105" s="2940"/>
      <c r="F105" s="2940"/>
      <c r="G105" s="2940"/>
      <c r="H105" s="2940"/>
      <c r="I105" s="2940"/>
      <c r="J105" s="2940"/>
      <c r="K105" s="220"/>
      <c r="L105" s="1283">
        <v>43216</v>
      </c>
      <c r="M105" s="1273">
        <v>0</v>
      </c>
      <c r="N105" s="1273">
        <v>0</v>
      </c>
      <c r="O105" s="1284">
        <f t="shared" si="11"/>
        <v>0</v>
      </c>
      <c r="P105" s="1281">
        <v>5</v>
      </c>
      <c r="Q105" s="1280" t="s">
        <v>428</v>
      </c>
      <c r="R105" s="1291" t="s">
        <v>428</v>
      </c>
      <c r="W105" s="1630" t="s">
        <v>2251</v>
      </c>
      <c r="X105" s="1631"/>
    </row>
    <row r="106" spans="2:24" ht="14.75" customHeight="1">
      <c r="B106" s="2968" t="s">
        <v>1391</v>
      </c>
      <c r="C106" s="2968"/>
      <c r="D106" s="2968"/>
      <c r="E106" s="2968"/>
      <c r="F106" s="2968"/>
      <c r="G106" s="2968"/>
      <c r="H106" s="2968"/>
      <c r="I106" s="2968"/>
      <c r="J106" s="2968"/>
      <c r="L106" s="1283">
        <v>43217</v>
      </c>
      <c r="M106" s="1273">
        <v>3</v>
      </c>
      <c r="N106" s="1273">
        <v>0</v>
      </c>
      <c r="O106" s="1284">
        <f t="shared" si="11"/>
        <v>3</v>
      </c>
      <c r="P106" s="1281">
        <v>5</v>
      </c>
      <c r="Q106" s="1280" t="s">
        <v>428</v>
      </c>
      <c r="R106" s="1291" t="s">
        <v>428</v>
      </c>
      <c r="W106" s="1626" t="s">
        <v>2252</v>
      </c>
      <c r="X106" s="1625"/>
    </row>
    <row r="107" spans="2:24" ht="14.75" customHeight="1">
      <c r="B107" s="1041" t="s">
        <v>1342</v>
      </c>
      <c r="C107" s="1041" t="s">
        <v>1343</v>
      </c>
      <c r="D107" s="1042" t="s">
        <v>408</v>
      </c>
      <c r="E107" s="1649" t="s">
        <v>1344</v>
      </c>
      <c r="F107" s="1649"/>
      <c r="G107" s="1649"/>
      <c r="H107" s="1649"/>
      <c r="I107" s="2875" t="s">
        <v>1345</v>
      </c>
      <c r="J107" s="2875"/>
      <c r="K107" s="1638"/>
      <c r="L107" s="1283">
        <v>43218</v>
      </c>
      <c r="M107" s="1273">
        <v>2</v>
      </c>
      <c r="N107" s="1273">
        <v>0</v>
      </c>
      <c r="O107" s="1284">
        <f t="shared" si="11"/>
        <v>2</v>
      </c>
      <c r="P107" s="1281">
        <v>5</v>
      </c>
      <c r="Q107" s="1280" t="s">
        <v>428</v>
      </c>
      <c r="R107" s="1291" t="s">
        <v>428</v>
      </c>
      <c r="W107" s="1626" t="s">
        <v>2253</v>
      </c>
      <c r="X107" s="1625"/>
    </row>
    <row r="108" spans="2:24" ht="14.75" customHeight="1">
      <c r="B108" s="2841" t="s">
        <v>1389</v>
      </c>
      <c r="C108" s="2820"/>
      <c r="D108" s="2820"/>
      <c r="E108" s="2820"/>
      <c r="F108" s="2820"/>
      <c r="G108" s="2820"/>
      <c r="H108" s="2820"/>
      <c r="I108" s="2820"/>
      <c r="J108" s="2842"/>
      <c r="K108" s="1638"/>
      <c r="L108" s="1283">
        <v>43219</v>
      </c>
      <c r="M108" s="1273">
        <v>3</v>
      </c>
      <c r="N108" s="1273">
        <v>1</v>
      </c>
      <c r="O108" s="1284">
        <f t="shared" si="11"/>
        <v>4</v>
      </c>
      <c r="P108" s="1281">
        <v>5</v>
      </c>
      <c r="Q108" s="1280" t="s">
        <v>428</v>
      </c>
      <c r="R108" s="1291" t="s">
        <v>428</v>
      </c>
      <c r="W108" s="1630" t="s">
        <v>2254</v>
      </c>
      <c r="X108" s="1631"/>
    </row>
    <row r="109" spans="2:24" ht="14.75" customHeight="1" thickBot="1">
      <c r="B109" s="1622" t="s">
        <v>2370</v>
      </c>
      <c r="C109" s="1640">
        <v>11</v>
      </c>
      <c r="D109" s="1654">
        <v>11</v>
      </c>
      <c r="E109" s="2882" t="s">
        <v>2370</v>
      </c>
      <c r="F109" s="2882"/>
      <c r="G109" s="2882"/>
      <c r="H109" s="2882"/>
      <c r="I109" s="2912" t="s">
        <v>2371</v>
      </c>
      <c r="J109" s="2913"/>
      <c r="K109" s="1638"/>
      <c r="L109" s="1283">
        <v>43220</v>
      </c>
      <c r="M109" s="1273">
        <v>1</v>
      </c>
      <c r="N109" s="1273">
        <v>0</v>
      </c>
      <c r="O109" s="1284">
        <f t="shared" si="11"/>
        <v>1</v>
      </c>
      <c r="P109" s="1281">
        <v>5</v>
      </c>
      <c r="Q109" s="1280" t="s">
        <v>428</v>
      </c>
      <c r="R109" s="1291" t="s">
        <v>428</v>
      </c>
      <c r="W109" s="1626" t="s">
        <v>2255</v>
      </c>
      <c r="X109" s="1625"/>
    </row>
    <row r="110" spans="2:24" ht="14.75" customHeight="1">
      <c r="B110" s="1622" t="s">
        <v>2377</v>
      </c>
      <c r="C110" s="1045">
        <v>9.0277777777777787E-3</v>
      </c>
      <c r="D110" s="1045">
        <v>9.0277777777777787E-3</v>
      </c>
      <c r="E110" s="2882" t="s">
        <v>2370</v>
      </c>
      <c r="F110" s="2882"/>
      <c r="G110" s="2882"/>
      <c r="H110" s="2882"/>
      <c r="I110" s="2912" t="s">
        <v>2372</v>
      </c>
      <c r="J110" s="2913"/>
      <c r="L110" s="1010" t="s">
        <v>1312</v>
      </c>
      <c r="M110" s="1011">
        <f>SUM(M80:M109)/30</f>
        <v>1.1666666666666667</v>
      </c>
      <c r="N110" s="1011">
        <f>SUM(N80:N109)/30</f>
        <v>3.3333333333333333E-2</v>
      </c>
      <c r="O110" s="1011">
        <f>SUM(O80:O109)/30</f>
        <v>1.2</v>
      </c>
      <c r="P110" s="1011">
        <f>SUM(P80:P109)/30</f>
        <v>4.166666666666667</v>
      </c>
      <c r="Q110" s="1175" t="s">
        <v>1637</v>
      </c>
      <c r="R110" s="1176" t="s">
        <v>1637</v>
      </c>
      <c r="W110" s="1626" t="s">
        <v>2256</v>
      </c>
      <c r="X110" s="1625"/>
    </row>
    <row r="111" spans="2:24" ht="14.75" customHeight="1" thickBot="1">
      <c r="B111" s="1621" t="s">
        <v>1591</v>
      </c>
      <c r="C111" s="1620">
        <v>3</v>
      </c>
      <c r="D111" s="1038">
        <v>3</v>
      </c>
      <c r="E111" s="2882" t="s">
        <v>1589</v>
      </c>
      <c r="F111" s="2882"/>
      <c r="G111" s="2882"/>
      <c r="H111" s="2882"/>
      <c r="I111" s="2906" t="s">
        <v>1590</v>
      </c>
      <c r="J111" s="2907"/>
      <c r="L111" s="1007" t="s">
        <v>370</v>
      </c>
      <c r="M111" s="1008">
        <f>SUM(M80:M109)</f>
        <v>35</v>
      </c>
      <c r="N111" s="1009">
        <f>SUM(N80:N109)</f>
        <v>1</v>
      </c>
      <c r="O111" s="1009">
        <f>SUM(O80:O109)</f>
        <v>36</v>
      </c>
      <c r="P111" s="1009">
        <f>SUM(P80:P109)</f>
        <v>125</v>
      </c>
      <c r="Q111" s="1177" t="s">
        <v>1349</v>
      </c>
      <c r="R111" s="1178">
        <v>0</v>
      </c>
      <c r="W111" s="1630" t="s">
        <v>2257</v>
      </c>
      <c r="X111" s="1631"/>
    </row>
    <row r="112" spans="2:24" ht="14.75" customHeight="1">
      <c r="B112" s="1621" t="s">
        <v>2379</v>
      </c>
      <c r="C112" s="1045">
        <v>1.3888888888888888E-2</v>
      </c>
      <c r="D112" s="1045">
        <v>1.3888888888888888E-2</v>
      </c>
      <c r="E112" s="2882" t="s">
        <v>2380</v>
      </c>
      <c r="F112" s="2882"/>
      <c r="G112" s="2882"/>
      <c r="H112" s="2882"/>
      <c r="I112" s="2906" t="s">
        <v>2378</v>
      </c>
      <c r="J112" s="2910"/>
      <c r="K112" s="931" t="s">
        <v>1264</v>
      </c>
      <c r="L112" s="953"/>
      <c r="M112" s="953"/>
      <c r="N112" s="953"/>
      <c r="O112" s="347"/>
      <c r="P112" s="347"/>
      <c r="Q112" s="929"/>
      <c r="W112" s="1626" t="s">
        <v>2258</v>
      </c>
      <c r="X112" s="1625"/>
    </row>
    <row r="113" spans="2:51" ht="14.75" customHeight="1">
      <c r="B113" s="1046" t="s">
        <v>1388</v>
      </c>
      <c r="C113" s="1047">
        <v>0</v>
      </c>
      <c r="D113" s="1047">
        <v>1</v>
      </c>
      <c r="E113" s="2838" t="s">
        <v>1491</v>
      </c>
      <c r="F113" s="2838"/>
      <c r="G113" s="2838"/>
      <c r="H113" s="2838"/>
      <c r="I113" s="2899" t="s">
        <v>1390</v>
      </c>
      <c r="J113" s="2900"/>
      <c r="L113" s="743" t="s">
        <v>1261</v>
      </c>
      <c r="M113" s="743" t="s">
        <v>1279</v>
      </c>
      <c r="N113" s="743" t="s">
        <v>1278</v>
      </c>
      <c r="O113" s="743" t="s">
        <v>1280</v>
      </c>
      <c r="P113" s="743" t="s">
        <v>1262</v>
      </c>
      <c r="Q113" s="743" t="s">
        <v>1276</v>
      </c>
      <c r="R113" s="1167" t="s">
        <v>1638</v>
      </c>
      <c r="W113" s="1626" t="s">
        <v>2259</v>
      </c>
      <c r="X113" s="1625"/>
    </row>
    <row r="114" spans="2:51" ht="14.75" customHeight="1">
      <c r="B114" s="1621" t="s">
        <v>1393</v>
      </c>
      <c r="C114" s="1620">
        <v>1</v>
      </c>
      <c r="D114" s="1036">
        <v>2</v>
      </c>
      <c r="E114" s="2838" t="s">
        <v>1463</v>
      </c>
      <c r="F114" s="2838"/>
      <c r="G114" s="2838"/>
      <c r="H114" s="2838"/>
      <c r="I114" s="2839" t="s">
        <v>1392</v>
      </c>
      <c r="J114" s="2840"/>
      <c r="L114" s="1283">
        <v>43179</v>
      </c>
      <c r="M114" s="1273">
        <v>1</v>
      </c>
      <c r="N114" s="1284">
        <v>2</v>
      </c>
      <c r="O114" s="1284">
        <f t="shared" ref="O114:O125" si="12">SUM(M114:N114)</f>
        <v>3</v>
      </c>
      <c r="P114" s="1288" t="s">
        <v>428</v>
      </c>
      <c r="Q114" s="1289">
        <v>-3</v>
      </c>
      <c r="R114" s="1267" t="s">
        <v>428</v>
      </c>
      <c r="W114" s="1626" t="s">
        <v>2260</v>
      </c>
      <c r="X114" s="1625"/>
    </row>
    <row r="115" spans="2:51" ht="14.75" customHeight="1">
      <c r="B115" s="1046" t="s">
        <v>1395</v>
      </c>
      <c r="C115" s="1047">
        <v>0</v>
      </c>
      <c r="D115" s="1047">
        <v>2</v>
      </c>
      <c r="E115" s="2838" t="s">
        <v>1457</v>
      </c>
      <c r="F115" s="2838"/>
      <c r="G115" s="2838"/>
      <c r="H115" s="2838"/>
      <c r="I115" s="2899" t="s">
        <v>1394</v>
      </c>
      <c r="J115" s="2900"/>
      <c r="L115" s="1283">
        <v>43180</v>
      </c>
      <c r="M115" s="1273">
        <v>1</v>
      </c>
      <c r="N115" s="1284">
        <v>2</v>
      </c>
      <c r="O115" s="1284">
        <f t="shared" si="12"/>
        <v>3</v>
      </c>
      <c r="P115" s="1279">
        <v>4</v>
      </c>
      <c r="Q115" s="1290">
        <v>-2</v>
      </c>
      <c r="R115" s="1267" t="s">
        <v>428</v>
      </c>
      <c r="W115" s="1626" t="s">
        <v>2261</v>
      </c>
      <c r="X115" s="1625"/>
    </row>
    <row r="116" spans="2:51" ht="14.75" customHeight="1">
      <c r="B116" s="1046" t="s">
        <v>1397</v>
      </c>
      <c r="C116" s="1049">
        <v>0</v>
      </c>
      <c r="D116" s="1048">
        <v>2</v>
      </c>
      <c r="E116" s="2838" t="s">
        <v>1457</v>
      </c>
      <c r="F116" s="2838"/>
      <c r="G116" s="2838"/>
      <c r="H116" s="2901"/>
      <c r="I116" s="1071" t="s">
        <v>1396</v>
      </c>
      <c r="J116" s="1071" t="s">
        <v>1497</v>
      </c>
      <c r="K116" s="220"/>
      <c r="L116" s="1283">
        <v>43181</v>
      </c>
      <c r="M116" s="1273">
        <v>2</v>
      </c>
      <c r="N116" s="1284">
        <v>2</v>
      </c>
      <c r="O116" s="1284">
        <f t="shared" si="12"/>
        <v>4</v>
      </c>
      <c r="P116" s="1288">
        <v>4</v>
      </c>
      <c r="Q116" s="1294" t="s">
        <v>428</v>
      </c>
      <c r="R116" s="1291" t="s">
        <v>428</v>
      </c>
      <c r="W116" s="1626" t="s">
        <v>2262</v>
      </c>
      <c r="X116" s="1625"/>
    </row>
    <row r="117" spans="2:51" ht="14.75" customHeight="1">
      <c r="B117" s="959" t="s">
        <v>1398</v>
      </c>
      <c r="C117" s="1049"/>
      <c r="D117" s="1048"/>
      <c r="E117" s="2838" t="s">
        <v>1457</v>
      </c>
      <c r="F117" s="2838"/>
      <c r="G117" s="2838"/>
      <c r="H117" s="2838"/>
      <c r="I117" s="2905"/>
      <c r="J117" s="2900"/>
      <c r="K117" s="1657"/>
      <c r="L117" s="1283">
        <v>43182</v>
      </c>
      <c r="M117" s="1273">
        <v>1</v>
      </c>
      <c r="N117" s="1284">
        <v>0</v>
      </c>
      <c r="O117" s="1284">
        <f t="shared" si="12"/>
        <v>1</v>
      </c>
      <c r="P117" s="1279">
        <v>4</v>
      </c>
      <c r="Q117" s="1290">
        <v>-2</v>
      </c>
      <c r="R117" s="1291" t="s">
        <v>428</v>
      </c>
      <c r="W117" s="1626" t="s">
        <v>2263</v>
      </c>
      <c r="X117" s="1625"/>
    </row>
    <row r="118" spans="2:51" ht="14.75" customHeight="1">
      <c r="B118" s="1621" t="s">
        <v>1481</v>
      </c>
      <c r="C118" s="1620">
        <v>1</v>
      </c>
      <c r="D118" s="1048">
        <v>2</v>
      </c>
      <c r="E118" s="2838" t="s">
        <v>1457</v>
      </c>
      <c r="F118" s="2838"/>
      <c r="G118" s="2838"/>
      <c r="H118" s="2838"/>
      <c r="I118" s="2905"/>
      <c r="J118" s="2900"/>
      <c r="K118" s="1657"/>
      <c r="L118" s="1283">
        <v>43183</v>
      </c>
      <c r="M118" s="1273">
        <v>0</v>
      </c>
      <c r="N118" s="1273">
        <v>1</v>
      </c>
      <c r="O118" s="1284">
        <f t="shared" si="12"/>
        <v>1</v>
      </c>
      <c r="P118" s="1279">
        <v>4</v>
      </c>
      <c r="Q118" s="1280" t="s">
        <v>428</v>
      </c>
      <c r="R118" s="1291" t="s">
        <v>428</v>
      </c>
      <c r="W118" s="1630" t="s">
        <v>2264</v>
      </c>
      <c r="X118" s="1631"/>
    </row>
    <row r="119" spans="2:51" ht="14.75" customHeight="1">
      <c r="B119" s="1171" t="s">
        <v>2347</v>
      </c>
      <c r="C119" s="1049">
        <v>0</v>
      </c>
      <c r="D119" s="1048" t="s">
        <v>2348</v>
      </c>
      <c r="E119" s="2838" t="s">
        <v>1902</v>
      </c>
      <c r="F119" s="2838"/>
      <c r="G119" s="2838"/>
      <c r="H119" s="2838"/>
      <c r="I119" s="2899" t="s">
        <v>2349</v>
      </c>
      <c r="J119" s="2900"/>
      <c r="K119" s="1222"/>
      <c r="L119" s="1283">
        <v>43184</v>
      </c>
      <c r="M119" s="1273">
        <v>1</v>
      </c>
      <c r="N119" s="1273">
        <v>0</v>
      </c>
      <c r="O119" s="1284">
        <f t="shared" si="12"/>
        <v>1</v>
      </c>
      <c r="P119" s="1279">
        <v>4</v>
      </c>
      <c r="Q119" s="1280" t="s">
        <v>428</v>
      </c>
      <c r="R119" s="1291" t="s">
        <v>428</v>
      </c>
      <c r="W119" s="1632" t="s">
        <v>2265</v>
      </c>
      <c r="X119" s="1629" t="s">
        <v>2305</v>
      </c>
    </row>
    <row r="120" spans="2:51" ht="14.75" customHeight="1">
      <c r="B120" s="1621" t="s">
        <v>2171</v>
      </c>
      <c r="C120" s="1620">
        <v>1</v>
      </c>
      <c r="D120" s="1038">
        <v>1</v>
      </c>
      <c r="E120" s="2882" t="s">
        <v>2170</v>
      </c>
      <c r="F120" s="2882"/>
      <c r="G120" s="2882"/>
      <c r="H120" s="2882"/>
      <c r="I120" s="2906" t="s">
        <v>2169</v>
      </c>
      <c r="J120" s="2907"/>
      <c r="K120" s="1222"/>
      <c r="L120" s="1283">
        <v>43185</v>
      </c>
      <c r="M120" s="1273">
        <v>2</v>
      </c>
      <c r="N120" s="1273">
        <v>0</v>
      </c>
      <c r="O120" s="1284">
        <f t="shared" si="12"/>
        <v>2</v>
      </c>
      <c r="P120" s="1279">
        <v>4</v>
      </c>
      <c r="Q120" s="1272">
        <v>-2</v>
      </c>
      <c r="R120" s="1291" t="s">
        <v>428</v>
      </c>
      <c r="S120" s="1222"/>
      <c r="W120" s="1630" t="s">
        <v>2266</v>
      </c>
      <c r="X120" s="1631"/>
      <c r="Z120" s="1234"/>
      <c r="AA120" s="1234"/>
      <c r="AB120" s="1234"/>
      <c r="AC120" s="1235"/>
      <c r="AY120" s="1222"/>
    </row>
    <row r="121" spans="2:51" ht="14.75" customHeight="1">
      <c r="B121" s="1621" t="s">
        <v>2172</v>
      </c>
      <c r="C121" s="1620">
        <v>1</v>
      </c>
      <c r="D121" s="1048">
        <v>2</v>
      </c>
      <c r="E121" s="2838" t="s">
        <v>2170</v>
      </c>
      <c r="F121" s="2838"/>
      <c r="G121" s="2838"/>
      <c r="H121" s="2838"/>
      <c r="I121" s="2899"/>
      <c r="J121" s="2900"/>
      <c r="K121" s="1638"/>
      <c r="L121" s="1283">
        <v>43186</v>
      </c>
      <c r="M121" s="1273">
        <v>0</v>
      </c>
      <c r="N121" s="1273">
        <v>2</v>
      </c>
      <c r="O121" s="1284">
        <f t="shared" si="12"/>
        <v>2</v>
      </c>
      <c r="P121" s="1279">
        <v>4</v>
      </c>
      <c r="Q121" s="1272">
        <v>-1</v>
      </c>
      <c r="R121" s="1291" t="s">
        <v>428</v>
      </c>
      <c r="S121" s="1222"/>
      <c r="W121" s="1626" t="s">
        <v>2267</v>
      </c>
      <c r="X121" s="1625"/>
      <c r="Z121" s="1234"/>
      <c r="AA121" s="1234"/>
      <c r="AB121" s="1234"/>
      <c r="AC121" s="1235"/>
      <c r="AY121" s="1222"/>
    </row>
    <row r="122" spans="2:51" ht="14.75" customHeight="1">
      <c r="B122" s="1171" t="s">
        <v>2320</v>
      </c>
      <c r="C122" s="1049">
        <v>0</v>
      </c>
      <c r="D122" s="1048">
        <v>6</v>
      </c>
      <c r="E122" s="2838" t="s">
        <v>2322</v>
      </c>
      <c r="F122" s="2838"/>
      <c r="G122" s="2838"/>
      <c r="H122" s="2838"/>
      <c r="I122" s="2897" t="s">
        <v>2321</v>
      </c>
      <c r="J122" s="2898"/>
      <c r="K122" s="1638"/>
      <c r="L122" s="1283">
        <v>43187</v>
      </c>
      <c r="M122" s="1273">
        <v>5</v>
      </c>
      <c r="N122" s="1273">
        <v>0</v>
      </c>
      <c r="O122" s="1284">
        <f t="shared" si="12"/>
        <v>5</v>
      </c>
      <c r="P122" s="1288">
        <v>5</v>
      </c>
      <c r="Q122" s="1280" t="s">
        <v>428</v>
      </c>
      <c r="R122" s="1291" t="s">
        <v>428</v>
      </c>
      <c r="S122" s="1222"/>
      <c r="W122" s="1626" t="s">
        <v>2268</v>
      </c>
      <c r="X122" s="1625"/>
      <c r="Z122" s="1234"/>
      <c r="AA122" s="1234"/>
      <c r="AB122" s="1234"/>
      <c r="AC122" s="1235"/>
      <c r="AY122" s="1222"/>
    </row>
    <row r="123" spans="2:51" ht="14.75" customHeight="1">
      <c r="B123" s="1171" t="s">
        <v>2331</v>
      </c>
      <c r="C123" s="1049">
        <v>0</v>
      </c>
      <c r="D123" s="1048">
        <v>5</v>
      </c>
      <c r="E123" s="2838" t="s">
        <v>2333</v>
      </c>
      <c r="F123" s="2838"/>
      <c r="G123" s="2838"/>
      <c r="H123" s="2838"/>
      <c r="I123" s="2897" t="s">
        <v>2332</v>
      </c>
      <c r="J123" s="2898"/>
      <c r="K123" s="284"/>
      <c r="L123" s="1283">
        <v>43188</v>
      </c>
      <c r="M123" s="1273">
        <v>1</v>
      </c>
      <c r="N123" s="1273">
        <v>2</v>
      </c>
      <c r="O123" s="1284">
        <f t="shared" si="12"/>
        <v>3</v>
      </c>
      <c r="P123" s="1279">
        <v>5</v>
      </c>
      <c r="Q123" s="1280" t="s">
        <v>428</v>
      </c>
      <c r="R123" s="1291" t="s">
        <v>428</v>
      </c>
      <c r="W123" s="1626" t="s">
        <v>2269</v>
      </c>
      <c r="X123" s="1625"/>
    </row>
    <row r="124" spans="2:51" ht="14.75" customHeight="1">
      <c r="B124" s="1171" t="s">
        <v>2344</v>
      </c>
      <c r="C124" s="1049">
        <v>0</v>
      </c>
      <c r="D124" s="1048">
        <v>7</v>
      </c>
      <c r="E124" s="2838" t="s">
        <v>1457</v>
      </c>
      <c r="F124" s="2838"/>
      <c r="G124" s="2838"/>
      <c r="H124" s="2838"/>
      <c r="I124" s="2897" t="s">
        <v>2343</v>
      </c>
      <c r="J124" s="2898"/>
      <c r="K124" s="1657"/>
      <c r="L124" s="1283">
        <v>43189</v>
      </c>
      <c r="M124" s="1273">
        <v>1</v>
      </c>
      <c r="N124" s="1273">
        <v>0</v>
      </c>
      <c r="O124" s="1284">
        <f t="shared" si="12"/>
        <v>1</v>
      </c>
      <c r="P124" s="1279">
        <v>5</v>
      </c>
      <c r="Q124" s="1272">
        <v>-3</v>
      </c>
      <c r="R124" s="1291" t="s">
        <v>428</v>
      </c>
      <c r="W124" s="1630" t="s">
        <v>1425</v>
      </c>
      <c r="X124" s="1631"/>
    </row>
    <row r="125" spans="2:51" ht="14.75" customHeight="1" thickBot="1">
      <c r="B125" s="1171" t="s">
        <v>2395</v>
      </c>
      <c r="C125" s="1049">
        <v>0</v>
      </c>
      <c r="D125" s="1031">
        <v>1.6666666666666666E-2</v>
      </c>
      <c r="E125" s="2838" t="s">
        <v>1457</v>
      </c>
      <c r="F125" s="2838"/>
      <c r="G125" s="2838"/>
      <c r="H125" s="2838"/>
      <c r="I125" s="2899" t="s">
        <v>2394</v>
      </c>
      <c r="J125" s="2900"/>
      <c r="K125" s="1657"/>
      <c r="L125" s="1285">
        <v>43190</v>
      </c>
      <c r="M125" s="1286">
        <v>1</v>
      </c>
      <c r="N125" s="1286">
        <v>0</v>
      </c>
      <c r="O125" s="1287">
        <f t="shared" si="12"/>
        <v>1</v>
      </c>
      <c r="P125" s="1293">
        <v>5</v>
      </c>
      <c r="Q125" s="1272">
        <v>-2</v>
      </c>
      <c r="R125" s="1291" t="s">
        <v>428</v>
      </c>
      <c r="W125" s="1626" t="s">
        <v>2270</v>
      </c>
      <c r="X125" s="1625"/>
    </row>
    <row r="126" spans="2:51" ht="14.75" customHeight="1">
      <c r="B126" s="1171" t="s">
        <v>2499</v>
      </c>
      <c r="C126" s="1049">
        <v>0</v>
      </c>
      <c r="D126" s="1048">
        <v>24</v>
      </c>
      <c r="E126" s="2838" t="s">
        <v>1457</v>
      </c>
      <c r="F126" s="2838"/>
      <c r="G126" s="2838"/>
      <c r="H126" s="2838"/>
      <c r="I126" s="2899" t="s">
        <v>2500</v>
      </c>
      <c r="J126" s="2900"/>
      <c r="K126" s="1657"/>
      <c r="L126" s="1005" t="s">
        <v>1311</v>
      </c>
      <c r="M126" s="1006">
        <f>SUM(M114:M125)/12</f>
        <v>1.3333333333333333</v>
      </c>
      <c r="N126" s="1006">
        <f>SUM(N114:N125)/12</f>
        <v>0.91666666666666663</v>
      </c>
      <c r="O126" s="1006">
        <f>SUM(O114:O125)/12</f>
        <v>2.25</v>
      </c>
      <c r="P126" s="1006">
        <f>SUM(P114:P125)/12</f>
        <v>4</v>
      </c>
      <c r="Q126" s="1175" t="s">
        <v>1637</v>
      </c>
      <c r="R126" s="1176" t="s">
        <v>1637</v>
      </c>
      <c r="W126" s="1626" t="s">
        <v>2271</v>
      </c>
      <c r="X126" s="1625"/>
    </row>
    <row r="127" spans="2:51" ht="14.75" customHeight="1" thickBot="1">
      <c r="B127" s="2841" t="s">
        <v>181</v>
      </c>
      <c r="C127" s="2820"/>
      <c r="D127" s="2820"/>
      <c r="E127" s="2820"/>
      <c r="F127" s="2820"/>
      <c r="G127" s="2820"/>
      <c r="H127" s="2820"/>
      <c r="I127" s="2820"/>
      <c r="J127" s="2842"/>
      <c r="K127" s="1657"/>
      <c r="L127" s="1007" t="s">
        <v>370</v>
      </c>
      <c r="M127" s="1008">
        <f>SUM(M114:M125)</f>
        <v>16</v>
      </c>
      <c r="N127" s="1008">
        <f>SUM(N114:N125)/2</f>
        <v>5.5</v>
      </c>
      <c r="O127" s="1009">
        <f>SUM(O114:O125)</f>
        <v>27</v>
      </c>
      <c r="P127" s="1009">
        <f>SUM(P114:P125)</f>
        <v>48</v>
      </c>
      <c r="Q127" s="1177" t="s">
        <v>1314</v>
      </c>
      <c r="R127" s="1178">
        <v>0</v>
      </c>
      <c r="W127" s="1626" t="s">
        <v>2272</v>
      </c>
      <c r="X127" s="1625"/>
    </row>
    <row r="128" spans="2:51" ht="14.75" customHeight="1">
      <c r="B128" s="1671" t="s">
        <v>2547</v>
      </c>
      <c r="C128" s="1045">
        <v>2.9861111111111113E-2</v>
      </c>
      <c r="D128" s="1045">
        <v>2.9861111111111113E-2</v>
      </c>
      <c r="E128" s="2882" t="s">
        <v>1892</v>
      </c>
      <c r="F128" s="2882"/>
      <c r="G128" s="2882"/>
      <c r="H128" s="2882"/>
      <c r="I128" s="2895" t="s">
        <v>2548</v>
      </c>
      <c r="J128" s="2896"/>
      <c r="K128" s="1657"/>
      <c r="L128" s="123"/>
      <c r="S128" s="1222"/>
      <c r="W128" s="1626" t="s">
        <v>2273</v>
      </c>
      <c r="X128" s="1625"/>
      <c r="Z128" s="1234"/>
      <c r="AA128" s="1234"/>
      <c r="AB128" s="1234"/>
      <c r="AC128" s="1235"/>
      <c r="AY128" s="1222"/>
    </row>
    <row r="129" spans="2:51" ht="14.75" customHeight="1">
      <c r="B129" s="1689" t="s">
        <v>2544</v>
      </c>
      <c r="C129" s="1690">
        <v>0</v>
      </c>
      <c r="D129" s="1691">
        <v>1</v>
      </c>
      <c r="E129" s="2887" t="s">
        <v>1892</v>
      </c>
      <c r="F129" s="2887"/>
      <c r="G129" s="2887"/>
      <c r="H129" s="2887"/>
      <c r="I129" s="2902" t="s">
        <v>2554</v>
      </c>
      <c r="J129" s="2903"/>
      <c r="K129" s="1657"/>
      <c r="L129" s="123"/>
      <c r="W129" s="1626" t="s">
        <v>2274</v>
      </c>
      <c r="X129" s="1625"/>
    </row>
    <row r="130" spans="2:51" ht="14.75" customHeight="1">
      <c r="B130" s="1689" t="s">
        <v>2545</v>
      </c>
      <c r="C130" s="1690">
        <v>0</v>
      </c>
      <c r="D130" s="1691">
        <v>2</v>
      </c>
      <c r="E130" s="2887" t="s">
        <v>1892</v>
      </c>
      <c r="F130" s="2887"/>
      <c r="G130" s="2887"/>
      <c r="H130" s="2887"/>
      <c r="I130" s="2902" t="s">
        <v>2553</v>
      </c>
      <c r="J130" s="2903"/>
      <c r="K130" s="1657" t="s">
        <v>1264</v>
      </c>
      <c r="L130" s="123"/>
      <c r="W130" s="1630" t="s">
        <v>1889</v>
      </c>
      <c r="X130" s="1631"/>
    </row>
    <row r="131" spans="2:51" ht="14.75" customHeight="1">
      <c r="B131" s="1671" t="s">
        <v>2546</v>
      </c>
      <c r="C131" s="1672">
        <v>1</v>
      </c>
      <c r="D131" s="1673">
        <v>1</v>
      </c>
      <c r="E131" s="2882" t="s">
        <v>1892</v>
      </c>
      <c r="F131" s="2882"/>
      <c r="G131" s="2882"/>
      <c r="H131" s="2882"/>
      <c r="I131" s="2895" t="s">
        <v>2524</v>
      </c>
      <c r="J131" s="2896"/>
      <c r="K131" s="1657"/>
      <c r="W131" s="1626" t="s">
        <v>1408</v>
      </c>
      <c r="X131" s="1625"/>
    </row>
    <row r="132" spans="2:51" ht="14.75" customHeight="1">
      <c r="B132" s="1671" t="s">
        <v>2485</v>
      </c>
      <c r="C132" s="1672">
        <v>1</v>
      </c>
      <c r="D132" s="1673">
        <v>1</v>
      </c>
      <c r="E132" s="2882" t="s">
        <v>1892</v>
      </c>
      <c r="F132" s="2882"/>
      <c r="G132" s="2882"/>
      <c r="H132" s="2882"/>
      <c r="I132" s="2895" t="s">
        <v>2484</v>
      </c>
      <c r="J132" s="2896"/>
      <c r="K132" s="1657"/>
      <c r="W132" s="1626" t="s">
        <v>2275</v>
      </c>
      <c r="X132" s="1625"/>
    </row>
    <row r="133" spans="2:51" ht="14.75" customHeight="1">
      <c r="B133" s="1671" t="s">
        <v>2486</v>
      </c>
      <c r="C133" s="1672">
        <v>1</v>
      </c>
      <c r="D133" s="1673">
        <v>1</v>
      </c>
      <c r="E133" s="2882" t="s">
        <v>2487</v>
      </c>
      <c r="F133" s="2882"/>
      <c r="G133" s="2882"/>
      <c r="H133" s="2882"/>
      <c r="I133" s="2895" t="s">
        <v>2488</v>
      </c>
      <c r="J133" s="2896"/>
      <c r="K133" s="284"/>
      <c r="L133" s="123"/>
      <c r="W133" s="1626" t="s">
        <v>1033</v>
      </c>
      <c r="X133" s="1625"/>
    </row>
    <row r="134" spans="2:51" ht="14.75" customHeight="1">
      <c r="B134" s="1671" t="s">
        <v>2490</v>
      </c>
      <c r="C134" s="1672">
        <v>3</v>
      </c>
      <c r="D134" s="1673">
        <v>3</v>
      </c>
      <c r="E134" s="2882" t="s">
        <v>2487</v>
      </c>
      <c r="F134" s="2882"/>
      <c r="G134" s="2882"/>
      <c r="H134" s="2882"/>
      <c r="I134" s="2895" t="s">
        <v>2489</v>
      </c>
      <c r="J134" s="2896"/>
      <c r="K134" s="284"/>
      <c r="L134" s="1662"/>
      <c r="W134" s="1626" t="s">
        <v>2276</v>
      </c>
      <c r="X134" s="1625"/>
    </row>
    <row r="135" spans="2:51" ht="14.75" customHeight="1">
      <c r="B135" s="1619" t="s">
        <v>2474</v>
      </c>
      <c r="C135" s="1640">
        <v>5</v>
      </c>
      <c r="D135" s="1654">
        <v>5</v>
      </c>
      <c r="E135" s="2882" t="s">
        <v>2464</v>
      </c>
      <c r="F135" s="2882"/>
      <c r="G135" s="2882"/>
      <c r="H135" s="2882"/>
      <c r="I135" s="2885" t="s">
        <v>2475</v>
      </c>
      <c r="J135" s="2886"/>
      <c r="K135" s="1657"/>
      <c r="S135" s="1222"/>
      <c r="W135" s="1626" t="s">
        <v>2277</v>
      </c>
      <c r="X135" s="1625"/>
      <c r="Z135" s="1234"/>
      <c r="AA135" s="1234"/>
      <c r="AB135" s="1234"/>
      <c r="AC135" s="1235"/>
      <c r="AY135" s="1222"/>
    </row>
    <row r="136" spans="2:51" ht="14.75" customHeight="1">
      <c r="B136" s="1619" t="s">
        <v>2476</v>
      </c>
      <c r="C136" s="1640">
        <v>3</v>
      </c>
      <c r="D136" s="1654">
        <v>3</v>
      </c>
      <c r="E136" s="2882" t="s">
        <v>2464</v>
      </c>
      <c r="F136" s="2882"/>
      <c r="G136" s="2882"/>
      <c r="H136" s="2882"/>
      <c r="I136" s="2885" t="s">
        <v>2477</v>
      </c>
      <c r="J136" s="2886"/>
      <c r="K136" s="1657"/>
      <c r="S136" s="1222"/>
      <c r="W136" s="1626" t="s">
        <v>2278</v>
      </c>
      <c r="X136" s="1625"/>
      <c r="Z136" s="1234"/>
      <c r="AA136" s="1234"/>
      <c r="AB136" s="1234"/>
      <c r="AC136" s="1235"/>
      <c r="AY136" s="1222"/>
    </row>
    <row r="137" spans="2:51" ht="14.75" customHeight="1">
      <c r="B137" s="1619" t="s">
        <v>2471</v>
      </c>
      <c r="C137" s="1640">
        <v>7</v>
      </c>
      <c r="D137" s="1654">
        <v>7</v>
      </c>
      <c r="E137" s="2882" t="s">
        <v>2464</v>
      </c>
      <c r="F137" s="2882"/>
      <c r="G137" s="2882"/>
      <c r="H137" s="2882"/>
      <c r="I137" s="2885" t="s">
        <v>2470</v>
      </c>
      <c r="J137" s="2890"/>
      <c r="K137" s="284"/>
      <c r="S137" s="1222"/>
      <c r="W137" s="1626" t="s">
        <v>2279</v>
      </c>
      <c r="X137" s="1625"/>
      <c r="Z137" s="1234"/>
      <c r="AA137" s="1234"/>
      <c r="AB137" s="1234"/>
      <c r="AC137" s="1235"/>
      <c r="AY137" s="1222"/>
    </row>
    <row r="138" spans="2:51" ht="14.75" customHeight="1">
      <c r="B138" s="1619" t="s">
        <v>2472</v>
      </c>
      <c r="C138" s="1640">
        <v>2</v>
      </c>
      <c r="D138" s="1654">
        <v>2</v>
      </c>
      <c r="E138" s="2882" t="s">
        <v>2464</v>
      </c>
      <c r="F138" s="2882"/>
      <c r="G138" s="2882"/>
      <c r="H138" s="2882"/>
      <c r="I138" s="2885" t="s">
        <v>2473</v>
      </c>
      <c r="J138" s="2890"/>
      <c r="K138" s="284"/>
      <c r="W138" s="1630" t="s">
        <v>2280</v>
      </c>
      <c r="X138" s="1631"/>
    </row>
    <row r="139" spans="2:51" ht="14.75" customHeight="1">
      <c r="B139" s="1619" t="s">
        <v>2467</v>
      </c>
      <c r="C139" s="1640">
        <v>2</v>
      </c>
      <c r="D139" s="1654">
        <v>2</v>
      </c>
      <c r="E139" s="2882" t="s">
        <v>2464</v>
      </c>
      <c r="F139" s="2882"/>
      <c r="G139" s="2882"/>
      <c r="H139" s="2882"/>
      <c r="I139" s="2885" t="s">
        <v>2466</v>
      </c>
      <c r="J139" s="2890"/>
      <c r="K139" s="1222"/>
      <c r="W139" s="1626" t="s">
        <v>2281</v>
      </c>
      <c r="X139" s="1625"/>
    </row>
    <row r="140" spans="2:51" ht="14.75" customHeight="1">
      <c r="B140" s="1686" t="s">
        <v>2469</v>
      </c>
      <c r="C140" s="1687">
        <v>0</v>
      </c>
      <c r="D140" s="1688">
        <v>6</v>
      </c>
      <c r="E140" s="2904" t="s">
        <v>2464</v>
      </c>
      <c r="F140" s="2887"/>
      <c r="G140" s="2887"/>
      <c r="H140" s="2887"/>
      <c r="I140" s="2888" t="s">
        <v>2468</v>
      </c>
      <c r="J140" s="2889"/>
      <c r="W140" s="1626" t="s">
        <v>2282</v>
      </c>
      <c r="X140" s="1625"/>
    </row>
    <row r="141" spans="2:51" ht="14.75" customHeight="1">
      <c r="B141" s="1686" t="s">
        <v>2465</v>
      </c>
      <c r="C141" s="1687">
        <v>0</v>
      </c>
      <c r="D141" s="1688">
        <v>6</v>
      </c>
      <c r="E141" s="2887" t="s">
        <v>2464</v>
      </c>
      <c r="F141" s="2887"/>
      <c r="G141" s="2887"/>
      <c r="H141" s="2887"/>
      <c r="I141" s="2888" t="s">
        <v>2463</v>
      </c>
      <c r="J141" s="2973"/>
      <c r="W141" s="1626" t="s">
        <v>2283</v>
      </c>
      <c r="X141" s="1625"/>
    </row>
    <row r="142" spans="2:51" ht="14.75" customHeight="1">
      <c r="B142" s="1686" t="s">
        <v>2429</v>
      </c>
      <c r="C142" s="1687">
        <v>0</v>
      </c>
      <c r="D142" s="1688">
        <v>1</v>
      </c>
      <c r="E142" s="2887" t="s">
        <v>2464</v>
      </c>
      <c r="F142" s="2887"/>
      <c r="G142" s="2887"/>
      <c r="H142" s="2887"/>
      <c r="I142" s="2888" t="s">
        <v>2427</v>
      </c>
      <c r="J142" s="2889"/>
      <c r="W142" s="1630" t="s">
        <v>2284</v>
      </c>
      <c r="X142" s="1631"/>
    </row>
    <row r="143" spans="2:51" ht="14.75" customHeight="1">
      <c r="B143" s="1619" t="s">
        <v>2437</v>
      </c>
      <c r="C143" s="1640">
        <v>4</v>
      </c>
      <c r="D143" s="1052">
        <v>6</v>
      </c>
      <c r="E143" s="2838" t="s">
        <v>2438</v>
      </c>
      <c r="F143" s="2838"/>
      <c r="G143" s="2838"/>
      <c r="H143" s="2838"/>
      <c r="I143" s="2883" t="s">
        <v>2439</v>
      </c>
      <c r="J143" s="2884"/>
      <c r="W143" s="1626" t="s">
        <v>2285</v>
      </c>
      <c r="X143" s="1625"/>
    </row>
    <row r="144" spans="2:51" ht="14.75" customHeight="1">
      <c r="B144" s="1046" t="s">
        <v>2443</v>
      </c>
      <c r="C144" s="1051">
        <v>0</v>
      </c>
      <c r="D144" s="1052">
        <v>14</v>
      </c>
      <c r="E144" s="2838" t="s">
        <v>2438</v>
      </c>
      <c r="F144" s="2838"/>
      <c r="G144" s="2838"/>
      <c r="H144" s="2838"/>
      <c r="I144" s="2883" t="s">
        <v>2442</v>
      </c>
      <c r="J144" s="2884"/>
      <c r="W144" s="1626" t="s">
        <v>2286</v>
      </c>
      <c r="X144" s="1625"/>
    </row>
    <row r="145" spans="2:42" ht="14.75" customHeight="1">
      <c r="B145" s="1046" t="s">
        <v>2461</v>
      </c>
      <c r="C145" s="1051">
        <v>0</v>
      </c>
      <c r="D145" s="1052">
        <v>13</v>
      </c>
      <c r="E145" s="2838" t="s">
        <v>2428</v>
      </c>
      <c r="F145" s="2838"/>
      <c r="G145" s="2838"/>
      <c r="H145" s="2838"/>
      <c r="I145" s="2883" t="s">
        <v>2462</v>
      </c>
      <c r="J145" s="2884"/>
      <c r="W145" s="1626" t="s">
        <v>2287</v>
      </c>
      <c r="X145" s="1625"/>
    </row>
    <row r="146" spans="2:42" ht="14.75" customHeight="1">
      <c r="B146" s="1046" t="s">
        <v>2483</v>
      </c>
      <c r="C146" s="1051">
        <v>0</v>
      </c>
      <c r="D146" s="1052">
        <v>1</v>
      </c>
      <c r="E146" s="2838" t="s">
        <v>2464</v>
      </c>
      <c r="F146" s="2838"/>
      <c r="G146" s="2838"/>
      <c r="H146" s="2838"/>
      <c r="I146" s="2883" t="s">
        <v>2482</v>
      </c>
      <c r="J146" s="2884"/>
      <c r="W146" s="1630" t="s">
        <v>2288</v>
      </c>
      <c r="X146" s="1631"/>
    </row>
    <row r="147" spans="2:42" ht="14.75" customHeight="1">
      <c r="B147" s="1686" t="s">
        <v>2494</v>
      </c>
      <c r="C147" s="1687">
        <v>0</v>
      </c>
      <c r="D147" s="1688">
        <v>1</v>
      </c>
      <c r="E147" s="2904" t="s">
        <v>2487</v>
      </c>
      <c r="F147" s="2904"/>
      <c r="G147" s="2904"/>
      <c r="H147" s="2904"/>
      <c r="I147" s="2888" t="s">
        <v>2495</v>
      </c>
      <c r="J147" s="2889"/>
      <c r="W147" s="1626" t="s">
        <v>2289</v>
      </c>
      <c r="X147" s="1625"/>
    </row>
    <row r="148" spans="2:42" ht="14.75" customHeight="1">
      <c r="B148" s="1689" t="s">
        <v>2534</v>
      </c>
      <c r="C148" s="1690">
        <v>2</v>
      </c>
      <c r="D148" s="1691">
        <v>9</v>
      </c>
      <c r="E148" s="2887" t="s">
        <v>2487</v>
      </c>
      <c r="F148" s="2887"/>
      <c r="G148" s="2887"/>
      <c r="H148" s="2887"/>
      <c r="I148" s="2902" t="s">
        <v>2535</v>
      </c>
      <c r="J148" s="2903"/>
      <c r="W148" s="1626" t="s">
        <v>2290</v>
      </c>
      <c r="X148" s="1625"/>
    </row>
    <row r="149" spans="2:42" ht="14.75" customHeight="1">
      <c r="B149" s="1619" t="s">
        <v>2496</v>
      </c>
      <c r="C149" s="1640">
        <v>1</v>
      </c>
      <c r="D149" s="1654">
        <v>1</v>
      </c>
      <c r="E149" s="2882" t="s">
        <v>2498</v>
      </c>
      <c r="F149" s="2882"/>
      <c r="G149" s="2882"/>
      <c r="H149" s="2882"/>
      <c r="I149" s="2885" t="s">
        <v>2497</v>
      </c>
      <c r="J149" s="2890"/>
      <c r="W149" s="1630" t="s">
        <v>2291</v>
      </c>
      <c r="X149" s="1631"/>
    </row>
    <row r="150" spans="2:42" ht="14.75" customHeight="1">
      <c r="B150" s="1046" t="s">
        <v>2517</v>
      </c>
      <c r="C150" s="1051">
        <v>0</v>
      </c>
      <c r="D150" s="1052">
        <v>10</v>
      </c>
      <c r="E150" s="2958" t="s">
        <v>2518</v>
      </c>
      <c r="F150" s="2958"/>
      <c r="G150" s="2958"/>
      <c r="H150" s="2958"/>
      <c r="I150" s="2883" t="s">
        <v>2516</v>
      </c>
      <c r="J150" s="2893"/>
      <c r="U150" s="1222"/>
      <c r="V150" s="1222"/>
      <c r="W150" s="1626" t="s">
        <v>2292</v>
      </c>
      <c r="X150" s="1625"/>
    </row>
    <row r="151" spans="2:42" ht="14.75" customHeight="1">
      <c r="B151" s="1670" t="s">
        <v>2519</v>
      </c>
      <c r="C151" s="1051">
        <v>0</v>
      </c>
      <c r="D151" s="1052">
        <v>26</v>
      </c>
      <c r="E151" s="2838" t="s">
        <v>1413</v>
      </c>
      <c r="F151" s="2838"/>
      <c r="G151" s="2838"/>
      <c r="H151" s="2838"/>
      <c r="I151" s="2883" t="s">
        <v>2520</v>
      </c>
      <c r="J151" s="2893"/>
      <c r="U151" s="1205"/>
      <c r="V151" s="1205"/>
      <c r="W151" s="1626" t="s">
        <v>2293</v>
      </c>
      <c r="X151" s="1625"/>
    </row>
    <row r="152" spans="2:42" ht="14.75" customHeight="1">
      <c r="B152" s="2841" t="s">
        <v>1399</v>
      </c>
      <c r="C152" s="2820"/>
      <c r="D152" s="2820"/>
      <c r="E152" s="2820"/>
      <c r="F152" s="2820"/>
      <c r="G152" s="2820"/>
      <c r="H152" s="2820"/>
      <c r="I152" s="2820"/>
      <c r="J152" s="2842"/>
      <c r="W152" s="1626" t="s">
        <v>2294</v>
      </c>
      <c r="X152" s="1625"/>
    </row>
    <row r="153" spans="2:42" ht="14.75" customHeight="1">
      <c r="B153" s="1621" t="s">
        <v>1401</v>
      </c>
      <c r="C153" s="1620">
        <v>3</v>
      </c>
      <c r="D153" s="1052">
        <v>4</v>
      </c>
      <c r="E153" s="2838" t="s">
        <v>1399</v>
      </c>
      <c r="F153" s="2838"/>
      <c r="G153" s="2838"/>
      <c r="H153" s="2838"/>
      <c r="I153" s="2899" t="s">
        <v>1400</v>
      </c>
      <c r="J153" s="2900"/>
      <c r="W153" s="1630" t="s">
        <v>2295</v>
      </c>
      <c r="X153" s="1631"/>
    </row>
    <row r="154" spans="2:42" ht="14.75" customHeight="1">
      <c r="B154" s="1619" t="s">
        <v>2342</v>
      </c>
      <c r="C154" s="1640">
        <v>2</v>
      </c>
      <c r="D154" s="1654">
        <v>2</v>
      </c>
      <c r="E154" s="2882" t="s">
        <v>1399</v>
      </c>
      <c r="F154" s="2882"/>
      <c r="G154" s="2882"/>
      <c r="H154" s="2882"/>
      <c r="I154" s="2885" t="s">
        <v>2341</v>
      </c>
      <c r="J154" s="2890"/>
      <c r="W154" s="1626" t="s">
        <v>2296</v>
      </c>
      <c r="X154" s="1625"/>
    </row>
    <row r="155" spans="2:42" ht="14.75" customHeight="1">
      <c r="B155" s="1619" t="s">
        <v>2403</v>
      </c>
      <c r="C155" s="1640">
        <v>1</v>
      </c>
      <c r="D155" s="1654">
        <v>1</v>
      </c>
      <c r="E155" s="2882" t="s">
        <v>1399</v>
      </c>
      <c r="F155" s="2882"/>
      <c r="G155" s="2882"/>
      <c r="H155" s="2882"/>
      <c r="I155" s="2885" t="s">
        <v>2404</v>
      </c>
      <c r="J155" s="2886"/>
      <c r="L155" s="1234"/>
      <c r="M155" s="1234"/>
      <c r="N155" s="1234"/>
      <c r="O155" s="1235"/>
      <c r="P155" s="1235"/>
      <c r="Q155" s="1235"/>
      <c r="R155" s="1235"/>
      <c r="W155" s="1626" t="s">
        <v>2297</v>
      </c>
      <c r="X155" s="1625"/>
    </row>
    <row r="156" spans="2:42" ht="14.75" customHeight="1">
      <c r="B156" s="1046" t="s">
        <v>2435</v>
      </c>
      <c r="C156" s="1051">
        <v>0</v>
      </c>
      <c r="D156" s="1052">
        <v>8</v>
      </c>
      <c r="E156" s="2838" t="s">
        <v>1399</v>
      </c>
      <c r="F156" s="2838"/>
      <c r="G156" s="2838"/>
      <c r="H156" s="2838"/>
      <c r="I156" s="2883" t="s">
        <v>2436</v>
      </c>
      <c r="J156" s="2893"/>
      <c r="L156" s="1234"/>
      <c r="M156" s="1234"/>
      <c r="N156" s="1234"/>
      <c r="O156" s="1235"/>
      <c r="P156" s="1235"/>
      <c r="Q156" s="1235"/>
      <c r="R156" s="1235"/>
      <c r="W156" s="1626" t="s">
        <v>2298</v>
      </c>
      <c r="X156" s="1625"/>
    </row>
    <row r="157" spans="2:42" ht="14.75" customHeight="1">
      <c r="B157" s="1046" t="s">
        <v>2325</v>
      </c>
      <c r="C157" s="1051">
        <v>0</v>
      </c>
      <c r="D157" s="1052">
        <v>7</v>
      </c>
      <c r="E157" s="2838" t="s">
        <v>1399</v>
      </c>
      <c r="F157" s="2838"/>
      <c r="G157" s="2838"/>
      <c r="H157" s="2838"/>
      <c r="I157" s="2883" t="s">
        <v>2326</v>
      </c>
      <c r="J157" s="2893"/>
      <c r="L157" s="1234"/>
      <c r="M157" s="1234"/>
      <c r="N157" s="1234"/>
      <c r="O157" s="1235"/>
      <c r="P157" s="1235"/>
      <c r="Q157" s="1235"/>
      <c r="R157" s="1235"/>
      <c r="W157" s="1626" t="s">
        <v>2299</v>
      </c>
      <c r="X157" s="1625"/>
    </row>
    <row r="158" spans="2:42" ht="14.75" customHeight="1">
      <c r="B158" s="1046" t="s">
        <v>2441</v>
      </c>
      <c r="C158" s="1051">
        <v>0</v>
      </c>
      <c r="D158" s="1052">
        <v>14</v>
      </c>
      <c r="E158" s="2838" t="s">
        <v>1399</v>
      </c>
      <c r="F158" s="2838"/>
      <c r="G158" s="2838"/>
      <c r="H158" s="2838"/>
      <c r="I158" s="2883" t="s">
        <v>2440</v>
      </c>
      <c r="J158" s="2884"/>
      <c r="W158" s="1630" t="s">
        <v>2300</v>
      </c>
      <c r="X158" s="1631"/>
    </row>
    <row r="159" spans="2:42" ht="14.75" customHeight="1">
      <c r="B159" s="1046" t="s">
        <v>2445</v>
      </c>
      <c r="C159" s="1051">
        <v>0</v>
      </c>
      <c r="D159" s="1052">
        <v>7</v>
      </c>
      <c r="E159" s="2838" t="s">
        <v>1399</v>
      </c>
      <c r="F159" s="2838"/>
      <c r="G159" s="2838"/>
      <c r="H159" s="2838"/>
      <c r="I159" s="2883" t="s">
        <v>2444</v>
      </c>
      <c r="J159" s="2884"/>
      <c r="W159" s="1626" t="s">
        <v>2301</v>
      </c>
      <c r="X159" s="1625"/>
      <c r="AP159" s="1117"/>
    </row>
    <row r="160" spans="2:42" ht="14.75" customHeight="1">
      <c r="B160" s="1046" t="s">
        <v>2328</v>
      </c>
      <c r="C160" s="1051">
        <v>0</v>
      </c>
      <c r="D160" s="1052">
        <v>11</v>
      </c>
      <c r="E160" s="2838" t="s">
        <v>1399</v>
      </c>
      <c r="F160" s="2838"/>
      <c r="G160" s="2838"/>
      <c r="H160" s="2838"/>
      <c r="I160" s="2883" t="s">
        <v>2327</v>
      </c>
      <c r="J160" s="2893"/>
      <c r="W160" s="1626" t="s">
        <v>2302</v>
      </c>
      <c r="X160" s="1625"/>
    </row>
    <row r="161" spans="2:51" ht="14.75" customHeight="1">
      <c r="B161" s="1046" t="s">
        <v>2218</v>
      </c>
      <c r="C161" s="1051">
        <v>0</v>
      </c>
      <c r="D161" s="1052">
        <v>19</v>
      </c>
      <c r="E161" s="2838" t="s">
        <v>1399</v>
      </c>
      <c r="F161" s="2838"/>
      <c r="G161" s="2838"/>
      <c r="H161" s="2838"/>
      <c r="I161" s="2839" t="s">
        <v>2217</v>
      </c>
      <c r="J161" s="2840"/>
      <c r="K161" s="220"/>
      <c r="L161" s="123"/>
      <c r="W161" s="2891" t="s">
        <v>2531</v>
      </c>
      <c r="X161" s="2892"/>
    </row>
    <row r="162" spans="2:51" ht="14.75" customHeight="1">
      <c r="B162" s="1037" t="s">
        <v>2222</v>
      </c>
      <c r="C162" s="1045">
        <v>3.1944444444444449E-2</v>
      </c>
      <c r="D162" s="1045">
        <v>3.1944444444444449E-2</v>
      </c>
      <c r="E162" s="2882" t="s">
        <v>1399</v>
      </c>
      <c r="F162" s="2882"/>
      <c r="G162" s="2882"/>
      <c r="H162" s="2882"/>
      <c r="I162" s="2908" t="s">
        <v>2223</v>
      </c>
      <c r="J162" s="2909"/>
      <c r="K162" s="220"/>
      <c r="L162" s="123"/>
    </row>
    <row r="163" spans="2:51" ht="14.75" customHeight="1">
      <c r="B163" s="1619" t="s">
        <v>2227</v>
      </c>
      <c r="C163" s="1045">
        <v>2.7777777777777779E-3</v>
      </c>
      <c r="D163" s="1045">
        <v>2.7777777777777779E-3</v>
      </c>
      <c r="E163" s="2882" t="s">
        <v>1399</v>
      </c>
      <c r="F163" s="2882"/>
      <c r="G163" s="2882"/>
      <c r="H163" s="2882"/>
      <c r="I163" s="2885" t="s">
        <v>2228</v>
      </c>
      <c r="J163" s="2890"/>
    </row>
    <row r="164" spans="2:51" ht="14.75" customHeight="1">
      <c r="B164" s="1046" t="s">
        <v>1402</v>
      </c>
      <c r="C164" s="1043"/>
      <c r="D164" s="1043"/>
      <c r="E164" s="2838" t="s">
        <v>1399</v>
      </c>
      <c r="F164" s="2838"/>
      <c r="G164" s="2838"/>
      <c r="H164" s="2838"/>
      <c r="I164" s="2899" t="s">
        <v>1480</v>
      </c>
      <c r="J164" s="2900"/>
    </row>
    <row r="165" spans="2:51" ht="14.75" customHeight="1">
      <c r="B165" s="1046" t="s">
        <v>1403</v>
      </c>
      <c r="C165" s="1051">
        <v>0</v>
      </c>
      <c r="D165" s="1053">
        <v>5</v>
      </c>
      <c r="E165" s="2838" t="s">
        <v>1399</v>
      </c>
      <c r="F165" s="2838"/>
      <c r="G165" s="2838"/>
      <c r="H165" s="2838"/>
      <c r="I165" s="2839" t="s">
        <v>1404</v>
      </c>
      <c r="J165" s="2840"/>
    </row>
    <row r="166" spans="2:51" ht="14.75" customHeight="1">
      <c r="B166" s="1046" t="s">
        <v>1406</v>
      </c>
      <c r="C166" s="1051">
        <v>0</v>
      </c>
      <c r="D166" s="1053">
        <v>7</v>
      </c>
      <c r="E166" s="2838" t="s">
        <v>1399</v>
      </c>
      <c r="F166" s="2838"/>
      <c r="G166" s="2838"/>
      <c r="H166" s="2838"/>
      <c r="I166" s="2899" t="s">
        <v>1405</v>
      </c>
      <c r="J166" s="2900"/>
      <c r="L166" s="1234"/>
      <c r="M166" s="1234"/>
      <c r="N166" s="1234"/>
      <c r="O166" s="1235"/>
      <c r="P166" s="1235"/>
      <c r="Q166" s="1235"/>
      <c r="R166" s="1235"/>
    </row>
    <row r="167" spans="2:51" ht="14.75" customHeight="1">
      <c r="B167" s="1046" t="s">
        <v>1410</v>
      </c>
      <c r="C167" s="1051">
        <v>0</v>
      </c>
      <c r="D167" s="1052">
        <v>1</v>
      </c>
      <c r="E167" s="2838" t="s">
        <v>1412</v>
      </c>
      <c r="F167" s="2838"/>
      <c r="G167" s="2838"/>
      <c r="H167" s="2838"/>
      <c r="I167" s="2883" t="s">
        <v>1411</v>
      </c>
      <c r="J167" s="2893"/>
    </row>
    <row r="168" spans="2:51" ht="14.75" customHeight="1">
      <c r="B168" s="1619" t="s">
        <v>2364</v>
      </c>
      <c r="C168" s="1045">
        <v>9.7222222222222224E-3</v>
      </c>
      <c r="D168" s="1031">
        <v>2.7777777777777776E-2</v>
      </c>
      <c r="E168" s="2838" t="s">
        <v>2365</v>
      </c>
      <c r="F168" s="2838"/>
      <c r="G168" s="2838"/>
      <c r="H168" s="2838"/>
      <c r="I168" s="2883" t="s">
        <v>2366</v>
      </c>
      <c r="J168" s="2893"/>
    </row>
    <row r="169" spans="2:51" ht="14.75" customHeight="1">
      <c r="B169" s="1046" t="s">
        <v>1406</v>
      </c>
      <c r="C169" s="1051">
        <v>0</v>
      </c>
      <c r="D169" s="1053">
        <v>8</v>
      </c>
      <c r="E169" s="2838" t="s">
        <v>1414</v>
      </c>
      <c r="F169" s="2838"/>
      <c r="G169" s="2838"/>
      <c r="H169" s="2838"/>
      <c r="I169" s="2883" t="s">
        <v>2523</v>
      </c>
      <c r="J169" s="2893"/>
    </row>
    <row r="170" spans="2:51" ht="14.75" customHeight="1">
      <c r="B170" s="2841" t="s">
        <v>1413</v>
      </c>
      <c r="C170" s="2820"/>
      <c r="D170" s="2820"/>
      <c r="E170" s="2820"/>
      <c r="F170" s="2820"/>
      <c r="G170" s="2820"/>
      <c r="H170" s="2820"/>
      <c r="I170" s="2820"/>
      <c r="J170" s="2842"/>
      <c r="L170" s="1535"/>
      <c r="M170" s="1535"/>
      <c r="N170" s="1535"/>
      <c r="O170" s="1536"/>
      <c r="P170" s="1536"/>
      <c r="Q170" s="1536"/>
      <c r="R170" s="1536"/>
      <c r="S170" s="1222"/>
      <c r="Z170" s="1535"/>
      <c r="AA170" s="1535"/>
      <c r="AB170" s="1535"/>
      <c r="AC170" s="1536"/>
      <c r="AY170" s="1222"/>
    </row>
    <row r="171" spans="2:51" ht="14.75" customHeight="1">
      <c r="B171" s="1242" t="s">
        <v>1900</v>
      </c>
      <c r="C171" s="1051">
        <v>0</v>
      </c>
      <c r="D171" s="1052">
        <v>1</v>
      </c>
      <c r="E171" s="2838" t="s">
        <v>1414</v>
      </c>
      <c r="F171" s="2838"/>
      <c r="G171" s="2838"/>
      <c r="H171" s="2838"/>
      <c r="I171" s="2914"/>
      <c r="J171" s="2840"/>
    </row>
    <row r="172" spans="2:51" ht="14.75" customHeight="1">
      <c r="B172" s="1243" t="s">
        <v>2373</v>
      </c>
      <c r="C172" s="1031">
        <v>0</v>
      </c>
      <c r="D172" s="1031">
        <v>2.0833333333333333E-3</v>
      </c>
      <c r="E172" s="2838" t="s">
        <v>1414</v>
      </c>
      <c r="F172" s="2838"/>
      <c r="G172" s="2838"/>
      <c r="H172" s="2838"/>
      <c r="I172" s="2897" t="s">
        <v>2374</v>
      </c>
      <c r="J172" s="2898"/>
      <c r="K172" s="1222"/>
    </row>
    <row r="173" spans="2:51" ht="14.75" customHeight="1">
      <c r="B173" s="1046" t="s">
        <v>2375</v>
      </c>
      <c r="C173" s="1031">
        <v>0</v>
      </c>
      <c r="D173" s="1031">
        <v>2.6388888888888889E-2</v>
      </c>
      <c r="E173" s="2838" t="s">
        <v>1414</v>
      </c>
      <c r="F173" s="2838"/>
      <c r="G173" s="2838"/>
      <c r="H173" s="2838"/>
      <c r="I173" s="2883" t="s">
        <v>2376</v>
      </c>
      <c r="J173" s="2893"/>
    </row>
    <row r="174" spans="2:51" ht="14.75" customHeight="1">
      <c r="B174" s="1046" t="s">
        <v>1418</v>
      </c>
      <c r="C174" s="1051"/>
      <c r="D174" s="1052"/>
      <c r="E174" s="2838" t="s">
        <v>1414</v>
      </c>
      <c r="F174" s="2838"/>
      <c r="G174" s="2838"/>
      <c r="H174" s="2838"/>
      <c r="I174" s="2839"/>
      <c r="J174" s="2840"/>
      <c r="L174" s="1234"/>
      <c r="M174" s="1234"/>
      <c r="N174" s="1234"/>
      <c r="O174" s="1235"/>
      <c r="P174" s="1235"/>
      <c r="Q174" s="1235"/>
      <c r="R174" s="1235"/>
    </row>
    <row r="175" spans="2:51" ht="14.75" customHeight="1">
      <c r="B175" s="1619" t="s">
        <v>1419</v>
      </c>
      <c r="C175" s="1045">
        <v>4.8611111111111112E-3</v>
      </c>
      <c r="D175" s="1031">
        <v>9.7222222222222224E-3</v>
      </c>
      <c r="E175" s="2838" t="s">
        <v>1414</v>
      </c>
      <c r="F175" s="2838"/>
      <c r="G175" s="2838"/>
      <c r="H175" s="2838"/>
      <c r="I175" s="2839" t="s">
        <v>1421</v>
      </c>
      <c r="J175" s="2840"/>
      <c r="L175" s="1234"/>
      <c r="M175" s="1234"/>
      <c r="N175" s="1234"/>
      <c r="O175" s="1235"/>
      <c r="P175" s="1235"/>
      <c r="Q175" s="1235"/>
      <c r="R175" s="1235"/>
    </row>
    <row r="176" spans="2:51" ht="14.75" customHeight="1">
      <c r="B176" s="1046" t="s">
        <v>1420</v>
      </c>
      <c r="C176" s="1051"/>
      <c r="D176" s="1052"/>
      <c r="E176" s="2838" t="s">
        <v>1414</v>
      </c>
      <c r="F176" s="2838"/>
      <c r="G176" s="2838"/>
      <c r="H176" s="2838"/>
      <c r="I176" s="2839"/>
      <c r="J176" s="2840"/>
      <c r="L176" s="1234"/>
      <c r="M176" s="1234"/>
      <c r="N176" s="1234"/>
      <c r="O176" s="1235"/>
      <c r="P176" s="1235"/>
      <c r="Q176" s="1235"/>
      <c r="R176" s="1235"/>
    </row>
    <row r="177" spans="2:24" ht="14.75" customHeight="1">
      <c r="B177" s="1046" t="s">
        <v>1422</v>
      </c>
      <c r="C177" s="1051"/>
      <c r="D177" s="1052"/>
      <c r="E177" s="2838" t="s">
        <v>1414</v>
      </c>
      <c r="F177" s="2838"/>
      <c r="G177" s="2838"/>
      <c r="H177" s="2838"/>
      <c r="I177" s="2839"/>
      <c r="J177" s="2840"/>
    </row>
    <row r="178" spans="2:24" ht="14.75" customHeight="1">
      <c r="B178" s="1046" t="s">
        <v>1423</v>
      </c>
      <c r="C178" s="1051"/>
      <c r="D178" s="1052"/>
      <c r="E178" s="2838" t="s">
        <v>1414</v>
      </c>
      <c r="F178" s="2838"/>
      <c r="G178" s="2838"/>
      <c r="H178" s="2838"/>
      <c r="I178" s="2839"/>
      <c r="J178" s="2840"/>
    </row>
    <row r="179" spans="2:24" ht="14.75" customHeight="1">
      <c r="B179" s="1046" t="s">
        <v>1424</v>
      </c>
      <c r="C179" s="1051"/>
      <c r="D179" s="1052"/>
      <c r="E179" s="2838" t="s">
        <v>1414</v>
      </c>
      <c r="F179" s="2838"/>
      <c r="G179" s="2838"/>
      <c r="H179" s="2838"/>
      <c r="I179" s="2839"/>
      <c r="J179" s="2840"/>
    </row>
    <row r="180" spans="2:24" ht="14.75" customHeight="1">
      <c r="B180" s="993" t="s">
        <v>1425</v>
      </c>
      <c r="C180" s="1051">
        <v>0</v>
      </c>
      <c r="D180" s="1052">
        <v>1</v>
      </c>
      <c r="E180" s="2838" t="s">
        <v>1415</v>
      </c>
      <c r="F180" s="2838"/>
      <c r="G180" s="2838"/>
      <c r="H180" s="2838"/>
      <c r="I180" s="2839" t="s">
        <v>1427</v>
      </c>
      <c r="J180" s="2840"/>
    </row>
    <row r="181" spans="2:24" ht="14.75" customHeight="1">
      <c r="B181" s="993" t="s">
        <v>2215</v>
      </c>
      <c r="C181" s="1051">
        <v>0</v>
      </c>
      <c r="D181" s="1052">
        <v>26</v>
      </c>
      <c r="E181" s="2838" t="s">
        <v>1416</v>
      </c>
      <c r="F181" s="2838"/>
      <c r="G181" s="2838"/>
      <c r="H181" s="2838"/>
      <c r="I181" s="2839" t="s">
        <v>2216</v>
      </c>
      <c r="J181" s="2840"/>
      <c r="X181" s="1537"/>
    </row>
    <row r="182" spans="2:24" ht="14.75" customHeight="1">
      <c r="B182" s="959" t="s">
        <v>1429</v>
      </c>
      <c r="C182" s="1004"/>
      <c r="D182" s="1052"/>
      <c r="E182" s="2838" t="s">
        <v>1416</v>
      </c>
      <c r="F182" s="2838"/>
      <c r="G182" s="2838"/>
      <c r="H182" s="2838"/>
      <c r="I182" s="2839"/>
      <c r="J182" s="2840"/>
    </row>
    <row r="183" spans="2:24" ht="14.75" customHeight="1">
      <c r="B183" s="1622" t="s">
        <v>2229</v>
      </c>
      <c r="C183" s="1045">
        <v>1.3888888888888888E-2</v>
      </c>
      <c r="D183" s="1045">
        <v>2.0833333333333332E-2</v>
      </c>
      <c r="E183" s="2882" t="s">
        <v>2230</v>
      </c>
      <c r="F183" s="2882"/>
      <c r="G183" s="2882"/>
      <c r="H183" s="2882"/>
      <c r="I183" s="2906" t="s">
        <v>2231</v>
      </c>
      <c r="J183" s="2907"/>
    </row>
    <row r="184" spans="2:24" ht="14.75" customHeight="1">
      <c r="B184" s="1243" t="s">
        <v>1430</v>
      </c>
      <c r="C184" s="1004">
        <v>0</v>
      </c>
      <c r="D184" s="1052">
        <v>2</v>
      </c>
      <c r="E184" s="2838" t="s">
        <v>2230</v>
      </c>
      <c r="F184" s="2838"/>
      <c r="G184" s="2838"/>
      <c r="H184" s="2838"/>
      <c r="I184" s="2839" t="s">
        <v>1432</v>
      </c>
      <c r="J184" s="2840"/>
    </row>
    <row r="185" spans="2:24" ht="14.75" customHeight="1">
      <c r="B185" s="959" t="s">
        <v>1431</v>
      </c>
      <c r="C185" s="1004"/>
      <c r="D185" s="1052"/>
      <c r="E185" s="2838" t="s">
        <v>2230</v>
      </c>
      <c r="F185" s="2838"/>
      <c r="G185" s="2838"/>
      <c r="H185" s="2838"/>
      <c r="I185" s="2839"/>
      <c r="J185" s="2840"/>
    </row>
    <row r="186" spans="2:24" ht="14.75" customHeight="1">
      <c r="B186" s="959" t="s">
        <v>2232</v>
      </c>
      <c r="C186" s="1613"/>
      <c r="D186" s="1052"/>
      <c r="E186" s="2838" t="s">
        <v>2230</v>
      </c>
      <c r="F186" s="2838"/>
      <c r="G186" s="2838"/>
      <c r="H186" s="2838"/>
      <c r="I186" s="2839"/>
      <c r="J186" s="2840"/>
    </row>
    <row r="187" spans="2:24" ht="14.75" customHeight="1">
      <c r="B187" s="959" t="s">
        <v>2329</v>
      </c>
      <c r="C187" s="1004">
        <v>0</v>
      </c>
      <c r="D187" s="1052">
        <v>6</v>
      </c>
      <c r="E187" s="2838" t="s">
        <v>1416</v>
      </c>
      <c r="F187" s="2838"/>
      <c r="G187" s="2838"/>
      <c r="H187" s="2838"/>
      <c r="I187" s="2839" t="s">
        <v>2330</v>
      </c>
      <c r="J187" s="2840"/>
    </row>
    <row r="188" spans="2:24" ht="14.75" customHeight="1">
      <c r="B188" s="1046" t="s">
        <v>1479</v>
      </c>
      <c r="C188" s="1051"/>
      <c r="D188" s="1053"/>
      <c r="E188" s="2838" t="s">
        <v>2224</v>
      </c>
      <c r="F188" s="2838"/>
      <c r="G188" s="2838"/>
      <c r="H188" s="2838"/>
      <c r="I188" s="2899" t="s">
        <v>1480</v>
      </c>
      <c r="J188" s="2900"/>
    </row>
    <row r="189" spans="2:24" ht="14.75" customHeight="1">
      <c r="B189" s="1046" t="s">
        <v>1408</v>
      </c>
      <c r="C189" s="1051">
        <v>0</v>
      </c>
      <c r="D189" s="1053">
        <v>11</v>
      </c>
      <c r="E189" s="2838" t="s">
        <v>1888</v>
      </c>
      <c r="F189" s="2838"/>
      <c r="G189" s="2838"/>
      <c r="H189" s="2838"/>
      <c r="I189" s="2839" t="s">
        <v>1409</v>
      </c>
      <c r="J189" s="2840"/>
    </row>
    <row r="190" spans="2:24" ht="14.75" customHeight="1">
      <c r="B190" s="1046" t="s">
        <v>2316</v>
      </c>
      <c r="C190" s="1051">
        <v>0</v>
      </c>
      <c r="D190" s="1053">
        <v>8</v>
      </c>
      <c r="E190" s="2838" t="s">
        <v>1888</v>
      </c>
      <c r="F190" s="2838"/>
      <c r="G190" s="2838"/>
      <c r="H190" s="2838"/>
      <c r="I190" s="2839" t="s">
        <v>2317</v>
      </c>
      <c r="J190" s="2840"/>
    </row>
    <row r="191" spans="2:24" ht="14.75" customHeight="1">
      <c r="B191" s="1046" t="s">
        <v>2225</v>
      </c>
      <c r="C191" s="1051"/>
      <c r="D191" s="1053"/>
      <c r="E191" s="2838" t="s">
        <v>2226</v>
      </c>
      <c r="F191" s="2838"/>
      <c r="G191" s="2838"/>
      <c r="H191" s="2838"/>
      <c r="I191" s="2839"/>
      <c r="J191" s="2840"/>
    </row>
    <row r="192" spans="2:24" ht="14.75" customHeight="1">
      <c r="B192" s="1046" t="s">
        <v>1407</v>
      </c>
      <c r="C192" s="1051"/>
      <c r="D192" s="1053"/>
      <c r="E192" s="2838" t="s">
        <v>1399</v>
      </c>
      <c r="F192" s="2838"/>
      <c r="G192" s="2838"/>
      <c r="H192" s="2838"/>
      <c r="I192" s="2899" t="s">
        <v>1480</v>
      </c>
      <c r="J192" s="2900"/>
    </row>
    <row r="193" spans="2:10" ht="14.75" customHeight="1">
      <c r="B193" s="959" t="s">
        <v>2213</v>
      </c>
      <c r="C193" s="1610">
        <v>0</v>
      </c>
      <c r="D193" s="1052">
        <v>6</v>
      </c>
      <c r="E193" s="2838" t="s">
        <v>1417</v>
      </c>
      <c r="F193" s="2838"/>
      <c r="G193" s="2838"/>
      <c r="H193" s="2838"/>
      <c r="I193" s="2839" t="s">
        <v>2214</v>
      </c>
      <c r="J193" s="2840"/>
    </row>
    <row r="194" spans="2:10" ht="14.75" customHeight="1">
      <c r="B194" s="1243" t="s">
        <v>1428</v>
      </c>
      <c r="C194" s="1004">
        <v>0</v>
      </c>
      <c r="D194" s="1052">
        <v>23</v>
      </c>
      <c r="E194" s="2838" t="s">
        <v>1417</v>
      </c>
      <c r="F194" s="2838"/>
      <c r="G194" s="2838"/>
      <c r="H194" s="2838"/>
      <c r="I194" s="2839" t="s">
        <v>1433</v>
      </c>
      <c r="J194" s="2840"/>
    </row>
    <row r="195" spans="2:10" ht="14.75" customHeight="1">
      <c r="B195" s="1050" t="s">
        <v>1434</v>
      </c>
      <c r="C195" s="1004"/>
      <c r="D195" s="1052"/>
      <c r="E195" s="2838" t="s">
        <v>1417</v>
      </c>
      <c r="F195" s="2838"/>
      <c r="G195" s="2838"/>
      <c r="H195" s="2838"/>
      <c r="I195" s="2839"/>
      <c r="J195" s="2840"/>
    </row>
    <row r="196" spans="2:10" ht="14.75" customHeight="1">
      <c r="B196" s="1050" t="s">
        <v>1435</v>
      </c>
      <c r="C196" s="1043"/>
      <c r="D196" s="1043"/>
      <c r="E196" s="2838" t="s">
        <v>1417</v>
      </c>
      <c r="F196" s="2838"/>
      <c r="G196" s="2838"/>
      <c r="H196" s="2838"/>
      <c r="I196" s="2839"/>
      <c r="J196" s="2840"/>
    </row>
    <row r="197" spans="2:10" ht="14.75" customHeight="1">
      <c r="B197" s="1050" t="s">
        <v>1436</v>
      </c>
      <c r="C197" s="1043"/>
      <c r="D197" s="1043"/>
      <c r="E197" s="2838" t="s">
        <v>1417</v>
      </c>
      <c r="F197" s="2838"/>
      <c r="G197" s="2838"/>
      <c r="H197" s="2838"/>
      <c r="I197" s="2839"/>
      <c r="J197" s="2840"/>
    </row>
    <row r="198" spans="2:10" ht="14.75" customHeight="1">
      <c r="B198" s="1050" t="s">
        <v>1437</v>
      </c>
      <c r="C198" s="1043"/>
      <c r="D198" s="1043"/>
      <c r="E198" s="2838" t="s">
        <v>1417</v>
      </c>
      <c r="F198" s="2838"/>
      <c r="G198" s="2838"/>
      <c r="H198" s="2838"/>
      <c r="I198" s="2839"/>
      <c r="J198" s="2840"/>
    </row>
    <row r="199" spans="2:10" ht="14.75" customHeight="1">
      <c r="B199" s="1050" t="s">
        <v>1438</v>
      </c>
      <c r="C199" s="1043"/>
      <c r="D199" s="1043"/>
      <c r="E199" s="2838" t="s">
        <v>1417</v>
      </c>
      <c r="F199" s="2838"/>
      <c r="G199" s="2838"/>
      <c r="H199" s="2838"/>
      <c r="I199" s="2839"/>
      <c r="J199" s="2840"/>
    </row>
    <row r="200" spans="2:10" ht="14.75" customHeight="1">
      <c r="B200" s="1243" t="s">
        <v>1440</v>
      </c>
      <c r="C200" s="1043">
        <v>0</v>
      </c>
      <c r="D200" s="1043">
        <v>9</v>
      </c>
      <c r="E200" s="2838" t="s">
        <v>1417</v>
      </c>
      <c r="F200" s="2838"/>
      <c r="G200" s="2838"/>
      <c r="H200" s="2838"/>
      <c r="I200" s="2839" t="s">
        <v>1439</v>
      </c>
      <c r="J200" s="2840"/>
    </row>
    <row r="201" spans="2:10" ht="14.75" customHeight="1">
      <c r="B201" s="959" t="s">
        <v>1441</v>
      </c>
      <c r="C201" s="1043"/>
      <c r="D201" s="1043"/>
      <c r="E201" s="2838" t="s">
        <v>1417</v>
      </c>
      <c r="F201" s="2838"/>
      <c r="G201" s="2838"/>
      <c r="H201" s="2838"/>
      <c r="I201" s="2839"/>
      <c r="J201" s="2840"/>
    </row>
    <row r="202" spans="2:10" ht="14.75" customHeight="1">
      <c r="B202" s="959" t="s">
        <v>1442</v>
      </c>
      <c r="C202" s="1043"/>
      <c r="D202" s="1043"/>
      <c r="E202" s="2838" t="s">
        <v>1417</v>
      </c>
      <c r="F202" s="2838"/>
      <c r="G202" s="2838"/>
      <c r="H202" s="2838"/>
      <c r="I202" s="2839"/>
      <c r="J202" s="2840"/>
    </row>
    <row r="203" spans="2:10" ht="14.75" customHeight="1">
      <c r="B203" s="959" t="s">
        <v>2208</v>
      </c>
      <c r="C203" s="1043">
        <v>0</v>
      </c>
      <c r="D203" s="1043">
        <v>3</v>
      </c>
      <c r="E203" s="2838" t="s">
        <v>1417</v>
      </c>
      <c r="F203" s="2838"/>
      <c r="G203" s="2838"/>
      <c r="H203" s="2838"/>
      <c r="I203" s="2839" t="s">
        <v>1444</v>
      </c>
      <c r="J203" s="2840"/>
    </row>
    <row r="204" spans="2:10" ht="14.75" customHeight="1">
      <c r="B204" s="959" t="s">
        <v>2209</v>
      </c>
      <c r="C204" s="1611">
        <v>0</v>
      </c>
      <c r="D204" s="1611">
        <v>14</v>
      </c>
      <c r="E204" s="2838" t="s">
        <v>1417</v>
      </c>
      <c r="F204" s="2838"/>
      <c r="G204" s="2838"/>
      <c r="H204" s="2838"/>
      <c r="I204" s="2839" t="s">
        <v>2207</v>
      </c>
      <c r="J204" s="2840"/>
    </row>
    <row r="205" spans="2:10" ht="14.75" customHeight="1">
      <c r="B205" s="959" t="s">
        <v>1443</v>
      </c>
      <c r="C205" s="1043"/>
      <c r="D205" s="1043"/>
      <c r="E205" s="2838" t="s">
        <v>1417</v>
      </c>
      <c r="F205" s="2838"/>
      <c r="G205" s="2838"/>
      <c r="H205" s="2838"/>
      <c r="I205" s="2839"/>
      <c r="J205" s="2840"/>
    </row>
    <row r="206" spans="2:10" ht="14.75" customHeight="1">
      <c r="B206" s="1243" t="s">
        <v>1895</v>
      </c>
      <c r="C206" s="1051"/>
      <c r="D206" s="1052"/>
      <c r="E206" s="2838" t="s">
        <v>1893</v>
      </c>
      <c r="F206" s="2838"/>
      <c r="G206" s="2838"/>
      <c r="H206" s="2838"/>
      <c r="I206" s="2839"/>
      <c r="J206" s="2840"/>
    </row>
    <row r="207" spans="2:10" ht="14.75" customHeight="1">
      <c r="B207" s="1692" t="s">
        <v>1896</v>
      </c>
      <c r="C207" s="1693"/>
      <c r="D207" s="1693"/>
      <c r="E207" s="2956" t="s">
        <v>1893</v>
      </c>
      <c r="F207" s="2956"/>
      <c r="G207" s="2956"/>
      <c r="H207" s="2956"/>
      <c r="I207" s="2952"/>
      <c r="J207" s="2953"/>
    </row>
    <row r="208" spans="2:10" ht="14.75" customHeight="1">
      <c r="B208" s="1243" t="s">
        <v>1894</v>
      </c>
      <c r="C208" s="1233"/>
      <c r="D208" s="1233"/>
      <c r="E208" s="2838" t="s">
        <v>1893</v>
      </c>
      <c r="F208" s="2838"/>
      <c r="G208" s="2838"/>
      <c r="H208" s="2838"/>
      <c r="I208" s="2839"/>
      <c r="J208" s="2840"/>
    </row>
    <row r="209" spans="2:12" ht="14.75" customHeight="1">
      <c r="B209" s="1243" t="s">
        <v>1451</v>
      </c>
      <c r="C209" s="1043"/>
      <c r="D209" s="1043"/>
      <c r="E209" s="2838" t="s">
        <v>1893</v>
      </c>
      <c r="F209" s="2838"/>
      <c r="G209" s="2838"/>
      <c r="H209" s="2838"/>
      <c r="I209" s="2839"/>
      <c r="J209" s="2840"/>
    </row>
    <row r="210" spans="2:12" ht="14.75" customHeight="1">
      <c r="B210" s="1694" t="s">
        <v>1450</v>
      </c>
      <c r="C210" s="1693"/>
      <c r="D210" s="1693"/>
      <c r="E210" s="2956" t="s">
        <v>1893</v>
      </c>
      <c r="F210" s="2956"/>
      <c r="G210" s="2956"/>
      <c r="H210" s="2956"/>
      <c r="I210" s="2952"/>
      <c r="J210" s="2953"/>
    </row>
    <row r="211" spans="2:12" ht="14.75" customHeight="1">
      <c r="B211" s="1692" t="s">
        <v>1453</v>
      </c>
      <c r="C211" s="1693"/>
      <c r="D211" s="1693"/>
      <c r="E211" s="2956" t="s">
        <v>1893</v>
      </c>
      <c r="F211" s="2956"/>
      <c r="G211" s="2956"/>
      <c r="H211" s="2956"/>
      <c r="I211" s="2952"/>
      <c r="J211" s="2953"/>
    </row>
    <row r="212" spans="2:12" ht="14.75" customHeight="1">
      <c r="B212" s="1692" t="s">
        <v>1452</v>
      </c>
      <c r="C212" s="1693"/>
      <c r="D212" s="1693"/>
      <c r="E212" s="2956" t="s">
        <v>1893</v>
      </c>
      <c r="F212" s="2956"/>
      <c r="G212" s="2956"/>
      <c r="H212" s="2956"/>
      <c r="I212" s="2952"/>
      <c r="J212" s="2953"/>
    </row>
    <row r="213" spans="2:12" ht="14.75" customHeight="1">
      <c r="B213" s="1243" t="s">
        <v>1897</v>
      </c>
      <c r="C213" s="1051">
        <v>0</v>
      </c>
      <c r="D213" s="1052">
        <v>1</v>
      </c>
      <c r="E213" s="2838" t="s">
        <v>1893</v>
      </c>
      <c r="F213" s="2838"/>
      <c r="G213" s="2838"/>
      <c r="H213" s="2838"/>
      <c r="I213" s="2839" t="s">
        <v>1426</v>
      </c>
      <c r="J213" s="2840"/>
    </row>
    <row r="214" spans="2:12" ht="14.75" customHeight="1">
      <c r="B214" s="1692" t="s">
        <v>1901</v>
      </c>
      <c r="C214" s="1695"/>
      <c r="D214" s="1696"/>
      <c r="E214" s="2956" t="s">
        <v>1893</v>
      </c>
      <c r="F214" s="2956"/>
      <c r="G214" s="2956"/>
      <c r="H214" s="2956"/>
      <c r="I214" s="2915"/>
      <c r="J214" s="2916"/>
    </row>
    <row r="215" spans="2:12" ht="14.75" customHeight="1">
      <c r="B215" s="1243" t="s">
        <v>1447</v>
      </c>
      <c r="C215" s="1043"/>
      <c r="D215" s="1043"/>
      <c r="E215" s="2838" t="s">
        <v>1893</v>
      </c>
      <c r="F215" s="2838"/>
      <c r="G215" s="2838"/>
      <c r="H215" s="2838"/>
      <c r="I215" s="2839" t="s">
        <v>1455</v>
      </c>
      <c r="J215" s="2840"/>
      <c r="L215" s="1657"/>
    </row>
    <row r="216" spans="2:12" ht="14.75" customHeight="1">
      <c r="B216" s="959" t="s">
        <v>1446</v>
      </c>
      <c r="C216" s="1043"/>
      <c r="D216" s="1043"/>
      <c r="E216" s="2838" t="s">
        <v>1893</v>
      </c>
      <c r="F216" s="2838"/>
      <c r="G216" s="2838"/>
      <c r="H216" s="2838"/>
      <c r="I216" s="2839" t="s">
        <v>1454</v>
      </c>
      <c r="J216" s="2840"/>
      <c r="L216" s="1657"/>
    </row>
    <row r="217" spans="2:12" ht="14.75" customHeight="1">
      <c r="B217" s="959" t="s">
        <v>1448</v>
      </c>
      <c r="C217" s="1043"/>
      <c r="D217" s="1043"/>
      <c r="E217" s="2838" t="s">
        <v>1893</v>
      </c>
      <c r="F217" s="2838"/>
      <c r="G217" s="2838"/>
      <c r="H217" s="2838"/>
      <c r="I217" s="2839" t="s">
        <v>1456</v>
      </c>
      <c r="J217" s="2840"/>
      <c r="K217" s="1657"/>
      <c r="L217" s="1657"/>
    </row>
    <row r="218" spans="2:12" ht="14.75" customHeight="1">
      <c r="B218" s="959" t="s">
        <v>1449</v>
      </c>
      <c r="C218" s="1043"/>
      <c r="D218" s="1043"/>
      <c r="E218" s="2838" t="s">
        <v>1893</v>
      </c>
      <c r="F218" s="2838"/>
      <c r="G218" s="2838"/>
      <c r="H218" s="2838"/>
      <c r="I218" s="2839"/>
      <c r="J218" s="2840"/>
      <c r="K218" s="1657"/>
      <c r="L218" s="1657"/>
    </row>
    <row r="219" spans="2:12" ht="14.75" customHeight="1">
      <c r="B219" s="959" t="s">
        <v>1898</v>
      </c>
      <c r="C219" s="1043">
        <v>0</v>
      </c>
      <c r="D219" s="1043">
        <v>10</v>
      </c>
      <c r="E219" s="2838" t="s">
        <v>1893</v>
      </c>
      <c r="F219" s="2838"/>
      <c r="G219" s="2838"/>
      <c r="H219" s="2838"/>
      <c r="I219" s="2839" t="s">
        <v>1445</v>
      </c>
      <c r="J219" s="2840"/>
      <c r="K219" s="1657"/>
      <c r="L219" s="1657"/>
    </row>
    <row r="220" spans="2:12" ht="14.75" customHeight="1">
      <c r="B220" s="959" t="s">
        <v>1899</v>
      </c>
      <c r="C220" s="1233"/>
      <c r="D220" s="1233"/>
      <c r="E220" s="2838" t="s">
        <v>1893</v>
      </c>
      <c r="F220" s="2838"/>
      <c r="G220" s="2838"/>
      <c r="H220" s="2838"/>
      <c r="I220" s="2914"/>
      <c r="J220" s="2840"/>
      <c r="K220" s="1657"/>
      <c r="L220" s="1657"/>
    </row>
    <row r="221" spans="2:12" ht="14.75" customHeight="1">
      <c r="B221" s="1670" t="s">
        <v>2446</v>
      </c>
      <c r="C221" s="1031">
        <v>0</v>
      </c>
      <c r="D221" s="1031">
        <v>1.8749999999999999E-2</v>
      </c>
      <c r="E221" s="2838" t="s">
        <v>2448</v>
      </c>
      <c r="F221" s="2838"/>
      <c r="G221" s="2838"/>
      <c r="H221" s="2838"/>
      <c r="I221" s="2839" t="s">
        <v>2447</v>
      </c>
      <c r="J221" s="2840"/>
      <c r="K221" s="1657"/>
    </row>
    <row r="222" spans="2:12" ht="14.75" customHeight="1">
      <c r="B222" s="2841" t="s">
        <v>1482</v>
      </c>
      <c r="C222" s="2820"/>
      <c r="D222" s="2820"/>
      <c r="E222" s="2820"/>
      <c r="F222" s="2820"/>
      <c r="G222" s="2820"/>
      <c r="H222" s="2820"/>
      <c r="I222" s="2820"/>
      <c r="J222" s="2842"/>
      <c r="K222" s="1657"/>
    </row>
    <row r="223" spans="2:12" ht="14.75" customHeight="1">
      <c r="B223" s="1030" t="s">
        <v>2307</v>
      </c>
      <c r="C223" s="1031">
        <v>0</v>
      </c>
      <c r="D223" s="1031">
        <v>2.9861111111111113E-2</v>
      </c>
      <c r="E223" s="2957" t="s">
        <v>2309</v>
      </c>
      <c r="F223" s="2957"/>
      <c r="G223" s="2957"/>
      <c r="H223" s="2957"/>
      <c r="I223" s="2852" t="s">
        <v>2306</v>
      </c>
      <c r="J223" s="2853"/>
    </row>
    <row r="224" spans="2:12" ht="14.75" customHeight="1">
      <c r="B224" s="1046" t="s">
        <v>1505</v>
      </c>
      <c r="C224" s="1051"/>
      <c r="D224" s="1052"/>
      <c r="E224" s="2958" t="s">
        <v>1504</v>
      </c>
      <c r="F224" s="2958"/>
      <c r="G224" s="2958"/>
      <c r="H224" s="2958"/>
      <c r="I224" s="2883"/>
      <c r="J224" s="2893"/>
    </row>
    <row r="225" spans="2:10" ht="14.75" customHeight="1">
      <c r="B225" s="1046" t="s">
        <v>1507</v>
      </c>
      <c r="C225" s="1051"/>
      <c r="D225" s="1052"/>
      <c r="E225" s="2838" t="s">
        <v>1903</v>
      </c>
      <c r="F225" s="2838"/>
      <c r="G225" s="2838"/>
      <c r="H225" s="2838"/>
      <c r="I225" s="2883" t="s">
        <v>1506</v>
      </c>
      <c r="J225" s="2893"/>
    </row>
    <row r="226" spans="2:10" ht="14.75" customHeight="1">
      <c r="B226" s="1046" t="s">
        <v>1909</v>
      </c>
      <c r="C226" s="1051">
        <v>0</v>
      </c>
      <c r="D226" s="1052">
        <v>5</v>
      </c>
      <c r="E226" s="2838" t="s">
        <v>1904</v>
      </c>
      <c r="F226" s="2838"/>
      <c r="G226" s="2838"/>
      <c r="H226" s="2838"/>
      <c r="I226" s="2883" t="s">
        <v>2310</v>
      </c>
      <c r="J226" s="2893"/>
    </row>
    <row r="227" spans="2:10" ht="14.75" customHeight="1">
      <c r="B227" s="1046" t="s">
        <v>1910</v>
      </c>
      <c r="C227" s="1051"/>
      <c r="D227" s="1052"/>
      <c r="E227" s="2838" t="s">
        <v>1904</v>
      </c>
      <c r="F227" s="2838"/>
      <c r="G227" s="2838"/>
      <c r="H227" s="2838"/>
      <c r="I227" s="2883"/>
      <c r="J227" s="2893"/>
    </row>
    <row r="228" spans="2:10" ht="14.75" customHeight="1">
      <c r="B228" s="1046" t="s">
        <v>2211</v>
      </c>
      <c r="C228" s="1051">
        <v>0</v>
      </c>
      <c r="D228" s="1052">
        <v>9</v>
      </c>
      <c r="E228" s="2838" t="s">
        <v>2205</v>
      </c>
      <c r="F228" s="2838"/>
      <c r="G228" s="2838"/>
      <c r="H228" s="2838"/>
      <c r="I228" s="2883" t="s">
        <v>2212</v>
      </c>
      <c r="J228" s="2893"/>
    </row>
    <row r="229" spans="2:10" ht="14.75" customHeight="1">
      <c r="B229" s="1619" t="s">
        <v>2210</v>
      </c>
      <c r="C229" s="1620">
        <v>4</v>
      </c>
      <c r="D229" s="1048">
        <v>15</v>
      </c>
      <c r="E229" s="2838" t="s">
        <v>2205</v>
      </c>
      <c r="F229" s="2838"/>
      <c r="G229" s="2838"/>
      <c r="H229" s="2838"/>
      <c r="I229" s="2883" t="s">
        <v>2206</v>
      </c>
      <c r="J229" s="2893"/>
    </row>
    <row r="230" spans="2:10" ht="14.75" customHeight="1">
      <c r="B230" s="1046" t="s">
        <v>2323</v>
      </c>
      <c r="C230" s="1031">
        <v>0</v>
      </c>
      <c r="D230" s="1031">
        <v>3.6111111111111115E-2</v>
      </c>
      <c r="E230" s="2838" t="s">
        <v>2205</v>
      </c>
      <c r="F230" s="2838"/>
      <c r="G230" s="2838"/>
      <c r="H230" s="2838"/>
      <c r="I230" s="2883" t="s">
        <v>2324</v>
      </c>
      <c r="J230" s="2893"/>
    </row>
    <row r="231" spans="2:10" ht="14.75" customHeight="1">
      <c r="B231" s="1046" t="s">
        <v>1490</v>
      </c>
      <c r="C231" s="1051"/>
      <c r="D231" s="1052"/>
      <c r="E231" s="2838" t="s">
        <v>1489</v>
      </c>
      <c r="F231" s="2838"/>
      <c r="G231" s="2838"/>
      <c r="H231" s="2838"/>
      <c r="I231" s="2883"/>
      <c r="J231" s="2893"/>
    </row>
    <row r="232" spans="2:10" ht="14.75" customHeight="1">
      <c r="B232" s="1046" t="s">
        <v>2556</v>
      </c>
      <c r="C232" s="1051"/>
      <c r="D232" s="1052"/>
      <c r="E232" s="2838" t="s">
        <v>2555</v>
      </c>
      <c r="F232" s="2838"/>
      <c r="G232" s="2838"/>
      <c r="H232" s="2838"/>
      <c r="I232" s="2883"/>
      <c r="J232" s="2893"/>
    </row>
    <row r="233" spans="2:10" ht="14.75" customHeight="1">
      <c r="B233" s="1046"/>
      <c r="C233" s="1051"/>
      <c r="D233" s="1052"/>
      <c r="E233" s="2838" t="s">
        <v>1508</v>
      </c>
      <c r="F233" s="2838"/>
      <c r="G233" s="2838"/>
      <c r="H233" s="2838"/>
      <c r="I233" s="2883"/>
      <c r="J233" s="2893"/>
    </row>
    <row r="234" spans="2:10" ht="14.75" customHeight="1">
      <c r="B234" s="1046" t="s">
        <v>2537</v>
      </c>
      <c r="C234" s="1031">
        <v>0</v>
      </c>
      <c r="D234" s="1031">
        <v>1.8749999999999999E-2</v>
      </c>
      <c r="E234" s="2838" t="s">
        <v>1509</v>
      </c>
      <c r="F234" s="2838"/>
      <c r="G234" s="2838"/>
      <c r="H234" s="2838"/>
      <c r="I234" s="2914" t="s">
        <v>2536</v>
      </c>
      <c r="J234" s="2893"/>
    </row>
    <row r="235" spans="2:10" ht="14.75" customHeight="1">
      <c r="B235" s="1046" t="s">
        <v>1511</v>
      </c>
      <c r="E235" s="2838" t="s">
        <v>1510</v>
      </c>
      <c r="F235" s="2838"/>
      <c r="G235" s="2838"/>
      <c r="H235" s="2838"/>
      <c r="I235" s="2883"/>
      <c r="J235" s="2893"/>
    </row>
    <row r="236" spans="2:10" ht="14.75" customHeight="1">
      <c r="B236" s="1046" t="s">
        <v>1512</v>
      </c>
      <c r="C236" s="1051"/>
      <c r="D236" s="1052"/>
      <c r="E236" s="2838"/>
      <c r="F236" s="2838"/>
      <c r="G236" s="2838"/>
      <c r="H236" s="2838"/>
      <c r="I236" s="2883"/>
      <c r="J236" s="2893"/>
    </row>
    <row r="237" spans="2:10" ht="14.75" customHeight="1">
      <c r="B237" s="1046" t="s">
        <v>1907</v>
      </c>
      <c r="C237" s="1051"/>
      <c r="D237" s="1052"/>
      <c r="E237" s="2838" t="s">
        <v>1905</v>
      </c>
      <c r="F237" s="2838"/>
      <c r="G237" s="2838"/>
      <c r="H237" s="2838"/>
      <c r="I237" s="2883"/>
      <c r="J237" s="2893"/>
    </row>
    <row r="238" spans="2:10" ht="14.75" customHeight="1">
      <c r="B238" s="1046" t="s">
        <v>1906</v>
      </c>
      <c r="C238" s="1051"/>
      <c r="D238" s="1052"/>
      <c r="E238" s="2838" t="s">
        <v>1905</v>
      </c>
      <c r="F238" s="2838"/>
      <c r="G238" s="2838"/>
      <c r="H238" s="2838"/>
      <c r="I238" s="2883"/>
      <c r="J238" s="2893"/>
    </row>
    <row r="239" spans="2:10" ht="14.75" customHeight="1">
      <c r="B239" s="1046" t="s">
        <v>1908</v>
      </c>
      <c r="C239" s="1051"/>
      <c r="D239" s="1052"/>
      <c r="E239" s="2838" t="s">
        <v>1905</v>
      </c>
      <c r="F239" s="2838"/>
      <c r="G239" s="2838"/>
      <c r="H239" s="2838"/>
      <c r="I239" s="2883"/>
      <c r="J239" s="2893"/>
    </row>
    <row r="240" spans="2:10" ht="14.75" customHeight="1">
      <c r="B240" s="2841" t="s">
        <v>1483</v>
      </c>
      <c r="C240" s="2820"/>
      <c r="D240" s="2820"/>
      <c r="E240" s="2820"/>
      <c r="F240" s="2820"/>
      <c r="G240" s="2820"/>
      <c r="H240" s="2820"/>
      <c r="I240" s="2820"/>
      <c r="J240" s="2842"/>
    </row>
    <row r="241" spans="2:10" ht="14.75" customHeight="1">
      <c r="B241" s="1046" t="s">
        <v>1513</v>
      </c>
      <c r="C241" s="1051"/>
      <c r="D241" s="1052"/>
      <c r="E241" s="2838" t="s">
        <v>1514</v>
      </c>
      <c r="F241" s="2838"/>
      <c r="G241" s="2838"/>
      <c r="H241" s="2838"/>
      <c r="I241" s="2839"/>
      <c r="J241" s="2840"/>
    </row>
    <row r="242" spans="2:10" ht="14.75" customHeight="1">
      <c r="B242" s="1046" t="s">
        <v>2319</v>
      </c>
      <c r="C242" s="1051">
        <v>0</v>
      </c>
      <c r="D242" s="1052">
        <v>4</v>
      </c>
      <c r="E242" s="2838" t="s">
        <v>1517</v>
      </c>
      <c r="F242" s="2838"/>
      <c r="G242" s="2838"/>
      <c r="H242" s="2838"/>
      <c r="I242" s="2839" t="s">
        <v>2318</v>
      </c>
      <c r="J242" s="2840"/>
    </row>
    <row r="243" spans="2:10" ht="14.75" customHeight="1">
      <c r="B243" s="1046" t="s">
        <v>1518</v>
      </c>
      <c r="C243" s="1051"/>
      <c r="D243" s="1052"/>
      <c r="E243" s="2838" t="s">
        <v>1516</v>
      </c>
      <c r="F243" s="2838"/>
      <c r="G243" s="2838"/>
      <c r="H243" s="2838"/>
      <c r="I243" s="2839"/>
      <c r="J243" s="2840"/>
    </row>
    <row r="244" spans="2:10" ht="14.75" customHeight="1">
      <c r="B244" s="1046" t="s">
        <v>1520</v>
      </c>
      <c r="C244" s="1051"/>
      <c r="D244" s="1052"/>
      <c r="E244" s="2838" t="s">
        <v>1521</v>
      </c>
      <c r="F244" s="2838"/>
      <c r="G244" s="2838"/>
      <c r="H244" s="2838"/>
      <c r="I244" s="2839"/>
      <c r="J244" s="2840"/>
    </row>
    <row r="245" spans="2:10" ht="14.75" customHeight="1">
      <c r="B245" s="1046" t="s">
        <v>1522</v>
      </c>
      <c r="C245" s="1051"/>
      <c r="D245" s="1052"/>
      <c r="E245" s="2838" t="s">
        <v>1523</v>
      </c>
      <c r="F245" s="2838"/>
      <c r="G245" s="2838"/>
      <c r="H245" s="2838"/>
      <c r="I245" s="2839"/>
      <c r="J245" s="2840"/>
    </row>
    <row r="246" spans="2:10" ht="14.75" customHeight="1">
      <c r="B246" s="1046" t="s">
        <v>1525</v>
      </c>
      <c r="C246" s="1051"/>
      <c r="D246" s="1052"/>
      <c r="E246" s="2838" t="s">
        <v>1524</v>
      </c>
      <c r="F246" s="2838"/>
      <c r="G246" s="2838"/>
      <c r="H246" s="2838"/>
      <c r="I246" s="2839"/>
      <c r="J246" s="2840"/>
    </row>
    <row r="247" spans="2:10" ht="14.75" customHeight="1">
      <c r="B247" s="1046" t="s">
        <v>1484</v>
      </c>
      <c r="C247" s="1051"/>
      <c r="D247" s="1052"/>
      <c r="E247" s="2838" t="s">
        <v>1515</v>
      </c>
      <c r="F247" s="2838"/>
      <c r="G247" s="2838"/>
      <c r="H247" s="2838"/>
      <c r="I247" s="2839"/>
      <c r="J247" s="2840"/>
    </row>
    <row r="248" spans="2:10" ht="14.75" customHeight="1">
      <c r="B248" s="1046" t="s">
        <v>1486</v>
      </c>
      <c r="C248" s="1051"/>
      <c r="D248" s="1052"/>
      <c r="E248" s="2838" t="s">
        <v>1515</v>
      </c>
      <c r="F248" s="2838"/>
      <c r="G248" s="2838"/>
      <c r="H248" s="2838"/>
      <c r="I248" s="2839"/>
      <c r="J248" s="2840"/>
    </row>
    <row r="249" spans="2:10" ht="14.75" customHeight="1">
      <c r="B249" s="1046" t="s">
        <v>1485</v>
      </c>
      <c r="C249" s="1051"/>
      <c r="D249" s="1052"/>
      <c r="E249" s="2838"/>
      <c r="F249" s="2838"/>
      <c r="G249" s="2838"/>
      <c r="H249" s="2838"/>
      <c r="I249" s="2839"/>
      <c r="J249" s="2840"/>
    </row>
    <row r="250" spans="2:10" ht="14.75" customHeight="1">
      <c r="B250" s="1046" t="s">
        <v>1487</v>
      </c>
      <c r="C250" s="1051"/>
      <c r="D250" s="1052"/>
      <c r="E250" s="2838"/>
      <c r="F250" s="2838"/>
      <c r="G250" s="2838"/>
      <c r="H250" s="2838"/>
      <c r="I250" s="2839"/>
      <c r="J250" s="2840"/>
    </row>
    <row r="251" spans="2:10" ht="14.75" customHeight="1">
      <c r="B251" s="1046" t="s">
        <v>1488</v>
      </c>
      <c r="C251" s="1051"/>
      <c r="D251" s="1052"/>
      <c r="E251" s="2838"/>
      <c r="F251" s="2838"/>
      <c r="G251" s="2838"/>
      <c r="H251" s="2838"/>
      <c r="I251" s="2839"/>
      <c r="J251" s="2840"/>
    </row>
    <row r="252" spans="2:10" ht="14.75" customHeight="1">
      <c r="B252" s="1046" t="s">
        <v>2052</v>
      </c>
      <c r="C252" s="1051"/>
      <c r="D252" s="1052"/>
      <c r="E252" s="2838"/>
      <c r="F252" s="2838"/>
      <c r="G252" s="2838"/>
      <c r="H252" s="2838"/>
      <c r="I252" s="2839"/>
      <c r="J252" s="2840"/>
    </row>
    <row r="253" spans="2:10" ht="14.75" customHeight="1">
      <c r="B253" s="1046" t="s">
        <v>2153</v>
      </c>
      <c r="C253" s="1051">
        <v>0</v>
      </c>
      <c r="D253" s="1052">
        <v>4</v>
      </c>
      <c r="E253" s="2838" t="s">
        <v>1514</v>
      </c>
      <c r="F253" s="2838"/>
      <c r="G253" s="2838"/>
      <c r="H253" s="2838"/>
      <c r="I253" s="2839" t="s">
        <v>2152</v>
      </c>
      <c r="J253" s="2840"/>
    </row>
    <row r="254" spans="2:10" ht="14.75" customHeight="1">
      <c r="B254" s="1046" t="s">
        <v>2155</v>
      </c>
      <c r="C254" s="1051">
        <v>0</v>
      </c>
      <c r="D254" s="1052">
        <v>1</v>
      </c>
      <c r="E254" s="2838" t="s">
        <v>2154</v>
      </c>
      <c r="F254" s="2838"/>
      <c r="G254" s="2838"/>
      <c r="H254" s="2838"/>
      <c r="I254" s="2839" t="s">
        <v>2156</v>
      </c>
      <c r="J254" s="2840"/>
    </row>
    <row r="255" spans="2:10" ht="14.75" customHeight="1">
      <c r="B255" s="1046" t="s">
        <v>2407</v>
      </c>
      <c r="C255" s="1051">
        <v>0</v>
      </c>
      <c r="D255" s="1052">
        <v>1</v>
      </c>
      <c r="E255" s="2838" t="s">
        <v>2408</v>
      </c>
      <c r="F255" s="2838"/>
      <c r="G255" s="2838"/>
      <c r="H255" s="2838"/>
      <c r="I255" s="2965" t="s">
        <v>2406</v>
      </c>
      <c r="J255" s="2966"/>
    </row>
    <row r="256" spans="2:10" ht="14.75" customHeight="1">
      <c r="B256" s="1046" t="s">
        <v>2410</v>
      </c>
      <c r="C256" s="1051">
        <v>0</v>
      </c>
      <c r="D256" s="1052">
        <v>1</v>
      </c>
      <c r="E256" s="2838" t="s">
        <v>2408</v>
      </c>
      <c r="F256" s="2838"/>
      <c r="G256" s="2838"/>
      <c r="H256" s="2838"/>
      <c r="I256" s="2883" t="s">
        <v>2409</v>
      </c>
      <c r="J256" s="2884"/>
    </row>
    <row r="257" spans="2:10" ht="14.75" customHeight="1">
      <c r="B257" s="1046" t="s">
        <v>2412</v>
      </c>
      <c r="C257" s="1051">
        <v>0</v>
      </c>
      <c r="D257" s="1052">
        <v>1</v>
      </c>
      <c r="E257" s="2838" t="s">
        <v>2408</v>
      </c>
      <c r="F257" s="2838"/>
      <c r="G257" s="2838"/>
      <c r="H257" s="2838"/>
      <c r="I257" s="2883" t="s">
        <v>2411</v>
      </c>
      <c r="J257" s="2884"/>
    </row>
    <row r="258" spans="2:10" ht="14.75" customHeight="1">
      <c r="B258" s="1046" t="s">
        <v>2414</v>
      </c>
      <c r="C258" s="1051">
        <v>0</v>
      </c>
      <c r="D258" s="1052">
        <v>1</v>
      </c>
      <c r="E258" s="2838" t="s">
        <v>2408</v>
      </c>
      <c r="F258" s="2838"/>
      <c r="G258" s="2838"/>
      <c r="H258" s="2838"/>
      <c r="I258" s="2883" t="s">
        <v>2413</v>
      </c>
      <c r="J258" s="2884"/>
    </row>
    <row r="259" spans="2:10" ht="14.75" customHeight="1">
      <c r="B259" s="1046" t="s">
        <v>2416</v>
      </c>
      <c r="C259" s="1051">
        <v>0</v>
      </c>
      <c r="D259" s="1052">
        <v>1</v>
      </c>
      <c r="E259" s="2838" t="s">
        <v>2408</v>
      </c>
      <c r="F259" s="2838"/>
      <c r="G259" s="2838"/>
      <c r="H259" s="2838"/>
      <c r="I259" s="2883" t="s">
        <v>2415</v>
      </c>
      <c r="J259" s="2884"/>
    </row>
    <row r="260" spans="2:10" ht="14.75" customHeight="1">
      <c r="B260" s="1046" t="s">
        <v>2418</v>
      </c>
      <c r="C260" s="1051">
        <v>0</v>
      </c>
      <c r="D260" s="1052">
        <v>1</v>
      </c>
      <c r="E260" s="2838" t="s">
        <v>2408</v>
      </c>
      <c r="F260" s="2838"/>
      <c r="G260" s="2838"/>
      <c r="H260" s="2838"/>
      <c r="I260" s="2883" t="s">
        <v>2417</v>
      </c>
      <c r="J260" s="2884"/>
    </row>
    <row r="261" spans="2:10" ht="14.75" customHeight="1">
      <c r="B261" s="1046" t="s">
        <v>2419</v>
      </c>
      <c r="C261" s="1051">
        <v>0</v>
      </c>
      <c r="D261" s="1052">
        <v>1</v>
      </c>
      <c r="E261" s="2838" t="s">
        <v>2408</v>
      </c>
      <c r="F261" s="2838"/>
      <c r="G261" s="2838"/>
      <c r="H261" s="2838"/>
      <c r="I261" s="2883" t="s">
        <v>2420</v>
      </c>
      <c r="J261" s="2884"/>
    </row>
    <row r="262" spans="2:10" ht="14.75" customHeight="1">
      <c r="B262" s="1617" t="s">
        <v>2421</v>
      </c>
      <c r="C262" s="1658">
        <v>1</v>
      </c>
      <c r="D262" s="1659">
        <v>1</v>
      </c>
      <c r="E262" s="2967" t="s">
        <v>2408</v>
      </c>
      <c r="F262" s="2967"/>
      <c r="G262" s="2967"/>
      <c r="H262" s="2967"/>
      <c r="I262" s="2959" t="s">
        <v>2422</v>
      </c>
      <c r="J262" s="2960"/>
    </row>
    <row r="263" spans="2:10" ht="14.75" customHeight="1">
      <c r="B263" s="1617" t="s">
        <v>2423</v>
      </c>
      <c r="C263" s="1658">
        <v>1</v>
      </c>
      <c r="D263" s="1659">
        <v>1</v>
      </c>
      <c r="E263" s="2967" t="s">
        <v>2408</v>
      </c>
      <c r="F263" s="2967"/>
      <c r="G263" s="2967"/>
      <c r="H263" s="2967"/>
      <c r="I263" s="2961" t="s">
        <v>2424</v>
      </c>
      <c r="J263" s="2962"/>
    </row>
    <row r="264" spans="2:10" ht="14.75" customHeight="1">
      <c r="B264" s="1046" t="s">
        <v>2426</v>
      </c>
      <c r="C264" s="1051">
        <v>0</v>
      </c>
      <c r="D264" s="1052">
        <v>1</v>
      </c>
      <c r="E264" s="2838" t="s">
        <v>2408</v>
      </c>
      <c r="F264" s="2838"/>
      <c r="G264" s="2838"/>
      <c r="H264" s="2838"/>
      <c r="I264" s="2883" t="s">
        <v>2425</v>
      </c>
      <c r="J264" s="2884"/>
    </row>
    <row r="265" spans="2:10" ht="14.75" customHeight="1">
      <c r="B265" s="1046"/>
      <c r="C265" s="1051">
        <v>0</v>
      </c>
      <c r="D265" s="1052">
        <v>1</v>
      </c>
      <c r="E265" s="2838" t="s">
        <v>2408</v>
      </c>
      <c r="F265" s="2838"/>
      <c r="G265" s="2838"/>
      <c r="H265" s="2838"/>
      <c r="I265" s="2963"/>
      <c r="J265" s="2964"/>
    </row>
    <row r="266" spans="2:10" ht="14.75" customHeight="1">
      <c r="B266" s="1046"/>
      <c r="C266" s="1051">
        <v>0</v>
      </c>
      <c r="D266" s="1052">
        <v>1</v>
      </c>
      <c r="E266" s="2838" t="s">
        <v>2408</v>
      </c>
      <c r="F266" s="2838"/>
      <c r="G266" s="2838"/>
      <c r="H266" s="2838"/>
      <c r="I266" s="2963"/>
      <c r="J266" s="2964"/>
    </row>
    <row r="267" spans="2:10" ht="14.75" customHeight="1">
      <c r="B267" s="1046"/>
      <c r="C267" s="1051">
        <v>0</v>
      </c>
      <c r="D267" s="1052">
        <v>1</v>
      </c>
      <c r="E267" s="2838" t="s">
        <v>2408</v>
      </c>
      <c r="F267" s="2838"/>
      <c r="G267" s="2838"/>
      <c r="H267" s="2838"/>
      <c r="I267" s="2963"/>
      <c r="J267" s="2964"/>
    </row>
    <row r="268" spans="2:10" ht="14.75" customHeight="1">
      <c r="B268" s="1046"/>
      <c r="C268" s="1051">
        <v>0</v>
      </c>
      <c r="D268" s="1052">
        <v>1</v>
      </c>
      <c r="E268" s="2838" t="s">
        <v>2408</v>
      </c>
      <c r="F268" s="2838"/>
      <c r="G268" s="2838"/>
      <c r="H268" s="2838"/>
      <c r="I268" s="2963"/>
      <c r="J268" s="2964"/>
    </row>
    <row r="269" spans="2:10" ht="14.75" customHeight="1">
      <c r="B269" s="1046"/>
      <c r="C269" s="1051">
        <v>0</v>
      </c>
      <c r="D269" s="1052">
        <v>1</v>
      </c>
      <c r="E269" s="2838" t="s">
        <v>2408</v>
      </c>
      <c r="F269" s="2838"/>
      <c r="G269" s="2838"/>
      <c r="H269" s="2838"/>
      <c r="I269" s="2963"/>
      <c r="J269" s="2964"/>
    </row>
    <row r="270" spans="2:10" ht="14.75" customHeight="1">
      <c r="B270" s="2841" t="s">
        <v>2362</v>
      </c>
      <c r="C270" s="2820"/>
      <c r="D270" s="2820"/>
      <c r="E270" s="2820"/>
      <c r="F270" s="2820"/>
      <c r="G270" s="2820"/>
      <c r="H270" s="2820"/>
      <c r="I270" s="2820"/>
      <c r="J270" s="2842"/>
    </row>
    <row r="271" spans="2:10" ht="14.75" customHeight="1">
      <c r="B271" s="959" t="s">
        <v>2359</v>
      </c>
      <c r="C271" s="1615"/>
      <c r="D271" s="1052"/>
      <c r="E271" s="2838" t="s">
        <v>2361</v>
      </c>
      <c r="F271" s="2838"/>
      <c r="G271" s="2838"/>
      <c r="H271" s="2838"/>
      <c r="I271" s="2839"/>
      <c r="J271" s="2840"/>
    </row>
    <row r="272" spans="2:10" ht="14.75" customHeight="1">
      <c r="B272" s="959" t="s">
        <v>2360</v>
      </c>
      <c r="C272" s="1615"/>
      <c r="D272" s="1052"/>
      <c r="E272" s="2838" t="s">
        <v>2361</v>
      </c>
      <c r="F272" s="2838"/>
      <c r="G272" s="2838"/>
      <c r="H272" s="2838"/>
      <c r="I272" s="2839"/>
      <c r="J272" s="2840"/>
    </row>
    <row r="273" spans="2:10" ht="14.75" customHeight="1">
      <c r="B273" s="959" t="s">
        <v>2363</v>
      </c>
      <c r="C273" s="1615"/>
      <c r="D273" s="1052"/>
      <c r="E273" s="2838" t="s">
        <v>2361</v>
      </c>
      <c r="F273" s="2838"/>
      <c r="G273" s="2838"/>
      <c r="H273" s="2838"/>
      <c r="I273" s="2839"/>
      <c r="J273" s="2840"/>
    </row>
    <row r="274" spans="2:10" ht="14.75" customHeight="1">
      <c r="B274" s="1617" t="s">
        <v>2357</v>
      </c>
      <c r="C274" s="1618">
        <v>9.7222222222222224E-3</v>
      </c>
      <c r="D274" s="1618">
        <v>9.7222222222222224E-3</v>
      </c>
      <c r="E274" s="2967" t="s">
        <v>2361</v>
      </c>
      <c r="F274" s="2967"/>
      <c r="G274" s="2967"/>
      <c r="H274" s="2967"/>
      <c r="I274" s="2954" t="s">
        <v>2358</v>
      </c>
      <c r="J274" s="2955"/>
    </row>
    <row r="275" spans="2:10" ht="14.75" customHeight="1">
      <c r="B275" s="1046" t="s">
        <v>2353</v>
      </c>
      <c r="C275" s="1031">
        <v>0</v>
      </c>
      <c r="D275" s="1031">
        <v>2.9861111111111113E-2</v>
      </c>
      <c r="E275" s="2838" t="s">
        <v>2361</v>
      </c>
      <c r="F275" s="2838"/>
      <c r="G275" s="2838"/>
      <c r="H275" s="2838"/>
      <c r="I275" s="2839" t="s">
        <v>2352</v>
      </c>
      <c r="J275" s="2840"/>
    </row>
    <row r="276" spans="2:10" ht="14.75" customHeight="1">
      <c r="B276" s="1046" t="s">
        <v>2338</v>
      </c>
      <c r="C276" s="1051">
        <v>0</v>
      </c>
      <c r="D276" s="1052">
        <v>25</v>
      </c>
      <c r="E276" s="2838" t="s">
        <v>2340</v>
      </c>
      <c r="F276" s="2838"/>
      <c r="G276" s="2838"/>
      <c r="H276" s="2838"/>
      <c r="I276" s="2839" t="s">
        <v>2339</v>
      </c>
      <c r="J276" s="2840"/>
    </row>
    <row r="277" spans="2:10" ht="14.75" customHeight="1">
      <c r="B277" s="989" t="s">
        <v>2311</v>
      </c>
      <c r="C277" s="1614">
        <v>0</v>
      </c>
      <c r="D277" s="1614">
        <v>29</v>
      </c>
      <c r="E277" s="2838" t="s">
        <v>2340</v>
      </c>
      <c r="F277" s="2838"/>
      <c r="G277" s="2838"/>
      <c r="H277" s="2838"/>
      <c r="I277" s="2839" t="s">
        <v>2312</v>
      </c>
      <c r="J277" s="2840"/>
    </row>
    <row r="278" spans="2:10" ht="14.75" customHeight="1">
      <c r="B278" s="1046" t="s">
        <v>2345</v>
      </c>
      <c r="C278" s="1051">
        <v>0</v>
      </c>
      <c r="D278" s="1052">
        <v>42</v>
      </c>
      <c r="E278" s="2838" t="s">
        <v>2340</v>
      </c>
      <c r="F278" s="2838"/>
      <c r="G278" s="2838"/>
      <c r="H278" s="2838"/>
      <c r="I278" s="2839" t="s">
        <v>2346</v>
      </c>
      <c r="J278" s="2840"/>
    </row>
    <row r="279" spans="2:10" ht="14.75" customHeight="1">
      <c r="B279" s="1046" t="s">
        <v>1492</v>
      </c>
      <c r="C279" s="1051"/>
      <c r="D279" s="1052"/>
      <c r="E279" s="2838"/>
      <c r="F279" s="2838"/>
      <c r="G279" s="2838"/>
      <c r="H279" s="2838"/>
      <c r="I279" s="2839"/>
      <c r="J279" s="2840"/>
    </row>
    <row r="280" spans="2:10" ht="14.75" customHeight="1">
      <c r="B280" s="1046" t="s">
        <v>1494</v>
      </c>
      <c r="C280" s="1051"/>
      <c r="D280" s="1052"/>
      <c r="E280" s="2838"/>
      <c r="F280" s="2838"/>
      <c r="G280" s="2838"/>
      <c r="H280" s="2838"/>
      <c r="I280" s="2839"/>
      <c r="J280" s="2840"/>
    </row>
    <row r="281" spans="2:10" ht="14.75" customHeight="1">
      <c r="B281" s="1046" t="s">
        <v>1493</v>
      </c>
      <c r="C281" s="1051"/>
      <c r="D281" s="1052"/>
      <c r="E281" s="2838"/>
      <c r="F281" s="2838"/>
      <c r="G281" s="2838"/>
      <c r="H281" s="2838"/>
      <c r="I281" s="2839"/>
      <c r="J281" s="2840"/>
    </row>
    <row r="282" spans="2:10" ht="14.75" customHeight="1">
      <c r="B282" s="1046" t="s">
        <v>1495</v>
      </c>
      <c r="C282" s="1051"/>
      <c r="D282" s="1052"/>
      <c r="E282" s="2838"/>
      <c r="F282" s="2838"/>
      <c r="G282" s="2838"/>
      <c r="H282" s="2838"/>
      <c r="I282" s="2839"/>
      <c r="J282" s="2840"/>
    </row>
    <row r="283" spans="2:10" ht="14.75" customHeight="1">
      <c r="B283" s="1046" t="s">
        <v>1496</v>
      </c>
      <c r="C283" s="1051"/>
      <c r="D283" s="1052"/>
      <c r="E283" s="2838"/>
      <c r="F283" s="2838"/>
      <c r="G283" s="2838"/>
      <c r="H283" s="2838"/>
      <c r="I283" s="2839"/>
      <c r="J283" s="2840"/>
    </row>
    <row r="284" spans="2:10" ht="14.75" customHeight="1">
      <c r="B284" s="1046" t="s">
        <v>2355</v>
      </c>
      <c r="C284" s="1031">
        <v>0</v>
      </c>
      <c r="D284" s="1031">
        <v>2.6388888888888889E-2</v>
      </c>
      <c r="E284" s="2838"/>
      <c r="F284" s="2838"/>
      <c r="G284" s="2838"/>
      <c r="H284" s="2838"/>
      <c r="I284" s="2839" t="s">
        <v>2354</v>
      </c>
      <c r="J284" s="2840"/>
    </row>
    <row r="285" spans="2:10" ht="14.75" customHeight="1">
      <c r="B285" s="2841" t="s">
        <v>1526</v>
      </c>
      <c r="C285" s="2820"/>
      <c r="D285" s="2820"/>
      <c r="E285" s="2820"/>
      <c r="F285" s="2820"/>
      <c r="G285" s="2820"/>
      <c r="H285" s="2820"/>
      <c r="I285" s="2820"/>
      <c r="J285" s="2842"/>
    </row>
    <row r="286" spans="2:10" ht="14.75" customHeight="1">
      <c r="B286" s="1046" t="s">
        <v>1529</v>
      </c>
      <c r="C286" s="1051"/>
      <c r="D286" s="1052"/>
      <c r="E286" s="2838" t="s">
        <v>1527</v>
      </c>
      <c r="F286" s="2838"/>
      <c r="G286" s="2838"/>
      <c r="H286" s="2838"/>
      <c r="I286" s="2839"/>
      <c r="J286" s="2840"/>
    </row>
    <row r="287" spans="2:10" ht="14.75" customHeight="1">
      <c r="B287" s="1046" t="s">
        <v>1530</v>
      </c>
      <c r="C287" s="1051"/>
      <c r="D287" s="1052"/>
      <c r="E287" s="2838" t="s">
        <v>1528</v>
      </c>
      <c r="F287" s="2838"/>
      <c r="G287" s="2838"/>
      <c r="H287" s="2838"/>
      <c r="I287" s="2839" t="s">
        <v>1531</v>
      </c>
      <c r="J287" s="2840"/>
    </row>
    <row r="288" spans="2:10" ht="14.75" customHeight="1">
      <c r="B288" s="1046" t="s">
        <v>1535</v>
      </c>
      <c r="C288" s="1051"/>
      <c r="D288" s="1052"/>
      <c r="E288" s="2838" t="s">
        <v>1528</v>
      </c>
      <c r="F288" s="2838"/>
      <c r="G288" s="2838"/>
      <c r="H288" s="2838"/>
      <c r="I288" s="2839"/>
      <c r="J288" s="2840"/>
    </row>
    <row r="289" spans="2:10" ht="14.75" customHeight="1">
      <c r="B289" s="1046" t="s">
        <v>1532</v>
      </c>
      <c r="C289" s="1051"/>
      <c r="D289" s="1052"/>
      <c r="E289" s="2838" t="s">
        <v>1528</v>
      </c>
      <c r="F289" s="2838"/>
      <c r="G289" s="2838"/>
      <c r="H289" s="2838"/>
      <c r="I289" s="2839"/>
      <c r="J289" s="2840"/>
    </row>
    <row r="290" spans="2:10" ht="14.75" customHeight="1">
      <c r="B290" s="1046" t="s">
        <v>1534</v>
      </c>
      <c r="C290" s="1051"/>
      <c r="D290" s="1052"/>
      <c r="E290" s="2838" t="s">
        <v>1533</v>
      </c>
      <c r="F290" s="2838"/>
      <c r="G290" s="2838"/>
      <c r="H290" s="2838"/>
      <c r="I290" s="2839"/>
      <c r="J290" s="2840"/>
    </row>
    <row r="291" spans="2:10" ht="14.75" customHeight="1">
      <c r="B291" s="2841" t="s">
        <v>2478</v>
      </c>
      <c r="C291" s="2820"/>
      <c r="D291" s="2820"/>
      <c r="E291" s="2820"/>
      <c r="F291" s="2820"/>
      <c r="G291" s="2820"/>
      <c r="H291" s="2820"/>
      <c r="I291" s="2820"/>
      <c r="J291" s="2842"/>
    </row>
    <row r="292" spans="2:10" ht="14.75" customHeight="1">
      <c r="B292" s="1046" t="s">
        <v>2480</v>
      </c>
      <c r="C292" s="1051">
        <v>0</v>
      </c>
      <c r="D292" s="1052">
        <v>1</v>
      </c>
      <c r="E292" s="2838" t="s">
        <v>2481</v>
      </c>
      <c r="F292" s="2838"/>
      <c r="G292" s="2838"/>
      <c r="H292" s="2838"/>
      <c r="I292" s="2839" t="s">
        <v>2479</v>
      </c>
      <c r="J292" s="2840"/>
    </row>
    <row r="293" spans="2:10" ht="14.75" customHeight="1">
      <c r="B293" s="1046"/>
      <c r="C293" s="1051"/>
      <c r="D293" s="1052"/>
      <c r="E293" s="2838"/>
      <c r="F293" s="2838"/>
      <c r="G293" s="2838"/>
      <c r="H293" s="2838"/>
      <c r="I293" s="2839"/>
      <c r="J293" s="2840"/>
    </row>
    <row r="294" spans="2:10" ht="14.75" customHeight="1">
      <c r="B294" s="2841" t="s">
        <v>2313</v>
      </c>
      <c r="C294" s="2820"/>
      <c r="D294" s="2820"/>
      <c r="E294" s="2820"/>
      <c r="F294" s="2820"/>
      <c r="G294" s="2820"/>
      <c r="H294" s="2820"/>
      <c r="I294" s="2820"/>
      <c r="J294" s="2842"/>
    </row>
    <row r="295" spans="2:10" ht="14.75" customHeight="1">
      <c r="B295" s="1046" t="s">
        <v>2315</v>
      </c>
      <c r="C295" s="1051">
        <v>0</v>
      </c>
      <c r="D295" s="1052">
        <v>31</v>
      </c>
      <c r="E295" s="2838"/>
      <c r="F295" s="2838"/>
      <c r="G295" s="2838"/>
      <c r="H295" s="2838"/>
      <c r="I295" s="2839" t="s">
        <v>2314</v>
      </c>
      <c r="J295" s="2840"/>
    </row>
    <row r="296" spans="2:10" ht="14.75" customHeight="1">
      <c r="B296" s="1046" t="s">
        <v>2335</v>
      </c>
      <c r="C296" s="1051">
        <v>0</v>
      </c>
      <c r="D296" s="1052">
        <v>11</v>
      </c>
      <c r="E296" s="2838"/>
      <c r="F296" s="2838"/>
      <c r="G296" s="2838"/>
      <c r="H296" s="2838"/>
      <c r="I296" s="2839" t="s">
        <v>2334</v>
      </c>
      <c r="J296" s="2840"/>
    </row>
    <row r="297" spans="2:10" ht="14.75" customHeight="1">
      <c r="B297" s="1046" t="s">
        <v>2337</v>
      </c>
      <c r="C297" s="1051">
        <v>0</v>
      </c>
      <c r="D297" s="1052">
        <v>27</v>
      </c>
      <c r="E297" s="2838"/>
      <c r="F297" s="2838"/>
      <c r="G297" s="2838"/>
      <c r="H297" s="2838"/>
      <c r="I297" s="2839" t="s">
        <v>2336</v>
      </c>
      <c r="J297" s="2840"/>
    </row>
    <row r="298" spans="2:10" ht="14.75" customHeight="1">
      <c r="B298" s="1046" t="s">
        <v>2350</v>
      </c>
      <c r="C298" s="1051">
        <v>0</v>
      </c>
      <c r="D298" s="1052">
        <v>9</v>
      </c>
      <c r="E298" s="2838"/>
      <c r="F298" s="2838"/>
      <c r="G298" s="2838"/>
      <c r="H298" s="2838"/>
      <c r="I298" s="2839" t="s">
        <v>2351</v>
      </c>
      <c r="J298" s="2840"/>
    </row>
    <row r="299" spans="2:10" ht="14.75" customHeight="1">
      <c r="I299" s="1637"/>
      <c r="J299" s="165"/>
    </row>
    <row r="300" spans="2:10" ht="14.75" customHeight="1">
      <c r="I300" s="1637"/>
      <c r="J300" s="165"/>
    </row>
    <row r="301" spans="2:10" ht="14.75" customHeight="1">
      <c r="I301" s="1637"/>
      <c r="J301" s="165"/>
    </row>
  </sheetData>
  <mergeCells count="569">
    <mergeCell ref="E51:H51"/>
    <mergeCell ref="I51:J51"/>
    <mergeCell ref="E169:H169"/>
    <mergeCell ref="I169:J169"/>
    <mergeCell ref="I126:J126"/>
    <mergeCell ref="E144:H144"/>
    <mergeCell ref="E133:H133"/>
    <mergeCell ref="E191:H191"/>
    <mergeCell ref="E190:H190"/>
    <mergeCell ref="E201:H201"/>
    <mergeCell ref="E193:H193"/>
    <mergeCell ref="E184:H184"/>
    <mergeCell ref="E176:H176"/>
    <mergeCell ref="E171:H171"/>
    <mergeCell ref="E182:H182"/>
    <mergeCell ref="E181:H181"/>
    <mergeCell ref="E180:H180"/>
    <mergeCell ref="E179:H179"/>
    <mergeCell ref="E178:H178"/>
    <mergeCell ref="E177:H177"/>
    <mergeCell ref="E194:H194"/>
    <mergeCell ref="E195:H195"/>
    <mergeCell ref="E196:H196"/>
    <mergeCell ref="E197:H197"/>
    <mergeCell ref="I174:J174"/>
    <mergeCell ref="I132:J132"/>
    <mergeCell ref="AH53:AK53"/>
    <mergeCell ref="AE51:AK51"/>
    <mergeCell ref="AE52:AK52"/>
    <mergeCell ref="AF53:AG53"/>
    <mergeCell ref="E103:H103"/>
    <mergeCell ref="I103:J103"/>
    <mergeCell ref="B170:J170"/>
    <mergeCell ref="E161:H161"/>
    <mergeCell ref="E187:H187"/>
    <mergeCell ref="E172:H172"/>
    <mergeCell ref="I180:J180"/>
    <mergeCell ref="I182:J182"/>
    <mergeCell ref="I175:J175"/>
    <mergeCell ref="I179:J179"/>
    <mergeCell ref="E114:H114"/>
    <mergeCell ref="E113:H113"/>
    <mergeCell ref="E112:H112"/>
    <mergeCell ref="E175:H175"/>
    <mergeCell ref="E174:H174"/>
    <mergeCell ref="E173:H173"/>
    <mergeCell ref="E141:H141"/>
    <mergeCell ref="E142:H142"/>
    <mergeCell ref="E143:H143"/>
    <mergeCell ref="E140:H140"/>
    <mergeCell ref="I46:J46"/>
    <mergeCell ref="E47:H47"/>
    <mergeCell ref="I47:J47"/>
    <mergeCell ref="E40:H40"/>
    <mergeCell ref="E44:H44"/>
    <mergeCell ref="E43:H43"/>
    <mergeCell ref="E42:H42"/>
    <mergeCell ref="E41:H41"/>
    <mergeCell ref="I125:J125"/>
    <mergeCell ref="E45:H45"/>
    <mergeCell ref="I45:J45"/>
    <mergeCell ref="E46:H46"/>
    <mergeCell ref="E80:H80"/>
    <mergeCell ref="E84:H84"/>
    <mergeCell ref="E82:H82"/>
    <mergeCell ref="E86:H86"/>
    <mergeCell ref="E90:H90"/>
    <mergeCell ref="B108:J108"/>
    <mergeCell ref="E109:H109"/>
    <mergeCell ref="I109:J109"/>
    <mergeCell ref="E96:H96"/>
    <mergeCell ref="E110:H110"/>
    <mergeCell ref="E123:H123"/>
    <mergeCell ref="E122:H122"/>
    <mergeCell ref="I133:J133"/>
    <mergeCell ref="I134:J134"/>
    <mergeCell ref="I148:J148"/>
    <mergeCell ref="E79:H79"/>
    <mergeCell ref="E78:H78"/>
    <mergeCell ref="E76:H76"/>
    <mergeCell ref="E55:H55"/>
    <mergeCell ref="F65:H65"/>
    <mergeCell ref="E60:H60"/>
    <mergeCell ref="C66:E66"/>
    <mergeCell ref="F66:H66"/>
    <mergeCell ref="C67:E67"/>
    <mergeCell ref="E74:H74"/>
    <mergeCell ref="E85:H85"/>
    <mergeCell ref="E83:H83"/>
    <mergeCell ref="E81:H81"/>
    <mergeCell ref="C69:E69"/>
    <mergeCell ref="C70:E70"/>
    <mergeCell ref="I85:J85"/>
    <mergeCell ref="B72:J72"/>
    <mergeCell ref="E77:H77"/>
    <mergeCell ref="I77:J77"/>
    <mergeCell ref="I66:J66"/>
    <mergeCell ref="I67:J67"/>
    <mergeCell ref="E277:H277"/>
    <mergeCell ref="E276:H276"/>
    <mergeCell ref="E275:H275"/>
    <mergeCell ref="E269:H269"/>
    <mergeCell ref="E266:H266"/>
    <mergeCell ref="E267:H267"/>
    <mergeCell ref="E268:H268"/>
    <mergeCell ref="I194:J194"/>
    <mergeCell ref="I195:J195"/>
    <mergeCell ref="I196:J196"/>
    <mergeCell ref="E274:H274"/>
    <mergeCell ref="E273:H273"/>
    <mergeCell ref="E272:H272"/>
    <mergeCell ref="E271:H271"/>
    <mergeCell ref="E205:H205"/>
    <mergeCell ref="E249:H249"/>
    <mergeCell ref="E250:H250"/>
    <mergeCell ref="E251:H251"/>
    <mergeCell ref="E252:H252"/>
    <mergeCell ref="E253:H253"/>
    <mergeCell ref="E203:H203"/>
    <mergeCell ref="E204:H204"/>
    <mergeCell ref="E200:H200"/>
    <mergeCell ref="I202:J202"/>
    <mergeCell ref="E192:H192"/>
    <mergeCell ref="T43:U43"/>
    <mergeCell ref="T44:U44"/>
    <mergeCell ref="E39:J39"/>
    <mergeCell ref="I40:J40"/>
    <mergeCell ref="T51:U51"/>
    <mergeCell ref="T46:U46"/>
    <mergeCell ref="T47:U47"/>
    <mergeCell ref="T48:U48"/>
    <mergeCell ref="I120:J120"/>
    <mergeCell ref="I121:J121"/>
    <mergeCell ref="I128:J128"/>
    <mergeCell ref="E150:H150"/>
    <mergeCell ref="I150:J150"/>
    <mergeCell ref="I184:J184"/>
    <mergeCell ref="E185:H185"/>
    <mergeCell ref="E186:H186"/>
    <mergeCell ref="E189:H189"/>
    <mergeCell ref="I157:J157"/>
    <mergeCell ref="I129:J129"/>
    <mergeCell ref="I141:J141"/>
    <mergeCell ref="I189:J189"/>
    <mergeCell ref="I167:J167"/>
    <mergeCell ref="I171:J171"/>
    <mergeCell ref="E297:H297"/>
    <mergeCell ref="E295:H295"/>
    <mergeCell ref="E296:H296"/>
    <mergeCell ref="I296:J296"/>
    <mergeCell ref="E278:H278"/>
    <mergeCell ref="E279:H279"/>
    <mergeCell ref="E280:H280"/>
    <mergeCell ref="E281:H281"/>
    <mergeCell ref="E282:H282"/>
    <mergeCell ref="E283:H283"/>
    <mergeCell ref="E284:H284"/>
    <mergeCell ref="I284:J284"/>
    <mergeCell ref="I286:J286"/>
    <mergeCell ref="I287:J287"/>
    <mergeCell ref="B291:J291"/>
    <mergeCell ref="E292:H292"/>
    <mergeCell ref="I292:J292"/>
    <mergeCell ref="E293:H293"/>
    <mergeCell ref="I293:J293"/>
    <mergeCell ref="E288:H288"/>
    <mergeCell ref="E287:H287"/>
    <mergeCell ref="E286:H286"/>
    <mergeCell ref="I290:J290"/>
    <mergeCell ref="I288:J288"/>
    <mergeCell ref="E298:H298"/>
    <mergeCell ref="E236:H236"/>
    <mergeCell ref="B105:J105"/>
    <mergeCell ref="B106:J106"/>
    <mergeCell ref="B19:J19"/>
    <mergeCell ref="B33:J33"/>
    <mergeCell ref="B24:J24"/>
    <mergeCell ref="B21:J21"/>
    <mergeCell ref="B285:J285"/>
    <mergeCell ref="I256:J256"/>
    <mergeCell ref="I257:J257"/>
    <mergeCell ref="I258:J258"/>
    <mergeCell ref="I259:J259"/>
    <mergeCell ref="E256:H256"/>
    <mergeCell ref="E257:H257"/>
    <mergeCell ref="E258:H258"/>
    <mergeCell ref="E259:H259"/>
    <mergeCell ref="I260:J260"/>
    <mergeCell ref="I261:J261"/>
    <mergeCell ref="E260:H260"/>
    <mergeCell ref="E261:H261"/>
    <mergeCell ref="E290:H290"/>
    <mergeCell ref="E289:H289"/>
    <mergeCell ref="B294:J294"/>
    <mergeCell ref="I289:J289"/>
    <mergeCell ref="I277:J277"/>
    <mergeCell ref="I251:J251"/>
    <mergeCell ref="I253:J253"/>
    <mergeCell ref="I254:J254"/>
    <mergeCell ref="I262:J262"/>
    <mergeCell ref="I263:J263"/>
    <mergeCell ref="I264:J264"/>
    <mergeCell ref="I265:J265"/>
    <mergeCell ref="I266:J266"/>
    <mergeCell ref="I267:J267"/>
    <mergeCell ref="I272:J272"/>
    <mergeCell ref="I271:J271"/>
    <mergeCell ref="I273:J273"/>
    <mergeCell ref="B270:J270"/>
    <mergeCell ref="I255:J255"/>
    <mergeCell ref="E254:H254"/>
    <mergeCell ref="E255:H255"/>
    <mergeCell ref="E262:H262"/>
    <mergeCell ref="E263:H263"/>
    <mergeCell ref="E264:H264"/>
    <mergeCell ref="E265:H265"/>
    <mergeCell ref="I268:J268"/>
    <mergeCell ref="I269:J269"/>
    <mergeCell ref="I183:J183"/>
    <mergeCell ref="I188:J188"/>
    <mergeCell ref="E128:H128"/>
    <mergeCell ref="E155:H155"/>
    <mergeCell ref="E183:H183"/>
    <mergeCell ref="I197:J197"/>
    <mergeCell ref="I198:J198"/>
    <mergeCell ref="I205:J205"/>
    <mergeCell ref="I203:J203"/>
    <mergeCell ref="I199:J199"/>
    <mergeCell ref="I200:J200"/>
    <mergeCell ref="I201:J201"/>
    <mergeCell ref="I193:J193"/>
    <mergeCell ref="I190:J190"/>
    <mergeCell ref="I192:J192"/>
    <mergeCell ref="I191:J191"/>
    <mergeCell ref="I204:J204"/>
    <mergeCell ref="E198:H198"/>
    <mergeCell ref="E199:H199"/>
    <mergeCell ref="I185:J185"/>
    <mergeCell ref="I181:J181"/>
    <mergeCell ref="I187:J187"/>
    <mergeCell ref="I149:J149"/>
    <mergeCell ref="I144:J144"/>
    <mergeCell ref="E233:H233"/>
    <mergeCell ref="E234:H234"/>
    <mergeCell ref="E235:H235"/>
    <mergeCell ref="E228:H228"/>
    <mergeCell ref="E229:H229"/>
    <mergeCell ref="E223:H223"/>
    <mergeCell ref="E224:H224"/>
    <mergeCell ref="E225:H225"/>
    <mergeCell ref="E226:H226"/>
    <mergeCell ref="E227:H227"/>
    <mergeCell ref="E232:H232"/>
    <mergeCell ref="I210:J210"/>
    <mergeCell ref="E202:H202"/>
    <mergeCell ref="E230:H230"/>
    <mergeCell ref="E231:H231"/>
    <mergeCell ref="E218:H218"/>
    <mergeCell ref="E219:H219"/>
    <mergeCell ref="E220:H220"/>
    <mergeCell ref="E213:H213"/>
    <mergeCell ref="E214:H214"/>
    <mergeCell ref="E215:H215"/>
    <mergeCell ref="E216:H216"/>
    <mergeCell ref="E217:H217"/>
    <mergeCell ref="B222:J222"/>
    <mergeCell ref="I223:J223"/>
    <mergeCell ref="E221:H221"/>
    <mergeCell ref="I221:J221"/>
    <mergeCell ref="E206:H206"/>
    <mergeCell ref="E207:H207"/>
    <mergeCell ref="E208:H208"/>
    <mergeCell ref="E209:H209"/>
    <mergeCell ref="E210:H210"/>
    <mergeCell ref="E211:H211"/>
    <mergeCell ref="E212:H212"/>
    <mergeCell ref="I206:J206"/>
    <mergeCell ref="I209:J209"/>
    <mergeCell ref="I211:J211"/>
    <mergeCell ref="I212:J212"/>
    <mergeCell ref="I297:J297"/>
    <mergeCell ref="I298:J298"/>
    <mergeCell ref="I276:J276"/>
    <mergeCell ref="I154:J154"/>
    <mergeCell ref="I124:J124"/>
    <mergeCell ref="I278:J278"/>
    <mergeCell ref="I275:J275"/>
    <mergeCell ref="I283:J283"/>
    <mergeCell ref="I274:J274"/>
    <mergeCell ref="I207:J207"/>
    <mergeCell ref="I208:J208"/>
    <mergeCell ref="I153:J153"/>
    <mergeCell ref="I295:J295"/>
    <mergeCell ref="I281:J281"/>
    <mergeCell ref="I252:J252"/>
    <mergeCell ref="I242:J242"/>
    <mergeCell ref="I226:J226"/>
    <mergeCell ref="I186:J186"/>
    <mergeCell ref="I173:J173"/>
    <mergeCell ref="I176:J176"/>
    <mergeCell ref="I230:J230"/>
    <mergeCell ref="W65:X65"/>
    <mergeCell ref="T52:U52"/>
    <mergeCell ref="I83:J83"/>
    <mergeCell ref="I87:J87"/>
    <mergeCell ref="I86:J86"/>
    <mergeCell ref="I82:J82"/>
    <mergeCell ref="I81:J81"/>
    <mergeCell ref="I60:J60"/>
    <mergeCell ref="T54:U54"/>
    <mergeCell ref="I57:J57"/>
    <mergeCell ref="I58:J58"/>
    <mergeCell ref="I62:J62"/>
    <mergeCell ref="I79:J79"/>
    <mergeCell ref="I80:J80"/>
    <mergeCell ref="I56:J56"/>
    <mergeCell ref="I55:J55"/>
    <mergeCell ref="W78:X78"/>
    <mergeCell ref="I84:J84"/>
    <mergeCell ref="I73:J73"/>
    <mergeCell ref="I74:J74"/>
    <mergeCell ref="I75:J75"/>
    <mergeCell ref="I76:J76"/>
    <mergeCell ref="I69:J69"/>
    <mergeCell ref="I70:J70"/>
    <mergeCell ref="T49:U49"/>
    <mergeCell ref="T50:U50"/>
    <mergeCell ref="I61:J61"/>
    <mergeCell ref="T45:U45"/>
    <mergeCell ref="E120:H120"/>
    <mergeCell ref="E131:H131"/>
    <mergeCell ref="I166:J166"/>
    <mergeCell ref="E126:H126"/>
    <mergeCell ref="E188:H188"/>
    <mergeCell ref="I161:J161"/>
    <mergeCell ref="I164:J164"/>
    <mergeCell ref="I162:J162"/>
    <mergeCell ref="I163:J163"/>
    <mergeCell ref="I168:J168"/>
    <mergeCell ref="I177:J177"/>
    <mergeCell ref="I178:J178"/>
    <mergeCell ref="I172:J172"/>
    <mergeCell ref="E154:H154"/>
    <mergeCell ref="E153:H153"/>
    <mergeCell ref="E145:H145"/>
    <mergeCell ref="I145:J145"/>
    <mergeCell ref="E75:H75"/>
    <mergeCell ref="F67:H67"/>
    <mergeCell ref="E61:H61"/>
    <mergeCell ref="B38:J38"/>
    <mergeCell ref="E59:H59"/>
    <mergeCell ref="I68:J68"/>
    <mergeCell ref="C68:E68"/>
    <mergeCell ref="E58:H58"/>
    <mergeCell ref="I59:J59"/>
    <mergeCell ref="T1:X1"/>
    <mergeCell ref="T14:U14"/>
    <mergeCell ref="G2:J2"/>
    <mergeCell ref="G7:I7"/>
    <mergeCell ref="G5:I5"/>
    <mergeCell ref="G9:I9"/>
    <mergeCell ref="T2:U2"/>
    <mergeCell ref="G4:I4"/>
    <mergeCell ref="G6:I6"/>
    <mergeCell ref="P1:Q1"/>
    <mergeCell ref="L2:R2"/>
    <mergeCell ref="G13:I13"/>
    <mergeCell ref="G14:I14"/>
    <mergeCell ref="G8:I8"/>
    <mergeCell ref="L6:R6"/>
    <mergeCell ref="G12:I12"/>
    <mergeCell ref="G11:I11"/>
    <mergeCell ref="O8:P8"/>
    <mergeCell ref="AE41:AK41"/>
    <mergeCell ref="M7:N7"/>
    <mergeCell ref="O7:P7"/>
    <mergeCell ref="M8:N8"/>
    <mergeCell ref="G34:J34"/>
    <mergeCell ref="G20:J20"/>
    <mergeCell ref="E54:J54"/>
    <mergeCell ref="B64:J64"/>
    <mergeCell ref="I65:J65"/>
    <mergeCell ref="C65:E65"/>
    <mergeCell ref="E56:H56"/>
    <mergeCell ref="E57:H57"/>
    <mergeCell ref="E62:H62"/>
    <mergeCell ref="I41:J41"/>
    <mergeCell ref="I42:J42"/>
    <mergeCell ref="I43:J43"/>
    <mergeCell ref="G35:J35"/>
    <mergeCell ref="E48:H48"/>
    <mergeCell ref="I48:J48"/>
    <mergeCell ref="E49:H49"/>
    <mergeCell ref="I49:J49"/>
    <mergeCell ref="E50:H50"/>
    <mergeCell ref="I50:J50"/>
    <mergeCell ref="B53:J53"/>
    <mergeCell ref="AY15:AY17"/>
    <mergeCell ref="AE15:AK15"/>
    <mergeCell ref="AE2:AK2"/>
    <mergeCell ref="I282:J282"/>
    <mergeCell ref="I243:J243"/>
    <mergeCell ref="I279:J279"/>
    <mergeCell ref="I280:J280"/>
    <mergeCell ref="I248:J248"/>
    <mergeCell ref="I249:J249"/>
    <mergeCell ref="I227:J227"/>
    <mergeCell ref="I237:J237"/>
    <mergeCell ref="I135:J135"/>
    <mergeCell ref="I147:J147"/>
    <mergeCell ref="I44:J44"/>
    <mergeCell ref="I119:J119"/>
    <mergeCell ref="I78:J78"/>
    <mergeCell ref="I91:J91"/>
    <mergeCell ref="AE42:AK42"/>
    <mergeCell ref="G10:I10"/>
    <mergeCell ref="G36:J36"/>
    <mergeCell ref="E245:H245"/>
    <mergeCell ref="E246:H246"/>
    <mergeCell ref="E247:H247"/>
    <mergeCell ref="E248:H248"/>
    <mergeCell ref="B2:E2"/>
    <mergeCell ref="AE4:AK4"/>
    <mergeCell ref="AE32:AK32"/>
    <mergeCell ref="M3:N3"/>
    <mergeCell ref="M4:N4"/>
    <mergeCell ref="O3:P3"/>
    <mergeCell ref="O4:P4"/>
    <mergeCell ref="AE20:AK20"/>
    <mergeCell ref="G26:J26"/>
    <mergeCell ref="G27:J27"/>
    <mergeCell ref="G28:J28"/>
    <mergeCell ref="G29:J29"/>
    <mergeCell ref="G30:J30"/>
    <mergeCell ref="G25:J25"/>
    <mergeCell ref="Z2:AC2"/>
    <mergeCell ref="AA3:AC3"/>
    <mergeCell ref="T32:U32"/>
    <mergeCell ref="G31:J31"/>
    <mergeCell ref="T30:U30"/>
    <mergeCell ref="G3:I3"/>
    <mergeCell ref="E241:H241"/>
    <mergeCell ref="E237:H237"/>
    <mergeCell ref="E238:H238"/>
    <mergeCell ref="E239:H239"/>
    <mergeCell ref="B240:J240"/>
    <mergeCell ref="I245:J245"/>
    <mergeCell ref="I238:J238"/>
    <mergeCell ref="I239:J239"/>
    <mergeCell ref="I241:J241"/>
    <mergeCell ref="E242:H242"/>
    <mergeCell ref="E243:H243"/>
    <mergeCell ref="E244:H244"/>
    <mergeCell ref="I250:J250"/>
    <mergeCell ref="I244:J244"/>
    <mergeCell ref="I234:J234"/>
    <mergeCell ref="I235:J235"/>
    <mergeCell ref="I236:J236"/>
    <mergeCell ref="I231:J231"/>
    <mergeCell ref="I233:J233"/>
    <mergeCell ref="I213:J213"/>
    <mergeCell ref="I220:J220"/>
    <mergeCell ref="I224:J224"/>
    <mergeCell ref="I217:J217"/>
    <mergeCell ref="I246:J246"/>
    <mergeCell ref="I247:J247"/>
    <mergeCell ref="I219:J219"/>
    <mergeCell ref="I214:J214"/>
    <mergeCell ref="I228:J228"/>
    <mergeCell ref="I216:J216"/>
    <mergeCell ref="I215:J215"/>
    <mergeCell ref="I218:J218"/>
    <mergeCell ref="I225:J225"/>
    <mergeCell ref="I229:J229"/>
    <mergeCell ref="I232:J232"/>
    <mergeCell ref="I88:J88"/>
    <mergeCell ref="E88:H88"/>
    <mergeCell ref="I89:J89"/>
    <mergeCell ref="E89:H89"/>
    <mergeCell ref="I90:J90"/>
    <mergeCell ref="I112:J112"/>
    <mergeCell ref="E124:H124"/>
    <mergeCell ref="E121:H121"/>
    <mergeCell ref="I114:J114"/>
    <mergeCell ref="I113:J113"/>
    <mergeCell ref="E91:H91"/>
    <mergeCell ref="I92:J92"/>
    <mergeCell ref="I94:J94"/>
    <mergeCell ref="E93:H93"/>
    <mergeCell ref="E92:H92"/>
    <mergeCell ref="E99:H99"/>
    <mergeCell ref="I93:J93"/>
    <mergeCell ref="I97:J97"/>
    <mergeCell ref="E94:H94"/>
    <mergeCell ref="I95:J95"/>
    <mergeCell ref="E97:H97"/>
    <mergeCell ref="I110:J110"/>
    <mergeCell ref="E132:H132"/>
    <mergeCell ref="E125:H125"/>
    <mergeCell ref="E147:H147"/>
    <mergeCell ref="E135:H135"/>
    <mergeCell ref="E149:H149"/>
    <mergeCell ref="E129:H129"/>
    <mergeCell ref="I138:J138"/>
    <mergeCell ref="E158:H158"/>
    <mergeCell ref="E87:H87"/>
    <mergeCell ref="B127:J127"/>
    <mergeCell ref="E119:H119"/>
    <mergeCell ref="E118:H118"/>
    <mergeCell ref="I117:J117"/>
    <mergeCell ref="I118:J118"/>
    <mergeCell ref="I111:J111"/>
    <mergeCell ref="E111:H111"/>
    <mergeCell ref="I98:J98"/>
    <mergeCell ref="I107:J107"/>
    <mergeCell ref="E95:H95"/>
    <mergeCell ref="I96:J96"/>
    <mergeCell ref="E101:H101"/>
    <mergeCell ref="E98:H98"/>
    <mergeCell ref="I99:J99"/>
    <mergeCell ref="E102:H102"/>
    <mergeCell ref="W161:X161"/>
    <mergeCell ref="E159:H159"/>
    <mergeCell ref="I159:J159"/>
    <mergeCell ref="I151:J151"/>
    <mergeCell ref="E151:H151"/>
    <mergeCell ref="I100:J100"/>
    <mergeCell ref="E160:H160"/>
    <mergeCell ref="I101:J101"/>
    <mergeCell ref="E100:H100"/>
    <mergeCell ref="I102:J102"/>
    <mergeCell ref="I158:J158"/>
    <mergeCell ref="E134:H134"/>
    <mergeCell ref="I156:J156"/>
    <mergeCell ref="I160:J160"/>
    <mergeCell ref="I131:J131"/>
    <mergeCell ref="I122:J122"/>
    <mergeCell ref="I123:J123"/>
    <mergeCell ref="I115:J115"/>
    <mergeCell ref="E117:H117"/>
    <mergeCell ref="E116:H116"/>
    <mergeCell ref="E115:H115"/>
    <mergeCell ref="E146:H146"/>
    <mergeCell ref="E130:H130"/>
    <mergeCell ref="I130:J130"/>
    <mergeCell ref="E168:H168"/>
    <mergeCell ref="E157:H157"/>
    <mergeCell ref="E162:H162"/>
    <mergeCell ref="E165:H165"/>
    <mergeCell ref="E164:H164"/>
    <mergeCell ref="E163:H163"/>
    <mergeCell ref="E156:H156"/>
    <mergeCell ref="I146:J146"/>
    <mergeCell ref="E136:H136"/>
    <mergeCell ref="I136:J136"/>
    <mergeCell ref="E148:H148"/>
    <mergeCell ref="I142:J142"/>
    <mergeCell ref="I143:J143"/>
    <mergeCell ref="I140:J140"/>
    <mergeCell ref="I155:J155"/>
    <mergeCell ref="B152:J152"/>
    <mergeCell ref="E139:H139"/>
    <mergeCell ref="I139:J139"/>
    <mergeCell ref="I165:J165"/>
    <mergeCell ref="E137:H137"/>
    <mergeCell ref="I137:J137"/>
    <mergeCell ref="E138:H138"/>
    <mergeCell ref="E167:H167"/>
    <mergeCell ref="E166:H166"/>
  </mergeCells>
  <hyperlinks>
    <hyperlink ref="T30" r:id="rId1" xr:uid="{7CF20438-273F-40A6-8716-22CF00F53F93}"/>
    <hyperlink ref="I74" r:id="rId2" xr:uid="{D91F78DF-1CB3-4F8B-AB5D-5C84BAD0CF25}"/>
    <hyperlink ref="I75" r:id="rId3" xr:uid="{D99201C4-B333-4717-9590-585BF6B9504A}"/>
    <hyperlink ref="I76" r:id="rId4" xr:uid="{A40034D0-9FF1-4867-A178-909CA3CB1D74}"/>
    <hyperlink ref="I77" r:id="rId5" xr:uid="{2A91B57F-D5E5-440D-BB3F-15031FC0C4E7}"/>
    <hyperlink ref="I78" r:id="rId6" xr:uid="{96EF02F0-8F49-4BDC-855D-7F233DD64743}"/>
    <hyperlink ref="I80" r:id="rId7" xr:uid="{02077D6B-FE19-45EF-9958-0CD076F4BF3D}"/>
    <hyperlink ref="I79" r:id="rId8" xr:uid="{AD445297-FE93-4C89-AED1-3786B10281FF}"/>
    <hyperlink ref="I81" r:id="rId9" xr:uid="{485306C9-F760-44D4-9F23-4542F56BD270}"/>
    <hyperlink ref="I82" r:id="rId10" xr:uid="{B48953C2-A84D-40E5-A30E-5954679B0D6B}"/>
    <hyperlink ref="I83" r:id="rId11" xr:uid="{8861F45B-9DEA-401F-8F24-E19E92F3CD0D}"/>
    <hyperlink ref="I113" r:id="rId12" xr:uid="{094072ED-CFE0-4DBC-B45F-8B6441485230}"/>
    <hyperlink ref="I111" r:id="rId13" xr:uid="{F2AEFFE9-9F60-49D7-B11F-6D9D155C5D1A}"/>
    <hyperlink ref="B106" r:id="rId14" xr:uid="{32DDE571-8140-47F5-88EF-3C9DF060DF72}"/>
    <hyperlink ref="I114" r:id="rId15" xr:uid="{E6811EDD-063C-464C-8730-B29EF793F863}"/>
    <hyperlink ref="I115" r:id="rId16" xr:uid="{30AC61E4-EF19-4B04-9D6A-5C5E9CBD1E60}"/>
    <hyperlink ref="I116" r:id="rId17" xr:uid="{80384FCF-64FF-4B02-B987-642C32E3BB02}"/>
    <hyperlink ref="I153" r:id="rId18" xr:uid="{05564B63-196A-4D11-B9B6-4F2640CDC6BC}"/>
    <hyperlink ref="I165" r:id="rId19" xr:uid="{690B4102-11EE-47CB-808D-3BFBA944E678}"/>
    <hyperlink ref="I166" r:id="rId20" xr:uid="{486AB9C8-E99E-4354-B520-D1E58FC33113}"/>
    <hyperlink ref="I189" r:id="rId21" xr:uid="{541C19EB-45A5-4BD0-B476-510C9CD3CBCC}"/>
    <hyperlink ref="I167" r:id="rId22" xr:uid="{04345DB0-8C6E-46D9-BC9C-56C7F22F6A04}"/>
    <hyperlink ref="I175" r:id="rId23" xr:uid="{EF70AB20-D02E-4225-8617-EE2665038ED3}"/>
    <hyperlink ref="I213" r:id="rId24" xr:uid="{219F9DD0-F40F-4ADF-94B0-CB2B834EA493}"/>
    <hyperlink ref="I180" r:id="rId25" xr:uid="{614C7E74-82BD-4DB4-BFB3-32E5E454B365}"/>
    <hyperlink ref="I184" r:id="rId26" xr:uid="{5DC1085A-7A36-4585-B9A4-71AD43980B4F}"/>
    <hyperlink ref="I194" r:id="rId27" xr:uid="{86C81D50-7E63-4899-A6F1-CE91F8016813}"/>
    <hyperlink ref="I200" r:id="rId28" xr:uid="{D811C4C1-2E30-48A7-B113-8C2EC81A88C4}"/>
    <hyperlink ref="I203" r:id="rId29" xr:uid="{2F6DF101-41DC-4004-9ABE-0D3CE29D5511}"/>
    <hyperlink ref="I219" r:id="rId30" xr:uid="{1E9BD126-92BD-4082-A6F6-EB438C9D9078}"/>
    <hyperlink ref="I216" r:id="rId31" xr:uid="{885FD4FA-19A1-405B-8729-777186D8C5E6}"/>
    <hyperlink ref="I215" r:id="rId32" xr:uid="{51B26495-13E7-4001-AFBE-654CDB8517D7}"/>
    <hyperlink ref="I217" r:id="rId33" xr:uid="{ED92E65A-8E96-4908-8399-37A91F5A42B9}"/>
    <hyperlink ref="I85" r:id="rId34" xr:uid="{1F55FAE3-7B1D-4EB0-9895-C2A97ECD1F44}"/>
    <hyperlink ref="I84" r:id="rId35" xr:uid="{7F0E9959-5281-405A-A878-7C516CEC7A01}"/>
    <hyperlink ref="I188" r:id="rId36" xr:uid="{1D3AEF95-E3B9-408A-BA99-6EE554915210}"/>
    <hyperlink ref="I164" r:id="rId37" xr:uid="{6696F781-E029-4769-9D5E-14B2B7C3BB83}"/>
    <hyperlink ref="I192" r:id="rId38" xr:uid="{330EF726-D498-4C82-ACAA-C721060A3159}"/>
    <hyperlink ref="J116" r:id="rId39" xr:uid="{BE4C09B4-6003-4CF7-857C-5DCCDFDA6F45}"/>
    <hyperlink ref="I55" r:id="rId40" xr:uid="{A5DC52E0-E7FC-423C-8989-CBB448117184}"/>
    <hyperlink ref="I225" r:id="rId41" xr:uid="{33834702-6FF5-464A-8F7C-911320CB1F60}"/>
    <hyperlink ref="I287" r:id="rId42" xr:uid="{CDE983F6-1A61-45D8-A6D3-9844B0ACE332}"/>
    <hyperlink ref="I86" r:id="rId43" xr:uid="{3FFFC8E9-8F42-4EF6-A9B8-5D692935AEDC}"/>
    <hyperlink ref="I88" r:id="rId44" xr:uid="{2D26C205-D1E8-45BE-9E5A-89A0204DEE97}"/>
    <hyperlink ref="I89" r:id="rId45" xr:uid="{912AF553-9019-4ACB-A9E6-061CBA9C86FF}"/>
    <hyperlink ref="I90" r:id="rId46" xr:uid="{721A6811-EA57-4946-AAAF-01E1100C70E4}"/>
    <hyperlink ref="I91" r:id="rId47" location="section_444447" xr:uid="{C68F444C-2E8B-43CF-ABED-2E3A19297477}"/>
    <hyperlink ref="I40" r:id="rId48" xr:uid="{7AB8057E-BCCE-4C5C-B783-ACE1DC79B7EC}"/>
    <hyperlink ref="I61" r:id="rId49" xr:uid="{4CA18203-1FD9-4227-A264-EAB0FE4DC166}"/>
    <hyperlink ref="AE52" r:id="rId50" xr:uid="{85B7C91D-4373-415E-9041-4ECC71CBA653}"/>
    <hyperlink ref="I93" r:id="rId51" xr:uid="{3EF73298-09A6-4526-8A14-A5D092AC3BD2}"/>
    <hyperlink ref="I62" r:id="rId52" xr:uid="{C068E5E3-C3FF-4374-8CE3-EBFB36046184}"/>
    <hyperlink ref="I94" r:id="rId53" xr:uid="{29237972-D985-4FE0-AC94-EAEBBB17780A}"/>
    <hyperlink ref="I95" r:id="rId54" xr:uid="{2CA5BCDB-95FB-44C5-A330-39CA28B69EDB}"/>
    <hyperlink ref="I96" r:id="rId55" xr:uid="{EE353780-084E-499E-BF5D-105DE9F0D54B}"/>
    <hyperlink ref="I253" r:id="rId56" xr:uid="{0B6CCFE3-1497-43C8-B6DB-E97CACA64744}"/>
    <hyperlink ref="I254" r:id="rId57" xr:uid="{0C0681B3-044E-40A7-B2BB-A3AC286949F9}"/>
    <hyperlink ref="I120" r:id="rId58" xr:uid="{5DC8556B-509D-4ABB-9985-46E8CCFBF434}"/>
    <hyperlink ref="I229" r:id="rId59" xr:uid="{3B714F88-8BEA-4AEB-B1D6-2AF4B604B7B2}"/>
    <hyperlink ref="I204" r:id="rId60" xr:uid="{33351A40-7BA6-49CE-963D-FC11A61B8CF9}"/>
    <hyperlink ref="I228" r:id="rId61" xr:uid="{70AF40F1-E376-42CD-BE8F-9DEB6C63DBED}"/>
    <hyperlink ref="I193" r:id="rId62" xr:uid="{10F79EA9-FAD8-4EC8-A0DC-256F7BC455C0}"/>
    <hyperlink ref="I181" r:id="rId63" xr:uid="{C87D670A-D979-4E53-8A58-5693F7093528}"/>
    <hyperlink ref="I161" r:id="rId64" xr:uid="{B0889391-8D74-44F8-9098-96A2F424A21A}"/>
    <hyperlink ref="I99" r:id="rId65" xr:uid="{9A277F40-51EE-4DFA-A94F-7D70E59BD282}"/>
    <hyperlink ref="I162" r:id="rId66" xr:uid="{B0CF3C32-30A7-4D04-91D7-269993517B31}"/>
    <hyperlink ref="I163" r:id="rId67" xr:uid="{54B32E67-DAF6-44FD-A272-FFCC6463EFFD}"/>
    <hyperlink ref="I183" r:id="rId68" xr:uid="{38F7FA47-3BDA-476D-8548-EAA9753B314D}"/>
    <hyperlink ref="I223" r:id="rId69" xr:uid="{077E0A71-3EC7-4D5C-BE97-7748B868C96A}"/>
    <hyperlink ref="I226" r:id="rId70" xr:uid="{32118B86-85CC-4AFA-8339-62A022DB0627}"/>
    <hyperlink ref="I277" r:id="rId71" xr:uid="{9D595C68-D26D-4B8C-B7E4-68B888BC0FD6}"/>
    <hyperlink ref="I295" r:id="rId72" xr:uid="{E8E38D8F-656B-428B-8355-DA7F9AD90F32}"/>
    <hyperlink ref="I190" r:id="rId73" xr:uid="{965AEF23-4256-4CC6-B94E-ABA7A4AF7312}"/>
    <hyperlink ref="I242" r:id="rId74" xr:uid="{A4A1604E-E72A-4658-A0FE-BF99546F0CCF}"/>
    <hyperlink ref="I122" r:id="rId75" xr:uid="{ABC1252C-5BA7-4D06-BD61-BF5D759CFF9F}"/>
    <hyperlink ref="I230" r:id="rId76" xr:uid="{DB6E7B40-AAE0-4671-994E-960A7ABF28F1}"/>
    <hyperlink ref="I160" r:id="rId77" xr:uid="{9C472E95-8D36-415F-A505-C0064B4AF0C8}"/>
    <hyperlink ref="I187" r:id="rId78" xr:uid="{7786E23D-8B5F-4313-A56E-11BD63AEDDB2}"/>
    <hyperlink ref="I123" r:id="rId79" xr:uid="{E753EE59-B63C-42E9-9C57-3342977671BF}"/>
    <hyperlink ref="I296" r:id="rId80" xr:uid="{026AB18C-1991-47B5-88ED-AC0AA8A67A29}"/>
    <hyperlink ref="I297" r:id="rId81" xr:uid="{4C136655-D3FB-4E47-B62A-F9DCD5451FC7}"/>
    <hyperlink ref="I276" r:id="rId82" xr:uid="{BD1FD489-8C5D-40AB-8A7F-FF411D0C5F70}"/>
    <hyperlink ref="I154" r:id="rId83" xr:uid="{9F703307-AF70-4320-BC32-653D3372B269}"/>
    <hyperlink ref="I124" r:id="rId84" xr:uid="{0A0F5DA0-D06E-4E7E-AA73-0759F76FA8FE}"/>
    <hyperlink ref="I278" r:id="rId85" xr:uid="{380169BF-DDA6-41EF-9B5D-73AF2A9B7300}"/>
    <hyperlink ref="I119" r:id="rId86" xr:uid="{093C111A-3AB3-4FE2-B6D1-2EC635B088DE}"/>
    <hyperlink ref="I298" r:id="rId87" xr:uid="{953B7EA3-055A-484F-932E-0EEA62F2AEA3}"/>
    <hyperlink ref="I275" r:id="rId88" xr:uid="{894211C2-A529-4B4D-81BD-ACEB3C4559A1}"/>
    <hyperlink ref="I284" r:id="rId89" xr:uid="{AF7CFF94-E4F2-4F38-9FA9-F50E8605C2D4}"/>
    <hyperlink ref="I274" r:id="rId90" xr:uid="{F730E9BC-DF95-47FB-80C5-9178E84288E3}"/>
    <hyperlink ref="I168" r:id="rId91" xr:uid="{E1F2B213-948B-47E8-ACFA-E5A4B1D61F83}"/>
    <hyperlink ref="I109" r:id="rId92" xr:uid="{795C3ACA-6334-4526-AB4C-2FF64AA0364E}"/>
    <hyperlink ref="I110" r:id="rId93" xr:uid="{634077B8-463D-4C31-8101-101CC5A18852}"/>
    <hyperlink ref="I172" r:id="rId94" xr:uid="{D58614FB-5E2F-4B90-8D6E-1E34299EF138}"/>
    <hyperlink ref="I173" r:id="rId95" xr:uid="{20CE6844-00FC-4A24-B14C-2403194E968D}"/>
    <hyperlink ref="I112" r:id="rId96" xr:uid="{369CF38E-6E15-4CCE-B900-70B068870CC0}"/>
    <hyperlink ref="I41" r:id="rId97" xr:uid="{FC3C65A0-FF66-4A67-95DA-94D32667CAA2}"/>
    <hyperlink ref="I42" r:id="rId98" xr:uid="{5AA6D237-9598-441A-A6FB-A432F9FAFD54}"/>
    <hyperlink ref="I44" r:id="rId99" location="validate_by_input" xr:uid="{76DA661D-E1F3-4CE9-84BD-767C996C0A2B}"/>
    <hyperlink ref="I43" r:id="rId100" location="validate_by_input" xr:uid="{9F8940E0-5730-4113-9585-F380C5E3E8FB}"/>
    <hyperlink ref="I58" r:id="rId101" xr:uid="{944A608C-6041-405D-81B2-2EF93AFD6141}"/>
    <hyperlink ref="I59" r:id="rId102" xr:uid="{5FFACCCB-CFD4-4320-AE2C-9BC4B5D28ED5}"/>
    <hyperlink ref="I125" r:id="rId103" xr:uid="{4179DAAC-2122-489C-9075-2FE6F0736572}"/>
    <hyperlink ref="I155" r:id="rId104" xr:uid="{B72B6D18-FC3F-4CB4-A9D1-28AD888401A8}"/>
    <hyperlink ref="I255" r:id="rId105" xr:uid="{0DEC31E8-6271-4CA7-94EE-41C272B69710}"/>
    <hyperlink ref="I256" r:id="rId106" xr:uid="{40AD8097-15DD-48BD-BF64-5C027E68DBF4}"/>
    <hyperlink ref="I257" r:id="rId107" xr:uid="{4722C3C8-F603-472A-A876-BC9C47AF84DD}"/>
    <hyperlink ref="I258" r:id="rId108" xr:uid="{62559D89-A501-4448-A7A3-5328CA187AA1}"/>
    <hyperlink ref="I259" r:id="rId109" xr:uid="{FE227FB8-EBDE-4099-8BBC-F717B0AB38A3}"/>
    <hyperlink ref="I260" r:id="rId110" xr:uid="{8BB84A40-1C40-4B6D-BA05-D3F0702C0D79}"/>
    <hyperlink ref="I261" r:id="rId111" xr:uid="{14145F4D-B625-4BDD-BBED-FFA632C284D0}"/>
    <hyperlink ref="I262" r:id="rId112" xr:uid="{7BF5A856-C05B-4F50-A528-76BF220D7B36}"/>
    <hyperlink ref="I263" r:id="rId113" xr:uid="{A8B07F52-ECAF-4EC1-A1A5-2458AE684C03}"/>
    <hyperlink ref="I264" r:id="rId114" xr:uid="{C296E026-5557-4ADE-BFC2-0C0C46058CA7}"/>
    <hyperlink ref="I100" r:id="rId115" xr:uid="{DB8135D0-7494-4BD4-A7BE-F02AD2AE9E50}"/>
    <hyperlink ref="I45" r:id="rId116" xr:uid="{023426F9-5D20-4467-A950-6F9836D8EA9E}"/>
    <hyperlink ref="I157" r:id="rId117" xr:uid="{699A08D9-20B6-4D98-8EA1-47D139A7F2C8}"/>
    <hyperlink ref="I156" r:id="rId118" xr:uid="{39836B70-A40C-4C1D-A04B-9C9A3A3C3292}"/>
    <hyperlink ref="I142" r:id="rId119" xr:uid="{B8E0E592-6899-408F-BDD3-2B37D0419D28}"/>
    <hyperlink ref="I143" r:id="rId120" xr:uid="{8D84DEBC-69B6-409E-8F9B-C2D6E1E5E0E8}"/>
    <hyperlink ref="I158" r:id="rId121" xr:uid="{BCD1714B-1AF6-4382-9A18-5E5863FCA2E7}"/>
    <hyperlink ref="I144" r:id="rId122" xr:uid="{0AE8F24D-63DC-449D-B021-DAF741945815}"/>
    <hyperlink ref="I159" r:id="rId123" xr:uid="{F914C50F-BD4B-4808-B1F9-36D26374C41A}"/>
    <hyperlink ref="I66" r:id="rId124" xr:uid="{447B17EA-128D-4EAF-85EA-390B436B7B0B}"/>
    <hyperlink ref="I67" r:id="rId125" xr:uid="{AD753305-3428-4862-9AD7-CA110A48F38B}"/>
    <hyperlink ref="I145" r:id="rId126" xr:uid="{72B4F5D9-951D-4933-80EF-770AD0264CA6}"/>
    <hyperlink ref="I141" r:id="rId127" xr:uid="{86F2B527-8D2F-479C-BCCE-B50F61443402}"/>
    <hyperlink ref="I139" r:id="rId128" xr:uid="{C9231CF4-C38F-4764-90BD-19B0C3F31C81}"/>
    <hyperlink ref="I140" r:id="rId129" xr:uid="{F469030E-D152-4D46-9549-5D5062B916F3}"/>
    <hyperlink ref="I137" r:id="rId130" xr:uid="{A1BF8AAA-6BDD-4F85-9EBE-1B0422D71BAB}"/>
    <hyperlink ref="I138" r:id="rId131" xr:uid="{14A56DE3-7F21-4440-81EE-E84771C5B764}"/>
    <hyperlink ref="I135" r:id="rId132" xr:uid="{1C3E4CCA-B96C-43CD-95F4-F09EF295A5E1}"/>
    <hyperlink ref="I136" r:id="rId133" xr:uid="{7AC4F723-7744-45BB-AAD9-42DB36719520}"/>
    <hyperlink ref="I292" r:id="rId134" xr:uid="{8ED17D59-0B6F-4C20-8C35-3EA17EA46519}"/>
    <hyperlink ref="I146" r:id="rId135" xr:uid="{B65B0231-8F10-4CA0-B66A-AA2678E82417}"/>
    <hyperlink ref="I132" r:id="rId136" xr:uid="{F2800643-8926-46BB-9EBB-322FB14E6EE8}"/>
    <hyperlink ref="I133" r:id="rId137" xr:uid="{FEA7C5D4-E2BB-4528-BBE2-A055949E1822}"/>
    <hyperlink ref="I134" r:id="rId138" xr:uid="{D92FEE39-0189-48EB-8273-F12EC91EBDD2}"/>
    <hyperlink ref="I46" r:id="rId139" xr:uid="{88F0355D-7E2A-4B21-805E-CDE494E4F86C}"/>
    <hyperlink ref="I147" r:id="rId140" xr:uid="{811111B9-0380-48F5-85F1-464F4696C714}"/>
    <hyperlink ref="I149" r:id="rId141" xr:uid="{198BE075-4290-4231-A74F-CD022F032758}"/>
    <hyperlink ref="I126" r:id="rId142" xr:uid="{1D815139-0FC5-4185-932E-D03F7B2FE4B0}"/>
    <hyperlink ref="I47" r:id="rId143" xr:uid="{931E2E15-A9E0-4D3F-A078-5E89E6E91385}"/>
    <hyperlink ref="I101" r:id="rId144" xr:uid="{E6F3D210-5996-4246-942D-D4BCAB80381B}"/>
    <hyperlink ref="I68" r:id="rId145" xr:uid="{FBCDFBCB-EB6C-4954-BD96-6513530E8172}"/>
    <hyperlink ref="I69" r:id="rId146" xr:uid="{D964C3D1-DE8F-44BC-899B-394FE248E0FC}"/>
    <hyperlink ref="I70" r:id="rId147" xr:uid="{DB1ACBD7-EE54-4A9B-81A6-120098B890D3}"/>
    <hyperlink ref="I102" r:id="rId148" xr:uid="{E2D9A6A9-A991-4231-9E37-A1A6569F28D8}"/>
    <hyperlink ref="I150" r:id="rId149" xr:uid="{26295BDF-3D91-4FDA-97C8-E4AA6FA29C81}"/>
    <hyperlink ref="I221" r:id="rId150" xr:uid="{D3E3DAD2-2C33-40C0-97AE-3A6EDCE3A5B5}"/>
    <hyperlink ref="I151" r:id="rId151" xr:uid="{63CE9F4A-10D9-468F-B104-7C6C932809F4}"/>
    <hyperlink ref="I48" r:id="rId152" xr:uid="{F9462CD3-BAC7-48FB-90B9-005535846B91}"/>
    <hyperlink ref="I169" r:id="rId153" xr:uid="{758B5693-E22F-4361-913F-AC71EE8BE682}"/>
    <hyperlink ref="I131" r:id="rId154" xr:uid="{4FB09E63-6D7A-474D-B865-C3B7C1E19CFE}"/>
    <hyperlink ref="I103" r:id="rId155" xr:uid="{649C3D0C-A605-44F4-B1D5-51C0FD1251FC}"/>
    <hyperlink ref="I148" r:id="rId156" xr:uid="{B2520577-C8AA-4DD0-822A-849DD2F84F6E}"/>
    <hyperlink ref="I234" r:id="rId157" xr:uid="{2535CB0E-DC99-4805-9E08-7A3D6A8F1F60}"/>
    <hyperlink ref="I49" r:id="rId158" xr:uid="{792B6B17-0622-4205-84D6-F41CCEB808D3}"/>
    <hyperlink ref="I50" r:id="rId159" xr:uid="{E439D967-13D7-4708-A15B-DD7F18A548B1}"/>
    <hyperlink ref="I128" r:id="rId160" xr:uid="{E811DC38-C870-49E4-8743-25C5DF3C5DF1}"/>
    <hyperlink ref="I130" r:id="rId161" xr:uid="{183519F3-1572-4DB8-8F51-86B675C8F67A}"/>
    <hyperlink ref="I129" r:id="rId162" xr:uid="{E9636054-1E47-4FA2-B9D7-FC8A1C8C2013}"/>
    <hyperlink ref="I51" r:id="rId163" xr:uid="{6BD873C3-27CA-46B9-81E4-7FA020E939BC}"/>
  </hyperlinks>
  <pageMargins left="0.7" right="0.7" top="0.75" bottom="0.75" header="0.3" footer="0.3"/>
  <pageSetup paperSize="9" orientation="portrait" r:id="rId164"/>
  <ignoredErrors>
    <ignoredError sqref="E13 N127 O31" formula="1"/>
    <ignoredError sqref="O108:O109 O114:O125 P77 O45:O75 O80:O107 P42 O11:O25 O29:O30 O26:O28 O32:O34 O35:O40" formulaRange="1"/>
    <ignoredError sqref="Q127 Q111" twoDigitTextYear="1"/>
    <ignoredError sqref="Q60 Q7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Z108"/>
  <sheetViews>
    <sheetView zoomScale="85" zoomScaleNormal="85" workbookViewId="0">
      <selection activeCell="BB34" sqref="BB34"/>
    </sheetView>
  </sheetViews>
  <sheetFormatPr baseColWidth="10" defaultColWidth="6.25" defaultRowHeight="12.75"/>
  <cols>
    <col min="1" max="1" width="1.4375" style="245" customWidth="1"/>
    <col min="2" max="2" width="6.25" style="245"/>
    <col min="3" max="3" width="20.0625" style="245" customWidth="1"/>
    <col min="4" max="4" width="17.25" style="245" customWidth="1"/>
    <col min="5" max="5" width="3.25" style="245" customWidth="1"/>
    <col min="6" max="16" width="2.375" style="245" customWidth="1"/>
    <col min="17" max="23" width="2.375" style="291" customWidth="1"/>
    <col min="24" max="24" width="2.375" style="520" customWidth="1"/>
    <col min="25" max="25" width="2.375" style="291" customWidth="1"/>
    <col min="26" max="26" width="2.5" style="291" customWidth="1"/>
    <col min="27" max="27" width="2.1875" style="614" bestFit="1" customWidth="1"/>
    <col min="28" max="35" width="2.125" style="291" customWidth="1"/>
    <col min="36" max="45" width="2.25" style="291" customWidth="1"/>
    <col min="46" max="46" width="2.25" style="592" customWidth="1"/>
    <col min="47" max="77" width="2.25" style="291" customWidth="1"/>
    <col min="78" max="78" width="2.25" style="873" customWidth="1"/>
    <col min="79" max="96" width="2.25" style="245" customWidth="1"/>
    <col min="97" max="106" width="2.25" style="291" customWidth="1"/>
    <col min="107" max="107" width="2.125" style="291" bestFit="1" customWidth="1"/>
    <col min="108" max="129" width="2.25" style="291" customWidth="1"/>
    <col min="130" max="130" width="2.25" style="873" customWidth="1"/>
    <col min="131" max="16384" width="6.25" style="245"/>
  </cols>
  <sheetData>
    <row r="1" spans="2:130" s="244" customFormat="1" ht="13.15">
      <c r="E1" s="3029">
        <v>2017</v>
      </c>
      <c r="F1" s="3029"/>
      <c r="G1" s="3029"/>
      <c r="H1" s="3029"/>
      <c r="I1" s="3029"/>
      <c r="J1" s="3029"/>
      <c r="K1" s="3029"/>
      <c r="L1" s="3029"/>
      <c r="M1" s="3029"/>
      <c r="N1" s="3029"/>
      <c r="O1" s="3029"/>
      <c r="P1" s="3029"/>
      <c r="Q1" s="3029"/>
      <c r="R1" s="3029"/>
      <c r="S1" s="3029"/>
      <c r="T1" s="3029"/>
      <c r="U1" s="3029"/>
      <c r="V1" s="3029"/>
      <c r="W1" s="3029"/>
      <c r="X1" s="3029"/>
      <c r="Y1" s="3029"/>
      <c r="Z1" s="3029"/>
      <c r="AA1" s="3015">
        <v>2018</v>
      </c>
      <c r="AB1" s="3016"/>
      <c r="AC1" s="3016"/>
      <c r="AD1" s="3016"/>
      <c r="AE1" s="3016"/>
      <c r="AF1" s="3016"/>
      <c r="AG1" s="3016"/>
      <c r="AH1" s="3016"/>
      <c r="AI1" s="3016"/>
      <c r="AJ1" s="3016"/>
      <c r="AK1" s="3016"/>
      <c r="AL1" s="3016"/>
      <c r="AM1" s="3016"/>
      <c r="AN1" s="3016"/>
      <c r="AO1" s="3016"/>
      <c r="AP1" s="3016"/>
      <c r="AQ1" s="3016"/>
      <c r="AR1" s="3016"/>
      <c r="AS1" s="3016"/>
      <c r="AT1" s="3016"/>
      <c r="AU1" s="3016"/>
      <c r="AV1" s="3016"/>
      <c r="AW1" s="3016"/>
      <c r="AX1" s="3016"/>
      <c r="AY1" s="3016"/>
      <c r="AZ1" s="3016"/>
      <c r="BA1" s="3016"/>
      <c r="BB1" s="3016"/>
      <c r="BC1" s="3016"/>
      <c r="BD1" s="3016"/>
      <c r="BE1" s="3016"/>
      <c r="BF1" s="3016"/>
      <c r="BG1" s="3016"/>
      <c r="BH1" s="3016"/>
      <c r="BI1" s="3016"/>
      <c r="BJ1" s="3016"/>
      <c r="BK1" s="3016"/>
      <c r="BL1" s="3016"/>
      <c r="BM1" s="3016"/>
      <c r="BN1" s="3016"/>
      <c r="BO1" s="3016"/>
      <c r="BP1" s="3016"/>
      <c r="BQ1" s="3016"/>
      <c r="BR1" s="3016"/>
      <c r="BS1" s="3016"/>
      <c r="BT1" s="3016"/>
      <c r="BU1" s="3016"/>
      <c r="BV1" s="3016"/>
      <c r="BW1" s="3016"/>
      <c r="BX1" s="3016"/>
      <c r="BY1" s="3016"/>
      <c r="BZ1" s="3017"/>
      <c r="CA1" s="3015">
        <v>2019</v>
      </c>
      <c r="CB1" s="3016"/>
      <c r="CC1" s="3016"/>
      <c r="CD1" s="3016"/>
      <c r="CE1" s="3016"/>
      <c r="CF1" s="3016"/>
      <c r="CG1" s="3016"/>
      <c r="CH1" s="3016"/>
      <c r="CI1" s="3016"/>
      <c r="CJ1" s="3016"/>
      <c r="CK1" s="3016"/>
      <c r="CL1" s="3016"/>
      <c r="CM1" s="3016"/>
      <c r="CN1" s="3016"/>
      <c r="CO1" s="3016"/>
      <c r="CP1" s="3016"/>
      <c r="CQ1" s="3016"/>
      <c r="CR1" s="3016"/>
      <c r="CS1" s="3016"/>
      <c r="CT1" s="3016"/>
      <c r="CU1" s="3016"/>
      <c r="CV1" s="3016"/>
      <c r="CW1" s="3016"/>
      <c r="CX1" s="3016"/>
      <c r="CY1" s="3016"/>
      <c r="CZ1" s="3016"/>
      <c r="DA1" s="3016"/>
      <c r="DB1" s="3016"/>
      <c r="DC1" s="3016"/>
      <c r="DD1" s="3016"/>
      <c r="DE1" s="3016"/>
      <c r="DF1" s="3016"/>
      <c r="DG1" s="3016"/>
      <c r="DH1" s="3016"/>
      <c r="DI1" s="3016"/>
      <c r="DJ1" s="3016"/>
      <c r="DK1" s="3016"/>
      <c r="DL1" s="3016"/>
      <c r="DM1" s="3016"/>
      <c r="DN1" s="3016"/>
      <c r="DO1" s="3016"/>
      <c r="DP1" s="3016"/>
      <c r="DQ1" s="3016"/>
      <c r="DR1" s="3016"/>
      <c r="DS1" s="3016"/>
      <c r="DT1" s="3016"/>
      <c r="DU1" s="3016"/>
      <c r="DV1" s="3016"/>
      <c r="DW1" s="3016"/>
      <c r="DX1" s="3016"/>
      <c r="DY1" s="3016"/>
      <c r="DZ1" s="3017"/>
    </row>
    <row r="2" spans="2:130">
      <c r="AT2" s="927" t="s">
        <v>243</v>
      </c>
      <c r="BJ2" s="3018" t="s">
        <v>43</v>
      </c>
      <c r="BK2" s="3018"/>
      <c r="BL2" s="3018"/>
      <c r="BM2" s="3018"/>
      <c r="BN2" s="852" t="s">
        <v>38</v>
      </c>
      <c r="BO2" s="3018" t="s">
        <v>42</v>
      </c>
      <c r="BP2" s="3018"/>
      <c r="BQ2" s="3018"/>
      <c r="BR2" s="3018"/>
      <c r="BS2" s="852" t="s">
        <v>38</v>
      </c>
      <c r="BT2" s="3018" t="s">
        <v>44</v>
      </c>
      <c r="BU2" s="3018"/>
      <c r="BV2" s="3018"/>
      <c r="BW2" s="3018"/>
      <c r="BX2" s="852" t="s">
        <v>38</v>
      </c>
      <c r="BY2" s="3041" t="s">
        <v>45</v>
      </c>
      <c r="BZ2" s="3041"/>
      <c r="CA2" s="3041"/>
      <c r="CB2" s="3041"/>
      <c r="CC2" s="246" t="s">
        <v>38</v>
      </c>
      <c r="CD2" s="3041" t="s">
        <v>46</v>
      </c>
      <c r="CE2" s="3041"/>
      <c r="CF2" s="3041"/>
      <c r="CG2" s="3041"/>
      <c r="CH2" s="246" t="s">
        <v>38</v>
      </c>
      <c r="CI2" s="3041" t="s">
        <v>47</v>
      </c>
      <c r="CJ2" s="3041"/>
      <c r="CK2" s="3041"/>
      <c r="CL2" s="3041"/>
      <c r="DJ2" s="3018" t="s">
        <v>43</v>
      </c>
      <c r="DK2" s="3018"/>
      <c r="DL2" s="3018"/>
      <c r="DM2" s="3018"/>
      <c r="DN2" s="1080" t="s">
        <v>38</v>
      </c>
      <c r="DO2" s="3018" t="s">
        <v>42</v>
      </c>
      <c r="DP2" s="3018"/>
      <c r="DQ2" s="3018"/>
      <c r="DR2" s="3018"/>
      <c r="DS2" s="1080" t="s">
        <v>38</v>
      </c>
      <c r="DT2" s="3018" t="s">
        <v>44</v>
      </c>
      <c r="DU2" s="3018"/>
      <c r="DV2" s="3018"/>
      <c r="DW2" s="3018"/>
      <c r="DX2" s="1080" t="s">
        <v>38</v>
      </c>
      <c r="DY2" s="245"/>
      <c r="DZ2" s="245"/>
    </row>
    <row r="3" spans="2:130" s="247" customFormat="1" ht="11.65">
      <c r="D3" s="247" t="s">
        <v>377</v>
      </c>
      <c r="F3" s="3034" t="s">
        <v>11</v>
      </c>
      <c r="G3" s="3034"/>
      <c r="H3" s="3034"/>
      <c r="I3" s="3031" t="s">
        <v>57</v>
      </c>
      <c r="J3" s="3031"/>
      <c r="K3" s="3031"/>
      <c r="L3" s="3032" t="s">
        <v>250</v>
      </c>
      <c r="M3" s="3032"/>
      <c r="N3" s="3032"/>
      <c r="O3" s="3033" t="s">
        <v>376</v>
      </c>
      <c r="P3" s="3033"/>
      <c r="Q3" s="3033"/>
      <c r="R3" s="3030" t="s">
        <v>56</v>
      </c>
      <c r="S3" s="3030"/>
      <c r="T3" s="3030"/>
      <c r="U3" s="497"/>
      <c r="V3" s="497">
        <v>30</v>
      </c>
      <c r="W3" s="494"/>
      <c r="X3" s="521"/>
      <c r="Y3" s="533"/>
      <c r="Z3" s="591"/>
      <c r="AA3" s="615"/>
      <c r="AB3" s="848"/>
      <c r="AC3" s="848"/>
      <c r="AD3" s="848"/>
      <c r="AE3" s="848"/>
      <c r="AF3" s="848"/>
      <c r="AG3" s="848"/>
      <c r="AH3" s="848"/>
      <c r="AI3" s="848"/>
      <c r="AK3" s="982"/>
      <c r="AL3" s="982"/>
      <c r="AM3" s="848"/>
      <c r="AN3" s="1111"/>
      <c r="AO3" s="1111"/>
      <c r="AP3" s="848"/>
      <c r="AQ3" s="848"/>
      <c r="AR3" s="848"/>
      <c r="AS3" s="848"/>
      <c r="AT3" s="539"/>
      <c r="AU3" s="848"/>
      <c r="AV3" s="848"/>
      <c r="AW3" s="848"/>
      <c r="AX3" s="848"/>
      <c r="AY3" s="848"/>
      <c r="AZ3" s="848"/>
      <c r="BA3" s="848"/>
      <c r="BB3" s="848"/>
      <c r="BC3" s="848"/>
      <c r="BD3" s="848"/>
      <c r="BE3" s="848"/>
      <c r="BF3" s="848"/>
      <c r="BG3" s="848"/>
      <c r="BH3" s="848"/>
      <c r="BI3" s="848"/>
      <c r="BJ3" s="3019" t="s">
        <v>37</v>
      </c>
      <c r="BK3" s="3019"/>
      <c r="BL3" s="3019"/>
      <c r="BM3" s="3019"/>
      <c r="BN3" s="848" t="s">
        <v>38</v>
      </c>
      <c r="BO3" s="3019" t="s">
        <v>58</v>
      </c>
      <c r="BP3" s="3019"/>
      <c r="BQ3" s="3019"/>
      <c r="BR3" s="3019"/>
      <c r="BS3" s="848" t="s">
        <v>38</v>
      </c>
      <c r="BT3" s="3019" t="s">
        <v>39</v>
      </c>
      <c r="BU3" s="3019"/>
      <c r="BV3" s="3019"/>
      <c r="BW3" s="3019"/>
      <c r="BX3" s="848" t="s">
        <v>38</v>
      </c>
      <c r="BY3" s="3031" t="s">
        <v>40</v>
      </c>
      <c r="BZ3" s="3031"/>
      <c r="CA3" s="3031"/>
      <c r="CB3" s="3031"/>
      <c r="CC3" s="247" t="s">
        <v>38</v>
      </c>
      <c r="CD3" s="3031" t="s">
        <v>59</v>
      </c>
      <c r="CE3" s="3031"/>
      <c r="CF3" s="3031"/>
      <c r="CG3" s="3031"/>
      <c r="CH3" s="247" t="s">
        <v>38</v>
      </c>
      <c r="CI3" s="3031" t="s">
        <v>41</v>
      </c>
      <c r="CJ3" s="3031"/>
      <c r="CK3" s="3031"/>
      <c r="CL3" s="3031"/>
      <c r="CS3" s="1078"/>
      <c r="CT3" s="1078"/>
      <c r="CU3" s="1078"/>
      <c r="CV3" s="1078"/>
      <c r="CW3" s="1078"/>
      <c r="CX3" s="1078"/>
      <c r="CY3" s="1078"/>
      <c r="CZ3" s="1078"/>
      <c r="DA3" s="1078"/>
      <c r="DB3" s="1078"/>
      <c r="DC3" s="1078"/>
      <c r="DD3" s="1078"/>
      <c r="DE3" s="1078"/>
      <c r="DF3" s="1078"/>
      <c r="DG3" s="1078"/>
      <c r="DH3" s="1078"/>
      <c r="DI3" s="1078"/>
      <c r="DJ3" s="3019" t="s">
        <v>37</v>
      </c>
      <c r="DK3" s="3019"/>
      <c r="DL3" s="3019"/>
      <c r="DM3" s="3019"/>
      <c r="DN3" s="1078" t="s">
        <v>38</v>
      </c>
      <c r="DO3" s="3019" t="s">
        <v>58</v>
      </c>
      <c r="DP3" s="3019"/>
      <c r="DQ3" s="3019"/>
      <c r="DR3" s="3019"/>
      <c r="DS3" s="1078" t="s">
        <v>38</v>
      </c>
      <c r="DT3" s="3019" t="s">
        <v>39</v>
      </c>
      <c r="DU3" s="3019"/>
      <c r="DV3" s="3019"/>
      <c r="DW3" s="3019"/>
      <c r="DX3" s="1078" t="s">
        <v>38</v>
      </c>
    </row>
    <row r="4" spans="2:130">
      <c r="AK4" s="987" t="s">
        <v>377</v>
      </c>
      <c r="AT4" s="927" t="s">
        <v>243</v>
      </c>
    </row>
    <row r="5" spans="2:130" s="247" customFormat="1" ht="11.65">
      <c r="E5" s="247" t="s">
        <v>4</v>
      </c>
      <c r="F5" s="3090" t="s">
        <v>1</v>
      </c>
      <c r="G5" s="3090"/>
      <c r="H5" s="3090"/>
      <c r="I5" s="3090"/>
      <c r="J5" s="2969" t="s">
        <v>2</v>
      </c>
      <c r="K5" s="3090"/>
      <c r="L5" s="3090"/>
      <c r="M5" s="3090"/>
      <c r="N5" s="3091" t="s">
        <v>3</v>
      </c>
      <c r="O5" s="3091"/>
      <c r="P5" s="3091"/>
      <c r="Q5" s="3091"/>
      <c r="R5" s="2969" t="s">
        <v>5</v>
      </c>
      <c r="S5" s="3090"/>
      <c r="T5" s="3090"/>
      <c r="U5" s="3090"/>
      <c r="V5" s="3090"/>
      <c r="W5" s="3090" t="s">
        <v>6</v>
      </c>
      <c r="X5" s="3090"/>
      <c r="Y5" s="3090"/>
      <c r="Z5" s="3090"/>
      <c r="AA5" s="3059" t="s">
        <v>7</v>
      </c>
      <c r="AB5" s="3020"/>
      <c r="AC5" s="3020"/>
      <c r="AD5" s="3020"/>
      <c r="AE5" s="3020"/>
      <c r="AF5" s="3020" t="s">
        <v>8</v>
      </c>
      <c r="AG5" s="3020"/>
      <c r="AH5" s="3020"/>
      <c r="AI5" s="3020"/>
      <c r="AJ5" s="3020" t="s">
        <v>9</v>
      </c>
      <c r="AK5" s="3020"/>
      <c r="AL5" s="3020"/>
      <c r="AM5" s="3020"/>
      <c r="AN5" s="3020" t="s">
        <v>10</v>
      </c>
      <c r="AO5" s="3020"/>
      <c r="AP5" s="3020"/>
      <c r="AQ5" s="3020"/>
      <c r="AR5" s="3020"/>
      <c r="AS5" s="3020" t="s">
        <v>54</v>
      </c>
      <c r="AT5" s="3020"/>
      <c r="AU5" s="3020"/>
      <c r="AV5" s="3020"/>
      <c r="AW5" s="3020" t="s">
        <v>0</v>
      </c>
      <c r="AX5" s="3020"/>
      <c r="AY5" s="3020"/>
      <c r="AZ5" s="3020"/>
      <c r="BA5" s="3020" t="s">
        <v>4</v>
      </c>
      <c r="BB5" s="3020"/>
      <c r="BC5" s="3020"/>
      <c r="BD5" s="3020"/>
      <c r="BE5" s="3020"/>
      <c r="BF5" s="3020" t="s">
        <v>1</v>
      </c>
      <c r="BG5" s="3020"/>
      <c r="BH5" s="3020"/>
      <c r="BI5" s="3020"/>
      <c r="BJ5" s="1750" t="s">
        <v>2</v>
      </c>
      <c r="BK5" s="3020"/>
      <c r="BL5" s="3020"/>
      <c r="BM5" s="3020"/>
      <c r="BN5" s="1750" t="s">
        <v>3</v>
      </c>
      <c r="BO5" s="3020"/>
      <c r="BP5" s="3020"/>
      <c r="BQ5" s="3020"/>
      <c r="BR5" s="3020"/>
      <c r="BS5" s="1750" t="s">
        <v>5</v>
      </c>
      <c r="BT5" s="3020"/>
      <c r="BU5" s="3020"/>
      <c r="BV5" s="3020"/>
      <c r="BW5" s="1750" t="s">
        <v>6</v>
      </c>
      <c r="BX5" s="3020"/>
      <c r="BY5" s="3020"/>
      <c r="BZ5" s="3021"/>
      <c r="CA5" s="3090" t="s">
        <v>7</v>
      </c>
      <c r="CB5" s="3090"/>
      <c r="CC5" s="3090"/>
      <c r="CD5" s="3090"/>
      <c r="CE5" s="3090"/>
      <c r="CF5" s="3090" t="s">
        <v>8</v>
      </c>
      <c r="CG5" s="3090"/>
      <c r="CH5" s="3090"/>
      <c r="CI5" s="3090"/>
      <c r="CJ5" s="3090" t="s">
        <v>9</v>
      </c>
      <c r="CK5" s="3090"/>
      <c r="CL5" s="3090"/>
      <c r="CM5" s="3090"/>
      <c r="CN5" s="3090" t="s">
        <v>10</v>
      </c>
      <c r="CO5" s="3090"/>
      <c r="CP5" s="3090"/>
      <c r="CQ5" s="3090"/>
      <c r="CR5" s="3090"/>
      <c r="CS5" s="3020" t="s">
        <v>54</v>
      </c>
      <c r="CT5" s="3020"/>
      <c r="CU5" s="3020"/>
      <c r="CV5" s="3020"/>
      <c r="CW5" s="3020" t="s">
        <v>0</v>
      </c>
      <c r="CX5" s="3020"/>
      <c r="CY5" s="3020"/>
      <c r="CZ5" s="3020"/>
      <c r="DA5" s="3020" t="s">
        <v>4</v>
      </c>
      <c r="DB5" s="3020"/>
      <c r="DC5" s="3020"/>
      <c r="DD5" s="3020"/>
      <c r="DE5" s="3020"/>
      <c r="DF5" s="3020" t="s">
        <v>1</v>
      </c>
      <c r="DG5" s="3020"/>
      <c r="DH5" s="3020"/>
      <c r="DI5" s="3020"/>
      <c r="DJ5" s="1750" t="s">
        <v>2</v>
      </c>
      <c r="DK5" s="3020"/>
      <c r="DL5" s="3020"/>
      <c r="DM5" s="3020"/>
      <c r="DN5" s="1750" t="s">
        <v>3</v>
      </c>
      <c r="DO5" s="3020"/>
      <c r="DP5" s="3020"/>
      <c r="DQ5" s="3020"/>
      <c r="DR5" s="3020"/>
      <c r="DS5" s="1750" t="s">
        <v>5</v>
      </c>
      <c r="DT5" s="3020"/>
      <c r="DU5" s="3020"/>
      <c r="DV5" s="3020"/>
      <c r="DW5" s="1750" t="s">
        <v>6</v>
      </c>
      <c r="DX5" s="3020"/>
      <c r="DY5" s="3020"/>
      <c r="DZ5" s="3021"/>
    </row>
    <row r="6" spans="2:130" s="247" customFormat="1" ht="11.65">
      <c r="Q6" s="309"/>
      <c r="R6" s="309"/>
      <c r="S6" s="309"/>
      <c r="T6" s="309"/>
      <c r="U6" s="494"/>
      <c r="V6" s="494"/>
      <c r="W6" s="494"/>
      <c r="X6" s="521"/>
      <c r="Y6" s="533"/>
      <c r="Z6" s="591"/>
      <c r="AA6" s="615"/>
      <c r="AB6" s="848"/>
      <c r="AC6" s="848"/>
      <c r="AD6" s="848"/>
      <c r="AE6" s="848"/>
      <c r="AF6" s="848"/>
      <c r="AG6" s="848"/>
      <c r="AH6" s="848"/>
      <c r="AI6" s="848"/>
      <c r="AJ6" s="923"/>
      <c r="AK6" s="982"/>
      <c r="AL6" s="982"/>
      <c r="AM6" s="848"/>
      <c r="AN6" s="1111"/>
      <c r="AO6" s="1111"/>
      <c r="AP6" s="848"/>
      <c r="AQ6" s="848"/>
      <c r="AR6" s="848"/>
      <c r="AS6" s="848"/>
      <c r="AT6" s="539"/>
      <c r="AU6" s="848"/>
      <c r="AV6" s="848"/>
      <c r="AW6" s="848"/>
      <c r="AX6" s="848"/>
      <c r="AY6" s="848"/>
      <c r="AZ6" s="848"/>
      <c r="BA6" s="848"/>
      <c r="BB6" s="848"/>
      <c r="BC6" s="848"/>
      <c r="BD6" s="848"/>
      <c r="BE6" s="848"/>
      <c r="BF6" s="848"/>
      <c r="BG6" s="848"/>
      <c r="BH6" s="848"/>
      <c r="BI6" s="848"/>
      <c r="BJ6" s="848"/>
      <c r="BK6" s="848"/>
      <c r="BL6" s="848"/>
      <c r="BM6" s="848"/>
      <c r="BN6" s="848"/>
      <c r="BO6" s="848"/>
      <c r="BP6" s="848"/>
      <c r="BQ6" s="848"/>
      <c r="BR6" s="848"/>
      <c r="BS6" s="848"/>
      <c r="BT6" s="848"/>
      <c r="BU6" s="848"/>
      <c r="BV6" s="848"/>
      <c r="BW6" s="848"/>
      <c r="BX6" s="848"/>
      <c r="BY6" s="848"/>
      <c r="BZ6" s="874"/>
      <c r="CS6" s="1078"/>
      <c r="CT6" s="1078"/>
      <c r="CU6" s="1078"/>
      <c r="CV6" s="1078"/>
      <c r="CW6" s="1078"/>
      <c r="CX6" s="1078"/>
      <c r="CY6" s="1078"/>
      <c r="CZ6" s="1078"/>
      <c r="DA6" s="1078"/>
      <c r="DB6" s="1078"/>
      <c r="DC6" s="1078"/>
      <c r="DD6" s="1078"/>
      <c r="DE6" s="1078"/>
      <c r="DF6" s="1078"/>
      <c r="DG6" s="1078"/>
      <c r="DH6" s="1078"/>
      <c r="DI6" s="1078"/>
      <c r="DJ6" s="1078"/>
      <c r="DK6" s="1078"/>
      <c r="DL6" s="1078"/>
      <c r="DM6" s="1078"/>
      <c r="DN6" s="1078"/>
      <c r="DO6" s="1078"/>
      <c r="DP6" s="1078"/>
      <c r="DQ6" s="1078"/>
      <c r="DR6" s="1078"/>
      <c r="DS6" s="1078"/>
      <c r="DT6" s="1078"/>
      <c r="DU6" s="1078"/>
      <c r="DV6" s="1078"/>
      <c r="DW6" s="1078"/>
      <c r="DX6" s="1078"/>
      <c r="DY6" s="1078"/>
      <c r="DZ6" s="1081"/>
    </row>
    <row r="7" spans="2:130" s="247" customFormat="1" ht="11.65">
      <c r="B7" s="248" t="s">
        <v>12</v>
      </c>
      <c r="C7" s="249" t="s">
        <v>66</v>
      </c>
      <c r="D7" s="250" t="s">
        <v>16</v>
      </c>
      <c r="E7" s="3064" t="s">
        <v>11</v>
      </c>
      <c r="N7" s="3080" t="s">
        <v>60</v>
      </c>
      <c r="O7" s="3011"/>
      <c r="P7" s="3011"/>
      <c r="Q7" s="3011"/>
      <c r="R7" s="3011"/>
      <c r="S7" s="3011"/>
      <c r="T7" s="3011"/>
      <c r="U7" s="3011"/>
      <c r="V7" s="3011"/>
      <c r="W7" s="3011"/>
      <c r="X7" s="3011"/>
      <c r="Y7" s="3011"/>
      <c r="Z7" s="3081"/>
      <c r="AA7" s="615"/>
      <c r="AB7" s="848"/>
      <c r="AC7" s="848"/>
      <c r="AD7" s="848"/>
      <c r="AE7" s="848"/>
      <c r="AF7" s="848"/>
      <c r="AG7" s="848"/>
      <c r="AH7" s="848"/>
      <c r="AI7" s="848"/>
      <c r="AJ7" s="923"/>
      <c r="AK7" s="982"/>
      <c r="AL7" s="982"/>
      <c r="AM7" s="848"/>
      <c r="AN7" s="1111"/>
      <c r="AO7" s="1111"/>
      <c r="AP7" s="848"/>
      <c r="AQ7" s="848"/>
      <c r="AR7" s="848"/>
      <c r="AS7" s="848"/>
      <c r="AT7" s="539"/>
      <c r="AU7" s="848"/>
      <c r="AV7" s="848"/>
      <c r="AW7" s="848"/>
      <c r="AX7" s="848"/>
      <c r="AY7" s="848"/>
      <c r="AZ7" s="848"/>
      <c r="BA7" s="848"/>
      <c r="BB7" s="848"/>
      <c r="BC7" s="848"/>
      <c r="BD7" s="848"/>
      <c r="BE7" s="848"/>
      <c r="BF7" s="848"/>
      <c r="BG7" s="848"/>
      <c r="BH7" s="848"/>
      <c r="BI7" s="848"/>
      <c r="BJ7" s="848"/>
      <c r="BK7" s="848"/>
      <c r="BL7" s="848"/>
      <c r="BM7" s="848"/>
      <c r="BN7" s="848"/>
      <c r="BO7" s="848"/>
      <c r="BP7" s="848"/>
      <c r="BQ7" s="848"/>
      <c r="BR7" s="848"/>
      <c r="BS7" s="848"/>
      <c r="BT7" s="848"/>
      <c r="BU7" s="848"/>
      <c r="BV7" s="848"/>
      <c r="BW7" s="848"/>
      <c r="BX7" s="848"/>
      <c r="BY7" s="848"/>
      <c r="BZ7" s="874"/>
      <c r="CS7" s="1078"/>
      <c r="CT7" s="1078"/>
      <c r="CU7" s="1078"/>
      <c r="CV7" s="1078"/>
      <c r="CW7" s="1078"/>
      <c r="CX7" s="1078"/>
      <c r="CY7" s="1078"/>
      <c r="CZ7" s="1078"/>
      <c r="DA7" s="1078"/>
      <c r="DB7" s="1078"/>
      <c r="DC7" s="1078"/>
      <c r="DD7" s="1078"/>
      <c r="DE7" s="1078"/>
      <c r="DF7" s="1078"/>
      <c r="DG7" s="1078"/>
      <c r="DH7" s="1078"/>
      <c r="DI7" s="1078"/>
      <c r="DJ7" s="1078"/>
      <c r="DK7" s="1078"/>
      <c r="DL7" s="1078"/>
      <c r="DM7" s="1078"/>
      <c r="DN7" s="1078"/>
      <c r="DO7" s="1078"/>
      <c r="DP7" s="1078"/>
      <c r="DQ7" s="1078"/>
      <c r="DR7" s="1078"/>
      <c r="DS7" s="1078"/>
      <c r="DT7" s="1078"/>
      <c r="DU7" s="1078"/>
      <c r="DV7" s="1078"/>
      <c r="DW7" s="1078"/>
      <c r="DX7" s="1078"/>
      <c r="DY7" s="1078"/>
      <c r="DZ7" s="1081"/>
    </row>
    <row r="8" spans="2:130" s="247" customFormat="1" ht="11.65">
      <c r="B8" s="251"/>
      <c r="C8" s="252" t="s">
        <v>120</v>
      </c>
      <c r="D8" s="253" t="s">
        <v>253</v>
      </c>
      <c r="E8" s="3065"/>
      <c r="J8" s="3037" t="s">
        <v>121</v>
      </c>
      <c r="K8" s="3039"/>
      <c r="N8" s="3067" t="s">
        <v>259</v>
      </c>
      <c r="O8" s="3068"/>
      <c r="P8" s="3092" t="s">
        <v>258</v>
      </c>
      <c r="Q8" s="3092"/>
      <c r="R8" s="309"/>
      <c r="S8" s="309"/>
      <c r="V8" s="3093" t="s">
        <v>259</v>
      </c>
      <c r="W8" s="3094"/>
      <c r="X8" s="3095"/>
      <c r="Y8" s="533"/>
      <c r="Z8" s="591"/>
      <c r="AA8" s="616"/>
      <c r="AB8" s="540"/>
      <c r="AC8" s="540"/>
      <c r="AD8" s="540"/>
      <c r="AE8" s="540"/>
      <c r="AF8" s="848"/>
      <c r="AG8" s="848"/>
      <c r="AH8" s="848"/>
      <c r="AI8" s="848"/>
      <c r="AJ8" s="923"/>
      <c r="AK8" s="982"/>
      <c r="AL8" s="982"/>
      <c r="AM8" s="848"/>
      <c r="AN8" s="1111"/>
      <c r="AO8" s="1111"/>
      <c r="AP8" s="848"/>
      <c r="AQ8" s="848"/>
      <c r="AR8" s="848"/>
      <c r="AS8" s="848"/>
      <c r="AT8" s="539"/>
      <c r="AU8" s="848"/>
      <c r="AV8" s="848"/>
      <c r="AW8" s="848"/>
      <c r="AX8" s="848"/>
      <c r="AY8" s="848"/>
      <c r="AZ8" s="848"/>
      <c r="BA8" s="848"/>
      <c r="BB8" s="848"/>
      <c r="BC8" s="848"/>
      <c r="BD8" s="848"/>
      <c r="BE8" s="848"/>
      <c r="BF8" s="848"/>
      <c r="BG8" s="848"/>
      <c r="BH8" s="848"/>
      <c r="BI8" s="848"/>
      <c r="BJ8" s="848"/>
      <c r="BK8" s="848"/>
      <c r="BL8" s="848"/>
      <c r="BM8" s="848"/>
      <c r="BN8" s="848"/>
      <c r="BO8" s="848"/>
      <c r="BP8" s="848"/>
      <c r="BQ8" s="848"/>
      <c r="BR8" s="848"/>
      <c r="BS8" s="848"/>
      <c r="BT8" s="848"/>
      <c r="BU8" s="848"/>
      <c r="BV8" s="848"/>
      <c r="BW8" s="848"/>
      <c r="BX8" s="848"/>
      <c r="BY8" s="848"/>
      <c r="BZ8" s="874"/>
      <c r="CS8" s="1078"/>
      <c r="CT8" s="1078"/>
      <c r="CU8" s="1078"/>
      <c r="CV8" s="1078"/>
      <c r="CW8" s="1078"/>
      <c r="CX8" s="1078"/>
      <c r="CY8" s="1078"/>
      <c r="CZ8" s="1078"/>
      <c r="DA8" s="1078"/>
      <c r="DB8" s="1078"/>
      <c r="DC8" s="1078"/>
      <c r="DD8" s="1078"/>
      <c r="DE8" s="1078"/>
      <c r="DF8" s="1078"/>
      <c r="DG8" s="1078"/>
      <c r="DH8" s="1078"/>
      <c r="DI8" s="1078"/>
      <c r="DJ8" s="1078"/>
      <c r="DK8" s="1078"/>
      <c r="DL8" s="1078"/>
      <c r="DM8" s="1078"/>
      <c r="DN8" s="1078"/>
      <c r="DO8" s="1078"/>
      <c r="DP8" s="1078"/>
      <c r="DQ8" s="1078"/>
      <c r="DR8" s="1078"/>
      <c r="DS8" s="1078"/>
      <c r="DT8" s="1078"/>
      <c r="DU8" s="1078"/>
      <c r="DV8" s="1078"/>
      <c r="DW8" s="1078"/>
      <c r="DX8" s="1078"/>
      <c r="DY8" s="1078"/>
      <c r="DZ8" s="1081"/>
    </row>
    <row r="9" spans="2:130" s="367" customFormat="1" ht="11.65">
      <c r="B9" s="293"/>
      <c r="C9" s="309"/>
      <c r="D9" s="289" t="s">
        <v>655</v>
      </c>
      <c r="E9" s="3065"/>
      <c r="R9" s="309"/>
      <c r="S9" s="406" t="s">
        <v>660</v>
      </c>
      <c r="T9" s="406"/>
      <c r="U9" s="304"/>
      <c r="V9" s="514" t="s">
        <v>121</v>
      </c>
      <c r="W9" s="3101" t="s">
        <v>771</v>
      </c>
      <c r="X9" s="3102"/>
      <c r="Y9" s="3102"/>
      <c r="Z9" s="3103"/>
      <c r="AA9" s="615"/>
      <c r="AB9" s="848"/>
      <c r="AC9" s="3108" t="s">
        <v>121</v>
      </c>
      <c r="AD9" s="3109"/>
      <c r="AE9" s="3109"/>
      <c r="AF9" s="3130"/>
      <c r="AG9" s="848"/>
      <c r="AH9" s="848"/>
      <c r="AI9" s="848"/>
      <c r="AJ9" s="923"/>
      <c r="AK9" s="982"/>
      <c r="AL9" s="982"/>
      <c r="AM9" s="848"/>
      <c r="AN9" s="1111"/>
      <c r="AO9" s="1111"/>
      <c r="AP9" s="848"/>
      <c r="AQ9" s="848"/>
      <c r="AR9" s="848"/>
      <c r="AS9" s="848"/>
      <c r="AT9" s="539"/>
      <c r="AU9" s="848"/>
      <c r="AV9" s="848"/>
      <c r="AW9" s="848"/>
      <c r="AX9" s="848"/>
      <c r="AY9" s="848"/>
      <c r="AZ9" s="848"/>
      <c r="BA9" s="848"/>
      <c r="BB9" s="848"/>
      <c r="BC9" s="848"/>
      <c r="BD9" s="848"/>
      <c r="BE9" s="848"/>
      <c r="BF9" s="848"/>
      <c r="BG9" s="848"/>
      <c r="BH9" s="848"/>
      <c r="BI9" s="848"/>
      <c r="BJ9" s="848"/>
      <c r="BK9" s="848"/>
      <c r="BL9" s="848"/>
      <c r="BM9" s="848"/>
      <c r="BN9" s="848"/>
      <c r="BO9" s="848"/>
      <c r="BP9" s="848"/>
      <c r="BQ9" s="848"/>
      <c r="BR9" s="848"/>
      <c r="BS9" s="848"/>
      <c r="BT9" s="848"/>
      <c r="BU9" s="848"/>
      <c r="BV9" s="848"/>
      <c r="BW9" s="848"/>
      <c r="BX9" s="848"/>
      <c r="BY9" s="848"/>
      <c r="BZ9" s="874"/>
      <c r="CS9" s="1078"/>
      <c r="CT9" s="1078"/>
      <c r="CU9" s="1078"/>
      <c r="CV9" s="1078"/>
      <c r="CW9" s="1078"/>
      <c r="CX9" s="1078"/>
      <c r="CY9" s="1078"/>
      <c r="CZ9" s="1078"/>
      <c r="DA9" s="1078"/>
      <c r="DB9" s="1078"/>
      <c r="DC9" s="1078"/>
      <c r="DD9" s="1078"/>
      <c r="DE9" s="1078"/>
      <c r="DF9" s="1078"/>
      <c r="DG9" s="1078"/>
      <c r="DH9" s="1078"/>
      <c r="DI9" s="1078"/>
      <c r="DJ9" s="1078"/>
      <c r="DK9" s="1078"/>
      <c r="DL9" s="1078"/>
      <c r="DM9" s="1078"/>
      <c r="DN9" s="1078"/>
      <c r="DO9" s="1078"/>
      <c r="DP9" s="1078"/>
      <c r="DQ9" s="1078"/>
      <c r="DR9" s="1078"/>
      <c r="DS9" s="1078"/>
      <c r="DT9" s="1078"/>
      <c r="DU9" s="1078"/>
      <c r="DV9" s="1078"/>
      <c r="DW9" s="1078"/>
      <c r="DX9" s="1078"/>
      <c r="DY9" s="1078"/>
      <c r="DZ9" s="1081"/>
    </row>
    <row r="10" spans="2:130" s="405" customFormat="1" ht="11.65">
      <c r="B10" s="293"/>
      <c r="C10" s="309"/>
      <c r="D10" s="289" t="s">
        <v>656</v>
      </c>
      <c r="E10" s="3065"/>
      <c r="R10" s="309"/>
      <c r="S10" s="309"/>
      <c r="T10" s="309"/>
      <c r="U10" s="498"/>
      <c r="V10" s="494"/>
      <c r="X10" s="521"/>
      <c r="Y10" s="533"/>
      <c r="Z10" s="3102" t="s">
        <v>631</v>
      </c>
      <c r="AA10" s="3102"/>
      <c r="AB10" s="3102"/>
      <c r="AC10" s="3105"/>
      <c r="AD10" s="3108" t="s">
        <v>771</v>
      </c>
      <c r="AE10" s="3109"/>
      <c r="AF10" s="3128"/>
      <c r="AG10" s="848"/>
      <c r="AH10" s="848"/>
      <c r="AI10" s="848"/>
      <c r="AJ10" s="923"/>
      <c r="AK10" s="982"/>
      <c r="AL10" s="982"/>
      <c r="AM10" s="848"/>
      <c r="AN10" s="1111"/>
      <c r="AO10" s="1111"/>
      <c r="AP10" s="848"/>
      <c r="AQ10" s="848"/>
      <c r="AR10" s="848"/>
      <c r="AS10" s="848"/>
      <c r="AT10" s="539"/>
      <c r="AU10" s="848"/>
      <c r="AV10" s="848"/>
      <c r="AW10" s="848"/>
      <c r="AX10" s="848"/>
      <c r="AY10" s="848"/>
      <c r="AZ10" s="848"/>
      <c r="BA10" s="848"/>
      <c r="BB10" s="848"/>
      <c r="BC10" s="848"/>
      <c r="BD10" s="848"/>
      <c r="BE10" s="848"/>
      <c r="BF10" s="848"/>
      <c r="BG10" s="848"/>
      <c r="BH10" s="848"/>
      <c r="BI10" s="848"/>
      <c r="BJ10" s="848"/>
      <c r="BK10" s="848"/>
      <c r="BL10" s="848"/>
      <c r="BM10" s="848"/>
      <c r="BN10" s="848"/>
      <c r="BO10" s="848"/>
      <c r="BP10" s="848"/>
      <c r="BQ10" s="848"/>
      <c r="BR10" s="848"/>
      <c r="BS10" s="848"/>
      <c r="BT10" s="848"/>
      <c r="BU10" s="848"/>
      <c r="BV10" s="848"/>
      <c r="BW10" s="848"/>
      <c r="BX10" s="848"/>
      <c r="BY10" s="848"/>
      <c r="BZ10" s="874"/>
      <c r="CS10" s="1078"/>
      <c r="CT10" s="1078"/>
      <c r="CU10" s="1078"/>
      <c r="CV10" s="1078"/>
      <c r="CW10" s="1078"/>
      <c r="CX10" s="1078"/>
      <c r="CY10" s="1078"/>
      <c r="CZ10" s="1078"/>
      <c r="DA10" s="1078"/>
      <c r="DB10" s="1078"/>
      <c r="DC10" s="1078"/>
      <c r="DD10" s="1078"/>
      <c r="DE10" s="1078"/>
      <c r="DF10" s="1078"/>
      <c r="DG10" s="1078"/>
      <c r="DH10" s="1078"/>
      <c r="DI10" s="1078"/>
      <c r="DJ10" s="1078"/>
      <c r="DK10" s="1078"/>
      <c r="DL10" s="1078"/>
      <c r="DM10" s="1078"/>
      <c r="DN10" s="1078"/>
      <c r="DO10" s="1078"/>
      <c r="DP10" s="1078"/>
      <c r="DQ10" s="1078"/>
      <c r="DR10" s="1078"/>
      <c r="DS10" s="1078"/>
      <c r="DT10" s="1078"/>
      <c r="DU10" s="1078"/>
      <c r="DV10" s="1078"/>
      <c r="DW10" s="1078"/>
      <c r="DX10" s="1078"/>
      <c r="DY10" s="1078"/>
      <c r="DZ10" s="1081"/>
    </row>
    <row r="11" spans="2:130" s="247" customFormat="1" ht="11.65">
      <c r="B11" s="251"/>
      <c r="C11" s="252" t="s">
        <v>240</v>
      </c>
      <c r="D11" s="253" t="s">
        <v>239</v>
      </c>
      <c r="E11" s="3065"/>
      <c r="J11" s="254"/>
      <c r="K11" s="254"/>
      <c r="L11" s="3077" t="s">
        <v>261</v>
      </c>
      <c r="M11" s="3078"/>
      <c r="N11" s="255" t="s">
        <v>378</v>
      </c>
      <c r="O11" s="252"/>
      <c r="P11" s="252"/>
      <c r="Q11" s="309"/>
      <c r="R11" s="309"/>
      <c r="S11" s="309"/>
      <c r="T11" s="309"/>
      <c r="U11" s="494"/>
      <c r="V11" s="494"/>
      <c r="W11" s="494"/>
      <c r="X11" s="521"/>
      <c r="Y11" s="533"/>
      <c r="Z11" s="591"/>
      <c r="AA11" s="615"/>
      <c r="AB11" s="848"/>
      <c r="AC11" s="848"/>
      <c r="AD11" s="848"/>
      <c r="AE11" s="848"/>
      <c r="AF11" s="848"/>
      <c r="AG11" s="848"/>
      <c r="AH11" s="848"/>
      <c r="AI11" s="848"/>
      <c r="AJ11" s="923"/>
      <c r="AK11" s="982"/>
      <c r="AL11" s="982"/>
      <c r="AM11" s="848"/>
      <c r="AN11" s="1111"/>
      <c r="AO11" s="1111"/>
      <c r="AP11" s="848"/>
      <c r="AQ11" s="848"/>
      <c r="AR11" s="848"/>
      <c r="AS11" s="848"/>
      <c r="AT11" s="539"/>
      <c r="AU11" s="848"/>
      <c r="AV11" s="848"/>
      <c r="AW11" s="848"/>
      <c r="AX11" s="848"/>
      <c r="AY11" s="848"/>
      <c r="AZ11" s="848"/>
      <c r="BA11" s="848"/>
      <c r="BB11" s="848"/>
      <c r="BC11" s="848"/>
      <c r="BD11" s="848"/>
      <c r="BE11" s="848"/>
      <c r="BF11" s="848"/>
      <c r="BG11" s="848"/>
      <c r="BH11" s="848"/>
      <c r="BI11" s="848"/>
      <c r="BJ11" s="848"/>
      <c r="BK11" s="848"/>
      <c r="BL11" s="848"/>
      <c r="BM11" s="848"/>
      <c r="BN11" s="848"/>
      <c r="BO11" s="848"/>
      <c r="BP11" s="848"/>
      <c r="BQ11" s="848"/>
      <c r="BR11" s="848"/>
      <c r="BS11" s="848"/>
      <c r="BT11" s="848"/>
      <c r="BU11" s="848"/>
      <c r="BV11" s="848"/>
      <c r="BW11" s="848"/>
      <c r="BX11" s="848"/>
      <c r="BY11" s="848"/>
      <c r="BZ11" s="874"/>
      <c r="CS11" s="1078"/>
      <c r="CT11" s="1078"/>
      <c r="CU11" s="1078"/>
      <c r="CV11" s="1078"/>
      <c r="CW11" s="1078"/>
      <c r="CX11" s="1078"/>
      <c r="CY11" s="1078"/>
      <c r="CZ11" s="1078"/>
      <c r="DA11" s="1078"/>
      <c r="DB11" s="1078"/>
      <c r="DC11" s="1078"/>
      <c r="DD11" s="1078"/>
      <c r="DE11" s="1078"/>
      <c r="DF11" s="1078"/>
      <c r="DG11" s="1078"/>
      <c r="DH11" s="1078"/>
      <c r="DI11" s="1078"/>
      <c r="DJ11" s="1078"/>
      <c r="DK11" s="1078"/>
      <c r="DL11" s="1078"/>
      <c r="DM11" s="1078"/>
      <c r="DN11" s="1078"/>
      <c r="DO11" s="1078"/>
      <c r="DP11" s="1078"/>
      <c r="DQ11" s="1078"/>
      <c r="DR11" s="1078"/>
      <c r="DS11" s="1078"/>
      <c r="DT11" s="1078"/>
      <c r="DU11" s="1078"/>
      <c r="DV11" s="1078"/>
      <c r="DW11" s="1078"/>
      <c r="DX11" s="1078"/>
      <c r="DY11" s="1078"/>
      <c r="DZ11" s="1081"/>
    </row>
    <row r="12" spans="2:130" s="247" customFormat="1" ht="11.65">
      <c r="B12" s="251"/>
      <c r="D12" s="253" t="s">
        <v>260</v>
      </c>
      <c r="E12" s="3065"/>
      <c r="J12" s="254"/>
      <c r="K12" s="254"/>
      <c r="L12" s="254"/>
      <c r="M12" s="254"/>
      <c r="O12" s="3092" t="s">
        <v>262</v>
      </c>
      <c r="P12" s="3092"/>
      <c r="Q12" s="309"/>
      <c r="R12" s="309"/>
      <c r="S12" s="309"/>
      <c r="T12" s="309"/>
      <c r="U12" s="494"/>
      <c r="V12" s="494"/>
      <c r="W12" s="494"/>
      <c r="X12" s="521"/>
      <c r="Y12" s="533"/>
      <c r="Z12" s="591"/>
      <c r="AA12" s="615"/>
      <c r="AB12" s="848"/>
      <c r="AC12" s="848"/>
      <c r="AD12" s="848"/>
      <c r="AE12" s="848"/>
      <c r="AF12" s="848"/>
      <c r="AG12" s="848"/>
      <c r="AH12" s="848"/>
      <c r="AI12" s="848"/>
      <c r="AJ12" s="923"/>
      <c r="AK12" s="982"/>
      <c r="AL12" s="982"/>
      <c r="AM12" s="848"/>
      <c r="AN12" s="1111"/>
      <c r="AO12" s="1111"/>
      <c r="AP12" s="848"/>
      <c r="AQ12" s="848"/>
      <c r="AR12" s="848"/>
      <c r="AS12" s="848"/>
      <c r="AT12" s="539"/>
      <c r="AU12" s="848"/>
      <c r="AV12" s="848"/>
      <c r="AW12" s="848"/>
      <c r="AX12" s="848"/>
      <c r="AY12" s="848"/>
      <c r="AZ12" s="848"/>
      <c r="BA12" s="848"/>
      <c r="BB12" s="848"/>
      <c r="BC12" s="848"/>
      <c r="BD12" s="848"/>
      <c r="BE12" s="848"/>
      <c r="BF12" s="848"/>
      <c r="BG12" s="848"/>
      <c r="BH12" s="848"/>
      <c r="BI12" s="848"/>
      <c r="BJ12" s="848"/>
      <c r="BK12" s="848"/>
      <c r="BL12" s="848"/>
      <c r="BM12" s="848"/>
      <c r="BN12" s="848"/>
      <c r="BO12" s="848"/>
      <c r="BP12" s="848"/>
      <c r="BQ12" s="848"/>
      <c r="BR12" s="848"/>
      <c r="BS12" s="848"/>
      <c r="BT12" s="848"/>
      <c r="BU12" s="848"/>
      <c r="BV12" s="848"/>
      <c r="BW12" s="848"/>
      <c r="BX12" s="848"/>
      <c r="BY12" s="848"/>
      <c r="BZ12" s="874"/>
      <c r="CS12" s="1078"/>
      <c r="CT12" s="1078"/>
      <c r="CU12" s="1078"/>
      <c r="CV12" s="1078"/>
      <c r="CW12" s="1078"/>
      <c r="CX12" s="1078"/>
      <c r="CY12" s="1078"/>
      <c r="CZ12" s="1078"/>
      <c r="DA12" s="1078"/>
      <c r="DB12" s="1078"/>
      <c r="DC12" s="1078"/>
      <c r="DD12" s="1078"/>
      <c r="DE12" s="1078"/>
      <c r="DF12" s="1078"/>
      <c r="DG12" s="1078"/>
      <c r="DH12" s="1078"/>
      <c r="DI12" s="1078"/>
      <c r="DJ12" s="1078"/>
      <c r="DK12" s="1078"/>
      <c r="DL12" s="1078"/>
      <c r="DM12" s="1078"/>
      <c r="DN12" s="1078"/>
      <c r="DO12" s="1078"/>
      <c r="DP12" s="1078"/>
      <c r="DQ12" s="1078"/>
      <c r="DR12" s="1078"/>
      <c r="DS12" s="1078"/>
      <c r="DT12" s="1078"/>
      <c r="DU12" s="1078"/>
      <c r="DV12" s="1078"/>
      <c r="DW12" s="1078"/>
      <c r="DX12" s="1078"/>
      <c r="DY12" s="1078"/>
      <c r="DZ12" s="1081"/>
    </row>
    <row r="13" spans="2:130" s="247" customFormat="1" ht="11.65">
      <c r="B13" s="251"/>
      <c r="C13" s="252"/>
      <c r="D13" s="253" t="s">
        <v>236</v>
      </c>
      <c r="E13" s="3065"/>
      <c r="I13" s="572"/>
      <c r="J13" s="254"/>
      <c r="K13" s="254"/>
      <c r="L13" s="254"/>
      <c r="M13" s="254"/>
      <c r="N13" s="254"/>
      <c r="O13" s="3092" t="s">
        <v>263</v>
      </c>
      <c r="P13" s="3092"/>
      <c r="Q13" s="309"/>
      <c r="R13" s="309"/>
      <c r="S13" s="309"/>
      <c r="T13" s="309"/>
      <c r="U13" s="494"/>
      <c r="V13" s="494"/>
      <c r="W13" s="494"/>
      <c r="X13" s="521"/>
      <c r="Y13" s="533"/>
      <c r="Z13" s="591"/>
      <c r="AA13" s="615"/>
      <c r="AB13" s="848"/>
      <c r="AC13" s="848"/>
      <c r="AD13" s="848"/>
      <c r="AE13" s="848"/>
      <c r="AF13" s="848"/>
      <c r="AG13" s="848"/>
      <c r="AH13" s="848"/>
      <c r="AI13" s="848"/>
      <c r="AJ13" s="923"/>
      <c r="AK13" s="982"/>
      <c r="AL13" s="982"/>
      <c r="AM13" s="848"/>
      <c r="AN13" s="1111"/>
      <c r="AO13" s="1111"/>
      <c r="AP13" s="848"/>
      <c r="AQ13" s="848"/>
      <c r="AR13" s="848"/>
      <c r="AS13" s="848"/>
      <c r="AT13" s="539"/>
      <c r="AU13" s="848"/>
      <c r="AV13" s="848"/>
      <c r="AW13" s="848"/>
      <c r="BL13" s="848"/>
      <c r="BM13" s="848"/>
      <c r="BN13" s="848"/>
      <c r="BO13" s="848"/>
      <c r="BP13" s="848"/>
      <c r="BQ13" s="848"/>
      <c r="BR13" s="848"/>
      <c r="BS13" s="848"/>
      <c r="BT13" s="848"/>
      <c r="BU13" s="848"/>
      <c r="BV13" s="848"/>
      <c r="BW13" s="848"/>
      <c r="BX13" s="848"/>
      <c r="BY13" s="848"/>
      <c r="BZ13" s="874"/>
      <c r="CS13" s="1078"/>
      <c r="CT13" s="1078"/>
      <c r="CU13" s="1078"/>
      <c r="CV13" s="1078"/>
      <c r="CW13" s="1078"/>
      <c r="CX13" s="1078"/>
      <c r="CY13" s="1078"/>
      <c r="CZ13" s="1078"/>
      <c r="DA13" s="1078"/>
      <c r="DB13" s="1078"/>
      <c r="DC13" s="1078"/>
      <c r="DD13" s="1078"/>
      <c r="DE13" s="1078"/>
      <c r="DF13" s="1078"/>
      <c r="DG13" s="1078"/>
      <c r="DH13" s="1078"/>
      <c r="DI13" s="1078"/>
      <c r="DJ13" s="1078"/>
      <c r="DK13" s="1078"/>
      <c r="DL13" s="1078"/>
      <c r="DM13" s="1078"/>
      <c r="DN13" s="1078"/>
      <c r="DO13" s="1078"/>
      <c r="DP13" s="1078"/>
      <c r="DQ13" s="1078"/>
      <c r="DR13" s="1078"/>
      <c r="DS13" s="1078"/>
      <c r="DT13" s="1078"/>
      <c r="DU13" s="1078"/>
      <c r="DV13" s="1078"/>
      <c r="DW13" s="1078"/>
      <c r="DX13" s="1078"/>
      <c r="DY13" s="1078"/>
      <c r="DZ13" s="1081"/>
    </row>
    <row r="14" spans="2:130" s="247" customFormat="1" ht="11.65">
      <c r="B14" s="251"/>
      <c r="C14" s="256" t="s">
        <v>371</v>
      </c>
      <c r="D14" s="257" t="s">
        <v>266</v>
      </c>
      <c r="E14" s="3065"/>
      <c r="J14" s="254"/>
      <c r="K14" s="254"/>
      <c r="L14" s="258" t="s">
        <v>265</v>
      </c>
      <c r="M14" s="259" t="s">
        <v>310</v>
      </c>
      <c r="N14" s="260" t="s">
        <v>264</v>
      </c>
      <c r="O14" s="260" t="s">
        <v>264</v>
      </c>
      <c r="P14" s="260" t="s">
        <v>264</v>
      </c>
      <c r="Q14" s="260" t="s">
        <v>264</v>
      </c>
      <c r="R14" s="260" t="s">
        <v>264</v>
      </c>
      <c r="S14" s="309"/>
      <c r="T14" s="309"/>
      <c r="U14" s="494"/>
      <c r="V14" s="494"/>
      <c r="W14" s="494"/>
      <c r="X14" s="521"/>
      <c r="Y14" s="533"/>
      <c r="Z14" s="591"/>
      <c r="AA14" s="615"/>
      <c r="AB14" s="848"/>
      <c r="AC14" s="848"/>
      <c r="AD14" s="848"/>
      <c r="AE14" s="848"/>
      <c r="AF14" s="848"/>
      <c r="AG14" s="848"/>
      <c r="AH14" s="848"/>
      <c r="AI14" s="848"/>
      <c r="AJ14" s="923"/>
      <c r="AK14" s="982"/>
      <c r="AL14" s="982"/>
      <c r="AM14" s="848"/>
      <c r="AN14" s="1111"/>
      <c r="AO14" s="1111"/>
      <c r="AP14" s="848"/>
      <c r="AQ14" s="848"/>
      <c r="AR14" s="848"/>
      <c r="AS14" s="848"/>
      <c r="AT14" s="539"/>
      <c r="AU14" s="848"/>
      <c r="AV14" s="848"/>
      <c r="AW14" s="848"/>
      <c r="AX14" s="848"/>
      <c r="AY14" s="848"/>
      <c r="AZ14" s="848"/>
      <c r="BA14" s="848"/>
      <c r="BB14" s="848"/>
      <c r="BC14" s="848"/>
      <c r="BD14" s="848"/>
      <c r="BE14" s="848"/>
      <c r="BF14" s="848"/>
      <c r="BG14" s="848"/>
      <c r="BH14" s="848"/>
      <c r="BI14" s="848"/>
      <c r="BJ14" s="848"/>
      <c r="BK14" s="848"/>
      <c r="BL14" s="848"/>
      <c r="BM14" s="848"/>
      <c r="BN14" s="848"/>
      <c r="BO14" s="848"/>
      <c r="BP14" s="848"/>
      <c r="BQ14" s="848"/>
      <c r="BR14" s="848"/>
      <c r="BS14" s="848"/>
      <c r="BT14" s="848"/>
      <c r="BU14" s="848"/>
      <c r="BV14" s="848"/>
      <c r="BW14" s="848"/>
      <c r="BX14" s="848"/>
      <c r="BY14" s="848"/>
      <c r="BZ14" s="874"/>
      <c r="CS14" s="1078"/>
      <c r="CT14" s="1078"/>
      <c r="CU14" s="1078"/>
      <c r="CV14" s="1078"/>
      <c r="CW14" s="1078"/>
      <c r="CX14" s="1078"/>
      <c r="CY14" s="1078"/>
      <c r="CZ14" s="1078"/>
      <c r="DA14" s="1078"/>
      <c r="DB14" s="1078"/>
      <c r="DC14" s="1078"/>
      <c r="DD14" s="1078"/>
      <c r="DE14" s="1078"/>
      <c r="DF14" s="1078"/>
      <c r="DG14" s="1078"/>
      <c r="DH14" s="1078"/>
      <c r="DI14" s="1078"/>
      <c r="DJ14" s="1078"/>
      <c r="DK14" s="1078"/>
      <c r="DL14" s="1078"/>
      <c r="DM14" s="1078"/>
      <c r="DN14" s="1078"/>
      <c r="DO14" s="1078"/>
      <c r="DP14" s="1078"/>
      <c r="DQ14" s="1078"/>
      <c r="DR14" s="1078"/>
      <c r="DS14" s="1078"/>
      <c r="DT14" s="1078"/>
      <c r="DU14" s="1078"/>
      <c r="DV14" s="1078"/>
      <c r="DW14" s="1078"/>
      <c r="DX14" s="1078"/>
      <c r="DY14" s="1078"/>
      <c r="DZ14" s="1081"/>
    </row>
    <row r="15" spans="2:130" s="247" customFormat="1" ht="11.65">
      <c r="B15" s="248"/>
      <c r="C15" s="249" t="s">
        <v>17</v>
      </c>
      <c r="D15" s="288" t="s">
        <v>598</v>
      </c>
      <c r="E15" s="3065"/>
      <c r="Q15" s="309"/>
      <c r="R15" s="304" t="s">
        <v>552</v>
      </c>
      <c r="S15" s="3042" t="s">
        <v>599</v>
      </c>
      <c r="T15" s="3043"/>
      <c r="U15" s="3044"/>
      <c r="V15" s="342" t="s">
        <v>552</v>
      </c>
      <c r="W15" s="494"/>
      <c r="X15" s="521"/>
      <c r="Y15" s="534" t="s">
        <v>952</v>
      </c>
      <c r="Z15" s="591"/>
      <c r="AA15" s="3106" t="s">
        <v>951</v>
      </c>
      <c r="AB15" s="3107"/>
      <c r="AC15" s="3107"/>
      <c r="AD15" s="848"/>
      <c r="AE15" s="848"/>
      <c r="AF15" s="848"/>
      <c r="AG15" s="848"/>
      <c r="AH15" s="848"/>
      <c r="AI15" s="848"/>
      <c r="AJ15" s="923"/>
      <c r="AK15" s="982"/>
      <c r="AL15" s="982"/>
      <c r="AM15" s="848"/>
      <c r="AN15" s="1111"/>
      <c r="AO15" s="1111"/>
      <c r="AP15" s="848"/>
      <c r="AQ15" s="848"/>
      <c r="AT15" s="3136" t="s">
        <v>1079</v>
      </c>
      <c r="AU15" s="3136"/>
      <c r="AV15" s="3136"/>
      <c r="AW15" s="3136"/>
      <c r="AX15" s="3136"/>
      <c r="AY15" s="3136"/>
      <c r="AZ15" s="3136"/>
      <c r="BA15" s="3136"/>
      <c r="BB15" s="3136"/>
      <c r="BC15" s="3136"/>
      <c r="BD15" s="3136"/>
      <c r="BE15" s="3136"/>
      <c r="BF15" s="3136"/>
      <c r="BG15" s="3136"/>
      <c r="BH15" s="848"/>
      <c r="BI15" s="848"/>
      <c r="BJ15" s="848"/>
      <c r="BK15" s="848"/>
      <c r="BL15" s="848"/>
      <c r="BM15" s="848"/>
      <c r="BN15" s="848"/>
      <c r="BO15" s="848"/>
      <c r="BP15" s="848"/>
      <c r="BQ15" s="848"/>
      <c r="BR15" s="848"/>
      <c r="BS15" s="848"/>
      <c r="BT15" s="848"/>
      <c r="BU15" s="848"/>
      <c r="BV15" s="848"/>
      <c r="BW15" s="848"/>
      <c r="BX15" s="848"/>
      <c r="BY15" s="848"/>
      <c r="BZ15" s="874"/>
      <c r="DF15" s="1078"/>
      <c r="DG15" s="1078"/>
      <c r="DH15" s="1078"/>
      <c r="DI15" s="1078"/>
      <c r="DJ15" s="1078"/>
      <c r="DK15" s="1078"/>
      <c r="DL15" s="1078"/>
      <c r="DM15" s="1078"/>
      <c r="DN15" s="1078"/>
      <c r="DO15" s="1078"/>
      <c r="DP15" s="1078"/>
      <c r="DQ15" s="1078"/>
      <c r="DR15" s="1078"/>
      <c r="DS15" s="1078"/>
      <c r="DT15" s="1078"/>
      <c r="DU15" s="1078"/>
      <c r="DV15" s="1078"/>
      <c r="DW15" s="1078"/>
      <c r="DX15" s="1078"/>
      <c r="DY15" s="1078"/>
      <c r="DZ15" s="1081"/>
    </row>
    <row r="16" spans="2:130" s="590" customFormat="1" ht="11.65">
      <c r="B16" s="293"/>
      <c r="C16" s="591"/>
      <c r="D16" s="289"/>
      <c r="E16" s="3065"/>
      <c r="Q16" s="591"/>
      <c r="R16" s="591"/>
      <c r="S16" s="591"/>
      <c r="T16" s="591"/>
      <c r="U16" s="591"/>
      <c r="V16" s="591"/>
      <c r="W16" s="591"/>
      <c r="X16" s="3108" t="s">
        <v>1003</v>
      </c>
      <c r="Y16" s="3109"/>
      <c r="Z16" s="3109"/>
      <c r="AA16" s="3109"/>
      <c r="AB16" s="3109"/>
      <c r="AC16" s="3109"/>
      <c r="AD16" s="3109"/>
      <c r="AE16" s="3109"/>
      <c r="AF16" s="1020"/>
      <c r="AG16" s="848"/>
      <c r="AH16" s="848"/>
      <c r="AI16" s="848"/>
      <c r="AJ16" s="923"/>
      <c r="AK16" s="982"/>
      <c r="AL16" s="982"/>
      <c r="AM16" s="848"/>
      <c r="AN16" s="1111"/>
      <c r="AO16" s="1111"/>
      <c r="AP16" s="848"/>
      <c r="AQ16" s="848"/>
      <c r="AR16" s="846"/>
      <c r="AS16" s="846"/>
      <c r="AT16" s="1162"/>
      <c r="AU16" s="846"/>
      <c r="AV16" s="846"/>
      <c r="AW16" s="846"/>
      <c r="AX16" s="848"/>
      <c r="AY16" s="848"/>
      <c r="AZ16" s="846"/>
      <c r="BA16" s="846"/>
      <c r="BB16" s="846"/>
      <c r="BC16" s="846"/>
      <c r="BD16" s="846"/>
      <c r="BE16" s="846"/>
      <c r="BF16" s="848"/>
      <c r="BG16" s="848"/>
      <c r="BH16" s="848"/>
      <c r="BI16" s="848"/>
      <c r="BJ16" s="848"/>
      <c r="BK16" s="848"/>
      <c r="BL16" s="848"/>
      <c r="BM16" s="848"/>
      <c r="BN16" s="848"/>
      <c r="BO16" s="848"/>
      <c r="BP16" s="848"/>
      <c r="BQ16" s="848"/>
      <c r="BR16" s="848"/>
      <c r="BS16" s="848"/>
      <c r="BT16" s="848"/>
      <c r="BU16" s="848"/>
      <c r="BV16" s="848"/>
      <c r="BW16" s="848"/>
      <c r="BX16" s="848"/>
      <c r="BY16" s="848"/>
      <c r="BZ16" s="874"/>
      <c r="CS16" s="1082"/>
      <c r="CT16" s="1082"/>
      <c r="CU16" s="1082"/>
      <c r="CV16" s="1082"/>
      <c r="CW16" s="1082"/>
      <c r="CX16" s="1078"/>
      <c r="CY16" s="1078"/>
      <c r="CZ16" s="1082"/>
      <c r="DA16" s="1082"/>
      <c r="DB16" s="1082"/>
      <c r="DC16" s="1082"/>
      <c r="DD16" s="1082"/>
      <c r="DE16" s="1082"/>
      <c r="DF16" s="1078"/>
      <c r="DG16" s="1078"/>
      <c r="DH16" s="1078"/>
      <c r="DI16" s="1078"/>
      <c r="DJ16" s="1078"/>
      <c r="DK16" s="1078"/>
      <c r="DL16" s="1078"/>
      <c r="DM16" s="1078"/>
      <c r="DN16" s="1078"/>
      <c r="DO16" s="1078"/>
      <c r="DP16" s="1078"/>
      <c r="DQ16" s="1078"/>
      <c r="DR16" s="1078"/>
      <c r="DS16" s="1078"/>
      <c r="DT16" s="1078"/>
      <c r="DU16" s="1078"/>
      <c r="DV16" s="1078"/>
      <c r="DW16" s="1078"/>
      <c r="DX16" s="1078"/>
      <c r="DY16" s="1078"/>
      <c r="DZ16" s="1081"/>
    </row>
    <row r="17" spans="2:130" s="247" customFormat="1" ht="11.65">
      <c r="B17" s="251"/>
      <c r="C17" s="252"/>
      <c r="D17" s="289"/>
      <c r="E17" s="3065"/>
      <c r="Q17" s="309"/>
      <c r="R17" s="309"/>
      <c r="S17" s="309"/>
      <c r="T17" s="309"/>
      <c r="U17" s="494"/>
      <c r="V17" s="494"/>
      <c r="W17" s="494"/>
      <c r="X17" s="656">
        <v>8</v>
      </c>
      <c r="Y17" s="657">
        <v>13</v>
      </c>
      <c r="Z17" s="657">
        <v>14</v>
      </c>
      <c r="AA17" s="658">
        <v>18</v>
      </c>
      <c r="AB17" s="657">
        <v>20</v>
      </c>
      <c r="AC17" s="657">
        <v>40</v>
      </c>
      <c r="AD17" s="657">
        <v>51</v>
      </c>
      <c r="AE17" s="657">
        <v>54</v>
      </c>
      <c r="AF17" s="761">
        <v>60</v>
      </c>
      <c r="AG17" s="761">
        <v>70</v>
      </c>
      <c r="AH17" s="761">
        <v>80</v>
      </c>
      <c r="AI17" s="761">
        <v>90</v>
      </c>
      <c r="AJ17" s="761">
        <v>100</v>
      </c>
      <c r="AK17" s="982"/>
      <c r="AL17" s="982"/>
      <c r="AM17" s="848"/>
      <c r="AN17" s="1111"/>
      <c r="AO17" s="1111"/>
      <c r="AP17" s="848"/>
      <c r="AQ17" s="848"/>
      <c r="AR17" s="848"/>
      <c r="AS17" s="848"/>
      <c r="AT17" s="539"/>
      <c r="AU17" s="848"/>
      <c r="AV17" s="848"/>
      <c r="AW17" s="848"/>
      <c r="AX17" s="848"/>
      <c r="AY17" s="848"/>
      <c r="AZ17" s="848"/>
      <c r="BA17" s="848"/>
      <c r="BB17" s="848"/>
      <c r="BC17" s="848"/>
      <c r="BD17" s="848"/>
      <c r="BE17" s="848"/>
      <c r="BF17" s="848"/>
      <c r="BG17" s="848"/>
      <c r="BH17" s="848"/>
      <c r="BI17" s="848"/>
      <c r="BJ17" s="848"/>
      <c r="BK17" s="848"/>
      <c r="BL17" s="848"/>
      <c r="BM17" s="848"/>
      <c r="BN17" s="848"/>
      <c r="BO17" s="848"/>
      <c r="BP17" s="848"/>
      <c r="BQ17" s="848"/>
      <c r="BR17" s="848"/>
      <c r="BS17" s="848"/>
      <c r="BT17" s="848"/>
      <c r="BU17" s="848"/>
      <c r="BV17" s="848"/>
      <c r="BW17" s="848"/>
      <c r="BX17" s="848"/>
      <c r="BY17" s="848"/>
      <c r="BZ17" s="874"/>
      <c r="CS17" s="1078"/>
      <c r="CT17" s="1078"/>
      <c r="CU17" s="1078"/>
      <c r="CV17" s="1078"/>
      <c r="CW17" s="1078"/>
      <c r="CX17" s="1078"/>
      <c r="CY17" s="1078"/>
      <c r="CZ17" s="1078"/>
      <c r="DA17" s="1078"/>
      <c r="DB17" s="1078"/>
      <c r="DC17" s="1078"/>
      <c r="DD17" s="1078"/>
      <c r="DE17" s="1078"/>
      <c r="DF17" s="1078"/>
      <c r="DG17" s="1078"/>
      <c r="DH17" s="1078"/>
      <c r="DI17" s="1078"/>
      <c r="DJ17" s="1078"/>
      <c r="DK17" s="1078"/>
      <c r="DL17" s="1078"/>
      <c r="DM17" s="1078"/>
      <c r="DN17" s="1078"/>
      <c r="DO17" s="1078"/>
      <c r="DP17" s="1078"/>
      <c r="DQ17" s="1078"/>
      <c r="DR17" s="1078"/>
      <c r="DS17" s="1078"/>
      <c r="DT17" s="1078"/>
      <c r="DU17" s="1078"/>
      <c r="DV17" s="1078"/>
      <c r="DW17" s="1078"/>
      <c r="DX17" s="1078"/>
      <c r="DY17" s="1078"/>
      <c r="DZ17" s="1081"/>
    </row>
    <row r="18" spans="2:130" s="651" customFormat="1" ht="11.65">
      <c r="B18" s="293"/>
      <c r="C18" s="652"/>
      <c r="D18" s="289"/>
      <c r="E18" s="3065"/>
      <c r="Q18" s="652"/>
      <c r="R18" s="652"/>
      <c r="S18" s="652"/>
      <c r="T18" s="652"/>
      <c r="U18" s="652"/>
      <c r="V18" s="652"/>
      <c r="W18" s="652"/>
      <c r="X18" s="610"/>
      <c r="Y18" s="611"/>
      <c r="Z18" s="612"/>
      <c r="AA18" s="617"/>
      <c r="AB18" s="612"/>
      <c r="AC18" s="612"/>
      <c r="AD18" s="848"/>
      <c r="AE18" s="848"/>
      <c r="AF18" s="848"/>
      <c r="AG18" s="848"/>
      <c r="AH18" s="848"/>
      <c r="AI18" s="848"/>
      <c r="AJ18" s="923"/>
      <c r="AK18" s="982"/>
      <c r="AL18" s="982"/>
      <c r="AM18" s="848"/>
      <c r="AN18" s="1111"/>
      <c r="AO18" s="1111"/>
      <c r="AP18" s="848"/>
      <c r="AQ18" s="848"/>
      <c r="AR18" s="848"/>
      <c r="AS18" s="848"/>
      <c r="AT18" s="539"/>
      <c r="AU18" s="848"/>
      <c r="AV18" s="848"/>
      <c r="AW18" s="848"/>
      <c r="AX18" s="848"/>
      <c r="AY18" s="848"/>
      <c r="AZ18" s="848"/>
      <c r="BR18" s="848"/>
      <c r="BS18" s="848"/>
      <c r="BT18" s="848"/>
      <c r="BU18" s="848"/>
      <c r="BV18" s="848"/>
      <c r="BW18" s="848"/>
      <c r="BX18" s="848"/>
      <c r="BY18" s="848"/>
      <c r="BZ18" s="874"/>
      <c r="CS18" s="1078"/>
      <c r="CT18" s="1078"/>
      <c r="CU18" s="1078"/>
      <c r="CV18" s="1078"/>
      <c r="CW18" s="1078"/>
      <c r="CX18" s="1078"/>
      <c r="CY18" s="1078"/>
      <c r="CZ18" s="1078"/>
      <c r="DA18" s="1078"/>
      <c r="DB18" s="1078"/>
      <c r="DC18" s="1078"/>
      <c r="DD18" s="1078"/>
      <c r="DE18" s="1078"/>
      <c r="DF18" s="1078"/>
      <c r="DG18" s="1078"/>
      <c r="DH18" s="1078"/>
      <c r="DI18" s="1078"/>
      <c r="DJ18" s="1078"/>
      <c r="DK18" s="1078"/>
      <c r="DL18" s="1078"/>
      <c r="DM18" s="1078"/>
      <c r="DN18" s="1078"/>
      <c r="DO18" s="1078"/>
      <c r="DP18" s="1078"/>
      <c r="DQ18" s="1078"/>
      <c r="DR18" s="1078"/>
      <c r="DS18" s="1078"/>
      <c r="DT18" s="1078"/>
      <c r="DU18" s="1078"/>
      <c r="DV18" s="1078"/>
      <c r="DW18" s="1078"/>
      <c r="DX18" s="1078"/>
      <c r="DY18" s="1078"/>
      <c r="DZ18" s="1081"/>
    </row>
    <row r="19" spans="2:130" s="651" customFormat="1" ht="11.65">
      <c r="B19" s="293"/>
      <c r="C19" s="652"/>
      <c r="D19" s="289"/>
      <c r="E19" s="3065"/>
      <c r="Q19" s="652"/>
      <c r="R19" s="652"/>
      <c r="S19" s="652"/>
      <c r="T19" s="652"/>
      <c r="U19" s="652"/>
      <c r="V19" s="652"/>
      <c r="W19" s="652"/>
      <c r="X19" s="610"/>
      <c r="Y19" s="611"/>
      <c r="Z19" s="612"/>
      <c r="AA19" s="617"/>
      <c r="AB19" s="612"/>
      <c r="AC19" s="612"/>
      <c r="AD19" s="540"/>
      <c r="AE19" s="540"/>
      <c r="AF19" s="848"/>
      <c r="AG19" s="848"/>
      <c r="AH19" s="848"/>
      <c r="AI19" s="848"/>
      <c r="AJ19" s="923"/>
      <c r="AK19" s="982"/>
      <c r="AL19" s="982"/>
      <c r="AM19" s="848"/>
      <c r="AN19" s="1111"/>
      <c r="AO19" s="1111"/>
      <c r="AP19" s="848"/>
      <c r="AQ19" s="848"/>
      <c r="AR19" s="848"/>
      <c r="AS19" s="848"/>
      <c r="AT19" s="539"/>
      <c r="AU19" s="848"/>
      <c r="AV19" s="848"/>
      <c r="AW19" s="848"/>
      <c r="AX19" s="848"/>
      <c r="AY19" s="848"/>
      <c r="AZ19" s="848"/>
      <c r="BA19" s="848"/>
      <c r="BB19" s="848"/>
      <c r="BC19" s="848"/>
      <c r="BD19" s="848"/>
      <c r="BE19" s="848"/>
      <c r="BF19" s="848"/>
      <c r="BG19" s="848"/>
      <c r="BH19" s="848"/>
      <c r="BI19" s="848"/>
      <c r="BJ19" s="848"/>
      <c r="BK19" s="848"/>
      <c r="BL19" s="848"/>
      <c r="BM19" s="848"/>
      <c r="BN19" s="848"/>
      <c r="BO19" s="848"/>
      <c r="BP19" s="848"/>
      <c r="BQ19" s="848"/>
      <c r="BR19" s="848"/>
      <c r="BS19" s="848"/>
      <c r="BT19" s="848"/>
      <c r="BU19" s="848"/>
      <c r="BV19" s="848"/>
      <c r="BW19" s="848"/>
      <c r="BX19" s="848"/>
      <c r="BY19" s="848"/>
      <c r="BZ19" s="874"/>
      <c r="CS19" s="1078"/>
      <c r="CT19" s="1078"/>
      <c r="CU19" s="1078"/>
      <c r="CV19" s="1078"/>
      <c r="CW19" s="1078"/>
      <c r="CX19" s="1078"/>
      <c r="CY19" s="1078"/>
      <c r="CZ19" s="1078"/>
      <c r="DA19" s="1078"/>
      <c r="DB19" s="1078"/>
      <c r="DC19" s="1078"/>
      <c r="DD19" s="1078"/>
      <c r="DE19" s="1078"/>
      <c r="DF19" s="1078"/>
      <c r="DG19" s="1078"/>
      <c r="DH19" s="1078"/>
      <c r="DI19" s="1078"/>
      <c r="DJ19" s="1078"/>
      <c r="DK19" s="1078"/>
      <c r="DL19" s="1078"/>
      <c r="DM19" s="1078"/>
      <c r="DN19" s="1078"/>
      <c r="DO19" s="1078"/>
      <c r="DP19" s="1078"/>
      <c r="DQ19" s="1078"/>
      <c r="DR19" s="1078"/>
      <c r="DS19" s="1078"/>
      <c r="DT19" s="1078"/>
      <c r="DU19" s="1078"/>
      <c r="DV19" s="1078"/>
      <c r="DW19" s="1078"/>
      <c r="DX19" s="1078"/>
      <c r="DY19" s="1078"/>
      <c r="DZ19" s="1081"/>
    </row>
    <row r="20" spans="2:130" s="590" customFormat="1" ht="13.5" customHeight="1">
      <c r="B20" s="293"/>
      <c r="C20" s="652"/>
      <c r="D20" s="289"/>
      <c r="E20" s="3065"/>
      <c r="Q20" s="591"/>
      <c r="R20" s="591"/>
      <c r="S20" s="591"/>
      <c r="T20" s="591"/>
      <c r="U20" s="591"/>
      <c r="V20" s="591"/>
      <c r="W20" s="3045" t="s">
        <v>1046</v>
      </c>
      <c r="X20" s="3045"/>
      <c r="Y20" s="3045"/>
      <c r="Z20" s="3045"/>
      <c r="AA20" s="3045"/>
      <c r="AB20" s="3045"/>
      <c r="AC20" s="3045"/>
      <c r="AD20" s="3045"/>
      <c r="AE20" s="3045"/>
      <c r="AF20" s="3045"/>
      <c r="AG20" s="3045"/>
      <c r="AH20" s="3045"/>
      <c r="AI20" s="3045"/>
      <c r="AT20" s="3046" t="s">
        <v>1040</v>
      </c>
      <c r="AU20" s="3047"/>
      <c r="AV20" s="3047"/>
      <c r="AW20" s="3047"/>
      <c r="AX20" s="3047"/>
      <c r="AY20" s="3047"/>
      <c r="AZ20" s="3047"/>
      <c r="BA20" s="3047"/>
      <c r="BB20" s="3048"/>
      <c r="BC20" s="3008" t="s">
        <v>1043</v>
      </c>
      <c r="BD20" s="3008"/>
      <c r="BE20" s="3008"/>
      <c r="BF20" s="3008"/>
      <c r="BG20" s="3008"/>
      <c r="BH20" s="3008"/>
      <c r="BI20" s="3008"/>
      <c r="BJ20" s="3009"/>
      <c r="BK20" s="848"/>
      <c r="BL20" s="848"/>
      <c r="BM20" s="848"/>
      <c r="BN20" s="848"/>
      <c r="BO20" s="848"/>
      <c r="BP20" s="848"/>
      <c r="BQ20" s="848"/>
      <c r="BR20" s="848"/>
      <c r="BS20" s="848"/>
      <c r="BT20" s="848"/>
      <c r="BU20" s="848"/>
      <c r="BV20" s="848"/>
      <c r="BW20" s="848"/>
      <c r="BX20" s="848"/>
      <c r="BY20" s="848"/>
      <c r="BZ20" s="874"/>
      <c r="CS20" s="3008" t="s">
        <v>1043</v>
      </c>
      <c r="CT20" s="3008"/>
      <c r="CU20" s="3008"/>
      <c r="CV20" s="3008"/>
      <c r="CW20" s="3008"/>
      <c r="CX20" s="3008"/>
      <c r="CY20" s="3008"/>
      <c r="CZ20" s="3009"/>
      <c r="DA20" s="1078"/>
      <c r="DB20" s="1078"/>
      <c r="DC20" s="1078"/>
      <c r="DD20" s="1078"/>
      <c r="DE20" s="1078"/>
      <c r="DF20" s="1078"/>
      <c r="DG20" s="1078"/>
      <c r="DH20" s="1078"/>
      <c r="DI20" s="1078"/>
      <c r="DJ20" s="1078"/>
      <c r="DK20" s="1078"/>
      <c r="DL20" s="1078"/>
      <c r="DM20" s="1078"/>
      <c r="DN20" s="1078"/>
      <c r="DO20" s="1078"/>
      <c r="DP20" s="1078"/>
      <c r="DQ20" s="1078"/>
      <c r="DR20" s="1078"/>
      <c r="DS20" s="1078"/>
      <c r="DT20" s="1078"/>
      <c r="DU20" s="1078"/>
      <c r="DV20" s="1078"/>
      <c r="DW20" s="1078"/>
      <c r="DX20" s="1078"/>
      <c r="DY20" s="1078"/>
      <c r="DZ20" s="1081"/>
    </row>
    <row r="21" spans="2:130" s="247" customFormat="1" ht="11.65">
      <c r="B21" s="261"/>
      <c r="C21" s="256"/>
      <c r="D21" s="262" t="s">
        <v>18</v>
      </c>
      <c r="E21" s="3065"/>
      <c r="Q21" s="309"/>
      <c r="R21" s="309"/>
      <c r="S21" s="309"/>
      <c r="T21" s="309"/>
      <c r="U21" s="494"/>
      <c r="V21" s="494"/>
      <c r="W21" s="494"/>
      <c r="X21" s="610"/>
      <c r="Y21" s="611"/>
      <c r="Z21" s="612"/>
      <c r="AA21" s="617"/>
      <c r="AB21" s="612"/>
      <c r="AC21" s="612"/>
      <c r="AD21" s="747"/>
      <c r="AE21" s="760"/>
      <c r="AF21" s="762"/>
      <c r="AG21" s="848"/>
      <c r="AH21" s="848"/>
      <c r="AI21" s="848"/>
      <c r="AJ21" s="923"/>
      <c r="AK21" s="982"/>
      <c r="AL21" s="982"/>
      <c r="AM21" s="848"/>
      <c r="AN21" s="1111"/>
      <c r="AO21" s="1111"/>
      <c r="AP21" s="848"/>
      <c r="AQ21" s="848"/>
      <c r="AR21" s="848"/>
      <c r="AS21" s="848"/>
      <c r="AT21" s="539"/>
      <c r="AU21" s="848"/>
      <c r="AV21" s="848"/>
      <c r="AW21" s="848"/>
      <c r="AX21" s="848"/>
      <c r="AY21" s="848"/>
      <c r="AZ21" s="848"/>
      <c r="BA21" s="848"/>
      <c r="BB21" s="848"/>
      <c r="BC21" s="848"/>
      <c r="BD21" s="848"/>
      <c r="BE21" s="848"/>
      <c r="BF21" s="848"/>
      <c r="BG21" s="848"/>
      <c r="BH21" s="848"/>
      <c r="BI21" s="848"/>
      <c r="BJ21" s="848"/>
      <c r="BK21" s="848"/>
      <c r="BL21" s="848"/>
      <c r="BM21" s="848"/>
      <c r="BN21" s="848"/>
      <c r="BO21" s="848"/>
      <c r="BP21" s="848"/>
      <c r="BQ21" s="848"/>
      <c r="BR21" s="848"/>
      <c r="BS21" s="848"/>
      <c r="BT21" s="848"/>
      <c r="BU21" s="848"/>
      <c r="BV21" s="848"/>
      <c r="BW21" s="848"/>
      <c r="BX21" s="848"/>
      <c r="BY21" s="848"/>
      <c r="BZ21" s="874"/>
      <c r="CS21" s="1078"/>
      <c r="CT21" s="1078"/>
      <c r="CU21" s="1078"/>
      <c r="CV21" s="1078"/>
      <c r="CW21" s="1078"/>
      <c r="CX21" s="1078"/>
      <c r="CY21" s="1078"/>
      <c r="CZ21" s="1078"/>
      <c r="DA21" s="1078"/>
      <c r="DB21" s="1078"/>
      <c r="DC21" s="1078"/>
      <c r="DD21" s="1078"/>
      <c r="DE21" s="1078"/>
      <c r="DF21" s="1078"/>
      <c r="DG21" s="1078"/>
      <c r="DH21" s="1078"/>
      <c r="DI21" s="1078"/>
      <c r="DJ21" s="1078"/>
      <c r="DK21" s="1078"/>
      <c r="DL21" s="1078"/>
      <c r="DM21" s="1078"/>
      <c r="DN21" s="1078"/>
      <c r="DO21" s="1078"/>
      <c r="DP21" s="1078"/>
      <c r="DQ21" s="1078"/>
      <c r="DR21" s="1078"/>
      <c r="DS21" s="1078"/>
      <c r="DT21" s="1078"/>
      <c r="DU21" s="1078"/>
      <c r="DV21" s="1078"/>
      <c r="DW21" s="1078"/>
      <c r="DX21" s="1078"/>
      <c r="DY21" s="1078"/>
      <c r="DZ21" s="1081"/>
    </row>
    <row r="22" spans="2:130" s="247" customFormat="1" ht="11.65">
      <c r="B22" s="248" t="s">
        <v>13</v>
      </c>
      <c r="C22" s="249" t="s">
        <v>19</v>
      </c>
      <c r="D22" s="288" t="s">
        <v>561</v>
      </c>
      <c r="E22" s="3065"/>
      <c r="F22" s="3096" t="s">
        <v>20</v>
      </c>
      <c r="G22" s="3097"/>
      <c r="H22" s="3097"/>
      <c r="I22" s="3097"/>
      <c r="J22" s="3097"/>
      <c r="K22" s="3097"/>
      <c r="L22" s="3097"/>
      <c r="M22" s="3097"/>
      <c r="N22" s="3097"/>
      <c r="O22" s="3097"/>
      <c r="P22" s="3104"/>
      <c r="Q22" s="3096" t="s">
        <v>20</v>
      </c>
      <c r="R22" s="3097"/>
      <c r="S22" s="3098"/>
      <c r="T22" s="309"/>
      <c r="U22" s="494"/>
      <c r="V22" s="494"/>
      <c r="W22" s="494"/>
      <c r="X22" s="521"/>
      <c r="Y22" s="613"/>
      <c r="Z22" s="591"/>
      <c r="AA22" s="615"/>
      <c r="AB22" s="848"/>
      <c r="AC22" s="848"/>
      <c r="AD22" s="3119" t="s">
        <v>1001</v>
      </c>
      <c r="AE22" s="3120"/>
      <c r="AF22" s="3129"/>
      <c r="AG22" s="3049"/>
      <c r="AH22" s="3050"/>
      <c r="AI22" s="3050"/>
      <c r="AJ22" s="3050"/>
      <c r="AK22" s="3051"/>
      <c r="AL22" s="982"/>
      <c r="AM22" s="848"/>
      <c r="AN22" s="1111"/>
      <c r="AO22" s="1111"/>
      <c r="AP22" s="848"/>
      <c r="AQ22" s="848"/>
      <c r="AR22" s="848"/>
      <c r="AS22" s="848"/>
      <c r="AT22" s="539"/>
      <c r="AU22" s="848"/>
      <c r="AV22" s="848"/>
      <c r="AW22" s="848"/>
      <c r="AX22" s="848"/>
      <c r="AY22" s="848"/>
      <c r="AZ22" s="848"/>
      <c r="BA22" s="848"/>
      <c r="BB22" s="848"/>
      <c r="BC22" s="848"/>
      <c r="BD22" s="848"/>
      <c r="BE22" s="848"/>
      <c r="BF22" s="848"/>
      <c r="BG22" s="848"/>
      <c r="BH22" s="848"/>
      <c r="BI22" s="848"/>
      <c r="BJ22" s="848"/>
      <c r="BK22" s="848"/>
      <c r="BL22" s="848"/>
      <c r="BM22" s="848"/>
      <c r="BN22" s="848"/>
      <c r="BO22" s="848"/>
      <c r="BP22" s="848"/>
      <c r="BQ22" s="848"/>
      <c r="BR22" s="848"/>
      <c r="BS22" s="848"/>
      <c r="BT22" s="848"/>
      <c r="BU22" s="848"/>
      <c r="BV22" s="848"/>
      <c r="BW22" s="848"/>
      <c r="BX22" s="848"/>
      <c r="BY22" s="848"/>
      <c r="BZ22" s="874"/>
      <c r="CS22" s="1078"/>
      <c r="CT22" s="1078"/>
      <c r="CU22" s="1078"/>
      <c r="CV22" s="1078"/>
      <c r="CW22" s="1078"/>
      <c r="CX22" s="1078"/>
      <c r="CY22" s="1078"/>
      <c r="CZ22" s="1078"/>
      <c r="DA22" s="1078"/>
      <c r="DB22" s="1078"/>
      <c r="DC22" s="1078"/>
      <c r="DD22" s="1078"/>
      <c r="DE22" s="1078"/>
      <c r="DF22" s="1078"/>
      <c r="DG22" s="1078"/>
      <c r="DH22" s="1078"/>
      <c r="DI22" s="1078"/>
      <c r="DJ22" s="1078"/>
      <c r="DK22" s="1078"/>
      <c r="DL22" s="1078"/>
      <c r="DM22" s="1078"/>
      <c r="DN22" s="1078"/>
      <c r="DO22" s="1078"/>
      <c r="DP22" s="1078"/>
      <c r="DQ22" s="1078"/>
      <c r="DR22" s="1078"/>
      <c r="DS22" s="1078"/>
      <c r="DT22" s="1078"/>
      <c r="DU22" s="1078"/>
      <c r="DV22" s="1078"/>
      <c r="DW22" s="1078"/>
      <c r="DX22" s="1078"/>
      <c r="DY22" s="1078"/>
      <c r="DZ22" s="1081"/>
    </row>
    <row r="23" spans="2:130" s="247" customFormat="1" ht="11.65">
      <c r="B23" s="251"/>
      <c r="C23" s="252"/>
      <c r="D23" s="289" t="s">
        <v>562</v>
      </c>
      <c r="E23" s="3065"/>
      <c r="H23" s="3072" t="s">
        <v>23</v>
      </c>
      <c r="I23" s="3073"/>
      <c r="J23" s="3074"/>
      <c r="K23" s="3074"/>
      <c r="L23" s="3074"/>
      <c r="M23" s="3075"/>
      <c r="Q23" s="3096" t="s">
        <v>23</v>
      </c>
      <c r="R23" s="3099"/>
      <c r="S23" s="3100"/>
      <c r="T23" s="309"/>
      <c r="U23" s="494"/>
      <c r="V23" s="494"/>
      <c r="W23" s="494"/>
      <c r="X23" s="521"/>
      <c r="Y23" s="533"/>
      <c r="Z23" s="591"/>
      <c r="AA23" s="615"/>
      <c r="AB23" s="848"/>
      <c r="AC23" s="848"/>
      <c r="AD23" s="848"/>
      <c r="AE23" s="848"/>
      <c r="AF23" s="848"/>
      <c r="AG23" s="848"/>
      <c r="AH23" s="848"/>
      <c r="AI23" s="3049"/>
      <c r="AJ23" s="3050"/>
      <c r="AK23" s="3050"/>
      <c r="AL23" s="3050"/>
      <c r="AM23" s="3050"/>
      <c r="AN23" s="3051"/>
      <c r="AO23" s="1111"/>
      <c r="AP23" s="848"/>
      <c r="AQ23" s="848"/>
      <c r="AR23" s="848"/>
      <c r="AS23" s="848"/>
      <c r="AT23" s="539"/>
      <c r="AU23" s="848"/>
      <c r="AV23" s="848"/>
      <c r="AW23" s="848"/>
      <c r="AX23" s="848"/>
      <c r="AY23" s="848"/>
      <c r="AZ23" s="848"/>
      <c r="BA23" s="848"/>
      <c r="BB23" s="848"/>
      <c r="BC23" s="848"/>
      <c r="BD23" s="848"/>
      <c r="BE23" s="848"/>
      <c r="BF23" s="848"/>
      <c r="BG23" s="848"/>
      <c r="BH23" s="848"/>
      <c r="BI23" s="848"/>
      <c r="BJ23" s="848"/>
      <c r="BK23" s="848"/>
      <c r="BL23" s="848"/>
      <c r="BM23" s="848"/>
      <c r="BN23" s="848"/>
      <c r="BO23" s="848"/>
      <c r="BP23" s="848"/>
      <c r="BQ23" s="848"/>
      <c r="BR23" s="848"/>
      <c r="BS23" s="848"/>
      <c r="BT23" s="848"/>
      <c r="BU23" s="848"/>
      <c r="BV23" s="848"/>
      <c r="BW23" s="848"/>
      <c r="BX23" s="848"/>
      <c r="BY23" s="848"/>
      <c r="BZ23" s="874"/>
      <c r="CS23" s="1078"/>
      <c r="CT23" s="1078"/>
      <c r="CU23" s="1078"/>
      <c r="CV23" s="1078"/>
      <c r="CW23" s="1078"/>
      <c r="CX23" s="1078"/>
      <c r="CY23" s="1078"/>
      <c r="CZ23" s="1078"/>
      <c r="DA23" s="1078"/>
      <c r="DB23" s="1078"/>
      <c r="DC23" s="1078"/>
      <c r="DD23" s="1078"/>
      <c r="DE23" s="1078"/>
      <c r="DF23" s="1078"/>
      <c r="DG23" s="1078"/>
      <c r="DH23" s="1078"/>
      <c r="DI23" s="1078"/>
      <c r="DJ23" s="1078"/>
      <c r="DK23" s="1078"/>
      <c r="DL23" s="1078"/>
      <c r="DM23" s="1078"/>
      <c r="DN23" s="1078"/>
      <c r="DO23" s="1078"/>
      <c r="DP23" s="1078"/>
      <c r="DQ23" s="1078"/>
      <c r="DR23" s="1078"/>
      <c r="DS23" s="1078"/>
      <c r="DT23" s="1078"/>
      <c r="DU23" s="1078"/>
      <c r="DV23" s="1078"/>
      <c r="DW23" s="1078"/>
      <c r="DX23" s="1078"/>
      <c r="DY23" s="1078"/>
      <c r="DZ23" s="1081"/>
    </row>
    <row r="24" spans="2:130" s="247" customFormat="1" ht="11.65">
      <c r="B24" s="251"/>
      <c r="C24" s="252"/>
      <c r="D24" s="253" t="s">
        <v>52</v>
      </c>
      <c r="E24" s="3065"/>
      <c r="J24" s="3010" t="s">
        <v>52</v>
      </c>
      <c r="K24" s="3010"/>
      <c r="L24" s="3010"/>
      <c r="M24" s="3010"/>
      <c r="N24" s="3010"/>
      <c r="O24" s="3010"/>
      <c r="P24" s="3010"/>
      <c r="Q24" s="3010"/>
      <c r="R24" s="3010">
        <v>1</v>
      </c>
      <c r="S24" s="3010"/>
      <c r="T24" s="3010"/>
      <c r="U24" s="3010"/>
      <c r="V24" s="3010"/>
      <c r="W24" s="3010">
        <v>2</v>
      </c>
      <c r="X24" s="3010"/>
      <c r="Y24" s="3010"/>
      <c r="Z24" s="3010"/>
      <c r="AA24" s="3131">
        <v>3</v>
      </c>
      <c r="AB24" s="3010"/>
      <c r="AC24" s="3010"/>
      <c r="AD24" s="3010"/>
      <c r="AE24" s="850"/>
      <c r="AF24" s="3010">
        <v>4</v>
      </c>
      <c r="AG24" s="3010"/>
      <c r="AH24" s="3010"/>
      <c r="AI24" s="3010"/>
      <c r="AJ24" s="3010">
        <v>5</v>
      </c>
      <c r="AK24" s="3010"/>
      <c r="AL24" s="3010"/>
      <c r="AM24" s="3010"/>
      <c r="AN24" s="3010">
        <v>6</v>
      </c>
      <c r="AO24" s="3010"/>
      <c r="AP24" s="3010"/>
      <c r="AQ24" s="3010"/>
      <c r="AR24" s="3010"/>
      <c r="AS24" s="3010">
        <v>7</v>
      </c>
      <c r="AT24" s="3010"/>
      <c r="AU24" s="3010"/>
      <c r="AV24" s="3010"/>
      <c r="AW24" s="3010">
        <v>8</v>
      </c>
      <c r="AX24" s="3010"/>
      <c r="AY24" s="3010"/>
      <c r="AZ24" s="3010"/>
      <c r="BA24" s="3011">
        <v>9</v>
      </c>
      <c r="BB24" s="3011"/>
      <c r="BC24" s="3011"/>
      <c r="BD24" s="3011"/>
      <c r="BE24" s="3011"/>
      <c r="BF24" s="3011">
        <v>10</v>
      </c>
      <c r="BG24" s="3011"/>
      <c r="BH24" s="3011"/>
      <c r="BI24" s="3011"/>
      <c r="BJ24" s="3011">
        <v>8</v>
      </c>
      <c r="BK24" s="3011"/>
      <c r="BL24" s="3011"/>
      <c r="BM24" s="3011"/>
      <c r="BN24" s="3010">
        <v>9</v>
      </c>
      <c r="BO24" s="3010"/>
      <c r="BP24" s="3010"/>
      <c r="BQ24" s="3010"/>
      <c r="BR24" s="3010"/>
      <c r="BS24" s="3010">
        <v>10</v>
      </c>
      <c r="BT24" s="3010"/>
      <c r="BU24" s="3010"/>
      <c r="BV24" s="3010"/>
      <c r="BW24" s="848"/>
      <c r="BX24" s="848"/>
      <c r="BY24" s="848"/>
      <c r="BZ24" s="874"/>
      <c r="CS24" s="3010">
        <v>7</v>
      </c>
      <c r="CT24" s="3010"/>
      <c r="CU24" s="3010"/>
      <c r="CV24" s="3010"/>
      <c r="CW24" s="3010">
        <v>8</v>
      </c>
      <c r="CX24" s="3010"/>
      <c r="CY24" s="3010"/>
      <c r="CZ24" s="3010"/>
      <c r="DA24" s="3011">
        <v>9</v>
      </c>
      <c r="DB24" s="3011"/>
      <c r="DC24" s="3011"/>
      <c r="DD24" s="3011"/>
      <c r="DE24" s="3011"/>
      <c r="DF24" s="3011">
        <v>10</v>
      </c>
      <c r="DG24" s="3011"/>
      <c r="DH24" s="3011"/>
      <c r="DI24" s="3011"/>
      <c r="DJ24" s="3011">
        <v>8</v>
      </c>
      <c r="DK24" s="3011"/>
      <c r="DL24" s="3011"/>
      <c r="DM24" s="3011"/>
      <c r="DN24" s="3010">
        <v>9</v>
      </c>
      <c r="DO24" s="3010"/>
      <c r="DP24" s="3010"/>
      <c r="DQ24" s="3010"/>
      <c r="DR24" s="3010"/>
      <c r="DS24" s="3010">
        <v>10</v>
      </c>
      <c r="DT24" s="3010"/>
      <c r="DU24" s="3010"/>
      <c r="DV24" s="3010"/>
      <c r="DW24" s="1078"/>
      <c r="DX24" s="1078"/>
      <c r="DY24" s="1078"/>
      <c r="DZ24" s="1081"/>
    </row>
    <row r="25" spans="2:130" s="247" customFormat="1" ht="11.65">
      <c r="B25" s="251"/>
      <c r="C25" s="252"/>
      <c r="D25" s="253" t="s">
        <v>68</v>
      </c>
      <c r="E25" s="3065"/>
      <c r="J25" s="252"/>
      <c r="K25" s="252"/>
      <c r="L25" s="252"/>
      <c r="M25" s="252"/>
      <c r="N25" s="252"/>
      <c r="O25" s="252"/>
      <c r="P25" s="252"/>
      <c r="Q25" s="309"/>
      <c r="R25" s="309"/>
      <c r="S25" s="309"/>
      <c r="T25" s="309"/>
      <c r="U25" s="494"/>
      <c r="V25" s="494"/>
      <c r="W25" s="494"/>
      <c r="X25" s="521"/>
      <c r="Y25" s="533"/>
      <c r="Z25" s="591"/>
      <c r="AA25" s="615"/>
      <c r="AB25" s="848"/>
      <c r="AC25" s="848"/>
      <c r="AD25" s="848"/>
      <c r="AE25" s="848"/>
      <c r="AF25" s="848"/>
      <c r="AG25" s="848"/>
      <c r="AH25" s="848"/>
      <c r="AI25" s="848"/>
      <c r="AJ25" s="923"/>
      <c r="AK25" s="982"/>
      <c r="AL25" s="982"/>
      <c r="AM25" s="848"/>
      <c r="AN25" s="1111"/>
      <c r="AO25" s="1111"/>
      <c r="AP25" s="848"/>
      <c r="AQ25" s="848"/>
      <c r="AR25" s="848"/>
      <c r="AS25" s="848"/>
      <c r="AT25" s="539"/>
      <c r="AU25" s="848"/>
      <c r="AV25" s="848"/>
      <c r="AW25" s="848"/>
      <c r="AX25" s="848"/>
      <c r="AY25" s="848"/>
      <c r="AZ25" s="848"/>
      <c r="BA25" s="848"/>
      <c r="BB25" s="848"/>
      <c r="BC25" s="848"/>
      <c r="BD25" s="848"/>
      <c r="BE25" s="848"/>
      <c r="BF25" s="848"/>
      <c r="BG25" s="848"/>
      <c r="BH25" s="848"/>
      <c r="BI25" s="848"/>
      <c r="BJ25" s="848"/>
      <c r="BK25" s="848"/>
      <c r="BL25" s="848"/>
      <c r="BM25" s="848"/>
      <c r="BN25" s="848"/>
      <c r="BO25" s="848"/>
      <c r="BP25" s="848"/>
      <c r="BQ25" s="848"/>
      <c r="BR25" s="848"/>
      <c r="BS25" s="848"/>
      <c r="BT25" s="848"/>
      <c r="BU25" s="848"/>
      <c r="BV25" s="848"/>
      <c r="BW25" s="848"/>
      <c r="BX25" s="848"/>
      <c r="BY25" s="848"/>
      <c r="BZ25" s="874"/>
      <c r="CS25" s="1078"/>
      <c r="CT25" s="1078"/>
      <c r="CU25" s="1078"/>
      <c r="CV25" s="1078"/>
      <c r="CW25" s="1078"/>
      <c r="CX25" s="1078"/>
      <c r="CY25" s="1078"/>
      <c r="CZ25" s="1078"/>
      <c r="DA25" s="1078"/>
      <c r="DB25" s="1078"/>
      <c r="DC25" s="1078"/>
      <c r="DD25" s="1078"/>
      <c r="DE25" s="1078"/>
      <c r="DF25" s="1078"/>
      <c r="DG25" s="1078"/>
      <c r="DH25" s="1078"/>
      <c r="DI25" s="1078"/>
      <c r="DJ25" s="1078"/>
      <c r="DK25" s="1078"/>
      <c r="DL25" s="1078"/>
      <c r="DM25" s="1078"/>
      <c r="DN25" s="1078"/>
      <c r="DO25" s="1078"/>
      <c r="DP25" s="1078"/>
      <c r="DQ25" s="1078"/>
      <c r="DR25" s="1078"/>
      <c r="DS25" s="1078"/>
      <c r="DT25" s="1078"/>
      <c r="DU25" s="1078"/>
      <c r="DV25" s="1078"/>
      <c r="DW25" s="1078"/>
      <c r="DX25" s="1078"/>
      <c r="DY25" s="1078"/>
      <c r="DZ25" s="1081"/>
    </row>
    <row r="26" spans="2:130" s="247" customFormat="1" ht="11.65">
      <c r="B26" s="263"/>
      <c r="C26" s="252" t="s">
        <v>61</v>
      </c>
      <c r="D26" s="253" t="s">
        <v>62</v>
      </c>
      <c r="E26" s="3065"/>
      <c r="F26" s="3035" t="s">
        <v>63</v>
      </c>
      <c r="G26" s="3035"/>
      <c r="H26" s="3076" t="s">
        <v>64</v>
      </c>
      <c r="I26" s="3076"/>
      <c r="J26" s="3076"/>
      <c r="K26" s="3076"/>
      <c r="L26" s="3076"/>
      <c r="M26" s="3076"/>
      <c r="N26" s="3076" t="s">
        <v>65</v>
      </c>
      <c r="O26" s="3076"/>
      <c r="P26" s="3076"/>
      <c r="Q26" s="3076"/>
      <c r="R26" s="309"/>
      <c r="S26" s="309"/>
      <c r="T26" s="309"/>
      <c r="U26" s="494"/>
      <c r="V26" s="494"/>
      <c r="W26" s="494"/>
      <c r="X26" s="521"/>
      <c r="Y26" s="533"/>
      <c r="Z26" s="591"/>
      <c r="AA26" s="615"/>
      <c r="AB26" s="848"/>
      <c r="AC26" s="848"/>
      <c r="AD26" s="848"/>
      <c r="AE26" s="848"/>
      <c r="AF26" s="848"/>
      <c r="AG26" s="848"/>
      <c r="AH26" s="848"/>
      <c r="AI26" s="848"/>
      <c r="AJ26" s="923"/>
      <c r="AK26" s="982"/>
      <c r="AL26" s="982"/>
      <c r="AM26" s="848"/>
      <c r="AN26" s="1111"/>
      <c r="AO26" s="1111"/>
      <c r="AP26" s="848"/>
      <c r="AQ26" s="848"/>
      <c r="AR26" s="848"/>
      <c r="AS26" s="848"/>
      <c r="AT26" s="539"/>
      <c r="AU26" s="848"/>
      <c r="AV26" s="848"/>
      <c r="AW26" s="848"/>
      <c r="AX26" s="848"/>
      <c r="AY26" s="848"/>
      <c r="AZ26" s="848"/>
      <c r="BA26" s="848"/>
      <c r="BB26" s="848"/>
      <c r="BC26" s="848"/>
      <c r="BD26" s="848"/>
      <c r="BE26" s="848"/>
      <c r="BF26" s="848"/>
      <c r="BG26" s="848"/>
      <c r="BH26" s="848"/>
      <c r="BI26" s="848"/>
      <c r="BJ26" s="848"/>
      <c r="BK26" s="848"/>
      <c r="BL26" s="848"/>
      <c r="BM26" s="848"/>
      <c r="BN26" s="848"/>
      <c r="BO26" s="848"/>
      <c r="BP26" s="848"/>
      <c r="BQ26" s="848"/>
      <c r="BR26" s="848"/>
      <c r="BS26" s="848"/>
      <c r="BT26" s="848"/>
      <c r="BU26" s="848"/>
      <c r="BV26" s="848"/>
      <c r="BW26" s="848"/>
      <c r="BX26" s="848"/>
      <c r="BY26" s="848"/>
      <c r="BZ26" s="874"/>
      <c r="CS26" s="1078"/>
      <c r="CT26" s="1078"/>
      <c r="CU26" s="1078"/>
      <c r="CV26" s="1078"/>
      <c r="CW26" s="1078"/>
      <c r="CX26" s="1078"/>
      <c r="CY26" s="1078"/>
      <c r="CZ26" s="1078"/>
      <c r="DA26" s="1078"/>
      <c r="DB26" s="1078"/>
      <c r="DC26" s="1078"/>
      <c r="DD26" s="1078"/>
      <c r="DE26" s="1078"/>
      <c r="DF26" s="1078"/>
      <c r="DG26" s="1078"/>
      <c r="DH26" s="1078"/>
      <c r="DI26" s="1078"/>
      <c r="DJ26" s="1078"/>
      <c r="DK26" s="1078"/>
      <c r="DL26" s="1078"/>
      <c r="DM26" s="1078"/>
      <c r="DN26" s="1078"/>
      <c r="DO26" s="1078"/>
      <c r="DP26" s="1078"/>
      <c r="DQ26" s="1078"/>
      <c r="DR26" s="1078"/>
      <c r="DS26" s="1078"/>
      <c r="DT26" s="1078"/>
      <c r="DU26" s="1078"/>
      <c r="DV26" s="1078"/>
      <c r="DW26" s="1078"/>
      <c r="DX26" s="1078"/>
      <c r="DY26" s="1078"/>
      <c r="DZ26" s="1081"/>
    </row>
    <row r="27" spans="2:130" s="247" customFormat="1" ht="13.9" customHeight="1">
      <c r="B27" s="263"/>
      <c r="C27" s="252"/>
      <c r="D27" s="253"/>
      <c r="E27" s="3065"/>
      <c r="Q27" s="309"/>
      <c r="R27" s="309"/>
      <c r="S27" s="309"/>
      <c r="T27" s="309"/>
      <c r="U27" s="494"/>
      <c r="V27" s="494"/>
      <c r="W27" s="494"/>
      <c r="X27" s="521"/>
      <c r="Y27" s="538"/>
      <c r="Z27" s="538"/>
      <c r="AA27" s="909"/>
      <c r="AB27" s="909"/>
      <c r="AC27" s="909"/>
      <c r="AD27" s="909"/>
      <c r="AE27" s="909"/>
      <c r="AF27" s="909"/>
      <c r="AG27" s="909"/>
      <c r="AH27" s="909"/>
      <c r="AI27" s="901"/>
      <c r="AJ27" s="923"/>
      <c r="AK27" s="982"/>
      <c r="AL27" s="909"/>
      <c r="AM27" s="909"/>
      <c r="AN27" s="909"/>
      <c r="AO27" s="909"/>
      <c r="AP27" s="909"/>
      <c r="AQ27" s="909"/>
      <c r="AR27" s="909"/>
      <c r="AS27" s="909"/>
      <c r="AT27" s="928"/>
      <c r="AU27" s="910"/>
      <c r="AV27" s="910"/>
      <c r="AW27" s="910"/>
      <c r="AX27" s="910"/>
      <c r="AY27" s="910"/>
      <c r="AZ27" s="910"/>
      <c r="BA27" s="910"/>
      <c r="BB27" s="910"/>
      <c r="BC27" s="910"/>
      <c r="BD27" s="910"/>
      <c r="BE27" s="910"/>
      <c r="BF27" s="910"/>
      <c r="BG27" s="910"/>
      <c r="BH27" s="910"/>
      <c r="BI27" s="910"/>
      <c r="BJ27" s="910"/>
      <c r="BK27" s="910"/>
      <c r="BL27" s="910"/>
      <c r="BM27" s="910"/>
      <c r="BN27" s="910"/>
      <c r="BO27" s="910"/>
      <c r="BP27" s="911"/>
      <c r="BQ27" s="911"/>
      <c r="BR27" s="911"/>
      <c r="BS27" s="848"/>
      <c r="BT27" s="848"/>
      <c r="BU27" s="848"/>
      <c r="BV27" s="848"/>
      <c r="BW27" s="848"/>
      <c r="BX27" s="848"/>
      <c r="BY27" s="848"/>
      <c r="BZ27" s="874"/>
      <c r="CS27" s="909"/>
      <c r="CT27" s="909"/>
      <c r="CU27" s="910"/>
      <c r="CV27" s="910"/>
      <c r="CW27" s="910"/>
      <c r="CX27" s="910"/>
      <c r="CY27" s="910"/>
      <c r="CZ27" s="910"/>
      <c r="DA27" s="910"/>
      <c r="DB27" s="910"/>
      <c r="DC27" s="910"/>
      <c r="DD27" s="910"/>
      <c r="DE27" s="910"/>
      <c r="DF27" s="910"/>
      <c r="DG27" s="910"/>
      <c r="DH27" s="910"/>
      <c r="DI27" s="910"/>
      <c r="DJ27" s="910"/>
      <c r="DK27" s="910"/>
      <c r="DL27" s="910"/>
      <c r="DM27" s="910"/>
      <c r="DN27" s="910"/>
      <c r="DO27" s="910"/>
      <c r="DP27" s="911"/>
      <c r="DQ27" s="911"/>
      <c r="DR27" s="911"/>
      <c r="DS27" s="1078"/>
      <c r="DT27" s="1078"/>
      <c r="DU27" s="1078"/>
      <c r="DV27" s="1078"/>
      <c r="DW27" s="1078"/>
      <c r="DX27" s="1078"/>
      <c r="DY27" s="1078"/>
      <c r="DZ27" s="1081"/>
    </row>
    <row r="28" spans="2:130" s="247" customFormat="1" ht="12" customHeight="1" thickBot="1">
      <c r="B28" s="251"/>
      <c r="C28" s="252" t="s">
        <v>241</v>
      </c>
      <c r="D28" s="253" t="s">
        <v>20</v>
      </c>
      <c r="E28" s="3065"/>
      <c r="N28" s="3079" t="s">
        <v>64</v>
      </c>
      <c r="O28" s="3079"/>
      <c r="P28" s="3079"/>
      <c r="Q28" s="343" t="s">
        <v>552</v>
      </c>
      <c r="R28" s="304" t="s">
        <v>552</v>
      </c>
      <c r="S28" s="516"/>
      <c r="T28" s="304" t="s">
        <v>64</v>
      </c>
      <c r="U28" s="304"/>
      <c r="V28" s="342" t="s">
        <v>252</v>
      </c>
      <c r="W28" s="494"/>
      <c r="X28" s="538"/>
      <c r="Y28" s="3010" t="s">
        <v>20</v>
      </c>
      <c r="Z28" s="3010"/>
      <c r="AA28" s="3052" t="s">
        <v>48</v>
      </c>
      <c r="AB28" s="3053"/>
      <c r="AC28" s="3053"/>
      <c r="AD28" s="3053"/>
      <c r="AE28" s="3054"/>
      <c r="AF28" s="3054"/>
      <c r="AG28" s="3054"/>
      <c r="AH28" s="3054"/>
      <c r="AI28" s="3054"/>
      <c r="AJ28" s="3054" t="s">
        <v>49</v>
      </c>
      <c r="AK28" s="3054"/>
      <c r="AL28" s="3054"/>
      <c r="AM28" s="3054"/>
      <c r="AN28" s="3054"/>
      <c r="AO28" s="3054"/>
      <c r="AP28" s="3054"/>
      <c r="AQ28" s="3054"/>
      <c r="AR28" s="3054" t="s">
        <v>565</v>
      </c>
      <c r="AS28" s="3054"/>
      <c r="AT28" s="3054"/>
      <c r="AU28" s="3054"/>
      <c r="AV28" s="3054"/>
      <c r="AW28" s="908" t="s">
        <v>252</v>
      </c>
      <c r="AX28" s="848"/>
      <c r="AY28" s="848"/>
      <c r="AZ28" s="848"/>
      <c r="BA28" s="848"/>
      <c r="BB28" s="848"/>
      <c r="BC28" s="848"/>
      <c r="BD28" s="848"/>
      <c r="BE28" s="848"/>
      <c r="BF28" s="848"/>
      <c r="BG28" s="848"/>
      <c r="BH28" s="848"/>
      <c r="BI28" s="848"/>
      <c r="BJ28" s="848"/>
      <c r="BK28" s="848"/>
      <c r="BL28" s="848"/>
      <c r="BM28" s="848"/>
      <c r="BN28" s="848"/>
      <c r="BO28" s="848"/>
      <c r="BP28" s="848"/>
      <c r="BQ28" s="848"/>
      <c r="BR28" s="848"/>
      <c r="BS28" s="848"/>
      <c r="BT28" s="848"/>
      <c r="BU28" s="848"/>
      <c r="BV28" s="848"/>
      <c r="BW28" s="848"/>
      <c r="BX28" s="848"/>
      <c r="BY28" s="848"/>
      <c r="BZ28" s="874"/>
      <c r="CW28" s="908" t="s">
        <v>252</v>
      </c>
      <c r="CX28" s="1078"/>
      <c r="CY28" s="1078"/>
      <c r="CZ28" s="1078"/>
      <c r="DA28" s="1078"/>
      <c r="DB28" s="1078"/>
      <c r="DC28" s="1078"/>
      <c r="DD28" s="1078"/>
      <c r="DE28" s="1078"/>
      <c r="DF28" s="1078"/>
      <c r="DG28" s="1078"/>
      <c r="DH28" s="1078"/>
      <c r="DI28" s="1078"/>
      <c r="DJ28" s="1078"/>
      <c r="DK28" s="1078"/>
      <c r="DL28" s="1078"/>
      <c r="DM28" s="1078"/>
      <c r="DN28" s="1078"/>
      <c r="DO28" s="1078"/>
      <c r="DP28" s="1078"/>
      <c r="DQ28" s="1078"/>
      <c r="DR28" s="1078"/>
      <c r="DS28" s="1078"/>
      <c r="DT28" s="1078"/>
      <c r="DU28" s="1078"/>
      <c r="DV28" s="1078"/>
      <c r="DW28" s="1078"/>
      <c r="DX28" s="1078"/>
      <c r="DY28" s="1078"/>
      <c r="DZ28" s="1081"/>
    </row>
    <row r="29" spans="2:130" s="569" customFormat="1" ht="12" customHeight="1" thickTop="1">
      <c r="B29" s="293"/>
      <c r="C29" s="570"/>
      <c r="D29" s="253"/>
      <c r="E29" s="3065"/>
      <c r="W29" s="570"/>
      <c r="X29" s="521"/>
      <c r="Y29" s="571"/>
      <c r="Z29" s="591"/>
      <c r="AA29" s="618"/>
      <c r="AB29" s="848"/>
      <c r="AC29" s="848"/>
      <c r="AD29" s="848"/>
      <c r="AE29" s="848"/>
      <c r="AF29" s="848"/>
      <c r="AG29" s="848"/>
      <c r="AH29" s="848"/>
      <c r="AI29" s="848"/>
      <c r="AJ29" s="3132" t="s">
        <v>1181</v>
      </c>
      <c r="AK29" s="3133"/>
      <c r="AL29" s="3133"/>
      <c r="AM29" s="3133"/>
      <c r="AN29" s="3133"/>
      <c r="AO29" s="3133"/>
      <c r="AP29" s="3133"/>
      <c r="AQ29" s="3133"/>
      <c r="AR29" s="3133" t="s">
        <v>1598</v>
      </c>
      <c r="AS29" s="3133"/>
      <c r="AT29" s="3133"/>
      <c r="AU29" s="3133"/>
      <c r="AV29" s="3133"/>
      <c r="AW29" s="3133"/>
      <c r="AX29" s="3133"/>
      <c r="AY29" s="3133"/>
      <c r="AZ29" s="3137" t="s">
        <v>20</v>
      </c>
      <c r="BA29" s="3138"/>
      <c r="BB29" s="3014" t="s">
        <v>48</v>
      </c>
      <c r="BC29" s="3014"/>
      <c r="BD29" s="3014"/>
      <c r="BE29" s="3014"/>
      <c r="BF29" s="3014"/>
      <c r="BG29" s="3014"/>
      <c r="BH29" s="3014"/>
      <c r="BI29" s="3014"/>
      <c r="BJ29" s="3013" t="s">
        <v>49</v>
      </c>
      <c r="BK29" s="3013"/>
      <c r="BL29" s="3013"/>
      <c r="BM29" s="3013"/>
      <c r="BN29" s="3013"/>
      <c r="BO29" s="3013"/>
      <c r="BP29" s="3013"/>
      <c r="BQ29" s="3013"/>
      <c r="BR29" s="3013" t="s">
        <v>565</v>
      </c>
      <c r="BS29" s="3013"/>
      <c r="BT29" s="3013"/>
      <c r="BU29" s="3013"/>
      <c r="BV29" s="3013"/>
      <c r="BW29" s="2992" t="s">
        <v>252</v>
      </c>
      <c r="BX29" s="2993"/>
      <c r="BY29" s="2994"/>
      <c r="BZ29" s="874"/>
      <c r="CZ29" s="3012" t="s">
        <v>20</v>
      </c>
      <c r="DA29" s="3013"/>
      <c r="DB29" s="3014" t="s">
        <v>48</v>
      </c>
      <c r="DC29" s="3014"/>
      <c r="DD29" s="3014"/>
      <c r="DE29" s="3014"/>
      <c r="DF29" s="3014"/>
      <c r="DG29" s="3014"/>
      <c r="DH29" s="3014"/>
      <c r="DI29" s="3014"/>
      <c r="DJ29" s="3013" t="s">
        <v>49</v>
      </c>
      <c r="DK29" s="3013"/>
      <c r="DL29" s="3013"/>
      <c r="DM29" s="3013"/>
      <c r="DN29" s="3013"/>
      <c r="DO29" s="3013"/>
      <c r="DP29" s="3013"/>
      <c r="DQ29" s="3013"/>
      <c r="DR29" s="3013" t="s">
        <v>565</v>
      </c>
      <c r="DS29" s="3013"/>
      <c r="DT29" s="3013"/>
      <c r="DU29" s="3013"/>
      <c r="DV29" s="3013"/>
      <c r="DW29" s="2992" t="s">
        <v>252</v>
      </c>
      <c r="DX29" s="2993"/>
      <c r="DY29" s="2994"/>
      <c r="DZ29" s="1081"/>
    </row>
    <row r="30" spans="2:130" s="292" customFormat="1" ht="12" customHeight="1">
      <c r="B30" s="293"/>
      <c r="C30" s="294"/>
      <c r="D30" s="289" t="s">
        <v>564</v>
      </c>
      <c r="E30" s="3065"/>
      <c r="Q30" s="309"/>
      <c r="R30" s="342" t="s">
        <v>563</v>
      </c>
      <c r="S30" s="516"/>
      <c r="T30" s="309"/>
      <c r="U30" s="494"/>
      <c r="V30" s="494"/>
      <c r="W30" s="494"/>
      <c r="X30" s="521"/>
      <c r="Y30" s="571"/>
      <c r="Z30" s="591"/>
      <c r="AA30" s="615"/>
      <c r="AB30" s="848"/>
      <c r="AC30" s="848"/>
      <c r="AD30" s="848"/>
      <c r="AE30" s="848"/>
      <c r="AF30" s="541"/>
      <c r="AG30" s="541"/>
      <c r="AH30" s="541"/>
      <c r="AI30" s="541"/>
      <c r="AJ30" s="249"/>
      <c r="AK30" s="249"/>
      <c r="AL30" s="249"/>
      <c r="AM30" s="249"/>
      <c r="AN30" s="249"/>
      <c r="AO30" s="249"/>
      <c r="AP30" s="249"/>
      <c r="AQ30" s="249"/>
      <c r="AR30" s="249"/>
      <c r="AS30" s="249"/>
      <c r="AT30" s="825"/>
      <c r="AU30" s="249"/>
      <c r="AV30" s="249"/>
      <c r="AW30" s="249"/>
      <c r="AX30" s="249"/>
      <c r="AY30" s="249"/>
      <c r="AZ30" s="883"/>
      <c r="BA30" s="249"/>
      <c r="BB30" s="249"/>
      <c r="BC30" s="249"/>
      <c r="BD30" s="249"/>
      <c r="BE30" s="249"/>
      <c r="BF30" s="848"/>
      <c r="BG30" s="848"/>
      <c r="BH30" s="848"/>
      <c r="BI30" s="848"/>
      <c r="BJ30" s="848"/>
      <c r="BK30" s="848"/>
      <c r="BL30" s="848"/>
      <c r="BM30" s="848"/>
      <c r="BN30" s="848"/>
      <c r="BO30" s="848"/>
      <c r="BP30" s="848"/>
      <c r="BQ30" s="848"/>
      <c r="BR30" s="848"/>
      <c r="BS30" s="848"/>
      <c r="BT30" s="848"/>
      <c r="BU30" s="848"/>
      <c r="BV30" s="848"/>
      <c r="BW30" s="848"/>
      <c r="BX30" s="848"/>
      <c r="BY30" s="848"/>
      <c r="BZ30" s="874"/>
      <c r="CS30" s="249"/>
      <c r="CT30" s="249"/>
      <c r="CU30" s="249"/>
      <c r="CV30" s="249"/>
      <c r="CW30" s="249"/>
      <c r="CX30" s="249"/>
      <c r="CY30" s="249"/>
      <c r="CZ30" s="883"/>
      <c r="DA30" s="249"/>
      <c r="DB30" s="249"/>
      <c r="DC30" s="249"/>
      <c r="DD30" s="249"/>
      <c r="DE30" s="249"/>
      <c r="DF30" s="1078"/>
      <c r="DG30" s="1078"/>
      <c r="DH30" s="1078"/>
      <c r="DI30" s="1078"/>
      <c r="DJ30" s="1078"/>
      <c r="DK30" s="1078"/>
      <c r="DL30" s="1078"/>
      <c r="DM30" s="1078"/>
      <c r="DN30" s="1078"/>
      <c r="DO30" s="1078"/>
      <c r="DP30" s="1078"/>
      <c r="DQ30" s="1078"/>
      <c r="DR30" s="1078"/>
      <c r="DS30" s="1078"/>
      <c r="DT30" s="1078"/>
      <c r="DU30" s="1078"/>
      <c r="DV30" s="1078"/>
      <c r="DW30" s="1078"/>
      <c r="DX30" s="1078"/>
      <c r="DY30" s="1078"/>
      <c r="DZ30" s="1081"/>
    </row>
    <row r="31" spans="2:130" s="247" customFormat="1" ht="14.25" customHeight="1">
      <c r="B31" s="251"/>
      <c r="C31" s="252" t="s">
        <v>242</v>
      </c>
      <c r="D31" s="253" t="s">
        <v>21</v>
      </c>
      <c r="E31" s="3065"/>
      <c r="F31" s="3076" t="s">
        <v>50</v>
      </c>
      <c r="G31" s="3076"/>
      <c r="H31" s="3076"/>
      <c r="I31" s="3076"/>
      <c r="J31" s="3036" t="s">
        <v>51</v>
      </c>
      <c r="K31" s="3036"/>
      <c r="L31" s="3036"/>
      <c r="M31" s="3036"/>
      <c r="N31" s="3037" t="s">
        <v>467</v>
      </c>
      <c r="O31" s="3038"/>
      <c r="P31" s="3038"/>
      <c r="Q31" s="3039"/>
      <c r="R31" s="344"/>
      <c r="S31" s="342" t="s">
        <v>551</v>
      </c>
      <c r="T31" s="344"/>
      <c r="U31" s="499" t="s">
        <v>657</v>
      </c>
      <c r="V31" s="499" t="s">
        <v>550</v>
      </c>
      <c r="W31" s="499"/>
      <c r="X31" s="522"/>
      <c r="Y31" s="571"/>
      <c r="Z31" s="591"/>
      <c r="AA31" s="615"/>
      <c r="AB31" s="848"/>
      <c r="AC31" s="848"/>
      <c r="AD31" s="848"/>
      <c r="AE31" s="3119" t="s">
        <v>1080</v>
      </c>
      <c r="AF31" s="3120"/>
      <c r="AG31" s="3120"/>
      <c r="AH31" s="3120"/>
      <c r="AI31" s="3120"/>
      <c r="AJ31" s="3120"/>
      <c r="AK31" s="3120"/>
      <c r="AL31" s="3114" t="s">
        <v>1081</v>
      </c>
      <c r="AM31" s="3114"/>
      <c r="AN31" s="3114"/>
      <c r="AO31" s="3114"/>
      <c r="AP31" s="3114"/>
      <c r="AQ31" s="3114"/>
      <c r="AS31" s="848"/>
      <c r="AT31" s="539"/>
      <c r="AU31" s="848"/>
      <c r="AV31" s="924">
        <v>2</v>
      </c>
      <c r="AW31" s="848"/>
      <c r="AX31" s="848"/>
      <c r="AY31" s="848"/>
      <c r="AZ31" s="884"/>
      <c r="BA31" s="848"/>
      <c r="BB31" s="848"/>
      <c r="BC31" s="848"/>
      <c r="BD31" s="848"/>
      <c r="BE31" s="848"/>
      <c r="BF31" s="848"/>
      <c r="BG31" s="848"/>
      <c r="BH31" s="848"/>
      <c r="BI31" s="848"/>
      <c r="BJ31" s="848"/>
      <c r="BK31" s="848"/>
      <c r="BL31" s="848"/>
      <c r="BM31" s="848"/>
      <c r="BN31" s="848"/>
      <c r="BO31" s="848"/>
      <c r="BP31" s="848"/>
      <c r="BQ31" s="848"/>
      <c r="BR31" s="848"/>
      <c r="BS31" s="848"/>
      <c r="BT31" s="848"/>
      <c r="BU31" s="848"/>
      <c r="BV31" s="848"/>
      <c r="BW31" s="848"/>
      <c r="BX31" s="848"/>
      <c r="BY31" s="848"/>
      <c r="BZ31" s="874"/>
      <c r="CS31" s="1078"/>
      <c r="CT31" s="1078"/>
      <c r="CU31" s="1078"/>
      <c r="CV31" s="1078"/>
      <c r="CW31" s="1078"/>
      <c r="CX31" s="1078"/>
      <c r="CY31" s="1078"/>
      <c r="CZ31" s="884"/>
      <c r="DA31" s="1078"/>
      <c r="DB31" s="1078"/>
      <c r="DC31" s="1078"/>
      <c r="DD31" s="1078"/>
      <c r="DE31" s="1078"/>
      <c r="DF31" s="1078"/>
      <c r="DG31" s="1078"/>
      <c r="DH31" s="1078"/>
      <c r="DI31" s="1078"/>
      <c r="DJ31" s="1078"/>
      <c r="DK31" s="1078"/>
      <c r="DL31" s="1078"/>
      <c r="DM31" s="1078"/>
      <c r="DN31" s="1078"/>
      <c r="DO31" s="1078"/>
      <c r="DP31" s="1078"/>
      <c r="DQ31" s="1078"/>
      <c r="DR31" s="1078"/>
      <c r="DS31" s="1078"/>
      <c r="DT31" s="1078"/>
      <c r="DU31" s="1078"/>
      <c r="DV31" s="1078"/>
      <c r="DW31" s="1078"/>
      <c r="DX31" s="1078"/>
      <c r="DY31" s="1078"/>
      <c r="DZ31" s="1081"/>
    </row>
    <row r="32" spans="2:130" s="247" customFormat="1" ht="13.5" customHeight="1">
      <c r="B32" s="251"/>
      <c r="C32" s="252"/>
      <c r="D32" s="253" t="s">
        <v>22</v>
      </c>
      <c r="E32" s="3065"/>
      <c r="Q32" s="309"/>
      <c r="R32" s="309"/>
      <c r="S32" s="309"/>
      <c r="T32" s="309"/>
      <c r="U32" s="494"/>
      <c r="V32" s="494"/>
      <c r="W32" s="494"/>
      <c r="X32" s="521"/>
      <c r="Y32" s="571"/>
      <c r="Z32" s="571"/>
      <c r="AA32" s="3134" t="s">
        <v>64</v>
      </c>
      <c r="AB32" s="3135"/>
      <c r="AC32" s="848"/>
      <c r="AD32" s="3020"/>
      <c r="AE32" s="3020"/>
      <c r="AF32" s="3139" t="s">
        <v>1138</v>
      </c>
      <c r="AG32" s="3140"/>
      <c r="AH32" s="3140"/>
      <c r="AI32" s="3141"/>
      <c r="AJ32" s="923"/>
      <c r="AK32" s="907"/>
      <c r="AL32" s="982"/>
      <c r="AN32" s="1111"/>
      <c r="AO32" s="907"/>
      <c r="AP32" s="864"/>
      <c r="AQ32" s="864"/>
      <c r="AR32" s="843"/>
      <c r="AS32" s="848"/>
      <c r="AT32" s="539"/>
      <c r="AU32" s="848"/>
      <c r="AV32" s="848"/>
      <c r="AW32" s="848"/>
      <c r="AX32" s="848"/>
      <c r="AY32" s="848"/>
      <c r="AZ32" s="884"/>
      <c r="BA32" s="848"/>
      <c r="BB32" s="848"/>
      <c r="BC32" s="848"/>
      <c r="BD32" s="848"/>
      <c r="BE32" s="848"/>
      <c r="BF32" s="848"/>
      <c r="BG32" s="848"/>
      <c r="BH32" s="848"/>
      <c r="BI32" s="848"/>
      <c r="BJ32" s="2995" t="s">
        <v>1182</v>
      </c>
      <c r="BK32" s="2996"/>
      <c r="BL32" s="2996"/>
      <c r="BM32" s="2997"/>
      <c r="BN32" s="848"/>
      <c r="BO32" s="848"/>
      <c r="BP32" s="848"/>
      <c r="BQ32" s="848"/>
      <c r="BR32" s="848"/>
      <c r="BS32" s="848"/>
      <c r="BT32" s="848"/>
      <c r="BU32" s="848"/>
      <c r="BV32" s="848"/>
      <c r="BW32" s="848"/>
      <c r="BX32" s="848"/>
      <c r="BY32" s="848"/>
      <c r="BZ32" s="874"/>
      <c r="CS32" s="1078"/>
      <c r="CT32" s="1078"/>
      <c r="CU32" s="1078"/>
      <c r="CV32" s="1078"/>
      <c r="CW32" s="1078"/>
      <c r="CX32" s="1078"/>
      <c r="CY32" s="1078"/>
      <c r="CZ32" s="884"/>
      <c r="DA32" s="1078"/>
      <c r="DB32" s="1078"/>
      <c r="DC32" s="1078"/>
      <c r="DD32" s="1078"/>
      <c r="DE32" s="1078"/>
      <c r="DF32" s="1078"/>
      <c r="DG32" s="1078"/>
      <c r="DH32" s="1078"/>
      <c r="DI32" s="1078"/>
      <c r="DJ32" s="2995" t="s">
        <v>1182</v>
      </c>
      <c r="DK32" s="2996"/>
      <c r="DL32" s="2996"/>
      <c r="DM32" s="2997"/>
      <c r="DN32" s="1078"/>
      <c r="DO32" s="1078"/>
      <c r="DP32" s="1078"/>
      <c r="DQ32" s="1078"/>
      <c r="DR32" s="1078"/>
      <c r="DS32" s="1078"/>
      <c r="DT32" s="1078"/>
      <c r="DU32" s="1078"/>
      <c r="DV32" s="1078"/>
      <c r="DW32" s="1078"/>
      <c r="DX32" s="1078"/>
      <c r="DY32" s="1078"/>
      <c r="DZ32" s="1081"/>
    </row>
    <row r="33" spans="2:130" s="247" customFormat="1" ht="13.5" customHeight="1">
      <c r="B33" s="251"/>
      <c r="C33" s="252"/>
      <c r="D33" s="253"/>
      <c r="E33" s="3065"/>
      <c r="Q33" s="309"/>
      <c r="R33" s="309"/>
      <c r="S33" s="309"/>
      <c r="T33" s="309"/>
      <c r="U33" s="494"/>
      <c r="V33" s="494"/>
      <c r="W33" s="494"/>
      <c r="X33" s="521"/>
      <c r="Y33" s="533"/>
      <c r="Z33" s="591"/>
      <c r="AA33" s="615"/>
      <c r="AB33" s="848"/>
      <c r="AC33" s="848"/>
      <c r="AD33" s="3020"/>
      <c r="AE33" s="3020"/>
      <c r="AF33" s="3139" t="s">
        <v>1248</v>
      </c>
      <c r="AG33" s="3140"/>
      <c r="AH33" s="3140"/>
      <c r="AI33" s="3141"/>
      <c r="AJ33" s="923"/>
      <c r="AK33" s="907"/>
      <c r="AL33" s="982"/>
      <c r="AN33" s="1111"/>
      <c r="AO33" s="907"/>
      <c r="AP33" s="864"/>
      <c r="AQ33" s="864"/>
      <c r="AR33" s="843"/>
      <c r="AS33" s="848"/>
      <c r="AT33" s="2996" t="s">
        <v>1183</v>
      </c>
      <c r="AU33" s="2996"/>
      <c r="AV33" s="2998"/>
      <c r="AW33" s="848"/>
      <c r="AX33" s="848"/>
      <c r="AY33" s="848"/>
      <c r="AZ33" s="884"/>
      <c r="BA33" s="848"/>
      <c r="BB33" s="848"/>
      <c r="BC33" s="848"/>
      <c r="BD33" s="848"/>
      <c r="BE33" s="848"/>
      <c r="BF33" s="848"/>
      <c r="BG33" s="848"/>
      <c r="BH33" s="848"/>
      <c r="BI33" s="848"/>
      <c r="BJ33" s="848"/>
      <c r="BK33" s="848"/>
      <c r="BL33" s="848"/>
      <c r="BM33" s="848"/>
      <c r="BN33" s="2995" t="s">
        <v>1182</v>
      </c>
      <c r="BO33" s="2996"/>
      <c r="BP33" s="2996"/>
      <c r="BQ33" s="2997"/>
      <c r="BR33" s="848"/>
      <c r="BS33" s="848"/>
      <c r="BT33" s="848"/>
      <c r="BU33" s="848"/>
      <c r="BV33" s="848"/>
      <c r="BW33" s="848"/>
      <c r="BX33" s="848"/>
      <c r="BY33" s="848"/>
      <c r="BZ33" s="874"/>
      <c r="CS33" s="1078"/>
      <c r="CT33" s="2996" t="s">
        <v>1183</v>
      </c>
      <c r="CU33" s="2996"/>
      <c r="CV33" s="2998"/>
      <c r="CW33" s="1078"/>
      <c r="CX33" s="1078"/>
      <c r="CY33" s="1078"/>
      <c r="CZ33" s="884"/>
      <c r="DA33" s="1078"/>
      <c r="DB33" s="1078"/>
      <c r="DC33" s="1078"/>
      <c r="DD33" s="1078"/>
      <c r="DE33" s="1078"/>
      <c r="DF33" s="1078"/>
      <c r="DG33" s="1078"/>
      <c r="DH33" s="1078"/>
      <c r="DI33" s="1078"/>
      <c r="DJ33" s="1078"/>
      <c r="DK33" s="1078"/>
      <c r="DL33" s="1078"/>
      <c r="DM33" s="1078"/>
      <c r="DN33" s="2995" t="s">
        <v>1182</v>
      </c>
      <c r="DO33" s="2996"/>
      <c r="DP33" s="2996"/>
      <c r="DQ33" s="2997"/>
      <c r="DR33" s="1078"/>
      <c r="DS33" s="1078"/>
      <c r="DT33" s="1078"/>
      <c r="DU33" s="1078"/>
      <c r="DV33" s="1078"/>
      <c r="DW33" s="1078"/>
      <c r="DX33" s="1078"/>
      <c r="DY33" s="1078"/>
      <c r="DZ33" s="1081"/>
    </row>
    <row r="34" spans="2:130" s="247" customFormat="1" ht="13.5" customHeight="1">
      <c r="B34" s="251"/>
      <c r="C34" s="247" t="s">
        <v>246</v>
      </c>
      <c r="D34" s="247" t="s">
        <v>247</v>
      </c>
      <c r="E34" s="3065"/>
      <c r="F34" s="3037" t="s">
        <v>249</v>
      </c>
      <c r="G34" s="3038"/>
      <c r="H34" s="3038"/>
      <c r="I34" s="3038"/>
      <c r="J34" s="3038"/>
      <c r="K34" s="3038"/>
      <c r="L34" s="3039"/>
      <c r="Q34" s="309"/>
      <c r="R34" s="309"/>
      <c r="S34" s="309"/>
      <c r="T34" s="309"/>
      <c r="U34" s="494"/>
      <c r="V34" s="494"/>
      <c r="W34" s="3086" t="s">
        <v>915</v>
      </c>
      <c r="X34" s="3087"/>
      <c r="Y34" s="533"/>
      <c r="Z34" s="591"/>
      <c r="AA34" s="615"/>
      <c r="AB34" s="848"/>
      <c r="AC34" s="848"/>
      <c r="AD34" s="3020"/>
      <c r="AE34" s="3020"/>
      <c r="AF34" s="3139" t="s">
        <v>1223</v>
      </c>
      <c r="AG34" s="3140"/>
      <c r="AH34" s="3140"/>
      <c r="AI34" s="3141"/>
      <c r="AJ34" s="923"/>
      <c r="AK34" s="982"/>
      <c r="AL34" s="907"/>
      <c r="AM34" s="907"/>
      <c r="AN34" s="1111"/>
      <c r="AO34" s="907"/>
      <c r="AP34" s="864"/>
      <c r="AQ34" s="907"/>
      <c r="AR34" s="839"/>
      <c r="AS34" s="839"/>
      <c r="AT34" s="1163"/>
      <c r="AU34" s="839"/>
      <c r="AV34" s="839"/>
      <c r="AW34" s="839"/>
      <c r="AX34" s="848"/>
      <c r="AY34" s="848"/>
      <c r="AZ34" s="884"/>
      <c r="BA34" s="848"/>
      <c r="BB34" s="848"/>
      <c r="BC34" s="848"/>
      <c r="BD34" s="848"/>
      <c r="BE34" s="848"/>
      <c r="BF34" s="848"/>
      <c r="BG34" s="848"/>
      <c r="BH34" s="848"/>
      <c r="BI34" s="848"/>
      <c r="BJ34" s="2995" t="s">
        <v>1182</v>
      </c>
      <c r="BK34" s="2996"/>
      <c r="BL34" s="2996"/>
      <c r="BM34" s="2997"/>
      <c r="BN34" s="848"/>
      <c r="BO34" s="848"/>
      <c r="BP34" s="848"/>
      <c r="BQ34" s="848"/>
      <c r="BR34" s="848"/>
      <c r="BS34" s="848"/>
      <c r="BT34" s="848"/>
      <c r="BU34" s="848"/>
      <c r="BV34" s="848"/>
      <c r="BW34" s="839"/>
      <c r="BX34" s="839"/>
      <c r="BY34" s="839"/>
      <c r="BZ34" s="875"/>
      <c r="CA34" s="511"/>
      <c r="CB34" s="511"/>
      <c r="CC34" s="511"/>
      <c r="CD34" s="511"/>
      <c r="CE34" s="511"/>
      <c r="CS34" s="839"/>
      <c r="CT34" s="839"/>
      <c r="CU34" s="839"/>
      <c r="CV34" s="839"/>
      <c r="CW34" s="839"/>
      <c r="CX34" s="1078"/>
      <c r="CY34" s="1078"/>
      <c r="CZ34" s="884"/>
      <c r="DA34" s="1078"/>
      <c r="DB34" s="1078"/>
      <c r="DC34" s="1078"/>
      <c r="DD34" s="1078"/>
      <c r="DE34" s="1078"/>
      <c r="DF34" s="1078"/>
      <c r="DG34" s="1078"/>
      <c r="DH34" s="1078"/>
      <c r="DI34" s="1078"/>
      <c r="DJ34" s="2995" t="s">
        <v>1182</v>
      </c>
      <c r="DK34" s="2996"/>
      <c r="DL34" s="2996"/>
      <c r="DM34" s="2997"/>
      <c r="DN34" s="1078"/>
      <c r="DO34" s="1078"/>
      <c r="DP34" s="1078"/>
      <c r="DQ34" s="1078"/>
      <c r="DR34" s="1078"/>
      <c r="DS34" s="1078"/>
      <c r="DT34" s="1078"/>
      <c r="DU34" s="1078"/>
      <c r="DV34" s="1078"/>
      <c r="DW34" s="839"/>
      <c r="DX34" s="839"/>
      <c r="DY34" s="839"/>
      <c r="DZ34" s="875"/>
    </row>
    <row r="35" spans="2:130" s="511" customFormat="1" ht="13.5" customHeight="1">
      <c r="B35" s="293"/>
      <c r="D35" s="510" t="s">
        <v>929</v>
      </c>
      <c r="E35" s="3065"/>
      <c r="F35" s="247"/>
      <c r="G35" s="247"/>
      <c r="H35" s="247"/>
      <c r="I35" s="247"/>
      <c r="J35" s="247"/>
      <c r="K35" s="247"/>
      <c r="L35" s="247"/>
      <c r="Q35" s="494"/>
      <c r="R35" s="494"/>
      <c r="S35" s="494"/>
      <c r="T35" s="494"/>
      <c r="U35" s="494"/>
      <c r="V35" s="494"/>
      <c r="W35" s="494"/>
      <c r="X35" s="521"/>
      <c r="Y35" s="533"/>
      <c r="Z35" s="591"/>
      <c r="AA35" s="619"/>
      <c r="AB35" s="848"/>
      <c r="AC35" s="848"/>
      <c r="AD35" s="3020"/>
      <c r="AE35" s="3020"/>
      <c r="AF35" s="3142" t="s">
        <v>1184</v>
      </c>
      <c r="AG35" s="3143"/>
      <c r="AH35" s="3143"/>
      <c r="AI35" s="3144"/>
      <c r="AJ35" s="924" t="s">
        <v>1252</v>
      </c>
      <c r="AK35" s="907"/>
      <c r="AL35" s="988" t="s">
        <v>591</v>
      </c>
      <c r="AM35" s="988" t="s">
        <v>430</v>
      </c>
      <c r="AN35" s="1165"/>
      <c r="AO35" s="921"/>
      <c r="AP35" s="921"/>
      <c r="AQ35" s="922"/>
      <c r="AS35" s="848"/>
      <c r="AT35" s="539"/>
      <c r="AU35" s="848"/>
      <c r="AV35" s="848"/>
      <c r="AW35" s="848"/>
      <c r="AX35" s="848"/>
      <c r="AY35" s="848"/>
      <c r="AZ35" s="884"/>
      <c r="BA35" s="848"/>
      <c r="BB35" s="865" t="s">
        <v>1190</v>
      </c>
      <c r="BC35" s="848"/>
      <c r="BD35" s="848"/>
      <c r="BE35" s="848"/>
      <c r="BF35" s="848"/>
      <c r="BG35" s="848"/>
      <c r="BH35" s="848"/>
      <c r="BI35" s="848"/>
      <c r="BJ35" s="848"/>
      <c r="BK35" s="848"/>
      <c r="BL35" s="848"/>
      <c r="BM35" s="848"/>
      <c r="BN35" s="848"/>
      <c r="BO35" s="848"/>
      <c r="BP35" s="848"/>
      <c r="BQ35" s="848"/>
      <c r="BR35" s="848"/>
      <c r="BS35" s="848"/>
      <c r="BT35" s="848"/>
      <c r="BU35" s="848"/>
      <c r="BV35" s="848"/>
      <c r="BW35" s="848"/>
      <c r="BX35" s="848"/>
      <c r="BY35" s="848"/>
      <c r="BZ35" s="874"/>
      <c r="CA35" s="247"/>
      <c r="CB35" s="247"/>
      <c r="CC35" s="247"/>
      <c r="CD35" s="247"/>
      <c r="CE35" s="247"/>
      <c r="CS35" s="1078"/>
      <c r="CT35" s="1078"/>
      <c r="CU35" s="1078"/>
      <c r="CV35" s="1078"/>
      <c r="CW35" s="1078"/>
      <c r="CX35" s="1078"/>
      <c r="CY35" s="1078"/>
      <c r="CZ35" s="884"/>
      <c r="DA35" s="1078"/>
      <c r="DB35" s="865" t="s">
        <v>1190</v>
      </c>
      <c r="DC35" s="1078"/>
      <c r="DD35" s="1078"/>
      <c r="DE35" s="1078"/>
      <c r="DF35" s="1078"/>
      <c r="DG35" s="1078"/>
      <c r="DH35" s="1078"/>
      <c r="DI35" s="1078"/>
      <c r="DJ35" s="1078"/>
      <c r="DK35" s="1078"/>
      <c r="DL35" s="1078"/>
      <c r="DM35" s="1078"/>
      <c r="DN35" s="1078"/>
      <c r="DO35" s="1078"/>
      <c r="DP35" s="1078"/>
      <c r="DQ35" s="1078"/>
      <c r="DR35" s="1078"/>
      <c r="DS35" s="1078"/>
      <c r="DT35" s="1078"/>
      <c r="DU35" s="1078"/>
      <c r="DV35" s="1078"/>
      <c r="DW35" s="1078"/>
      <c r="DX35" s="1078"/>
      <c r="DY35" s="1078"/>
      <c r="DZ35" s="1081"/>
    </row>
    <row r="36" spans="2:130" s="511" customFormat="1" ht="13.5" customHeight="1">
      <c r="B36" s="293"/>
      <c r="D36" s="510"/>
      <c r="E36" s="3065"/>
      <c r="Q36" s="494"/>
      <c r="R36" s="494"/>
      <c r="S36" s="494"/>
      <c r="T36" s="494"/>
      <c r="U36" s="494"/>
      <c r="V36" s="494"/>
      <c r="W36" s="494"/>
      <c r="X36" s="521"/>
      <c r="Y36" s="533"/>
      <c r="Z36" s="591"/>
      <c r="AA36" s="619"/>
      <c r="AB36" s="848"/>
      <c r="AC36" s="848"/>
      <c r="AD36" s="3020"/>
      <c r="AE36" s="3020"/>
      <c r="AF36" s="3145" t="s">
        <v>1185</v>
      </c>
      <c r="AG36" s="3146"/>
      <c r="AH36" s="3146"/>
      <c r="AI36" s="3147"/>
      <c r="AJ36" s="923"/>
      <c r="AK36" s="907"/>
      <c r="AL36" s="907"/>
      <c r="AM36" s="907"/>
      <c r="AN36" s="1111"/>
      <c r="AO36" s="1111"/>
      <c r="AP36" s="864"/>
      <c r="AQ36" s="907"/>
      <c r="AR36" s="867" t="s">
        <v>1188</v>
      </c>
      <c r="AS36" s="848"/>
      <c r="AT36" s="1163"/>
      <c r="AU36" s="839"/>
      <c r="AV36" s="839"/>
      <c r="AW36" s="839"/>
      <c r="AX36" s="848"/>
      <c r="AY36" s="848"/>
      <c r="AZ36" s="884"/>
      <c r="BA36" s="848"/>
      <c r="BB36" s="848"/>
      <c r="BC36" s="848"/>
      <c r="BD36" s="848"/>
      <c r="BE36" s="848"/>
      <c r="BF36" s="848"/>
      <c r="BG36" s="848"/>
      <c r="BH36" s="848"/>
      <c r="BI36" s="864"/>
      <c r="BJ36" s="865" t="s">
        <v>1187</v>
      </c>
      <c r="BK36" s="866"/>
      <c r="BL36" s="867" t="s">
        <v>1188</v>
      </c>
      <c r="BM36" s="848"/>
      <c r="BN36" s="848"/>
      <c r="BO36" s="848"/>
      <c r="BP36" s="848"/>
      <c r="BQ36" s="848"/>
      <c r="BR36" s="848"/>
      <c r="BS36" s="848"/>
      <c r="BT36" s="848"/>
      <c r="BU36" s="848"/>
      <c r="BV36" s="848"/>
      <c r="BW36" s="839"/>
      <c r="BX36" s="839"/>
      <c r="BY36" s="839"/>
      <c r="BZ36" s="875"/>
      <c r="CA36" s="864" t="s">
        <v>1187</v>
      </c>
      <c r="CC36" s="867" t="s">
        <v>1188</v>
      </c>
      <c r="CP36" s="865" t="s">
        <v>1187</v>
      </c>
      <c r="CR36" s="867" t="s">
        <v>1188</v>
      </c>
      <c r="CS36" s="1078"/>
      <c r="CT36" s="839"/>
      <c r="CU36" s="839"/>
      <c r="CV36" s="839"/>
      <c r="CW36" s="839"/>
      <c r="CX36" s="1078"/>
      <c r="CY36" s="1078"/>
      <c r="CZ36" s="884"/>
      <c r="DA36" s="1078"/>
      <c r="DB36" s="1078"/>
      <c r="DC36" s="1078"/>
      <c r="DD36" s="1078"/>
      <c r="DE36" s="1078"/>
      <c r="DF36" s="1078"/>
      <c r="DG36" s="1078"/>
      <c r="DH36" s="1078"/>
      <c r="DI36" s="864"/>
      <c r="DJ36" s="865" t="s">
        <v>1187</v>
      </c>
      <c r="DK36" s="866"/>
      <c r="DL36" s="867" t="s">
        <v>1188</v>
      </c>
      <c r="DM36" s="1078"/>
      <c r="DN36" s="1078"/>
      <c r="DO36" s="1078"/>
      <c r="DP36" s="1078"/>
      <c r="DQ36" s="1078"/>
      <c r="DR36" s="1078"/>
      <c r="DS36" s="1078"/>
      <c r="DT36" s="1078"/>
      <c r="DU36" s="1078"/>
      <c r="DV36" s="1078"/>
      <c r="DW36" s="839"/>
      <c r="DX36" s="839"/>
      <c r="DY36" s="839"/>
      <c r="DZ36" s="875"/>
    </row>
    <row r="37" spans="2:130" s="247" customFormat="1" ht="13.5" customHeight="1">
      <c r="B37" s="251"/>
      <c r="D37" s="247" t="s">
        <v>248</v>
      </c>
      <c r="E37" s="3065"/>
      <c r="Q37" s="309"/>
      <c r="R37" s="309"/>
      <c r="S37" s="309"/>
      <c r="T37" s="309"/>
      <c r="U37" s="494"/>
      <c r="V37" s="494"/>
      <c r="W37" s="494"/>
      <c r="X37" s="521"/>
      <c r="Y37" s="533"/>
      <c r="Z37" s="591"/>
      <c r="AA37" s="615"/>
      <c r="AB37" s="848"/>
      <c r="AC37" s="848"/>
      <c r="AD37" s="3020"/>
      <c r="AE37" s="3020"/>
      <c r="AF37" s="3123" t="s">
        <v>1186</v>
      </c>
      <c r="AG37" s="3124"/>
      <c r="AH37" s="3124"/>
      <c r="AI37" s="3125"/>
      <c r="AJ37" s="925" t="s">
        <v>1252</v>
      </c>
      <c r="AK37" s="907"/>
      <c r="AL37" s="983" t="s">
        <v>591</v>
      </c>
      <c r="AM37" s="983" t="s">
        <v>591</v>
      </c>
      <c r="AN37" s="1112" t="s">
        <v>591</v>
      </c>
      <c r="AO37" s="921"/>
      <c r="AP37" s="921"/>
      <c r="AQ37" s="922"/>
      <c r="AS37" s="838"/>
      <c r="AT37" s="1164"/>
      <c r="AU37" s="838"/>
      <c r="AV37" s="838"/>
      <c r="AW37" s="838"/>
      <c r="AX37" s="848"/>
      <c r="AY37" s="848"/>
      <c r="AZ37" s="884"/>
      <c r="BA37" s="848"/>
      <c r="BB37" s="848"/>
      <c r="BC37" s="848"/>
      <c r="BD37" s="848"/>
      <c r="BE37" s="848"/>
      <c r="BF37" s="848"/>
      <c r="BG37" s="848"/>
      <c r="BH37" s="848"/>
      <c r="BI37" s="848"/>
      <c r="BJ37" s="848"/>
      <c r="BK37" s="848"/>
      <c r="BL37" s="848"/>
      <c r="BM37" s="848"/>
      <c r="BN37" s="865" t="s">
        <v>1190</v>
      </c>
      <c r="BO37" s="848"/>
      <c r="BP37" s="848"/>
      <c r="BQ37" s="848"/>
      <c r="BR37" s="848"/>
      <c r="BT37" s="848"/>
      <c r="BU37" s="848"/>
      <c r="BV37" s="848"/>
      <c r="BW37" s="838"/>
      <c r="BX37" s="838"/>
      <c r="BY37" s="838"/>
      <c r="BZ37" s="874"/>
      <c r="CA37" s="844"/>
      <c r="CB37" s="844"/>
      <c r="CC37" s="844"/>
      <c r="CD37" s="844"/>
      <c r="CE37" s="844"/>
      <c r="CS37" s="838"/>
      <c r="CT37" s="838"/>
      <c r="CU37" s="838"/>
      <c r="CV37" s="838"/>
      <c r="CW37" s="838"/>
      <c r="CX37" s="1078"/>
      <c r="CY37" s="1078"/>
      <c r="CZ37" s="884"/>
      <c r="DA37" s="1078"/>
      <c r="DB37" s="1078"/>
      <c r="DC37" s="1078"/>
      <c r="DD37" s="1078"/>
      <c r="DE37" s="1078"/>
      <c r="DF37" s="1078"/>
      <c r="DG37" s="1078"/>
      <c r="DH37" s="1078"/>
      <c r="DI37" s="1078"/>
      <c r="DJ37" s="1078"/>
      <c r="DK37" s="1078"/>
      <c r="DL37" s="1078"/>
      <c r="DM37" s="1078"/>
      <c r="DN37" s="1083"/>
      <c r="DO37" s="1078"/>
      <c r="DP37" s="1078"/>
      <c r="DQ37" s="1078"/>
      <c r="DR37" s="1078"/>
      <c r="DS37" s="865" t="s">
        <v>1190</v>
      </c>
      <c r="DT37" s="1078"/>
      <c r="DU37" s="1078"/>
      <c r="DV37" s="1078"/>
      <c r="DW37" s="838"/>
      <c r="DX37" s="838"/>
      <c r="DY37" s="838"/>
      <c r="DZ37" s="1081"/>
    </row>
    <row r="38" spans="2:130" s="247" customFormat="1" ht="13.5" customHeight="1">
      <c r="B38" s="251"/>
      <c r="C38" s="247" t="s">
        <v>244</v>
      </c>
      <c r="D38" s="247" t="s">
        <v>122</v>
      </c>
      <c r="E38" s="3065"/>
      <c r="Q38" s="309"/>
      <c r="R38" s="309"/>
      <c r="S38" s="309"/>
      <c r="T38" s="309"/>
      <c r="U38" s="494"/>
      <c r="V38" s="494"/>
      <c r="W38" s="494"/>
      <c r="X38" s="521"/>
      <c r="Y38" s="533"/>
      <c r="Z38" s="591"/>
      <c r="AA38" s="615"/>
      <c r="AB38" s="848"/>
      <c r="AC38" s="848"/>
      <c r="AD38" s="3020">
        <v>8</v>
      </c>
      <c r="AE38" s="3020"/>
      <c r="AF38" s="3123" t="s">
        <v>1189</v>
      </c>
      <c r="AG38" s="3124"/>
      <c r="AH38" s="3124"/>
      <c r="AI38" s="3125"/>
      <c r="AJ38" s="924" t="s">
        <v>1252</v>
      </c>
      <c r="AK38" s="907"/>
      <c r="AM38" s="983" t="s">
        <v>430</v>
      </c>
      <c r="AN38" s="921"/>
      <c r="AO38" s="921"/>
      <c r="AP38" s="922"/>
      <c r="AQ38" s="264"/>
      <c r="AR38" s="848"/>
      <c r="AS38" s="848"/>
      <c r="AT38" s="539"/>
      <c r="AU38" s="848"/>
      <c r="AV38" s="848"/>
      <c r="AW38" s="848"/>
      <c r="AX38" s="848"/>
      <c r="AY38" s="848"/>
      <c r="AZ38" s="884"/>
      <c r="BA38" s="848"/>
      <c r="BB38" s="848"/>
      <c r="BC38" s="864"/>
      <c r="BD38" s="864"/>
      <c r="BE38" s="864"/>
      <c r="BF38" s="864"/>
      <c r="BG38" s="864"/>
      <c r="BH38" s="848"/>
      <c r="BI38" s="848"/>
      <c r="BJ38" s="848"/>
      <c r="BK38" s="848"/>
      <c r="BL38" s="848"/>
      <c r="BM38" s="848"/>
      <c r="BN38" s="865" t="s">
        <v>1190</v>
      </c>
      <c r="BO38" s="848"/>
      <c r="BP38" s="848"/>
      <c r="BQ38" s="848"/>
      <c r="BR38" s="848"/>
      <c r="BT38" s="848"/>
      <c r="BU38" s="848"/>
      <c r="BV38" s="843"/>
      <c r="BW38" s="848"/>
      <c r="BX38" s="848"/>
      <c r="BY38" s="848"/>
      <c r="BZ38" s="874"/>
      <c r="CA38" s="844"/>
      <c r="CB38" s="844"/>
      <c r="CC38" s="844"/>
      <c r="CD38" s="844"/>
      <c r="CE38" s="844"/>
      <c r="CS38" s="1078"/>
      <c r="CT38" s="1078"/>
      <c r="CU38" s="1078"/>
      <c r="CV38" s="1078"/>
      <c r="CW38" s="1078"/>
      <c r="CX38" s="1078"/>
      <c r="CY38" s="1078"/>
      <c r="CZ38" s="884"/>
      <c r="DA38" s="1078"/>
      <c r="DB38" s="1078"/>
      <c r="DC38" s="864"/>
      <c r="DD38" s="864"/>
      <c r="DE38" s="864"/>
      <c r="DF38" s="864"/>
      <c r="DG38" s="864"/>
      <c r="DH38" s="1078"/>
      <c r="DI38" s="1078"/>
      <c r="DJ38" s="1078"/>
      <c r="DK38" s="1078"/>
      <c r="DL38" s="1078"/>
      <c r="DM38" s="1078"/>
      <c r="DN38" s="1083"/>
      <c r="DO38" s="1078"/>
      <c r="DP38" s="1078"/>
      <c r="DQ38" s="1078"/>
      <c r="DR38" s="1078"/>
      <c r="DS38" s="865" t="s">
        <v>1190</v>
      </c>
      <c r="DT38" s="1078"/>
      <c r="DU38" s="1078"/>
      <c r="DV38" s="1075"/>
      <c r="DW38" s="1078"/>
      <c r="DX38" s="1078"/>
      <c r="DY38" s="1078"/>
      <c r="DZ38" s="1081"/>
    </row>
    <row r="39" spans="2:130" s="247" customFormat="1" ht="13.5" customHeight="1">
      <c r="B39" s="251"/>
      <c r="D39" s="247" t="s">
        <v>254</v>
      </c>
      <c r="E39" s="3065"/>
      <c r="Q39" s="309"/>
      <c r="R39" s="309"/>
      <c r="S39" s="309"/>
      <c r="T39" s="309"/>
      <c r="U39" s="494"/>
      <c r="V39" s="494"/>
      <c r="W39" s="494"/>
      <c r="X39" s="521"/>
      <c r="Y39" s="533"/>
      <c r="Z39" s="591"/>
      <c r="AA39" s="615"/>
      <c r="AB39" s="848"/>
      <c r="AC39" s="848"/>
      <c r="AD39" s="3020"/>
      <c r="AE39" s="3020"/>
      <c r="AF39" s="3123" t="s">
        <v>1247</v>
      </c>
      <c r="AG39" s="3124"/>
      <c r="AH39" s="3124"/>
      <c r="AI39" s="3125"/>
      <c r="AJ39" s="924" t="s">
        <v>1252</v>
      </c>
      <c r="AK39" s="907"/>
      <c r="AL39" s="907"/>
      <c r="AM39" s="983" t="s">
        <v>430</v>
      </c>
      <c r="AN39" s="1165"/>
      <c r="AO39" s="921"/>
      <c r="AP39" s="921"/>
      <c r="AQ39" s="922"/>
      <c r="AS39" s="848"/>
      <c r="AT39" s="539"/>
      <c r="AU39" s="848"/>
      <c r="AV39" s="848"/>
      <c r="AW39" s="848"/>
      <c r="AX39" s="848"/>
      <c r="AY39" s="848"/>
      <c r="AZ39" s="884"/>
      <c r="BA39" s="848"/>
      <c r="BB39" s="848"/>
      <c r="BC39" s="848"/>
      <c r="BD39" s="848"/>
      <c r="BE39" s="848"/>
      <c r="BF39" s="848"/>
      <c r="BG39" s="848"/>
      <c r="BH39" s="848"/>
      <c r="BI39" s="848"/>
      <c r="BJ39" s="848"/>
      <c r="BK39" s="848"/>
      <c r="BL39" s="848"/>
      <c r="BM39" s="848"/>
      <c r="BN39" s="848"/>
      <c r="BO39" s="848"/>
      <c r="BP39" s="848"/>
      <c r="BQ39" s="848"/>
      <c r="BR39" s="848"/>
      <c r="BS39" s="848"/>
      <c r="BT39" s="848"/>
      <c r="BU39" s="848"/>
      <c r="BV39" s="848"/>
      <c r="BW39" s="848"/>
      <c r="BX39" s="848"/>
      <c r="BY39" s="848"/>
      <c r="BZ39" s="874"/>
      <c r="CS39" s="1078"/>
      <c r="CT39" s="1078"/>
      <c r="CU39" s="1078"/>
      <c r="CV39" s="1078"/>
      <c r="CW39" s="1078"/>
      <c r="CX39" s="1078"/>
      <c r="CY39" s="1078"/>
      <c r="CZ39" s="884"/>
      <c r="DA39" s="1078"/>
      <c r="DB39" s="1078"/>
      <c r="DC39" s="1078"/>
      <c r="DD39" s="1078"/>
      <c r="DE39" s="1078"/>
      <c r="DF39" s="1078"/>
      <c r="DG39" s="1078"/>
      <c r="DH39" s="1078"/>
      <c r="DI39" s="1078"/>
      <c r="DJ39" s="1078"/>
      <c r="DK39" s="1078"/>
      <c r="DL39" s="1078"/>
      <c r="DM39" s="1078"/>
      <c r="DN39" s="1078"/>
      <c r="DO39" s="1078"/>
      <c r="DP39" s="1078"/>
      <c r="DQ39" s="1078"/>
      <c r="DR39" s="1078"/>
      <c r="DS39" s="1078"/>
      <c r="DT39" s="1078"/>
      <c r="DU39" s="1078"/>
      <c r="DV39" s="1078"/>
      <c r="DW39" s="1078"/>
      <c r="DX39" s="1078"/>
      <c r="DY39" s="1078"/>
      <c r="DZ39" s="1081"/>
    </row>
    <row r="40" spans="2:130" s="247" customFormat="1" ht="13.5" customHeight="1">
      <c r="B40" s="251"/>
      <c r="D40" s="247" t="s">
        <v>255</v>
      </c>
      <c r="E40" s="3065"/>
      <c r="Q40" s="309"/>
      <c r="R40" s="309"/>
      <c r="S40" s="309"/>
      <c r="T40" s="309"/>
      <c r="U40" s="494"/>
      <c r="V40" s="494"/>
      <c r="W40" s="494"/>
      <c r="X40" s="521"/>
      <c r="Y40" s="533"/>
      <c r="Z40" s="591"/>
      <c r="AA40" s="615"/>
      <c r="AB40" s="848"/>
      <c r="AC40" s="848"/>
      <c r="AD40" s="3020"/>
      <c r="AE40" s="3020"/>
      <c r="AF40" s="3123"/>
      <c r="AG40" s="3124"/>
      <c r="AH40" s="3124"/>
      <c r="AI40" s="3125"/>
      <c r="AJ40" s="264"/>
      <c r="AK40" s="907"/>
      <c r="AL40" s="982"/>
      <c r="AN40" s="1111"/>
      <c r="AO40" s="907"/>
      <c r="AP40" s="264"/>
      <c r="AQ40" s="264"/>
      <c r="AR40" s="848"/>
      <c r="AS40" s="848"/>
      <c r="AT40" s="539"/>
      <c r="AU40" s="848"/>
      <c r="AV40" s="848"/>
      <c r="AW40" s="848"/>
      <c r="AX40" s="848"/>
      <c r="AY40" s="848"/>
      <c r="AZ40" s="884"/>
      <c r="BA40" s="848"/>
      <c r="BB40" s="848"/>
      <c r="BC40" s="848"/>
      <c r="BD40" s="848"/>
      <c r="BE40" s="848"/>
      <c r="BF40" s="848"/>
      <c r="BG40" s="848"/>
      <c r="BH40" s="848"/>
      <c r="BI40" s="848"/>
      <c r="BJ40" s="848"/>
      <c r="BK40" s="848"/>
      <c r="BL40" s="848"/>
      <c r="BM40" s="848"/>
      <c r="BN40" s="848"/>
      <c r="BO40" s="848"/>
      <c r="BP40" s="848"/>
      <c r="BQ40" s="848"/>
      <c r="BR40" s="848"/>
      <c r="BS40" s="848"/>
      <c r="BT40" s="848"/>
      <c r="BU40" s="848"/>
      <c r="BV40" s="848"/>
      <c r="BW40" s="848"/>
      <c r="BX40" s="848"/>
      <c r="BY40" s="848"/>
      <c r="BZ40" s="874"/>
      <c r="CS40" s="1078"/>
      <c r="CT40" s="1078"/>
      <c r="CU40" s="1078"/>
      <c r="CV40" s="1078"/>
      <c r="CW40" s="1078"/>
      <c r="CX40" s="1078"/>
      <c r="CY40" s="1078"/>
      <c r="CZ40" s="884"/>
      <c r="DA40" s="1078"/>
      <c r="DB40" s="1078"/>
      <c r="DC40" s="1078"/>
      <c r="DD40" s="1078"/>
      <c r="DE40" s="1078"/>
      <c r="DF40" s="1078"/>
      <c r="DG40" s="1078"/>
      <c r="DH40" s="1078"/>
      <c r="DI40" s="1078"/>
      <c r="DJ40" s="1078"/>
      <c r="DK40" s="1078"/>
      <c r="DL40" s="1078"/>
      <c r="DM40" s="1078"/>
      <c r="DN40" s="1078"/>
      <c r="DO40" s="1078"/>
      <c r="DP40" s="1078"/>
      <c r="DQ40" s="1078"/>
      <c r="DR40" s="1078"/>
      <c r="DS40" s="1078"/>
      <c r="DT40" s="1078"/>
      <c r="DU40" s="1078"/>
      <c r="DV40" s="1078"/>
      <c r="DW40" s="1078"/>
      <c r="DX40" s="1078"/>
      <c r="DY40" s="1078"/>
      <c r="DZ40" s="1081"/>
    </row>
    <row r="41" spans="2:130" s="896" customFormat="1" ht="13.5" customHeight="1">
      <c r="B41" s="293"/>
      <c r="E41" s="3065"/>
      <c r="Q41" s="894"/>
      <c r="R41" s="894"/>
      <c r="S41" s="894"/>
      <c r="T41" s="894"/>
      <c r="U41" s="894"/>
      <c r="V41" s="894"/>
      <c r="W41" s="894"/>
      <c r="X41" s="521"/>
      <c r="Y41" s="894"/>
      <c r="Z41" s="894"/>
      <c r="AA41" s="899"/>
      <c r="AB41" s="894"/>
      <c r="AC41" s="894"/>
      <c r="AD41" s="3020"/>
      <c r="AE41" s="3020"/>
      <c r="AF41" s="3123"/>
      <c r="AG41" s="3124"/>
      <c r="AH41" s="3124"/>
      <c r="AI41" s="3125"/>
      <c r="AJ41" s="264"/>
      <c r="AK41" s="907"/>
      <c r="AL41" s="907"/>
      <c r="AN41" s="1111"/>
      <c r="AO41" s="907"/>
      <c r="AP41" s="907"/>
      <c r="AQ41" s="264"/>
      <c r="AR41" s="894"/>
      <c r="AS41" s="894"/>
      <c r="AT41" s="539"/>
      <c r="AU41" s="894"/>
      <c r="AV41" s="894"/>
      <c r="AW41" s="894"/>
      <c r="AX41" s="894"/>
      <c r="AY41" s="894"/>
      <c r="AZ41" s="884"/>
      <c r="BA41" s="894"/>
      <c r="BB41" s="894"/>
      <c r="BC41" s="894"/>
      <c r="BD41" s="894"/>
      <c r="BE41" s="894"/>
      <c r="BF41" s="894"/>
      <c r="BG41" s="894"/>
      <c r="BH41" s="894"/>
      <c r="BI41" s="894"/>
      <c r="BJ41" s="894"/>
      <c r="BK41" s="894"/>
      <c r="BL41" s="894"/>
      <c r="BM41" s="894"/>
      <c r="BN41" s="894"/>
      <c r="BO41" s="894"/>
      <c r="BP41" s="894"/>
      <c r="BQ41" s="894"/>
      <c r="BR41" s="894"/>
      <c r="BS41" s="894"/>
      <c r="BT41" s="894"/>
      <c r="BU41" s="894"/>
      <c r="BV41" s="894"/>
      <c r="BW41" s="894"/>
      <c r="BX41" s="894"/>
      <c r="BY41" s="894"/>
      <c r="BZ41" s="895"/>
      <c r="CS41" s="1078"/>
      <c r="CT41" s="1078"/>
      <c r="CU41" s="1078"/>
      <c r="CV41" s="1078"/>
      <c r="CW41" s="1078"/>
      <c r="CX41" s="1078"/>
      <c r="CY41" s="1078"/>
      <c r="CZ41" s="884"/>
      <c r="DA41" s="1078"/>
      <c r="DB41" s="1078"/>
      <c r="DC41" s="1078"/>
      <c r="DD41" s="1078"/>
      <c r="DE41" s="1078"/>
      <c r="DF41" s="1078"/>
      <c r="DG41" s="1078"/>
      <c r="DH41" s="1078"/>
      <c r="DI41" s="1078"/>
      <c r="DJ41" s="1078"/>
      <c r="DK41" s="1078"/>
      <c r="DL41" s="1078"/>
      <c r="DM41" s="1078"/>
      <c r="DN41" s="1078"/>
      <c r="DO41" s="1078"/>
      <c r="DP41" s="1078"/>
      <c r="DQ41" s="1078"/>
      <c r="DR41" s="1078"/>
      <c r="DS41" s="1078"/>
      <c r="DT41" s="1078"/>
      <c r="DU41" s="1078"/>
      <c r="DV41" s="1078"/>
      <c r="DW41" s="1078"/>
      <c r="DX41" s="1078"/>
      <c r="DY41" s="1078"/>
      <c r="DZ41" s="1081"/>
    </row>
    <row r="42" spans="2:130" s="896" customFormat="1" ht="13.5" customHeight="1">
      <c r="B42" s="293"/>
      <c r="E42" s="3065"/>
      <c r="Q42" s="894"/>
      <c r="R42" s="894"/>
      <c r="S42" s="894"/>
      <c r="T42" s="894"/>
      <c r="U42" s="894"/>
      <c r="V42" s="894"/>
      <c r="W42" s="894"/>
      <c r="X42" s="521"/>
      <c r="Y42" s="894"/>
      <c r="Z42" s="894"/>
      <c r="AA42" s="899"/>
      <c r="AB42" s="894"/>
      <c r="AC42" s="894"/>
      <c r="AD42" s="3020"/>
      <c r="AE42" s="3020"/>
      <c r="AF42" s="3123"/>
      <c r="AG42" s="3124"/>
      <c r="AH42" s="3124"/>
      <c r="AI42" s="3125"/>
      <c r="AJ42" s="264"/>
      <c r="AK42" s="907"/>
      <c r="AL42" s="907"/>
      <c r="AN42" s="1111"/>
      <c r="AO42" s="907"/>
      <c r="AP42" s="907"/>
      <c r="AQ42" s="264"/>
      <c r="AR42" s="894"/>
      <c r="AS42" s="894"/>
      <c r="AT42" s="539"/>
      <c r="AU42" s="894"/>
      <c r="AV42" s="894"/>
      <c r="AW42" s="894"/>
      <c r="AX42" s="894"/>
      <c r="AY42" s="894"/>
      <c r="AZ42" s="884"/>
      <c r="BA42" s="894"/>
      <c r="BB42" s="894"/>
      <c r="BC42" s="894"/>
      <c r="BD42" s="894"/>
      <c r="BE42" s="894"/>
      <c r="BF42" s="894"/>
      <c r="BG42" s="894"/>
      <c r="BH42" s="894"/>
      <c r="BI42" s="894"/>
      <c r="BJ42" s="894"/>
      <c r="BK42" s="894"/>
      <c r="BL42" s="894"/>
      <c r="BM42" s="894"/>
      <c r="BN42" s="894"/>
      <c r="BO42" s="894"/>
      <c r="BP42" s="894"/>
      <c r="BQ42" s="894"/>
      <c r="BR42" s="894"/>
      <c r="BS42" s="894"/>
      <c r="BT42" s="894"/>
      <c r="BU42" s="894"/>
      <c r="BV42" s="894"/>
      <c r="BW42" s="894"/>
      <c r="BX42" s="894"/>
      <c r="BY42" s="894"/>
      <c r="BZ42" s="895"/>
      <c r="CS42" s="1078"/>
      <c r="CT42" s="1078"/>
      <c r="CU42" s="1078"/>
      <c r="CV42" s="1078"/>
      <c r="CW42" s="1078"/>
      <c r="CX42" s="1078"/>
      <c r="CY42" s="1078"/>
      <c r="CZ42" s="884"/>
      <c r="DA42" s="1078"/>
      <c r="DB42" s="1078"/>
      <c r="DC42" s="1078"/>
      <c r="DD42" s="1078"/>
      <c r="DE42" s="1078"/>
      <c r="DF42" s="1078"/>
      <c r="DG42" s="1078"/>
      <c r="DH42" s="1078"/>
      <c r="DI42" s="1078"/>
      <c r="DJ42" s="1078"/>
      <c r="DK42" s="1078"/>
      <c r="DL42" s="1078"/>
      <c r="DM42" s="1078"/>
      <c r="DN42" s="1078"/>
      <c r="DO42" s="1078"/>
      <c r="DP42" s="1078"/>
      <c r="DQ42" s="1078"/>
      <c r="DR42" s="1078"/>
      <c r="DS42" s="1078"/>
      <c r="DT42" s="1078"/>
      <c r="DU42" s="1078"/>
      <c r="DV42" s="1078"/>
      <c r="DW42" s="1078"/>
      <c r="DX42" s="1078"/>
      <c r="DY42" s="1078"/>
      <c r="DZ42" s="1081"/>
    </row>
    <row r="43" spans="2:130" s="247" customFormat="1" ht="13.5" customHeight="1">
      <c r="B43" s="251"/>
      <c r="D43" s="247" t="s">
        <v>245</v>
      </c>
      <c r="E43" s="3065"/>
      <c r="Q43" s="309"/>
      <c r="R43" s="309"/>
      <c r="S43" s="309"/>
      <c r="T43" s="309"/>
      <c r="U43" s="494"/>
      <c r="V43" s="494"/>
      <c r="W43" s="494"/>
      <c r="X43" s="521"/>
      <c r="Y43" s="533"/>
      <c r="Z43" s="591"/>
      <c r="AA43" s="615"/>
      <c r="AB43" s="848"/>
      <c r="AC43" s="848"/>
      <c r="AD43" s="3020"/>
      <c r="AE43" s="3020"/>
      <c r="AF43" s="3123"/>
      <c r="AG43" s="3124"/>
      <c r="AH43" s="3124"/>
      <c r="AI43" s="3125"/>
      <c r="AJ43" s="264"/>
      <c r="AK43" s="907"/>
      <c r="AL43" s="907"/>
      <c r="AN43" s="1111"/>
      <c r="AO43" s="907"/>
      <c r="AP43" s="907"/>
      <c r="AQ43" s="264"/>
      <c r="AR43" s="848"/>
      <c r="AS43" s="848"/>
      <c r="AT43" s="539"/>
      <c r="AU43" s="848"/>
      <c r="AV43" s="848"/>
      <c r="AW43" s="848"/>
      <c r="AX43" s="848"/>
      <c r="AY43" s="848"/>
      <c r="AZ43" s="884"/>
      <c r="BA43" s="848"/>
      <c r="BB43" s="848"/>
      <c r="BC43" s="848"/>
      <c r="BD43" s="848"/>
      <c r="BE43" s="848"/>
      <c r="BF43" s="848"/>
      <c r="BG43" s="848"/>
      <c r="BH43" s="848"/>
      <c r="BI43" s="848"/>
      <c r="BJ43" s="848"/>
      <c r="BK43" s="848"/>
      <c r="BL43" s="848"/>
      <c r="BM43" s="848"/>
      <c r="BN43" s="848"/>
      <c r="BO43" s="848"/>
      <c r="BP43" s="848"/>
      <c r="BQ43" s="848"/>
      <c r="BR43" s="848"/>
      <c r="BS43" s="848"/>
      <c r="BT43" s="848"/>
      <c r="BU43" s="848"/>
      <c r="BV43" s="848"/>
      <c r="BW43" s="848"/>
      <c r="BX43" s="848"/>
      <c r="BY43" s="848"/>
      <c r="BZ43" s="874"/>
      <c r="CS43" s="1078"/>
      <c r="CT43" s="1078"/>
      <c r="CU43" s="1078"/>
      <c r="CV43" s="1078"/>
      <c r="CW43" s="1078"/>
      <c r="CX43" s="1078"/>
      <c r="CY43" s="1078"/>
      <c r="CZ43" s="884"/>
      <c r="DA43" s="1078"/>
      <c r="DB43" s="1078"/>
      <c r="DC43" s="1078"/>
      <c r="DD43" s="1078"/>
      <c r="DE43" s="1078"/>
      <c r="DF43" s="1078"/>
      <c r="DG43" s="1078"/>
      <c r="DH43" s="1078"/>
      <c r="DI43" s="1078"/>
      <c r="DJ43" s="1078"/>
      <c r="DK43" s="1078"/>
      <c r="DL43" s="1078"/>
      <c r="DM43" s="1078"/>
      <c r="DN43" s="1078"/>
      <c r="DO43" s="1078"/>
      <c r="DP43" s="1078"/>
      <c r="DQ43" s="1078"/>
      <c r="DR43" s="1078"/>
      <c r="DS43" s="1078"/>
      <c r="DT43" s="1078"/>
      <c r="DU43" s="1078"/>
      <c r="DV43" s="1078"/>
      <c r="DW43" s="1078"/>
      <c r="DX43" s="1078"/>
      <c r="DY43" s="1078"/>
      <c r="DZ43" s="1081"/>
    </row>
    <row r="44" spans="2:130" s="247" customFormat="1" ht="13.9" customHeight="1" thickBot="1">
      <c r="B44" s="251"/>
      <c r="E44" s="3065"/>
      <c r="Q44" s="309"/>
      <c r="R44" s="309"/>
      <c r="S44" s="309"/>
      <c r="T44" s="309"/>
      <c r="U44" s="494"/>
      <c r="V44" s="494"/>
      <c r="W44" s="494"/>
      <c r="X44" s="521"/>
      <c r="Y44" s="533"/>
      <c r="Z44" s="591"/>
      <c r="AA44" s="615"/>
      <c r="AB44" s="848"/>
      <c r="AC44" s="848"/>
      <c r="AD44" s="3020"/>
      <c r="AE44" s="3020"/>
      <c r="AF44" s="3123"/>
      <c r="AG44" s="3124"/>
      <c r="AH44" s="3124"/>
      <c r="AI44" s="3125"/>
      <c r="AJ44" s="264"/>
      <c r="AK44" s="907"/>
      <c r="AL44" s="907"/>
      <c r="AN44" s="1111"/>
      <c r="AO44" s="907"/>
      <c r="AP44" s="907"/>
      <c r="AQ44" s="264"/>
      <c r="AR44" s="848"/>
      <c r="AS44" s="848"/>
      <c r="AT44" s="539"/>
      <c r="AU44" s="848"/>
      <c r="AV44" s="848"/>
      <c r="AW44" s="848"/>
      <c r="AX44" s="848"/>
      <c r="AY44" s="848"/>
      <c r="AZ44" s="884"/>
      <c r="BA44" s="848"/>
      <c r="BB44" s="848"/>
      <c r="BC44" s="848"/>
      <c r="BD44" s="848"/>
      <c r="BE44" s="848"/>
      <c r="BF44" s="848"/>
      <c r="BG44" s="848"/>
      <c r="BH44" s="848"/>
      <c r="BI44" s="848"/>
      <c r="BJ44" s="848"/>
      <c r="BK44" s="848"/>
      <c r="BL44" s="848"/>
      <c r="BM44" s="848"/>
      <c r="BN44" s="848"/>
      <c r="BO44" s="848"/>
      <c r="BP44" s="848"/>
      <c r="BQ44" s="848"/>
      <c r="BR44" s="848"/>
      <c r="BS44" s="848"/>
      <c r="BT44" s="848"/>
      <c r="BU44" s="848"/>
      <c r="BV44" s="848"/>
      <c r="BW44" s="848"/>
      <c r="BX44" s="848"/>
      <c r="BY44" s="848"/>
      <c r="BZ44" s="874"/>
      <c r="CS44" s="1078"/>
      <c r="CT44" s="1078"/>
      <c r="CU44" s="1078"/>
      <c r="CV44" s="1078"/>
      <c r="CW44" s="1078"/>
      <c r="CX44" s="1078"/>
      <c r="CY44" s="1078"/>
      <c r="CZ44" s="884"/>
      <c r="DA44" s="1078"/>
      <c r="DB44" s="1078"/>
      <c r="DC44" s="1078"/>
      <c r="DD44" s="1078"/>
      <c r="DE44" s="1078"/>
      <c r="DF44" s="1078"/>
      <c r="DG44" s="1078"/>
      <c r="DH44" s="1078"/>
      <c r="DI44" s="1078"/>
      <c r="DJ44" s="1078"/>
      <c r="DK44" s="1078"/>
      <c r="DL44" s="1078"/>
      <c r="DM44" s="1078"/>
      <c r="DN44" s="1078"/>
      <c r="DO44" s="1078"/>
      <c r="DP44" s="1078"/>
      <c r="DQ44" s="1078"/>
      <c r="DR44" s="1078"/>
      <c r="DS44" s="1078"/>
      <c r="DT44" s="1078"/>
      <c r="DU44" s="1078"/>
      <c r="DV44" s="1078"/>
      <c r="DW44" s="1078"/>
      <c r="DX44" s="1078"/>
      <c r="DY44" s="1078"/>
      <c r="DZ44" s="1081"/>
    </row>
    <row r="45" spans="2:130" s="247" customFormat="1" ht="12.4" thickTop="1" thickBot="1">
      <c r="B45" s="251"/>
      <c r="C45" s="247" t="s">
        <v>257</v>
      </c>
      <c r="D45" s="247" t="s">
        <v>53</v>
      </c>
      <c r="E45" s="3065"/>
      <c r="O45" s="3069" t="s">
        <v>20</v>
      </c>
      <c r="P45" s="3070"/>
      <c r="Q45" s="3070"/>
      <c r="R45" s="3071"/>
      <c r="S45" s="309"/>
      <c r="T45" s="309"/>
      <c r="U45" s="494"/>
      <c r="V45" s="494"/>
      <c r="W45" s="494"/>
      <c r="X45" s="521"/>
      <c r="Y45" s="533"/>
      <c r="Z45" s="591"/>
      <c r="AA45" s="615"/>
      <c r="AB45" s="848"/>
      <c r="AC45" s="848"/>
      <c r="AD45" s="1750" t="s">
        <v>1250</v>
      </c>
      <c r="AE45" s="3020"/>
      <c r="AF45" s="848"/>
      <c r="AG45" s="848"/>
      <c r="AH45" s="848"/>
      <c r="AI45" s="848"/>
      <c r="AJ45" s="923"/>
      <c r="AK45" s="982"/>
      <c r="AL45" s="982"/>
      <c r="AM45" s="848"/>
      <c r="AN45" s="1111"/>
      <c r="AO45" s="1111"/>
      <c r="AP45" s="848"/>
      <c r="AQ45" s="848"/>
      <c r="AR45" s="3121" t="s">
        <v>55</v>
      </c>
      <c r="AS45" s="3122"/>
      <c r="AT45" s="539"/>
      <c r="AU45" s="848"/>
      <c r="AV45" s="848"/>
      <c r="AW45" s="848"/>
      <c r="AX45" s="848"/>
      <c r="AY45" s="848"/>
      <c r="AZ45" s="884"/>
      <c r="BA45" s="848"/>
      <c r="BB45" s="848"/>
      <c r="BC45" s="848"/>
      <c r="BD45" s="848"/>
      <c r="BE45" s="848"/>
      <c r="BF45" s="848"/>
      <c r="BG45" s="848"/>
      <c r="BH45" s="848"/>
      <c r="BI45" s="848"/>
      <c r="BJ45" s="848"/>
      <c r="BK45" s="848"/>
      <c r="BL45" s="848"/>
      <c r="BM45" s="848"/>
      <c r="BN45" s="848"/>
      <c r="BO45" s="848"/>
      <c r="BP45" s="848"/>
      <c r="BQ45" s="848"/>
      <c r="BR45" s="848"/>
      <c r="BS45" s="848"/>
      <c r="BT45" s="848"/>
      <c r="BU45" s="848"/>
      <c r="BV45" s="848"/>
      <c r="BW45" s="848"/>
      <c r="BX45" s="848"/>
      <c r="BY45" s="848"/>
      <c r="BZ45" s="874"/>
      <c r="CT45" s="1078"/>
      <c r="CU45" s="1078"/>
      <c r="CV45" s="1078"/>
      <c r="CW45" s="1078"/>
      <c r="CX45" s="1078"/>
      <c r="CY45" s="1078"/>
      <c r="CZ45" s="884"/>
      <c r="DA45" s="1078"/>
      <c r="DB45" s="1078"/>
      <c r="DC45" s="1078"/>
      <c r="DD45" s="1078"/>
      <c r="DE45" s="1078"/>
      <c r="DF45" s="1078"/>
      <c r="DG45" s="1078"/>
      <c r="DH45" s="1078"/>
      <c r="DI45" s="1078"/>
      <c r="DJ45" s="1078"/>
      <c r="DK45" s="1078"/>
      <c r="DL45" s="1078"/>
      <c r="DM45" s="1078"/>
      <c r="DN45" s="1078"/>
      <c r="DO45" s="1078"/>
      <c r="DP45" s="1078"/>
      <c r="DQ45" s="1078"/>
      <c r="DR45" s="1078"/>
      <c r="DS45" s="1078"/>
      <c r="DT45" s="1078"/>
      <c r="DU45" s="1078"/>
      <c r="DV45" s="1078"/>
      <c r="DW45" s="1078"/>
      <c r="DX45" s="1078"/>
      <c r="DY45" s="1078"/>
      <c r="DZ45" s="1081"/>
    </row>
    <row r="46" spans="2:130" s="247" customFormat="1" ht="12" thickTop="1">
      <c r="B46" s="261"/>
      <c r="C46" s="256"/>
      <c r="D46" s="262"/>
      <c r="E46" s="3065"/>
      <c r="Q46" s="309"/>
      <c r="R46" s="309"/>
      <c r="S46" s="309"/>
      <c r="T46" s="309"/>
      <c r="U46" s="494"/>
      <c r="V46" s="494"/>
      <c r="W46" s="494"/>
      <c r="X46" s="521"/>
      <c r="Y46" s="533"/>
      <c r="Z46" s="591"/>
      <c r="AA46" s="615"/>
      <c r="AB46" s="848"/>
      <c r="AC46" s="848"/>
      <c r="AD46" s="848"/>
      <c r="AE46" s="848"/>
      <c r="AF46" s="848"/>
      <c r="AG46" s="848"/>
      <c r="AH46" s="848"/>
      <c r="AI46" s="848"/>
      <c r="AJ46" s="842"/>
      <c r="AK46" s="842"/>
      <c r="AL46" s="842"/>
      <c r="AM46" s="842"/>
      <c r="AN46" s="842"/>
      <c r="AO46" s="842"/>
      <c r="AP46" s="842"/>
      <c r="AQ46" s="842"/>
      <c r="AR46" s="842"/>
      <c r="AS46" s="842"/>
      <c r="AT46" s="841"/>
      <c r="AU46" s="842"/>
      <c r="AV46" s="842"/>
      <c r="AW46" s="842"/>
      <c r="AX46" s="842"/>
      <c r="AY46" s="842"/>
      <c r="AZ46" s="2999" t="s">
        <v>992</v>
      </c>
      <c r="BA46" s="3000"/>
      <c r="BB46" s="3000"/>
      <c r="BC46" s="3000"/>
      <c r="BD46" s="3000"/>
      <c r="BE46" s="3000"/>
      <c r="BF46" s="3000"/>
      <c r="BG46" s="3000"/>
      <c r="BH46" s="3000"/>
      <c r="BI46" s="3000"/>
      <c r="BJ46" s="3000"/>
      <c r="BK46" s="3000"/>
      <c r="BL46" s="3000"/>
      <c r="BM46" s="3000" t="s">
        <v>993</v>
      </c>
      <c r="BN46" s="3000"/>
      <c r="BO46" s="3000"/>
      <c r="BP46" s="3000"/>
      <c r="BQ46" s="3000"/>
      <c r="BR46" s="3000"/>
      <c r="BS46" s="3000"/>
      <c r="BT46" s="3000"/>
      <c r="BU46" s="3000"/>
      <c r="BV46" s="3000"/>
      <c r="BW46" s="3000"/>
      <c r="BX46" s="3000"/>
      <c r="BY46" s="3000"/>
      <c r="BZ46" s="874"/>
      <c r="CS46" s="842"/>
      <c r="CT46" s="842"/>
      <c r="CU46" s="842"/>
      <c r="CV46" s="842"/>
      <c r="CW46" s="842"/>
      <c r="CX46" s="842"/>
      <c r="CY46" s="842"/>
      <c r="CZ46" s="2999" t="s">
        <v>992</v>
      </c>
      <c r="DA46" s="3000"/>
      <c r="DB46" s="3000"/>
      <c r="DC46" s="3000"/>
      <c r="DD46" s="3000"/>
      <c r="DE46" s="3000"/>
      <c r="DF46" s="3000"/>
      <c r="DG46" s="3000"/>
      <c r="DH46" s="3000"/>
      <c r="DI46" s="3000"/>
      <c r="DJ46" s="3000"/>
      <c r="DK46" s="3000"/>
      <c r="DL46" s="3000"/>
      <c r="DM46" s="3000" t="s">
        <v>993</v>
      </c>
      <c r="DN46" s="3000"/>
      <c r="DO46" s="3000"/>
      <c r="DP46" s="3000"/>
      <c r="DQ46" s="3000"/>
      <c r="DR46" s="3000"/>
      <c r="DS46" s="3000"/>
      <c r="DT46" s="3000"/>
      <c r="DU46" s="3000"/>
      <c r="DV46" s="3000"/>
      <c r="DW46" s="3000"/>
      <c r="DX46" s="3000"/>
      <c r="DY46" s="3000"/>
      <c r="DZ46" s="1081"/>
    </row>
    <row r="47" spans="2:130" s="265" customFormat="1" ht="12" customHeight="1">
      <c r="E47" s="3065"/>
      <c r="P47" s="266"/>
      <c r="Q47" s="266"/>
      <c r="T47" s="266"/>
      <c r="U47" s="266"/>
      <c r="X47" s="266"/>
      <c r="Y47" s="535"/>
      <c r="Z47" s="266"/>
      <c r="AA47" s="620"/>
      <c r="AB47" s="266"/>
      <c r="AC47" s="266"/>
      <c r="AD47" s="266"/>
      <c r="AE47" s="266"/>
      <c r="AF47" s="266"/>
      <c r="AG47" s="266"/>
      <c r="AH47" s="266"/>
      <c r="AI47" s="266"/>
      <c r="AK47" s="267"/>
      <c r="AL47" s="266"/>
      <c r="AM47" s="267"/>
      <c r="AN47" s="266"/>
      <c r="AP47" s="267"/>
      <c r="AQ47" s="267"/>
      <c r="AR47" s="266"/>
      <c r="AS47" s="266"/>
      <c r="AT47" s="1166" t="s">
        <v>251</v>
      </c>
      <c r="AU47" s="266"/>
      <c r="AV47" s="266"/>
      <c r="AW47" s="266"/>
      <c r="AX47" s="266"/>
      <c r="AY47" s="266"/>
      <c r="AZ47" s="3001" t="s">
        <v>995</v>
      </c>
      <c r="BA47" s="3002"/>
      <c r="BB47" s="3002"/>
      <c r="BC47" s="3002"/>
      <c r="BD47" s="3005" t="s">
        <v>994</v>
      </c>
      <c r="BE47" s="3005"/>
      <c r="BF47" s="3005"/>
      <c r="BG47" s="3005"/>
      <c r="BH47" s="3007" t="s">
        <v>996</v>
      </c>
      <c r="BI47" s="3002"/>
      <c r="BJ47" s="3002"/>
      <c r="BK47" s="3002"/>
      <c r="BL47" s="3002"/>
      <c r="BM47" s="3002" t="s">
        <v>997</v>
      </c>
      <c r="BN47" s="3002"/>
      <c r="BO47" s="3002"/>
      <c r="BP47" s="3002"/>
      <c r="BQ47" s="3007" t="s">
        <v>998</v>
      </c>
      <c r="BR47" s="3002"/>
      <c r="BS47" s="3002"/>
      <c r="BT47" s="3002"/>
      <c r="BU47" s="3007" t="s">
        <v>999</v>
      </c>
      <c r="BV47" s="3002"/>
      <c r="BW47" s="3002"/>
      <c r="BX47" s="3002"/>
      <c r="BY47" s="3002"/>
      <c r="BZ47" s="876"/>
      <c r="CS47" s="266"/>
      <c r="CT47" s="266"/>
      <c r="CU47" s="266"/>
      <c r="CV47" s="266"/>
      <c r="CW47" s="266"/>
      <c r="CX47" s="266"/>
      <c r="CY47" s="266"/>
      <c r="CZ47" s="3001" t="s">
        <v>995</v>
      </c>
      <c r="DA47" s="3002"/>
      <c r="DB47" s="3002"/>
      <c r="DC47" s="3002"/>
      <c r="DD47" s="3005" t="s">
        <v>994</v>
      </c>
      <c r="DE47" s="3005"/>
      <c r="DF47" s="3005"/>
      <c r="DG47" s="3005"/>
      <c r="DH47" s="3007" t="s">
        <v>996</v>
      </c>
      <c r="DI47" s="3002"/>
      <c r="DJ47" s="3002"/>
      <c r="DK47" s="3002"/>
      <c r="DL47" s="3002"/>
      <c r="DM47" s="3002" t="s">
        <v>997</v>
      </c>
      <c r="DN47" s="3002"/>
      <c r="DO47" s="3002"/>
      <c r="DP47" s="3002"/>
      <c r="DQ47" s="3007" t="s">
        <v>998</v>
      </c>
      <c r="DR47" s="3002"/>
      <c r="DS47" s="3002"/>
      <c r="DT47" s="3002"/>
      <c r="DU47" s="3007" t="s">
        <v>999</v>
      </c>
      <c r="DV47" s="3002"/>
      <c r="DW47" s="3002"/>
      <c r="DX47" s="3002"/>
      <c r="DY47" s="3002"/>
      <c r="DZ47" s="876"/>
    </row>
    <row r="48" spans="2:130" s="265" customFormat="1" ht="12" customHeight="1">
      <c r="E48" s="3065"/>
      <c r="P48" s="267"/>
      <c r="Q48" s="266"/>
      <c r="T48" s="266"/>
      <c r="U48" s="266"/>
      <c r="X48" s="266"/>
      <c r="Y48" s="535"/>
      <c r="Z48" s="266"/>
      <c r="AA48" s="620"/>
      <c r="AB48" s="266"/>
      <c r="AC48" s="266"/>
      <c r="AD48" s="266"/>
      <c r="AE48" s="266"/>
      <c r="AF48" s="266"/>
      <c r="AG48" s="266"/>
      <c r="AH48" s="266"/>
      <c r="AI48" s="266"/>
      <c r="AK48" s="267"/>
      <c r="AL48" s="266"/>
      <c r="AM48" s="266"/>
      <c r="AN48" s="266"/>
      <c r="AP48" s="266"/>
      <c r="AQ48" s="266"/>
      <c r="AR48" s="266"/>
      <c r="AS48" s="266"/>
      <c r="AT48" s="1166" t="s">
        <v>251</v>
      </c>
      <c r="AU48" s="266"/>
      <c r="AV48" s="266"/>
      <c r="AW48" s="266"/>
      <c r="AX48" s="266"/>
      <c r="AY48" s="266"/>
      <c r="AZ48" s="3003"/>
      <c r="BA48" s="3004"/>
      <c r="BB48" s="3004"/>
      <c r="BC48" s="3004"/>
      <c r="BD48" s="3006"/>
      <c r="BE48" s="3006"/>
      <c r="BF48" s="3006"/>
      <c r="BG48" s="3006"/>
      <c r="BH48" s="3004"/>
      <c r="BI48" s="3004"/>
      <c r="BJ48" s="3004"/>
      <c r="BK48" s="3004"/>
      <c r="BL48" s="3004"/>
      <c r="BM48" s="3004"/>
      <c r="BN48" s="3004"/>
      <c r="BO48" s="3004"/>
      <c r="BP48" s="3004"/>
      <c r="BQ48" s="3004"/>
      <c r="BR48" s="3004"/>
      <c r="BS48" s="3004"/>
      <c r="BT48" s="3004"/>
      <c r="BU48" s="3004"/>
      <c r="BV48" s="3004"/>
      <c r="BW48" s="3004"/>
      <c r="BX48" s="3004"/>
      <c r="BY48" s="3004"/>
      <c r="BZ48" s="876"/>
      <c r="CS48" s="266"/>
      <c r="CT48" s="266"/>
      <c r="CU48" s="266"/>
      <c r="CV48" s="266"/>
      <c r="CW48" s="266"/>
      <c r="CX48" s="266"/>
      <c r="CY48" s="266"/>
      <c r="CZ48" s="3003"/>
      <c r="DA48" s="3004"/>
      <c r="DB48" s="3004"/>
      <c r="DC48" s="3004"/>
      <c r="DD48" s="3006"/>
      <c r="DE48" s="3006"/>
      <c r="DF48" s="3006"/>
      <c r="DG48" s="3006"/>
      <c r="DH48" s="3004"/>
      <c r="DI48" s="3004"/>
      <c r="DJ48" s="3004"/>
      <c r="DK48" s="3004"/>
      <c r="DL48" s="3004"/>
      <c r="DM48" s="3004"/>
      <c r="DN48" s="3004"/>
      <c r="DO48" s="3004"/>
      <c r="DP48" s="3004"/>
      <c r="DQ48" s="3004"/>
      <c r="DR48" s="3004"/>
      <c r="DS48" s="3004"/>
      <c r="DT48" s="3004"/>
      <c r="DU48" s="3004"/>
      <c r="DV48" s="3004"/>
      <c r="DW48" s="3004"/>
      <c r="DX48" s="3004"/>
      <c r="DY48" s="3004"/>
      <c r="DZ48" s="876"/>
    </row>
    <row r="49" spans="2:130" s="247" customFormat="1" ht="11.65">
      <c r="B49" s="247" t="s">
        <v>14</v>
      </c>
      <c r="C49" s="247" t="s">
        <v>24</v>
      </c>
      <c r="D49" s="247" t="s">
        <v>27</v>
      </c>
      <c r="E49" s="3065"/>
      <c r="F49" s="371"/>
      <c r="G49" s="371"/>
      <c r="H49" s="3082">
        <v>209</v>
      </c>
      <c r="I49" s="3082"/>
      <c r="J49" s="371"/>
      <c r="K49" s="371"/>
      <c r="L49" s="3056">
        <v>204</v>
      </c>
      <c r="M49" s="3056"/>
      <c r="N49" s="3040">
        <v>204</v>
      </c>
      <c r="O49" s="3040"/>
      <c r="P49" s="3040">
        <v>199</v>
      </c>
      <c r="Q49" s="3040"/>
      <c r="R49" s="3040">
        <v>194</v>
      </c>
      <c r="S49" s="3040"/>
      <c r="T49" s="453"/>
      <c r="U49" s="3083">
        <v>189</v>
      </c>
      <c r="V49" s="3084"/>
      <c r="W49" s="3056">
        <v>184</v>
      </c>
      <c r="X49" s="3056"/>
      <c r="Y49" s="536"/>
      <c r="Z49" s="536"/>
      <c r="AA49" s="621"/>
      <c r="AB49" s="536"/>
      <c r="AC49" s="536"/>
      <c r="AD49" s="453"/>
      <c r="AE49" s="453"/>
      <c r="AF49" s="848"/>
      <c r="AG49" s="848"/>
      <c r="AH49" s="848"/>
      <c r="AI49" s="848"/>
      <c r="AJ49" s="923"/>
      <c r="AK49" s="982"/>
      <c r="AL49" s="982"/>
      <c r="AM49" s="848"/>
      <c r="AN49" s="1111"/>
      <c r="AO49" s="1111"/>
      <c r="AP49" s="848"/>
      <c r="AQ49" s="848"/>
      <c r="AR49" s="848"/>
      <c r="AS49" s="848"/>
      <c r="AT49" s="539"/>
      <c r="AU49" s="848"/>
      <c r="AV49" s="848"/>
      <c r="AW49" s="848"/>
      <c r="AX49" s="848"/>
      <c r="AY49" s="848"/>
      <c r="AZ49" s="848"/>
      <c r="BA49" s="848"/>
      <c r="BB49" s="848"/>
      <c r="BC49" s="848"/>
      <c r="BD49" s="848"/>
      <c r="BE49" s="848"/>
      <c r="BF49" s="848"/>
      <c r="BG49" s="848"/>
      <c r="BH49" s="848"/>
      <c r="BI49" s="848"/>
      <c r="BJ49" s="848"/>
      <c r="BK49" s="848"/>
      <c r="BL49" s="848"/>
      <c r="BM49" s="848"/>
      <c r="BN49" s="848"/>
      <c r="BO49" s="848"/>
      <c r="BP49" s="848"/>
      <c r="BQ49" s="848"/>
      <c r="BR49" s="848"/>
      <c r="BS49" s="848"/>
      <c r="BT49" s="848"/>
      <c r="BU49" s="848"/>
      <c r="BV49" s="848"/>
      <c r="BW49" s="848"/>
      <c r="BX49" s="848"/>
      <c r="BY49" s="848"/>
      <c r="BZ49" s="874"/>
      <c r="CS49" s="1078"/>
      <c r="CT49" s="1078"/>
      <c r="CU49" s="1078"/>
      <c r="CV49" s="1078"/>
      <c r="CW49" s="1078"/>
      <c r="CX49" s="1078"/>
      <c r="CY49" s="1078"/>
      <c r="CZ49" s="1078"/>
      <c r="DA49" s="1078"/>
      <c r="DB49" s="1078"/>
      <c r="DC49" s="1078"/>
      <c r="DD49" s="1078"/>
      <c r="DE49" s="1078"/>
      <c r="DF49" s="1078"/>
      <c r="DG49" s="1078"/>
      <c r="DH49" s="1078"/>
      <c r="DI49" s="1078"/>
      <c r="DJ49" s="1078"/>
      <c r="DK49" s="1078"/>
      <c r="DL49" s="1078"/>
      <c r="DM49" s="1078"/>
      <c r="DN49" s="1078"/>
      <c r="DO49" s="1078"/>
      <c r="DP49" s="1078"/>
      <c r="DQ49" s="1078"/>
      <c r="DR49" s="1078"/>
      <c r="DS49" s="1078"/>
      <c r="DT49" s="1078"/>
      <c r="DU49" s="1078"/>
      <c r="DV49" s="1078"/>
      <c r="DW49" s="1078"/>
      <c r="DX49" s="1078"/>
      <c r="DY49" s="1078"/>
      <c r="DZ49" s="1081"/>
    </row>
    <row r="50" spans="2:130" s="247" customFormat="1" ht="13.9" customHeight="1">
      <c r="C50" s="247" t="s">
        <v>256</v>
      </c>
      <c r="E50" s="3065"/>
      <c r="F50" s="3082">
        <v>209</v>
      </c>
      <c r="G50" s="3082"/>
      <c r="H50" s="3082"/>
      <c r="I50" s="3082"/>
      <c r="J50" s="3040">
        <v>204</v>
      </c>
      <c r="K50" s="3040"/>
      <c r="L50" s="3040"/>
      <c r="M50" s="3040"/>
      <c r="N50" s="3040">
        <v>199</v>
      </c>
      <c r="O50" s="3040"/>
      <c r="P50" s="3040"/>
      <c r="Q50" s="3040"/>
      <c r="R50" s="3040">
        <v>194</v>
      </c>
      <c r="S50" s="3040"/>
      <c r="T50" s="3040"/>
      <c r="U50" s="3040"/>
      <c r="V50" s="3040"/>
      <c r="W50" s="3056">
        <v>189</v>
      </c>
      <c r="X50" s="3056"/>
      <c r="Y50" s="3056"/>
      <c r="Z50" s="3056"/>
      <c r="AA50" s="3055">
        <v>184</v>
      </c>
      <c r="AB50" s="3056"/>
      <c r="AC50" s="3056"/>
      <c r="AD50" s="3056"/>
      <c r="AE50" s="847"/>
      <c r="AF50" s="848"/>
      <c r="AG50" s="848"/>
      <c r="AH50" s="848"/>
      <c r="AI50" s="848"/>
      <c r="AJ50" s="923"/>
      <c r="AK50" s="982"/>
      <c r="AL50" s="982"/>
      <c r="AM50" s="848"/>
      <c r="AN50" s="1111"/>
      <c r="AO50" s="1111"/>
      <c r="AP50" s="848"/>
      <c r="AQ50" s="848"/>
      <c r="AR50" s="848"/>
      <c r="AS50" s="848"/>
      <c r="AT50" s="539"/>
      <c r="AU50" s="848"/>
      <c r="AV50" s="848"/>
      <c r="AW50" s="848"/>
      <c r="AX50" s="848"/>
      <c r="AY50" s="848"/>
      <c r="AZ50" s="848"/>
      <c r="BA50" s="848"/>
      <c r="BB50" s="848"/>
      <c r="BC50" s="848"/>
      <c r="BD50" s="848"/>
      <c r="BE50" s="848"/>
      <c r="BF50" s="848"/>
      <c r="BG50" s="848"/>
      <c r="BH50" s="848"/>
      <c r="BI50" s="848"/>
      <c r="BJ50" s="848"/>
      <c r="BK50" s="848"/>
      <c r="BL50" s="848"/>
      <c r="BM50" s="848"/>
      <c r="BN50" s="848"/>
      <c r="BO50" s="848"/>
      <c r="BP50" s="848"/>
      <c r="BQ50" s="848"/>
      <c r="BR50" s="848"/>
      <c r="BS50" s="848"/>
      <c r="BT50" s="848"/>
      <c r="BU50" s="848"/>
      <c r="BV50" s="848"/>
      <c r="BW50" s="848"/>
      <c r="BX50" s="848"/>
      <c r="BY50" s="848"/>
      <c r="BZ50" s="874"/>
      <c r="CS50" s="1078"/>
      <c r="CT50" s="1078"/>
      <c r="CU50" s="1078"/>
      <c r="CV50" s="1078"/>
      <c r="CW50" s="1078"/>
      <c r="CX50" s="1078"/>
      <c r="CY50" s="1078"/>
      <c r="CZ50" s="1078"/>
      <c r="DA50" s="1078"/>
      <c r="DB50" s="1078"/>
      <c r="DC50" s="1078"/>
      <c r="DD50" s="1078"/>
      <c r="DE50" s="1078"/>
      <c r="DF50" s="1078"/>
      <c r="DG50" s="1078"/>
      <c r="DH50" s="1078"/>
      <c r="DI50" s="1078"/>
      <c r="DJ50" s="1078"/>
      <c r="DK50" s="1078"/>
      <c r="DL50" s="1078"/>
      <c r="DM50" s="1078"/>
      <c r="DN50" s="1078"/>
      <c r="DO50" s="1078"/>
      <c r="DP50" s="1078"/>
      <c r="DQ50" s="1078"/>
      <c r="DR50" s="1078"/>
      <c r="DS50" s="1078"/>
      <c r="DT50" s="1078"/>
      <c r="DU50" s="1078"/>
      <c r="DV50" s="1078"/>
      <c r="DW50" s="1078"/>
      <c r="DX50" s="1078"/>
      <c r="DY50" s="1078"/>
      <c r="DZ50" s="1081"/>
    </row>
    <row r="51" spans="2:130" s="247" customFormat="1" ht="11.65">
      <c r="E51" s="3065"/>
      <c r="Q51" s="309"/>
      <c r="R51" s="309"/>
      <c r="S51" s="309"/>
      <c r="T51" s="309"/>
      <c r="U51" s="494"/>
      <c r="V51" s="494"/>
      <c r="W51" s="494"/>
      <c r="X51" s="521"/>
      <c r="Y51" s="533"/>
      <c r="Z51" s="591"/>
      <c r="AA51" s="615"/>
      <c r="AB51" s="848"/>
      <c r="AC51" s="848"/>
      <c r="AD51" s="848"/>
      <c r="AE51" s="848"/>
      <c r="AF51" s="848"/>
      <c r="AG51" s="848"/>
      <c r="AH51" s="848"/>
      <c r="AI51" s="848"/>
      <c r="AJ51" s="923"/>
      <c r="AK51" s="982"/>
      <c r="AL51" s="982"/>
      <c r="AM51" s="848"/>
      <c r="AN51" s="1111"/>
      <c r="AO51" s="1111"/>
      <c r="AP51" s="848"/>
      <c r="AQ51" s="848"/>
      <c r="AR51" s="848"/>
      <c r="AS51" s="848"/>
      <c r="AT51" s="539"/>
      <c r="AU51" s="848"/>
      <c r="AV51" s="848"/>
      <c r="AW51" s="848"/>
      <c r="AX51" s="848"/>
      <c r="AY51" s="848"/>
      <c r="AZ51" s="848"/>
      <c r="BA51" s="848"/>
      <c r="BB51" s="848"/>
      <c r="BC51" s="848"/>
      <c r="BD51" s="848"/>
      <c r="BE51" s="848"/>
      <c r="BF51" s="848"/>
      <c r="BG51" s="848"/>
      <c r="BH51" s="848"/>
      <c r="BI51" s="848"/>
      <c r="BJ51" s="848"/>
      <c r="BK51" s="848"/>
      <c r="BL51" s="848"/>
      <c r="BM51" s="848"/>
      <c r="BN51" s="848"/>
      <c r="BO51" s="848"/>
      <c r="BP51" s="848"/>
      <c r="BQ51" s="848"/>
      <c r="BR51" s="848"/>
      <c r="BS51" s="848"/>
      <c r="BT51" s="848"/>
      <c r="BU51" s="848"/>
      <c r="BV51" s="848"/>
      <c r="BW51" s="848"/>
      <c r="BX51" s="848"/>
      <c r="BY51" s="848"/>
      <c r="BZ51" s="874"/>
      <c r="CS51" s="1078"/>
      <c r="CT51" s="1078"/>
      <c r="CU51" s="1078"/>
      <c r="CV51" s="1078"/>
      <c r="CW51" s="1078"/>
      <c r="CX51" s="1078"/>
      <c r="CY51" s="1078"/>
      <c r="CZ51" s="1078"/>
      <c r="DA51" s="1078"/>
      <c r="DB51" s="1078"/>
      <c r="DC51" s="1078"/>
      <c r="DD51" s="1078"/>
      <c r="DE51" s="1078"/>
      <c r="DF51" s="1078"/>
      <c r="DG51" s="1078"/>
      <c r="DH51" s="1078"/>
      <c r="DI51" s="1078"/>
      <c r="DJ51" s="1078"/>
      <c r="DK51" s="1078"/>
      <c r="DL51" s="1078"/>
      <c r="DM51" s="1078"/>
      <c r="DN51" s="1078"/>
      <c r="DO51" s="1078"/>
      <c r="DP51" s="1078"/>
      <c r="DQ51" s="1078"/>
      <c r="DR51" s="1078"/>
      <c r="DS51" s="1078"/>
      <c r="DT51" s="1078"/>
      <c r="DU51" s="1078"/>
      <c r="DV51" s="1078"/>
      <c r="DW51" s="1078"/>
      <c r="DX51" s="1078"/>
      <c r="DY51" s="1078"/>
      <c r="DZ51" s="1081"/>
    </row>
    <row r="52" spans="2:130" s="247" customFormat="1" ht="13.5" customHeight="1">
      <c r="C52" s="247" t="s">
        <v>24</v>
      </c>
      <c r="D52" s="247" t="s">
        <v>27</v>
      </c>
      <c r="E52" s="3065"/>
      <c r="N52" s="370"/>
      <c r="O52" s="2457">
        <v>214</v>
      </c>
      <c r="P52" s="2457"/>
      <c r="Q52" s="290">
        <v>209</v>
      </c>
      <c r="R52" s="345">
        <v>204</v>
      </c>
      <c r="S52" s="3058">
        <v>199</v>
      </c>
      <c r="T52" s="3058"/>
      <c r="U52" s="3115">
        <v>194</v>
      </c>
      <c r="V52" s="3116"/>
      <c r="W52" s="3058">
        <v>189</v>
      </c>
      <c r="X52" s="3088"/>
      <c r="Y52" s="537"/>
      <c r="Z52" s="537"/>
      <c r="AA52" s="615"/>
      <c r="AB52" s="848"/>
      <c r="AC52" s="848"/>
      <c r="AD52" s="848"/>
      <c r="AE52" s="848"/>
      <c r="AF52" s="848"/>
      <c r="AG52" s="848"/>
      <c r="AH52" s="848"/>
      <c r="AI52" s="848"/>
      <c r="AJ52" s="923"/>
      <c r="AK52" s="982"/>
      <c r="AL52" s="982"/>
      <c r="AM52" s="848"/>
      <c r="AN52" s="1111"/>
      <c r="AO52" s="1111"/>
      <c r="AP52" s="848"/>
      <c r="AQ52" s="848"/>
      <c r="AR52" s="848"/>
      <c r="AS52" s="848"/>
      <c r="AT52" s="539"/>
      <c r="AU52" s="848"/>
      <c r="AV52" s="848"/>
      <c r="AW52" s="848"/>
      <c r="AX52" s="848"/>
      <c r="AY52" s="848"/>
      <c r="AZ52" s="848"/>
      <c r="BA52" s="848"/>
      <c r="BB52" s="848"/>
      <c r="BC52" s="848"/>
      <c r="BD52" s="848"/>
      <c r="BE52" s="848"/>
      <c r="BF52" s="848"/>
      <c r="BG52" s="848"/>
      <c r="BH52" s="848"/>
      <c r="BI52" s="848"/>
      <c r="BJ52" s="848"/>
      <c r="BK52" s="848"/>
      <c r="BL52" s="848"/>
      <c r="BM52" s="848"/>
      <c r="BN52" s="848"/>
      <c r="BO52" s="848"/>
      <c r="BP52" s="848"/>
      <c r="BQ52" s="848"/>
      <c r="BR52" s="848"/>
      <c r="BS52" s="848"/>
      <c r="BT52" s="848"/>
      <c r="BU52" s="848"/>
      <c r="BV52" s="848"/>
      <c r="BW52" s="848"/>
      <c r="BX52" s="848"/>
      <c r="BY52" s="848"/>
      <c r="BZ52" s="874"/>
      <c r="CS52" s="1078"/>
      <c r="CT52" s="1078"/>
      <c r="CU52" s="1078"/>
      <c r="CV52" s="1078"/>
      <c r="CW52" s="1078"/>
      <c r="CX52" s="1078"/>
      <c r="CY52" s="1078"/>
      <c r="CZ52" s="1078"/>
      <c r="DA52" s="1078"/>
      <c r="DB52" s="1078"/>
      <c r="DC52" s="1078"/>
      <c r="DD52" s="1078"/>
      <c r="DE52" s="1078"/>
      <c r="DF52" s="1078"/>
      <c r="DG52" s="1078"/>
      <c r="DH52" s="1078"/>
      <c r="DI52" s="1078"/>
      <c r="DJ52" s="1078"/>
      <c r="DK52" s="1078"/>
      <c r="DL52" s="1078"/>
      <c r="DM52" s="1078"/>
      <c r="DN52" s="1078"/>
      <c r="DO52" s="1078"/>
      <c r="DP52" s="1078"/>
      <c r="DQ52" s="1078"/>
      <c r="DR52" s="1078"/>
      <c r="DS52" s="1078"/>
      <c r="DT52" s="1078"/>
      <c r="DU52" s="1078"/>
      <c r="DV52" s="1078"/>
      <c r="DW52" s="1078"/>
      <c r="DX52" s="1078"/>
      <c r="DY52" s="1078"/>
      <c r="DZ52" s="1081"/>
    </row>
    <row r="53" spans="2:130" s="247" customFormat="1" ht="11.65">
      <c r="C53" s="247" t="s">
        <v>256</v>
      </c>
      <c r="E53" s="3065"/>
      <c r="O53" s="2457"/>
      <c r="P53" s="2457"/>
      <c r="Q53" s="3063">
        <v>204</v>
      </c>
      <c r="R53" s="3063"/>
      <c r="S53" s="3063"/>
      <c r="T53" s="3063">
        <v>199</v>
      </c>
      <c r="U53" s="3063"/>
      <c r="V53" s="3063"/>
      <c r="W53" s="3058">
        <v>194</v>
      </c>
      <c r="X53" s="3058"/>
      <c r="Y53" s="3058"/>
      <c r="Z53" s="3089"/>
      <c r="AA53" s="3057">
        <v>189</v>
      </c>
      <c r="AB53" s="3058"/>
      <c r="AC53" s="3058"/>
      <c r="AD53" s="3058"/>
      <c r="AE53" s="849"/>
      <c r="AF53" s="848"/>
      <c r="AG53" s="848"/>
      <c r="AH53" s="848"/>
      <c r="AI53" s="848"/>
      <c r="AJ53" s="923"/>
      <c r="AK53" s="982"/>
      <c r="AL53" s="982"/>
      <c r="AM53" s="848"/>
      <c r="AN53" s="1111"/>
      <c r="AO53" s="1111"/>
      <c r="AP53" s="848"/>
      <c r="AQ53" s="848"/>
      <c r="AR53" s="848"/>
      <c r="AS53" s="848"/>
      <c r="AT53" s="539"/>
      <c r="AU53" s="848"/>
      <c r="AV53" s="848"/>
      <c r="AW53" s="848"/>
      <c r="AX53" s="848"/>
      <c r="AY53" s="848"/>
      <c r="AZ53" s="848"/>
      <c r="BA53" s="848"/>
      <c r="BB53" s="848"/>
      <c r="BC53" s="848"/>
      <c r="BD53" s="848"/>
      <c r="BE53" s="848"/>
      <c r="BF53" s="848"/>
      <c r="BG53" s="848"/>
      <c r="BH53" s="848"/>
      <c r="BI53" s="848"/>
      <c r="BJ53" s="848"/>
      <c r="BK53" s="848"/>
      <c r="BL53" s="848"/>
      <c r="BM53" s="848"/>
      <c r="BN53" s="848"/>
      <c r="BO53" s="848"/>
      <c r="BP53" s="848"/>
      <c r="BQ53" s="848"/>
      <c r="BR53" s="848"/>
      <c r="BS53" s="848"/>
      <c r="BT53" s="848"/>
      <c r="BU53" s="848"/>
      <c r="BV53" s="848"/>
      <c r="BW53" s="848"/>
      <c r="BX53" s="848"/>
      <c r="BY53" s="848"/>
      <c r="BZ53" s="874"/>
      <c r="CS53" s="1078"/>
      <c r="CT53" s="1078"/>
      <c r="CU53" s="1078"/>
      <c r="CV53" s="1078"/>
      <c r="CW53" s="1078"/>
      <c r="CX53" s="1078"/>
      <c r="CY53" s="1078"/>
      <c r="CZ53" s="1078"/>
      <c r="DA53" s="1078"/>
      <c r="DB53" s="1078"/>
      <c r="DC53" s="1078"/>
      <c r="DD53" s="1078"/>
      <c r="DE53" s="1078"/>
      <c r="DF53" s="1078"/>
      <c r="DG53" s="1078"/>
      <c r="DH53" s="1078"/>
      <c r="DI53" s="1078"/>
      <c r="DJ53" s="1078"/>
      <c r="DK53" s="1078"/>
      <c r="DL53" s="1078"/>
      <c r="DM53" s="1078"/>
      <c r="DN53" s="1078"/>
      <c r="DO53" s="1078"/>
      <c r="DP53" s="1078"/>
      <c r="DQ53" s="1078"/>
      <c r="DR53" s="1078"/>
      <c r="DS53" s="1078"/>
      <c r="DT53" s="1078"/>
      <c r="DU53" s="1078"/>
      <c r="DV53" s="1078"/>
      <c r="DW53" s="1078"/>
      <c r="DX53" s="1078"/>
      <c r="DY53" s="1078"/>
      <c r="DZ53" s="1081"/>
    </row>
    <row r="54" spans="2:130" s="247" customFormat="1" ht="11.65">
      <c r="D54" s="247" t="s">
        <v>28</v>
      </c>
      <c r="E54" s="3065"/>
      <c r="Q54" s="309"/>
      <c r="R54" s="309"/>
      <c r="S54" s="309"/>
      <c r="T54" s="309"/>
      <c r="U54" s="494"/>
      <c r="V54" s="494"/>
      <c r="W54" s="494"/>
      <c r="X54" s="521"/>
      <c r="Y54" s="533"/>
      <c r="Z54" s="591"/>
      <c r="AA54" s="615"/>
      <c r="AB54" s="848"/>
      <c r="AC54" s="848"/>
      <c r="AD54" s="848"/>
      <c r="AE54" s="848"/>
      <c r="AF54" s="848"/>
      <c r="AG54" s="848"/>
      <c r="AH54" s="848"/>
      <c r="AI54" s="848"/>
      <c r="AJ54" s="923"/>
      <c r="AK54" s="982"/>
      <c r="AL54" s="982"/>
      <c r="AM54" s="848"/>
      <c r="AN54" s="1111"/>
      <c r="AO54" s="1111"/>
      <c r="AP54" s="848"/>
      <c r="AQ54" s="848"/>
      <c r="AR54" s="848"/>
      <c r="AS54" s="848"/>
      <c r="AT54" s="539"/>
      <c r="AU54" s="848"/>
      <c r="AV54" s="848"/>
      <c r="AW54" s="848"/>
      <c r="AX54" s="848"/>
      <c r="AY54" s="848"/>
      <c r="AZ54" s="848"/>
      <c r="BA54" s="848"/>
      <c r="BB54" s="848"/>
      <c r="BC54" s="848"/>
      <c r="BD54" s="848"/>
      <c r="BE54" s="848"/>
      <c r="BF54" s="848"/>
      <c r="BG54" s="848"/>
      <c r="BH54" s="848"/>
      <c r="BI54" s="848"/>
      <c r="BJ54" s="848"/>
      <c r="BK54" s="848"/>
      <c r="BL54" s="848"/>
      <c r="BM54" s="848"/>
      <c r="BN54" s="848"/>
      <c r="BO54" s="848"/>
      <c r="BP54" s="848"/>
      <c r="BQ54" s="848"/>
      <c r="BR54" s="848"/>
      <c r="BS54" s="848"/>
      <c r="BT54" s="848"/>
      <c r="BU54" s="848"/>
      <c r="BV54" s="848"/>
      <c r="BW54" s="848"/>
      <c r="BX54" s="848"/>
      <c r="BY54" s="848"/>
      <c r="BZ54" s="874"/>
      <c r="CS54" s="1078"/>
      <c r="CT54" s="1078"/>
      <c r="CU54" s="1078"/>
      <c r="CV54" s="1078"/>
      <c r="CW54" s="1078"/>
      <c r="CX54" s="1078"/>
      <c r="CY54" s="1078"/>
      <c r="CZ54" s="1078"/>
      <c r="DA54" s="1078"/>
      <c r="DB54" s="1078"/>
      <c r="DC54" s="1078"/>
      <c r="DD54" s="1078"/>
      <c r="DE54" s="1078"/>
      <c r="DF54" s="1078"/>
      <c r="DG54" s="1078"/>
      <c r="DH54" s="1078"/>
      <c r="DI54" s="1078"/>
      <c r="DJ54" s="1078"/>
      <c r="DK54" s="1078"/>
      <c r="DL54" s="1078"/>
      <c r="DM54" s="1078"/>
      <c r="DN54" s="1078"/>
      <c r="DO54" s="1078"/>
      <c r="DP54" s="1078"/>
      <c r="DQ54" s="1078"/>
      <c r="DR54" s="1078"/>
      <c r="DS54" s="1078"/>
      <c r="DT54" s="1078"/>
      <c r="DU54" s="1078"/>
      <c r="DV54" s="1078"/>
      <c r="DW54" s="1078"/>
      <c r="DX54" s="1078"/>
      <c r="DY54" s="1078"/>
      <c r="DZ54" s="1081"/>
    </row>
    <row r="55" spans="2:130" s="247" customFormat="1" ht="11.65">
      <c r="C55" s="247" t="s">
        <v>25</v>
      </c>
      <c r="D55" s="247" t="s">
        <v>29</v>
      </c>
      <c r="E55" s="3065"/>
      <c r="R55" s="3114">
        <v>208</v>
      </c>
      <c r="S55" s="3114"/>
      <c r="T55" s="532" t="s">
        <v>594</v>
      </c>
      <c r="U55" s="532" t="s">
        <v>594</v>
      </c>
      <c r="V55" s="532" t="s">
        <v>594</v>
      </c>
      <c r="W55" s="394" t="s">
        <v>594</v>
      </c>
      <c r="X55" s="523" t="s">
        <v>594</v>
      </c>
      <c r="Y55" s="394" t="s">
        <v>594</v>
      </c>
      <c r="Z55" s="394" t="s">
        <v>594</v>
      </c>
      <c r="AA55" s="622" t="s">
        <v>594</v>
      </c>
      <c r="AB55" s="394" t="s">
        <v>594</v>
      </c>
      <c r="AC55" s="394" t="s">
        <v>594</v>
      </c>
      <c r="AD55" s="394" t="s">
        <v>594</v>
      </c>
      <c r="AE55" s="394"/>
      <c r="AF55" s="394" t="s">
        <v>594</v>
      </c>
      <c r="AG55" s="394" t="s">
        <v>594</v>
      </c>
      <c r="AH55" s="394" t="s">
        <v>594</v>
      </c>
      <c r="AI55" s="848"/>
      <c r="AJ55" s="923"/>
      <c r="AK55" s="982"/>
      <c r="AL55" s="982"/>
      <c r="AM55" s="848"/>
      <c r="AN55" s="1111"/>
      <c r="AO55" s="1111"/>
      <c r="AP55" s="848"/>
      <c r="AQ55" s="848"/>
      <c r="AR55" s="848"/>
      <c r="AS55" s="848"/>
      <c r="AT55" s="539"/>
      <c r="AU55" s="848"/>
      <c r="AV55" s="848"/>
      <c r="AW55" s="848"/>
      <c r="AX55" s="848"/>
      <c r="AY55" s="848"/>
      <c r="AZ55" s="848"/>
      <c r="BA55" s="848"/>
      <c r="BB55" s="848"/>
      <c r="BC55" s="848"/>
      <c r="BD55" s="848"/>
      <c r="BE55" s="848"/>
      <c r="BF55" s="848"/>
      <c r="BG55" s="848"/>
      <c r="BH55" s="848"/>
      <c r="BI55" s="848"/>
      <c r="BJ55" s="848"/>
      <c r="BK55" s="848"/>
      <c r="BL55" s="848"/>
      <c r="BM55" s="848"/>
      <c r="BN55" s="848"/>
      <c r="BO55" s="848"/>
      <c r="BP55" s="848"/>
      <c r="BQ55" s="848"/>
      <c r="BR55" s="848"/>
      <c r="BS55" s="848"/>
      <c r="BT55" s="848"/>
      <c r="BU55" s="848"/>
      <c r="BV55" s="848"/>
      <c r="BW55" s="848"/>
      <c r="BX55" s="848"/>
      <c r="BY55" s="848"/>
      <c r="BZ55" s="874"/>
      <c r="CS55" s="1078"/>
      <c r="CT55" s="1078"/>
      <c r="CU55" s="1078"/>
      <c r="CV55" s="1078"/>
      <c r="CW55" s="1078"/>
      <c r="CX55" s="1078"/>
      <c r="CY55" s="1078"/>
      <c r="CZ55" s="1078"/>
      <c r="DA55" s="1078"/>
      <c r="DB55" s="1078"/>
      <c r="DC55" s="1078"/>
      <c r="DD55" s="1078"/>
      <c r="DE55" s="1078"/>
      <c r="DF55" s="1078"/>
      <c r="DG55" s="1078"/>
      <c r="DH55" s="1078"/>
      <c r="DI55" s="1078"/>
      <c r="DJ55" s="1078"/>
      <c r="DK55" s="1078"/>
      <c r="DL55" s="1078"/>
      <c r="DM55" s="1078"/>
      <c r="DN55" s="1078"/>
      <c r="DO55" s="1078"/>
      <c r="DP55" s="1078"/>
      <c r="DQ55" s="1078"/>
      <c r="DR55" s="1078"/>
      <c r="DS55" s="1078"/>
      <c r="DT55" s="1078"/>
      <c r="DU55" s="1078"/>
      <c r="DV55" s="1078"/>
      <c r="DW55" s="1078"/>
      <c r="DX55" s="1078"/>
      <c r="DY55" s="1078"/>
      <c r="DZ55" s="1081"/>
    </row>
    <row r="56" spans="2:130" s="247" customFormat="1" ht="11.65">
      <c r="D56" s="247" t="s">
        <v>30</v>
      </c>
      <c r="E56" s="3065"/>
      <c r="R56" s="3114"/>
      <c r="S56" s="3114"/>
      <c r="T56" s="3117">
        <v>204</v>
      </c>
      <c r="U56" s="3117"/>
      <c r="V56" s="3117"/>
      <c r="W56" s="3020">
        <v>204</v>
      </c>
      <c r="X56" s="3020"/>
      <c r="Y56" s="3020"/>
      <c r="Z56" s="3085"/>
      <c r="AA56" s="3059">
        <v>199</v>
      </c>
      <c r="AB56" s="3020"/>
      <c r="AC56" s="3020"/>
      <c r="AD56" s="3020"/>
      <c r="AE56" s="848"/>
      <c r="AF56" s="3020">
        <v>194</v>
      </c>
      <c r="AG56" s="3020"/>
      <c r="AH56" s="3020"/>
      <c r="AI56" s="3020"/>
      <c r="AJ56" s="923"/>
      <c r="AK56" s="982"/>
      <c r="AL56" s="982"/>
      <c r="AM56" s="848"/>
      <c r="AN56" s="1111"/>
      <c r="AO56" s="1111"/>
      <c r="AP56" s="848"/>
      <c r="AQ56" s="848"/>
      <c r="AR56" s="848"/>
      <c r="AS56" s="848"/>
      <c r="AT56" s="539"/>
      <c r="AU56" s="848"/>
      <c r="AV56" s="848"/>
      <c r="AW56" s="848"/>
      <c r="AX56" s="848"/>
      <c r="AY56" s="848"/>
      <c r="AZ56" s="848"/>
      <c r="BA56" s="848"/>
      <c r="BB56" s="848"/>
      <c r="BC56" s="848"/>
      <c r="BD56" s="848"/>
      <c r="BE56" s="848"/>
      <c r="BF56" s="848"/>
      <c r="BG56" s="848"/>
      <c r="BH56" s="848"/>
      <c r="BI56" s="848"/>
      <c r="BJ56" s="848"/>
      <c r="BK56" s="848"/>
      <c r="BL56" s="848"/>
      <c r="BM56" s="848"/>
      <c r="BN56" s="848"/>
      <c r="BO56" s="848"/>
      <c r="BP56" s="848"/>
      <c r="BQ56" s="848"/>
      <c r="BR56" s="848"/>
      <c r="BS56" s="848"/>
      <c r="BT56" s="848"/>
      <c r="BU56" s="848"/>
      <c r="BV56" s="848"/>
      <c r="BW56" s="848"/>
      <c r="BX56" s="848"/>
      <c r="BY56" s="848"/>
      <c r="BZ56" s="874"/>
      <c r="CS56" s="1078"/>
      <c r="CT56" s="1078"/>
      <c r="CU56" s="1078"/>
      <c r="CV56" s="1078"/>
      <c r="CW56" s="1078"/>
      <c r="CX56" s="1078"/>
      <c r="CY56" s="1078"/>
      <c r="CZ56" s="1078"/>
      <c r="DA56" s="1078"/>
      <c r="DB56" s="1078"/>
      <c r="DC56" s="1078"/>
      <c r="DD56" s="1078"/>
      <c r="DE56" s="1078"/>
      <c r="DF56" s="1078"/>
      <c r="DG56" s="1078"/>
      <c r="DH56" s="1078"/>
      <c r="DI56" s="1078"/>
      <c r="DJ56" s="1078"/>
      <c r="DK56" s="1078"/>
      <c r="DL56" s="1078"/>
      <c r="DM56" s="1078"/>
      <c r="DN56" s="1078"/>
      <c r="DO56" s="1078"/>
      <c r="DP56" s="1078"/>
      <c r="DQ56" s="1078"/>
      <c r="DR56" s="1078"/>
      <c r="DS56" s="1078"/>
      <c r="DT56" s="1078"/>
      <c r="DU56" s="1078"/>
      <c r="DV56" s="1078"/>
      <c r="DW56" s="1078"/>
      <c r="DX56" s="1078"/>
      <c r="DY56" s="1078"/>
      <c r="DZ56" s="1081"/>
    </row>
    <row r="57" spans="2:130" s="247" customFormat="1" ht="11.65">
      <c r="D57" s="247" t="s">
        <v>31</v>
      </c>
      <c r="E57" s="3065"/>
      <c r="Q57" s="309"/>
      <c r="R57" s="309"/>
      <c r="S57" s="309"/>
      <c r="T57" s="309"/>
      <c r="U57" s="494"/>
      <c r="V57" s="494"/>
      <c r="W57" s="494"/>
      <c r="X57" s="521"/>
      <c r="Y57" s="533"/>
      <c r="Z57" s="591"/>
      <c r="AA57" s="615"/>
      <c r="AB57" s="848"/>
      <c r="AC57" s="848"/>
      <c r="AD57" s="848"/>
      <c r="AE57" s="848"/>
      <c r="AF57" s="848"/>
      <c r="AG57" s="848"/>
      <c r="AH57" s="848"/>
      <c r="AI57" s="848"/>
      <c r="AJ57" s="923"/>
      <c r="AK57" s="982"/>
      <c r="AL57" s="982"/>
      <c r="AM57" s="848"/>
      <c r="AN57" s="1111"/>
      <c r="AO57" s="1111"/>
      <c r="AP57" s="848"/>
      <c r="AQ57" s="848"/>
      <c r="AR57" s="848"/>
      <c r="AS57" s="848"/>
      <c r="AT57" s="539"/>
      <c r="AU57" s="848"/>
      <c r="AV57" s="848"/>
      <c r="AW57" s="848"/>
      <c r="AX57" s="848"/>
      <c r="AY57" s="848"/>
      <c r="AZ57" s="848"/>
      <c r="BA57" s="848"/>
      <c r="BB57" s="848"/>
      <c r="BC57" s="848"/>
      <c r="BD57" s="848"/>
      <c r="BE57" s="848"/>
      <c r="BF57" s="848"/>
      <c r="BG57" s="848"/>
      <c r="BH57" s="848"/>
      <c r="BI57" s="848"/>
      <c r="BJ57" s="848"/>
      <c r="BK57" s="848"/>
      <c r="BL57" s="848"/>
      <c r="BM57" s="848"/>
      <c r="BN57" s="848"/>
      <c r="BO57" s="848"/>
      <c r="BP57" s="848"/>
      <c r="BQ57" s="848"/>
      <c r="BR57" s="848"/>
      <c r="BS57" s="848"/>
      <c r="BT57" s="848"/>
      <c r="BU57" s="848"/>
      <c r="BV57" s="848"/>
      <c r="BW57" s="848"/>
      <c r="BX57" s="848"/>
      <c r="BY57" s="848"/>
      <c r="BZ57" s="874"/>
      <c r="CS57" s="1078"/>
      <c r="CT57" s="1078"/>
      <c r="CU57" s="1078"/>
      <c r="CV57" s="1078"/>
      <c r="CW57" s="1078"/>
      <c r="CX57" s="1078"/>
      <c r="CY57" s="1078"/>
      <c r="CZ57" s="1078"/>
      <c r="DA57" s="1078"/>
      <c r="DB57" s="1078"/>
      <c r="DC57" s="1078"/>
      <c r="DD57" s="1078"/>
      <c r="DE57" s="1078"/>
      <c r="DF57" s="1078"/>
      <c r="DG57" s="1078"/>
      <c r="DH57" s="1078"/>
      <c r="DI57" s="1078"/>
      <c r="DJ57" s="1078"/>
      <c r="DK57" s="1078"/>
      <c r="DL57" s="1078"/>
      <c r="DM57" s="1078"/>
      <c r="DN57" s="1078"/>
      <c r="DO57" s="1078"/>
      <c r="DP57" s="1078"/>
      <c r="DQ57" s="1078"/>
      <c r="DR57" s="1078"/>
      <c r="DS57" s="1078"/>
      <c r="DT57" s="1078"/>
      <c r="DU57" s="1078"/>
      <c r="DV57" s="1078"/>
      <c r="DW57" s="1078"/>
      <c r="DX57" s="1078"/>
      <c r="DY57" s="1078"/>
      <c r="DZ57" s="1081"/>
    </row>
    <row r="58" spans="2:130" s="247" customFormat="1" ht="11.65">
      <c r="C58" s="247" t="s">
        <v>26</v>
      </c>
      <c r="D58" s="247" t="s">
        <v>32</v>
      </c>
      <c r="E58" s="3066"/>
      <c r="Q58" s="309"/>
      <c r="R58" s="309"/>
      <c r="S58" s="309"/>
      <c r="T58" s="309"/>
      <c r="U58" s="494"/>
      <c r="V58" s="494"/>
      <c r="W58" s="494"/>
      <c r="X58" s="521"/>
      <c r="Y58" s="533"/>
      <c r="Z58" s="591"/>
      <c r="AA58" s="615"/>
      <c r="AB58" s="848"/>
      <c r="AC58" s="848"/>
      <c r="AD58" s="848"/>
      <c r="AE58" s="848"/>
      <c r="AF58" s="848"/>
      <c r="AG58" s="848"/>
      <c r="AH58" s="848"/>
      <c r="AI58" s="848"/>
      <c r="AJ58" s="923"/>
      <c r="AK58" s="982"/>
      <c r="AL58" s="982"/>
      <c r="AM58" s="848"/>
      <c r="AN58" s="1111"/>
      <c r="AO58" s="1111"/>
      <c r="AP58" s="848"/>
      <c r="AQ58" s="848"/>
      <c r="AR58" s="848"/>
      <c r="AS58" s="848"/>
      <c r="AT58" s="539"/>
      <c r="AU58" s="848"/>
      <c r="AV58" s="848"/>
      <c r="AW58" s="848"/>
      <c r="AX58" s="848"/>
      <c r="AY58" s="848"/>
      <c r="AZ58" s="848"/>
      <c r="BA58" s="848"/>
      <c r="BB58" s="848"/>
      <c r="BC58" s="848"/>
      <c r="BD58" s="848"/>
      <c r="BE58" s="848"/>
      <c r="BF58" s="848"/>
      <c r="BG58" s="848"/>
      <c r="BH58" s="848"/>
      <c r="BI58" s="848"/>
      <c r="BJ58" s="848"/>
      <c r="BK58" s="848"/>
      <c r="BL58" s="848"/>
      <c r="BM58" s="848"/>
      <c r="BN58" s="848"/>
      <c r="BO58" s="848"/>
      <c r="BP58" s="848"/>
      <c r="BQ58" s="848"/>
      <c r="BR58" s="848"/>
      <c r="BS58" s="848"/>
      <c r="BT58" s="848"/>
      <c r="BU58" s="848"/>
      <c r="BV58" s="848"/>
      <c r="BW58" s="848"/>
      <c r="BX58" s="848"/>
      <c r="BY58" s="848"/>
      <c r="BZ58" s="874"/>
      <c r="CS58" s="1078"/>
      <c r="CT58" s="1078"/>
      <c r="CU58" s="1078"/>
      <c r="CV58" s="1078"/>
      <c r="CW58" s="1078"/>
      <c r="CX58" s="1078"/>
      <c r="CY58" s="1078"/>
      <c r="CZ58" s="1078"/>
      <c r="DA58" s="1078"/>
      <c r="DB58" s="1078"/>
      <c r="DC58" s="1078"/>
      <c r="DD58" s="1078"/>
      <c r="DE58" s="1078"/>
      <c r="DF58" s="1078"/>
      <c r="DG58" s="1078"/>
      <c r="DH58" s="1078"/>
      <c r="DI58" s="1078"/>
      <c r="DJ58" s="1078"/>
      <c r="DK58" s="1078"/>
      <c r="DL58" s="1078"/>
      <c r="DM58" s="1078"/>
      <c r="DN58" s="1078"/>
      <c r="DO58" s="1078"/>
      <c r="DP58" s="1078"/>
      <c r="DQ58" s="1078"/>
      <c r="DR58" s="1078"/>
      <c r="DS58" s="1078"/>
      <c r="DT58" s="1078"/>
      <c r="DU58" s="1078"/>
      <c r="DV58" s="1078"/>
      <c r="DW58" s="1078"/>
      <c r="DX58" s="1078"/>
      <c r="DY58" s="1078"/>
      <c r="DZ58" s="1081"/>
    </row>
    <row r="59" spans="2:130" s="247" customFormat="1" ht="11.65">
      <c r="B59" s="247" t="s">
        <v>15</v>
      </c>
      <c r="C59" s="247" t="s">
        <v>33</v>
      </c>
      <c r="D59" s="247" t="s">
        <v>34</v>
      </c>
      <c r="Q59" s="309"/>
      <c r="R59" s="309"/>
      <c r="S59" s="309"/>
      <c r="T59" s="309"/>
      <c r="U59" s="494"/>
      <c r="V59" s="494"/>
      <c r="W59" s="494"/>
      <c r="X59" s="521"/>
      <c r="Y59" s="533"/>
      <c r="Z59" s="591"/>
      <c r="AA59" s="615"/>
      <c r="AB59" s="848"/>
      <c r="AC59" s="848"/>
      <c r="AD59" s="848"/>
      <c r="AE59" s="848"/>
      <c r="AF59" s="848"/>
      <c r="AG59" s="848"/>
      <c r="AH59" s="848"/>
      <c r="AI59" s="848"/>
      <c r="AJ59" s="923"/>
      <c r="AK59" s="982"/>
      <c r="AL59" s="982"/>
      <c r="AM59" s="848"/>
      <c r="AN59" s="1111"/>
      <c r="AO59" s="1111"/>
      <c r="AP59" s="848"/>
      <c r="AQ59" s="848"/>
      <c r="AR59" s="848"/>
      <c r="AS59" s="848"/>
      <c r="AT59" s="539"/>
      <c r="AU59" s="848"/>
      <c r="AV59" s="848"/>
      <c r="AW59" s="848"/>
      <c r="AX59" s="848"/>
      <c r="AY59" s="848"/>
      <c r="AZ59" s="848"/>
      <c r="BA59" s="848"/>
      <c r="BB59" s="848"/>
      <c r="BC59" s="848"/>
      <c r="BD59" s="848"/>
      <c r="BE59" s="848"/>
      <c r="BF59" s="848"/>
      <c r="BG59" s="848"/>
      <c r="BH59" s="848"/>
      <c r="BI59" s="848"/>
      <c r="BJ59" s="848"/>
      <c r="BK59" s="848"/>
      <c r="BL59" s="848"/>
      <c r="BM59" s="848"/>
      <c r="BN59" s="848"/>
      <c r="BO59" s="848"/>
      <c r="BP59" s="848"/>
      <c r="BQ59" s="848"/>
      <c r="BR59" s="848"/>
      <c r="BS59" s="848"/>
      <c r="BT59" s="848"/>
      <c r="BU59" s="848"/>
      <c r="BV59" s="848"/>
      <c r="BW59" s="848"/>
      <c r="BX59" s="848"/>
      <c r="BY59" s="848"/>
      <c r="BZ59" s="874"/>
      <c r="CS59" s="1078"/>
      <c r="CT59" s="1078"/>
      <c r="CU59" s="1078"/>
      <c r="CV59" s="1078"/>
      <c r="CW59" s="1078"/>
      <c r="CX59" s="1078"/>
      <c r="CY59" s="1078"/>
      <c r="CZ59" s="1078"/>
      <c r="DA59" s="1078"/>
      <c r="DB59" s="1078"/>
      <c r="DC59" s="1078"/>
      <c r="DD59" s="1078"/>
      <c r="DE59" s="1078"/>
      <c r="DF59" s="1078"/>
      <c r="DG59" s="1078"/>
      <c r="DH59" s="1078"/>
      <c r="DI59" s="1078"/>
      <c r="DJ59" s="1078"/>
      <c r="DK59" s="1078"/>
      <c r="DL59" s="1078"/>
      <c r="DM59" s="1078"/>
      <c r="DN59" s="1078"/>
      <c r="DO59" s="1078"/>
      <c r="DP59" s="1078"/>
      <c r="DQ59" s="1078"/>
      <c r="DR59" s="1078"/>
      <c r="DS59" s="1078"/>
      <c r="DT59" s="1078"/>
      <c r="DU59" s="1078"/>
      <c r="DV59" s="1078"/>
      <c r="DW59" s="1078"/>
      <c r="DX59" s="1078"/>
      <c r="DY59" s="1078"/>
      <c r="DZ59" s="1081"/>
    </row>
    <row r="60" spans="2:130" s="247" customFormat="1" ht="11.65">
      <c r="D60" s="247" t="s">
        <v>35</v>
      </c>
      <c r="Q60" s="309"/>
      <c r="R60" s="309"/>
      <c r="S60" s="309"/>
      <c r="T60" s="309"/>
      <c r="U60" s="494"/>
      <c r="V60" s="494"/>
      <c r="W60" s="494"/>
      <c r="X60" s="521"/>
      <c r="Y60" s="533"/>
      <c r="Z60" s="591"/>
      <c r="AA60" s="615"/>
      <c r="AB60" s="848"/>
      <c r="AC60" s="848"/>
      <c r="AD60" s="848"/>
      <c r="AE60" s="848"/>
      <c r="AF60" s="848"/>
      <c r="AG60" s="848"/>
      <c r="AH60" s="848"/>
      <c r="AI60" s="848"/>
      <c r="AJ60" s="923"/>
      <c r="AK60" s="982"/>
      <c r="AL60" s="982"/>
      <c r="AM60" s="848"/>
      <c r="AN60" s="1111"/>
      <c r="AO60" s="1111"/>
      <c r="AP60" s="848"/>
      <c r="AQ60" s="848"/>
      <c r="AR60" s="848"/>
      <c r="AS60" s="848"/>
      <c r="AT60" s="539"/>
      <c r="AU60" s="848"/>
      <c r="AV60" s="848"/>
      <c r="AW60" s="848"/>
      <c r="AX60" s="848"/>
      <c r="AY60" s="848"/>
      <c r="AZ60" s="848"/>
      <c r="BA60" s="848"/>
      <c r="BB60" s="848"/>
      <c r="BC60" s="848"/>
      <c r="BD60" s="848"/>
      <c r="BE60" s="848"/>
      <c r="BF60" s="848"/>
      <c r="BG60" s="848"/>
      <c r="BH60" s="848"/>
      <c r="BI60" s="848"/>
      <c r="BJ60" s="848"/>
      <c r="BK60" s="848"/>
      <c r="BL60" s="848"/>
      <c r="BM60" s="848"/>
      <c r="BN60" s="848"/>
      <c r="BO60" s="848"/>
      <c r="BP60" s="848"/>
      <c r="BQ60" s="848"/>
      <c r="BR60" s="848"/>
      <c r="BS60" s="848"/>
      <c r="BT60" s="848"/>
      <c r="BU60" s="848"/>
      <c r="BV60" s="848"/>
      <c r="BW60" s="848"/>
      <c r="BX60" s="848"/>
      <c r="BY60" s="848"/>
      <c r="BZ60" s="874"/>
      <c r="CS60" s="1078"/>
      <c r="CT60" s="1078"/>
      <c r="CU60" s="1078"/>
      <c r="CV60" s="1078"/>
      <c r="CW60" s="1078"/>
      <c r="CX60" s="1078"/>
      <c r="CY60" s="1078"/>
      <c r="CZ60" s="1078"/>
      <c r="DA60" s="1078"/>
      <c r="DB60" s="1078"/>
      <c r="DC60" s="1078"/>
      <c r="DD60" s="1078"/>
      <c r="DE60" s="1078"/>
      <c r="DF60" s="1078"/>
      <c r="DG60" s="1078"/>
      <c r="DH60" s="1078"/>
      <c r="DI60" s="1078"/>
      <c r="DJ60" s="1078"/>
      <c r="DK60" s="1078"/>
      <c r="DL60" s="1078"/>
      <c r="DM60" s="1078"/>
      <c r="DN60" s="1078"/>
      <c r="DO60" s="1078"/>
      <c r="DP60" s="1078"/>
      <c r="DQ60" s="1078"/>
      <c r="DR60" s="1078"/>
      <c r="DS60" s="1078"/>
      <c r="DT60" s="1078"/>
      <c r="DU60" s="1078"/>
      <c r="DV60" s="1078"/>
      <c r="DW60" s="1078"/>
      <c r="DX60" s="1078"/>
      <c r="DY60" s="1078"/>
      <c r="DZ60" s="1081"/>
    </row>
    <row r="61" spans="2:130" s="247" customFormat="1" ht="11.65">
      <c r="D61" s="247" t="s">
        <v>36</v>
      </c>
      <c r="Q61" s="309"/>
      <c r="R61" s="309"/>
      <c r="S61" s="309"/>
      <c r="T61" s="309"/>
      <c r="U61" s="494"/>
      <c r="V61" s="494"/>
      <c r="W61" s="494"/>
      <c r="X61" s="521"/>
      <c r="Y61" s="533"/>
      <c r="Z61" s="591"/>
      <c r="AA61" s="615"/>
      <c r="AB61" s="848"/>
      <c r="AC61" s="848"/>
      <c r="AD61" s="848"/>
      <c r="AE61" s="848"/>
      <c r="AF61" s="848"/>
      <c r="AG61" s="848"/>
      <c r="AH61" s="848"/>
      <c r="AI61" s="848"/>
      <c r="AJ61" s="923"/>
      <c r="AK61" s="982"/>
      <c r="AL61" s="982"/>
      <c r="AM61" s="848"/>
      <c r="AN61" s="1111"/>
      <c r="AO61" s="1111"/>
      <c r="AP61" s="848"/>
      <c r="AQ61" s="848"/>
      <c r="AR61" s="848"/>
      <c r="AS61" s="848"/>
      <c r="AT61" s="539"/>
      <c r="AU61" s="848"/>
      <c r="AV61" s="848"/>
      <c r="AW61" s="848"/>
      <c r="AX61" s="848"/>
      <c r="AY61" s="848"/>
      <c r="AZ61" s="848"/>
      <c r="BA61" s="848"/>
      <c r="BB61" s="848"/>
      <c r="BC61" s="848"/>
      <c r="BD61" s="848"/>
      <c r="BE61" s="848"/>
      <c r="BF61" s="848"/>
      <c r="BG61" s="848"/>
      <c r="BH61" s="848"/>
      <c r="BI61" s="848"/>
      <c r="BJ61" s="848"/>
      <c r="BK61" s="848"/>
      <c r="BL61" s="848"/>
      <c r="BM61" s="848"/>
      <c r="BN61" s="848"/>
      <c r="BO61" s="848"/>
      <c r="BP61" s="848"/>
      <c r="BQ61" s="848"/>
      <c r="BR61" s="848"/>
      <c r="BS61" s="848"/>
      <c r="BT61" s="848"/>
      <c r="BU61" s="848"/>
      <c r="BV61" s="848"/>
      <c r="BW61" s="848"/>
      <c r="BX61" s="848"/>
      <c r="BY61" s="848"/>
      <c r="BZ61" s="874"/>
      <c r="CS61" s="1078"/>
      <c r="CT61" s="1078"/>
      <c r="CU61" s="1078"/>
      <c r="CV61" s="1078"/>
      <c r="CW61" s="1078"/>
      <c r="CX61" s="1078"/>
      <c r="CY61" s="1078"/>
      <c r="CZ61" s="1078"/>
      <c r="DA61" s="1078"/>
      <c r="DB61" s="1078"/>
      <c r="DC61" s="1078"/>
      <c r="DD61" s="1078"/>
      <c r="DE61" s="1078"/>
      <c r="DF61" s="1078"/>
      <c r="DG61" s="1078"/>
      <c r="DH61" s="1078"/>
      <c r="DI61" s="1078"/>
      <c r="DJ61" s="1078"/>
      <c r="DK61" s="1078"/>
      <c r="DL61" s="1078"/>
      <c r="DM61" s="1078"/>
      <c r="DN61" s="1078"/>
      <c r="DO61" s="1078"/>
      <c r="DP61" s="1078"/>
      <c r="DQ61" s="1078"/>
      <c r="DR61" s="1078"/>
      <c r="DS61" s="1078"/>
      <c r="DT61" s="1078"/>
      <c r="DU61" s="1078"/>
      <c r="DV61" s="1078"/>
      <c r="DW61" s="1078"/>
      <c r="DX61" s="1078"/>
      <c r="DY61" s="1078"/>
      <c r="DZ61" s="1081"/>
    </row>
    <row r="62" spans="2:130" s="247" customFormat="1" ht="11.65">
      <c r="Q62" s="309"/>
      <c r="R62" s="309"/>
      <c r="S62" s="309"/>
      <c r="T62" s="309"/>
      <c r="U62" s="494"/>
      <c r="V62" s="494"/>
      <c r="W62" s="494"/>
      <c r="X62" s="521"/>
      <c r="Y62" s="533"/>
      <c r="Z62" s="591"/>
      <c r="AA62" s="615"/>
      <c r="AB62" s="848"/>
      <c r="AC62" s="848"/>
      <c r="AD62" s="848"/>
      <c r="AE62" s="848"/>
      <c r="AF62" s="848"/>
      <c r="AG62" s="848"/>
      <c r="AH62" s="848"/>
      <c r="AI62" s="848"/>
      <c r="AJ62" s="923"/>
      <c r="AK62" s="982"/>
      <c r="AL62" s="982"/>
      <c r="AM62" s="848"/>
      <c r="AN62" s="1111"/>
      <c r="AO62" s="1111"/>
      <c r="AP62" s="848"/>
      <c r="AQ62" s="848"/>
      <c r="AR62" s="848"/>
      <c r="AS62" s="848"/>
      <c r="AT62" s="539"/>
      <c r="AU62" s="848"/>
      <c r="AV62" s="848"/>
      <c r="AW62" s="848"/>
      <c r="AX62" s="848"/>
      <c r="AY62" s="848"/>
      <c r="AZ62" s="848"/>
      <c r="BA62" s="848"/>
      <c r="BB62" s="848"/>
      <c r="BC62" s="848"/>
      <c r="BD62" s="848"/>
      <c r="BE62" s="848"/>
      <c r="BF62" s="848"/>
      <c r="BG62" s="848"/>
      <c r="BH62" s="848"/>
      <c r="BI62" s="848"/>
      <c r="BJ62" s="848"/>
      <c r="BK62" s="848"/>
      <c r="BL62" s="848"/>
      <c r="BM62" s="848"/>
      <c r="BN62" s="848"/>
      <c r="BO62" s="848"/>
      <c r="BP62" s="848"/>
      <c r="BQ62" s="848"/>
      <c r="BR62" s="848"/>
      <c r="BS62" s="848"/>
      <c r="BT62" s="848"/>
      <c r="BU62" s="848"/>
      <c r="BV62" s="848"/>
      <c r="BW62" s="848"/>
      <c r="BX62" s="848"/>
      <c r="BY62" s="848"/>
      <c r="BZ62" s="874"/>
      <c r="CS62" s="1078"/>
      <c r="CT62" s="1078"/>
      <c r="CU62" s="1078"/>
      <c r="CV62" s="1078"/>
      <c r="CW62" s="1078"/>
      <c r="CX62" s="1078"/>
      <c r="CY62" s="1078"/>
      <c r="CZ62" s="1078"/>
      <c r="DA62" s="1078"/>
      <c r="DB62" s="1078"/>
      <c r="DC62" s="1078"/>
      <c r="DD62" s="1078"/>
      <c r="DE62" s="1078"/>
      <c r="DF62" s="1078"/>
      <c r="DG62" s="1078"/>
      <c r="DH62" s="1078"/>
      <c r="DI62" s="1078"/>
      <c r="DJ62" s="1078"/>
      <c r="DK62" s="1078"/>
      <c r="DL62" s="1078"/>
      <c r="DM62" s="1078"/>
      <c r="DN62" s="1078"/>
      <c r="DO62" s="1078"/>
      <c r="DP62" s="1078"/>
      <c r="DQ62" s="1078"/>
      <c r="DR62" s="1078"/>
      <c r="DS62" s="1078"/>
      <c r="DT62" s="1078"/>
      <c r="DU62" s="1078"/>
      <c r="DV62" s="1078"/>
      <c r="DW62" s="1078"/>
      <c r="DX62" s="1078"/>
      <c r="DY62" s="1078"/>
      <c r="DZ62" s="1081"/>
    </row>
    <row r="63" spans="2:130" s="247" customFormat="1" ht="11.65">
      <c r="Q63" s="309"/>
      <c r="R63" s="309"/>
      <c r="S63" s="309"/>
      <c r="T63" s="309"/>
      <c r="U63" s="494"/>
      <c r="V63" s="494"/>
      <c r="W63" s="494"/>
      <c r="X63" s="521"/>
      <c r="Y63" s="533"/>
      <c r="Z63" s="591"/>
      <c r="AA63" s="615"/>
      <c r="AB63" s="848"/>
      <c r="AC63" s="848"/>
      <c r="AD63" s="848"/>
      <c r="AE63" s="848"/>
      <c r="AF63" s="848"/>
      <c r="AG63" s="848"/>
      <c r="AH63" s="848"/>
      <c r="AI63" s="848"/>
      <c r="AJ63" s="923"/>
      <c r="AK63" s="982"/>
      <c r="AL63" s="982"/>
      <c r="AM63" s="848"/>
      <c r="AN63" s="1111"/>
      <c r="AO63" s="1111"/>
      <c r="AP63" s="848"/>
      <c r="AQ63" s="848"/>
      <c r="AR63" s="848"/>
      <c r="AS63" s="848"/>
      <c r="AT63" s="539"/>
      <c r="AU63" s="848"/>
      <c r="AV63" s="848"/>
      <c r="AW63" s="848"/>
      <c r="AX63" s="848"/>
      <c r="AY63" s="848"/>
      <c r="AZ63" s="848"/>
      <c r="BA63" s="848"/>
      <c r="BB63" s="848"/>
      <c r="BC63" s="848"/>
      <c r="BD63" s="848"/>
      <c r="BE63" s="848"/>
      <c r="BF63" s="848"/>
      <c r="BG63" s="848"/>
      <c r="BH63" s="848"/>
      <c r="BI63" s="848"/>
      <c r="BJ63" s="848"/>
      <c r="BK63" s="848"/>
      <c r="BL63" s="848"/>
      <c r="BM63" s="848"/>
      <c r="BN63" s="848"/>
      <c r="BO63" s="848"/>
      <c r="BP63" s="848"/>
      <c r="BQ63" s="848"/>
      <c r="BR63" s="848"/>
      <c r="BS63" s="848"/>
      <c r="BT63" s="848"/>
      <c r="BU63" s="848"/>
      <c r="BV63" s="848"/>
      <c r="BW63" s="848"/>
      <c r="BX63" s="848"/>
      <c r="BY63" s="848"/>
      <c r="BZ63" s="874"/>
      <c r="CS63" s="1078"/>
      <c r="CT63" s="1078"/>
      <c r="CU63" s="1078"/>
      <c r="CV63" s="1078"/>
      <c r="CW63" s="1078"/>
      <c r="CX63" s="1078"/>
      <c r="CY63" s="1078"/>
      <c r="CZ63" s="1078"/>
      <c r="DA63" s="1078"/>
      <c r="DB63" s="1078"/>
      <c r="DC63" s="1078"/>
      <c r="DD63" s="1078"/>
      <c r="DE63" s="1078"/>
      <c r="DF63" s="1078"/>
      <c r="DG63" s="1078"/>
      <c r="DH63" s="1078"/>
      <c r="DI63" s="1078"/>
      <c r="DJ63" s="1078"/>
      <c r="DK63" s="1078"/>
      <c r="DL63" s="1078"/>
      <c r="DM63" s="1078"/>
      <c r="DN63" s="1078"/>
      <c r="DO63" s="1078"/>
      <c r="DP63" s="1078"/>
      <c r="DQ63" s="1078"/>
      <c r="DR63" s="1078"/>
      <c r="DS63" s="1078"/>
      <c r="DT63" s="1078"/>
      <c r="DU63" s="1078"/>
      <c r="DV63" s="1078"/>
      <c r="DW63" s="1078"/>
      <c r="DX63" s="1078"/>
      <c r="DY63" s="1078"/>
      <c r="DZ63" s="1081"/>
    </row>
    <row r="64" spans="2:130" s="247" customFormat="1" ht="13.9" customHeight="1" thickBot="1">
      <c r="C64" s="3062" t="s">
        <v>675</v>
      </c>
      <c r="D64" s="3062"/>
      <c r="E64" s="595">
        <f t="shared" ref="E64:AC66" si="0">F64-1</f>
        <v>19</v>
      </c>
      <c r="F64" s="595">
        <f t="shared" si="0"/>
        <v>20</v>
      </c>
      <c r="G64" s="595">
        <f t="shared" si="0"/>
        <v>21</v>
      </c>
      <c r="H64" s="595">
        <f t="shared" si="0"/>
        <v>22</v>
      </c>
      <c r="I64" s="595">
        <f t="shared" si="0"/>
        <v>23</v>
      </c>
      <c r="J64" s="595">
        <f t="shared" si="0"/>
        <v>24</v>
      </c>
      <c r="K64" s="595">
        <f t="shared" si="0"/>
        <v>25</v>
      </c>
      <c r="L64" s="595">
        <f t="shared" si="0"/>
        <v>26</v>
      </c>
      <c r="M64" s="595">
        <f t="shared" si="0"/>
        <v>27</v>
      </c>
      <c r="N64" s="595">
        <f t="shared" si="0"/>
        <v>28</v>
      </c>
      <c r="O64" s="595">
        <f t="shared" si="0"/>
        <v>29</v>
      </c>
      <c r="P64" s="595">
        <v>30</v>
      </c>
      <c r="Q64" s="595">
        <f t="shared" si="0"/>
        <v>1</v>
      </c>
      <c r="R64" s="595">
        <f t="shared" si="0"/>
        <v>2</v>
      </c>
      <c r="S64" s="595">
        <f t="shared" si="0"/>
        <v>3</v>
      </c>
      <c r="T64" s="595">
        <f t="shared" si="0"/>
        <v>4</v>
      </c>
      <c r="U64" s="596">
        <f t="shared" si="0"/>
        <v>5</v>
      </c>
      <c r="V64" s="596">
        <f t="shared" si="0"/>
        <v>6</v>
      </c>
      <c r="W64" s="596">
        <f t="shared" si="0"/>
        <v>7</v>
      </c>
      <c r="X64" s="597">
        <f t="shared" si="0"/>
        <v>8</v>
      </c>
      <c r="Y64" s="596">
        <f t="shared" si="0"/>
        <v>9</v>
      </c>
      <c r="Z64" s="596">
        <f t="shared" si="0"/>
        <v>10</v>
      </c>
      <c r="AA64" s="623">
        <f t="shared" si="0"/>
        <v>11</v>
      </c>
      <c r="AB64" s="596">
        <f t="shared" si="0"/>
        <v>12</v>
      </c>
      <c r="AC64" s="596">
        <f t="shared" si="0"/>
        <v>13</v>
      </c>
      <c r="AD64" s="596">
        <f>AE64-1</f>
        <v>14</v>
      </c>
      <c r="AE64" s="596">
        <f>AF64-1</f>
        <v>15</v>
      </c>
      <c r="AF64" s="596">
        <f>AG64-1</f>
        <v>16</v>
      </c>
      <c r="AG64" s="596">
        <f>AH64-1</f>
        <v>17</v>
      </c>
      <c r="AH64" s="596">
        <f>E66-1</f>
        <v>18</v>
      </c>
      <c r="AI64" s="848"/>
      <c r="AJ64" s="923"/>
      <c r="AK64" s="982"/>
      <c r="AL64" s="982"/>
      <c r="AM64" s="848"/>
      <c r="AN64" s="1111"/>
      <c r="AO64" s="1111"/>
      <c r="AP64" s="848"/>
      <c r="AQ64" s="848"/>
      <c r="AR64" s="848"/>
      <c r="AS64" s="848"/>
      <c r="AT64" s="539"/>
      <c r="AU64" s="848"/>
      <c r="AV64" s="848"/>
      <c r="AW64" s="848"/>
      <c r="AX64" s="848"/>
      <c r="AY64" s="848"/>
      <c r="AZ64" s="848"/>
      <c r="BA64" s="848"/>
      <c r="BB64" s="848"/>
      <c r="BC64" s="848"/>
      <c r="BD64" s="848"/>
      <c r="BE64" s="848"/>
      <c r="BF64" s="848"/>
      <c r="BG64" s="848"/>
      <c r="BH64" s="848"/>
      <c r="BI64" s="848"/>
      <c r="BJ64" s="848"/>
      <c r="BK64" s="848"/>
      <c r="BL64" s="848"/>
      <c r="BM64" s="848"/>
      <c r="BN64" s="848"/>
      <c r="BO64" s="848"/>
      <c r="BP64" s="848"/>
      <c r="BQ64" s="848"/>
      <c r="BR64" s="848"/>
      <c r="BS64" s="848"/>
      <c r="BT64" s="848"/>
      <c r="BU64" s="848"/>
      <c r="BV64" s="848"/>
      <c r="BW64" s="848"/>
      <c r="BX64" s="848"/>
      <c r="BY64" s="848"/>
      <c r="BZ64" s="874"/>
      <c r="CS64" s="1078"/>
      <c r="CT64" s="1078"/>
      <c r="CU64" s="1078"/>
      <c r="CV64" s="1078"/>
      <c r="CW64" s="1078"/>
      <c r="CX64" s="1078"/>
      <c r="CY64" s="1078"/>
      <c r="CZ64" s="1078"/>
      <c r="DA64" s="1078"/>
      <c r="DB64" s="1078"/>
      <c r="DC64" s="1078"/>
      <c r="DD64" s="1078"/>
      <c r="DE64" s="1078"/>
      <c r="DF64" s="1078"/>
      <c r="DG64" s="1078"/>
      <c r="DH64" s="1078"/>
      <c r="DI64" s="1078"/>
      <c r="DJ64" s="1078"/>
      <c r="DK64" s="1078"/>
      <c r="DL64" s="1078"/>
      <c r="DM64" s="1078"/>
      <c r="DN64" s="1078"/>
      <c r="DO64" s="1078"/>
      <c r="DP64" s="1078"/>
      <c r="DQ64" s="1078"/>
      <c r="DR64" s="1078"/>
      <c r="DS64" s="1078"/>
      <c r="DT64" s="1078"/>
      <c r="DU64" s="1078"/>
      <c r="DV64" s="1078"/>
      <c r="DW64" s="1078"/>
      <c r="DX64" s="1078"/>
      <c r="DY64" s="1078"/>
      <c r="DZ64" s="1081"/>
    </row>
    <row r="65" spans="3:130" ht="13.5" customHeight="1" thickBot="1">
      <c r="C65" s="413"/>
      <c r="D65" s="413"/>
      <c r="E65" s="487" t="s">
        <v>693</v>
      </c>
      <c r="F65" s="488"/>
      <c r="G65" s="488"/>
      <c r="H65" s="488"/>
      <c r="I65" s="488"/>
      <c r="J65" s="488"/>
      <c r="K65" s="488"/>
      <c r="L65" s="488"/>
      <c r="M65" s="489" t="s">
        <v>676</v>
      </c>
      <c r="N65" s="488"/>
      <c r="O65" s="489" t="s">
        <v>654</v>
      </c>
      <c r="P65" s="490"/>
      <c r="Q65" s="490"/>
      <c r="R65" s="490"/>
      <c r="S65" s="490"/>
      <c r="T65" s="490"/>
      <c r="U65" s="490"/>
      <c r="V65" s="490"/>
      <c r="W65" s="490"/>
      <c r="X65" s="525" t="s">
        <v>692</v>
      </c>
      <c r="Y65" s="490"/>
      <c r="Z65" s="490"/>
      <c r="AA65" s="624"/>
      <c r="AB65" s="490"/>
      <c r="AC65" s="490"/>
      <c r="AD65" s="490"/>
      <c r="AE65" s="490"/>
      <c r="AF65" s="490"/>
      <c r="AG65" s="490"/>
      <c r="AH65" s="490"/>
      <c r="AI65" s="868"/>
      <c r="AJ65" s="3022" t="s">
        <v>842</v>
      </c>
      <c r="AK65" s="3022"/>
      <c r="AL65" s="3022"/>
    </row>
    <row r="66" spans="3:130" ht="13.15" thickBot="1">
      <c r="C66" s="3061" t="s">
        <v>674</v>
      </c>
      <c r="D66" s="3061"/>
      <c r="E66" s="595">
        <f t="shared" si="0"/>
        <v>19</v>
      </c>
      <c r="F66" s="595">
        <f t="shared" si="0"/>
        <v>20</v>
      </c>
      <c r="G66" s="595">
        <f t="shared" si="0"/>
        <v>21</v>
      </c>
      <c r="H66" s="595">
        <f t="shared" si="0"/>
        <v>22</v>
      </c>
      <c r="I66" s="595">
        <f t="shared" si="0"/>
        <v>23</v>
      </c>
      <c r="J66" s="595">
        <f t="shared" si="0"/>
        <v>24</v>
      </c>
      <c r="K66" s="595">
        <f t="shared" si="0"/>
        <v>25</v>
      </c>
      <c r="L66" s="595">
        <f t="shared" si="0"/>
        <v>26</v>
      </c>
      <c r="M66" s="595">
        <f t="shared" si="0"/>
        <v>27</v>
      </c>
      <c r="N66" s="595">
        <f t="shared" si="0"/>
        <v>28</v>
      </c>
      <c r="O66" s="595">
        <f t="shared" si="0"/>
        <v>29</v>
      </c>
      <c r="P66" s="595">
        <f t="shared" si="0"/>
        <v>30</v>
      </c>
      <c r="Q66" s="595">
        <v>31</v>
      </c>
      <c r="R66" s="595">
        <f t="shared" si="0"/>
        <v>1</v>
      </c>
      <c r="S66" s="595">
        <f t="shared" si="0"/>
        <v>2</v>
      </c>
      <c r="T66" s="595">
        <f t="shared" si="0"/>
        <v>3</v>
      </c>
      <c r="U66" s="596">
        <f t="shared" si="0"/>
        <v>4</v>
      </c>
      <c r="V66" s="596">
        <f t="shared" si="0"/>
        <v>5</v>
      </c>
      <c r="W66" s="596">
        <f t="shared" si="0"/>
        <v>6</v>
      </c>
      <c r="X66" s="597">
        <f t="shared" si="0"/>
        <v>7</v>
      </c>
      <c r="Y66" s="596">
        <f t="shared" si="0"/>
        <v>8</v>
      </c>
      <c r="Z66" s="596">
        <f t="shared" si="0"/>
        <v>9</v>
      </c>
      <c r="AA66" s="623">
        <f t="shared" si="0"/>
        <v>10</v>
      </c>
      <c r="AB66" s="596">
        <f t="shared" si="0"/>
        <v>11</v>
      </c>
      <c r="AC66" s="596">
        <f t="shared" si="0"/>
        <v>12</v>
      </c>
      <c r="AD66" s="596">
        <f>AE66-1</f>
        <v>13</v>
      </c>
      <c r="AE66" s="596">
        <f>AF66-1</f>
        <v>14</v>
      </c>
      <c r="AF66" s="596">
        <f>AG66-1</f>
        <v>15</v>
      </c>
      <c r="AG66" s="596">
        <f>AH66-1</f>
        <v>16</v>
      </c>
      <c r="AH66" s="596">
        <f>E68-1</f>
        <v>17</v>
      </c>
      <c r="AO66" s="2977" t="s">
        <v>674</v>
      </c>
      <c r="AP66" s="2977"/>
      <c r="AQ66" s="2977"/>
      <c r="AR66" s="2977"/>
      <c r="AS66" s="2977"/>
      <c r="AT66" s="2977"/>
      <c r="AU66" s="2977"/>
      <c r="AV66" s="3025"/>
      <c r="AW66" s="2977"/>
      <c r="AX66" s="2977"/>
      <c r="AY66" s="500">
        <f t="shared" ref="AY66" si="1">AZ66-1</f>
        <v>19</v>
      </c>
      <c r="AZ66" s="500">
        <f t="shared" ref="AZ66" si="2">BA66-1</f>
        <v>20</v>
      </c>
      <c r="BA66" s="500">
        <f t="shared" ref="BA66" si="3">BB66-1</f>
        <v>21</v>
      </c>
      <c r="BB66" s="500">
        <f t="shared" ref="BB66" si="4">BC66-1</f>
        <v>22</v>
      </c>
      <c r="BC66" s="500">
        <f t="shared" ref="BC66" si="5">BD66-1</f>
        <v>23</v>
      </c>
      <c r="BD66" s="500">
        <f t="shared" ref="BD66" si="6">BE66-1</f>
        <v>24</v>
      </c>
      <c r="BE66" s="500">
        <f t="shared" ref="BE66" si="7">BF66-1</f>
        <v>25</v>
      </c>
      <c r="BF66" s="500">
        <f t="shared" ref="BF66" si="8">BG66-1</f>
        <v>26</v>
      </c>
      <c r="BG66" s="500">
        <f t="shared" ref="BG66" si="9">BH66-1</f>
        <v>27</v>
      </c>
      <c r="BH66" s="500">
        <f t="shared" ref="BH66" si="10">BI66-1</f>
        <v>28</v>
      </c>
      <c r="BI66" s="500">
        <f t="shared" ref="BI66" si="11">BJ66-1</f>
        <v>29</v>
      </c>
      <c r="BJ66" s="500">
        <f t="shared" ref="BJ66" si="12">BK66-1</f>
        <v>30</v>
      </c>
      <c r="BK66" s="500">
        <v>31</v>
      </c>
      <c r="BL66" s="500">
        <f t="shared" ref="BL66" si="13">BM66-1</f>
        <v>1</v>
      </c>
      <c r="BM66" s="500">
        <f t="shared" ref="BM66" si="14">BN66-1</f>
        <v>2</v>
      </c>
      <c r="BN66" s="500">
        <f t="shared" ref="BN66" si="15">BO66-1</f>
        <v>3</v>
      </c>
      <c r="BO66" s="500">
        <f t="shared" ref="BO66" si="16">BP66-1</f>
        <v>4</v>
      </c>
      <c r="BP66" s="454">
        <f t="shared" ref="BP66" si="17">BQ66-1</f>
        <v>5</v>
      </c>
      <c r="BQ66" s="454">
        <f t="shared" ref="BQ66" si="18">BR66-1</f>
        <v>6</v>
      </c>
      <c r="BR66" s="500">
        <f t="shared" ref="BR66" si="19">BS66-1</f>
        <v>7</v>
      </c>
      <c r="BS66" s="500">
        <f t="shared" ref="BS66" si="20">BT66-1</f>
        <v>8</v>
      </c>
      <c r="BT66" s="500">
        <f t="shared" ref="BT66" si="21">BU66-1</f>
        <v>9</v>
      </c>
      <c r="BU66" s="500">
        <f t="shared" ref="BU66" si="22">BV66-1</f>
        <v>10</v>
      </c>
      <c r="BV66" s="500">
        <f t="shared" ref="BV66" si="23">BW66-1</f>
        <v>11</v>
      </c>
      <c r="BW66" s="500">
        <f t="shared" ref="BW66" si="24">BX66-1</f>
        <v>12</v>
      </c>
      <c r="BX66" s="500">
        <f t="shared" ref="BX66" si="25">BY66-1</f>
        <v>13</v>
      </c>
      <c r="BY66" s="500">
        <f t="shared" ref="BY66" si="26">BZ66-1</f>
        <v>14</v>
      </c>
      <c r="BZ66" s="877">
        <f t="shared" ref="BZ66" si="27">CA66-1</f>
        <v>15</v>
      </c>
      <c r="CA66" s="415">
        <f>CB66-1</f>
        <v>16</v>
      </c>
      <c r="CB66" s="415">
        <f>AY68-1</f>
        <v>17</v>
      </c>
      <c r="CS66" s="245"/>
      <c r="CT66" s="245"/>
      <c r="CU66" s="245"/>
      <c r="CV66" s="245"/>
      <c r="CW66" s="2977"/>
      <c r="CX66" s="2977"/>
      <c r="CY66" s="500">
        <f t="shared" ref="CY66" si="28">CZ66-1</f>
        <v>19</v>
      </c>
      <c r="CZ66" s="500">
        <f t="shared" ref="CZ66" si="29">DA66-1</f>
        <v>20</v>
      </c>
      <c r="DA66" s="500">
        <f t="shared" ref="DA66" si="30">DB66-1</f>
        <v>21</v>
      </c>
      <c r="DB66" s="500">
        <f t="shared" ref="DB66" si="31">DC66-1</f>
        <v>22</v>
      </c>
      <c r="DC66" s="500">
        <f t="shared" ref="DC66" si="32">DD66-1</f>
        <v>23</v>
      </c>
      <c r="DD66" s="500">
        <f t="shared" ref="DD66" si="33">DE66-1</f>
        <v>24</v>
      </c>
      <c r="DE66" s="500">
        <f t="shared" ref="DE66" si="34">DF66-1</f>
        <v>25</v>
      </c>
      <c r="DF66" s="500">
        <f t="shared" ref="DF66" si="35">DG66-1</f>
        <v>26</v>
      </c>
      <c r="DG66" s="500">
        <f t="shared" ref="DG66" si="36">DH66-1</f>
        <v>27</v>
      </c>
      <c r="DH66" s="500">
        <f t="shared" ref="DH66" si="37">DI66-1</f>
        <v>28</v>
      </c>
      <c r="DI66" s="500">
        <f t="shared" ref="DI66" si="38">DJ66-1</f>
        <v>29</v>
      </c>
      <c r="DJ66" s="500">
        <f t="shared" ref="DJ66" si="39">DK66-1</f>
        <v>30</v>
      </c>
      <c r="DK66" s="500">
        <v>31</v>
      </c>
      <c r="DL66" s="500">
        <f t="shared" ref="DL66" si="40">DM66-1</f>
        <v>-15</v>
      </c>
      <c r="DM66" s="500">
        <f t="shared" ref="DM66" si="41">DN66-1</f>
        <v>-14</v>
      </c>
      <c r="DN66" s="500">
        <f t="shared" ref="DN66" si="42">DO66-1</f>
        <v>-13</v>
      </c>
      <c r="DO66" s="500">
        <f t="shared" ref="DO66" si="43">DP66-1</f>
        <v>-12</v>
      </c>
      <c r="DP66" s="454">
        <f t="shared" ref="DP66" si="44">DQ66-1</f>
        <v>-11</v>
      </c>
      <c r="DQ66" s="454">
        <f t="shared" ref="DQ66" si="45">DR66-1</f>
        <v>-10</v>
      </c>
      <c r="DR66" s="500">
        <f t="shared" ref="DR66" si="46">DS66-1</f>
        <v>-9</v>
      </c>
      <c r="DS66" s="500">
        <f t="shared" ref="DS66" si="47">DT66-1</f>
        <v>-8</v>
      </c>
      <c r="DT66" s="500">
        <f t="shared" ref="DT66" si="48">DU66-1</f>
        <v>-7</v>
      </c>
      <c r="DU66" s="500">
        <f t="shared" ref="DU66" si="49">DV66-1</f>
        <v>-6</v>
      </c>
      <c r="DV66" s="500">
        <f t="shared" ref="DV66" si="50">DW66-1</f>
        <v>-5</v>
      </c>
      <c r="DW66" s="500">
        <f t="shared" ref="DW66" si="51">DX66-1</f>
        <v>-4</v>
      </c>
      <c r="DX66" s="500">
        <f t="shared" ref="DX66" si="52">DY66-1</f>
        <v>-3</v>
      </c>
      <c r="DY66" s="500">
        <f t="shared" ref="DY66" si="53">DZ66-1</f>
        <v>-2</v>
      </c>
      <c r="DZ66" s="877">
        <f t="shared" ref="DZ66" si="54">EA66-1</f>
        <v>-1</v>
      </c>
    </row>
    <row r="67" spans="3:130" ht="13.15" thickBot="1">
      <c r="C67" s="413"/>
      <c r="D67" s="413"/>
      <c r="E67" s="593"/>
      <c r="F67" s="594"/>
      <c r="G67" s="594"/>
      <c r="H67" s="594"/>
      <c r="I67" s="594"/>
      <c r="J67" s="594"/>
      <c r="K67" s="594"/>
      <c r="L67" s="594"/>
      <c r="M67" s="594"/>
      <c r="N67" s="594"/>
      <c r="O67" s="594"/>
      <c r="P67" s="594"/>
      <c r="Q67" s="594" t="s">
        <v>691</v>
      </c>
      <c r="R67" s="594"/>
      <c r="S67" s="594"/>
      <c r="T67" s="594"/>
      <c r="U67" s="594"/>
      <c r="V67" s="594"/>
      <c r="W67" s="594"/>
      <c r="X67" s="594"/>
      <c r="Y67" s="594"/>
      <c r="Z67" s="594"/>
      <c r="AA67" s="625"/>
      <c r="AB67" s="594"/>
      <c r="AC67" s="594"/>
      <c r="AD67" s="594"/>
      <c r="AE67" s="594"/>
      <c r="AF67" s="594"/>
      <c r="AG67" s="594"/>
      <c r="AH67" s="594"/>
      <c r="AI67" s="594"/>
      <c r="AJ67" s="3022" t="s">
        <v>232</v>
      </c>
      <c r="AK67" s="3022"/>
      <c r="AL67" s="3022"/>
    </row>
    <row r="68" spans="3:130" ht="13.5" customHeight="1">
      <c r="C68" s="3061" t="s">
        <v>673</v>
      </c>
      <c r="D68" s="3061"/>
      <c r="E68" s="598">
        <v>18</v>
      </c>
      <c r="F68" s="598">
        <v>19</v>
      </c>
      <c r="G68" s="598">
        <v>20</v>
      </c>
      <c r="H68" s="598">
        <v>21</v>
      </c>
      <c r="I68" s="598">
        <v>22</v>
      </c>
      <c r="J68" s="598">
        <v>23</v>
      </c>
      <c r="K68" s="598">
        <v>24</v>
      </c>
      <c r="L68" s="598">
        <v>25</v>
      </c>
      <c r="M68" s="598">
        <v>26</v>
      </c>
      <c r="N68" s="598">
        <v>27</v>
      </c>
      <c r="O68" s="598">
        <v>28</v>
      </c>
      <c r="P68" s="598">
        <v>29</v>
      </c>
      <c r="Q68" s="598">
        <v>30</v>
      </c>
      <c r="R68" s="598">
        <v>31</v>
      </c>
      <c r="S68" s="598">
        <v>1</v>
      </c>
      <c r="T68" s="598">
        <f>S68+1</f>
        <v>2</v>
      </c>
      <c r="U68" s="754">
        <f t="shared" ref="U68:AD68" si="55">T68+1</f>
        <v>3</v>
      </c>
      <c r="V68" s="754">
        <f t="shared" si="55"/>
        <v>4</v>
      </c>
      <c r="W68" s="754">
        <f t="shared" si="55"/>
        <v>5</v>
      </c>
      <c r="X68" s="755">
        <f t="shared" si="55"/>
        <v>6</v>
      </c>
      <c r="Y68" s="596">
        <f t="shared" si="55"/>
        <v>7</v>
      </c>
      <c r="Z68" s="596">
        <f t="shared" si="55"/>
        <v>8</v>
      </c>
      <c r="AA68" s="623">
        <f t="shared" si="55"/>
        <v>9</v>
      </c>
      <c r="AB68" s="596">
        <f t="shared" si="55"/>
        <v>10</v>
      </c>
      <c r="AC68" s="596">
        <f t="shared" si="55"/>
        <v>11</v>
      </c>
      <c r="AD68" s="596">
        <f t="shared" si="55"/>
        <v>12</v>
      </c>
      <c r="AE68" s="596">
        <f>AD68+1</f>
        <v>13</v>
      </c>
      <c r="AF68" s="596">
        <f>AE68+1</f>
        <v>14</v>
      </c>
      <c r="AG68" s="596">
        <f>AF68+1</f>
        <v>15</v>
      </c>
      <c r="AH68" s="596">
        <f>AG68+1</f>
        <v>16</v>
      </c>
      <c r="AO68" s="2977" t="s">
        <v>673</v>
      </c>
      <c r="AP68" s="2977"/>
      <c r="AQ68" s="2977"/>
      <c r="AR68" s="2977"/>
      <c r="AS68" s="2977"/>
      <c r="AT68" s="2977"/>
      <c r="AU68" s="2977"/>
      <c r="AV68" s="3025"/>
      <c r="AW68" s="2977"/>
      <c r="AX68" s="2977"/>
      <c r="AY68" s="500">
        <v>18</v>
      </c>
      <c r="AZ68" s="500">
        <v>19</v>
      </c>
      <c r="BA68" s="500">
        <v>20</v>
      </c>
      <c r="BB68" s="500">
        <v>21</v>
      </c>
      <c r="BC68" s="500">
        <v>22</v>
      </c>
      <c r="BD68" s="500">
        <v>23</v>
      </c>
      <c r="BE68" s="500">
        <v>24</v>
      </c>
      <c r="BF68" s="500">
        <v>25</v>
      </c>
      <c r="BG68" s="500">
        <v>26</v>
      </c>
      <c r="BH68" s="500">
        <v>27</v>
      </c>
      <c r="BI68" s="500">
        <v>28</v>
      </c>
      <c r="BJ68" s="500">
        <v>29</v>
      </c>
      <c r="BK68" s="500">
        <v>30</v>
      </c>
      <c r="BL68" s="500">
        <v>31</v>
      </c>
      <c r="BM68" s="500">
        <v>1</v>
      </c>
      <c r="BN68" s="500">
        <f>BM68+1</f>
        <v>2</v>
      </c>
      <c r="BO68" s="500">
        <f t="shared" ref="BO68" si="56">BN68+1</f>
        <v>3</v>
      </c>
      <c r="BP68" s="454">
        <f t="shared" ref="BP68" si="57">BO68+1</f>
        <v>4</v>
      </c>
      <c r="BQ68" s="454">
        <f t="shared" ref="BQ68" si="58">BP68+1</f>
        <v>5</v>
      </c>
      <c r="BR68" s="500">
        <f t="shared" ref="BR68" si="59">BQ68+1</f>
        <v>6</v>
      </c>
      <c r="BS68" s="500">
        <f t="shared" ref="BS68" si="60">BR68+1</f>
        <v>7</v>
      </c>
      <c r="BT68" s="500">
        <f t="shared" ref="BT68" si="61">BS68+1</f>
        <v>8</v>
      </c>
      <c r="BU68" s="500">
        <f t="shared" ref="BU68" si="62">BT68+1</f>
        <v>9</v>
      </c>
      <c r="BV68" s="500">
        <f t="shared" ref="BV68" si="63">BU68+1</f>
        <v>10</v>
      </c>
      <c r="BW68" s="500">
        <f t="shared" ref="BW68" si="64">BV68+1</f>
        <v>11</v>
      </c>
      <c r="BX68" s="500">
        <f t="shared" ref="BX68" si="65">BW68+1</f>
        <v>12</v>
      </c>
      <c r="BY68" s="500">
        <f t="shared" ref="BY68" si="66">BX68+1</f>
        <v>13</v>
      </c>
      <c r="BZ68" s="877">
        <f t="shared" ref="BZ68" si="67">BY68+1</f>
        <v>14</v>
      </c>
      <c r="CA68" s="415">
        <f t="shared" ref="CA68" si="68">BZ68+1</f>
        <v>15</v>
      </c>
      <c r="CB68" s="415">
        <f t="shared" ref="CB68" si="69">CA68+1</f>
        <v>16</v>
      </c>
      <c r="CS68" s="245"/>
      <c r="CT68" s="245"/>
      <c r="CU68" s="245"/>
      <c r="CV68" s="245"/>
      <c r="CW68" s="2977"/>
      <c r="CX68" s="2977"/>
      <c r="CY68" s="500">
        <v>18</v>
      </c>
      <c r="CZ68" s="500">
        <v>19</v>
      </c>
      <c r="DA68" s="500">
        <v>20</v>
      </c>
      <c r="DB68" s="500">
        <v>21</v>
      </c>
      <c r="DC68" s="500">
        <v>22</v>
      </c>
      <c r="DD68" s="500">
        <v>23</v>
      </c>
      <c r="DE68" s="500">
        <v>24</v>
      </c>
      <c r="DF68" s="500">
        <v>25</v>
      </c>
      <c r="DG68" s="500">
        <v>26</v>
      </c>
      <c r="DH68" s="500">
        <v>27</v>
      </c>
      <c r="DI68" s="500">
        <v>28</v>
      </c>
      <c r="DJ68" s="500">
        <v>29</v>
      </c>
      <c r="DK68" s="500">
        <v>30</v>
      </c>
      <c r="DL68" s="500">
        <v>31</v>
      </c>
      <c r="DM68" s="500">
        <v>1</v>
      </c>
      <c r="DN68" s="500">
        <f>DM68+1</f>
        <v>2</v>
      </c>
      <c r="DO68" s="500">
        <f t="shared" ref="DO68" si="70">DN68+1</f>
        <v>3</v>
      </c>
      <c r="DP68" s="454">
        <f t="shared" ref="DP68" si="71">DO68+1</f>
        <v>4</v>
      </c>
      <c r="DQ68" s="454">
        <f t="shared" ref="DQ68" si="72">DP68+1</f>
        <v>5</v>
      </c>
      <c r="DR68" s="500">
        <f t="shared" ref="DR68" si="73">DQ68+1</f>
        <v>6</v>
      </c>
      <c r="DS68" s="500">
        <f t="shared" ref="DS68" si="74">DR68+1</f>
        <v>7</v>
      </c>
      <c r="DT68" s="500">
        <f t="shared" ref="DT68" si="75">DS68+1</f>
        <v>8</v>
      </c>
      <c r="DU68" s="500">
        <f t="shared" ref="DU68" si="76">DT68+1</f>
        <v>9</v>
      </c>
      <c r="DV68" s="500">
        <f t="shared" ref="DV68" si="77">DU68+1</f>
        <v>10</v>
      </c>
      <c r="DW68" s="500">
        <f t="shared" ref="DW68" si="78">DV68+1</f>
        <v>11</v>
      </c>
      <c r="DX68" s="500">
        <f t="shared" ref="DX68" si="79">DW68+1</f>
        <v>12</v>
      </c>
      <c r="DY68" s="500">
        <f t="shared" ref="DY68" si="80">DX68+1</f>
        <v>13</v>
      </c>
      <c r="DZ68" s="877">
        <f t="shared" ref="DZ68" si="81">DY68+1</f>
        <v>14</v>
      </c>
    </row>
    <row r="69" spans="3:130" ht="13.15" thickBot="1">
      <c r="C69" s="413"/>
      <c r="D69" s="599" t="s">
        <v>662</v>
      </c>
      <c r="E69" s="598">
        <v>1</v>
      </c>
      <c r="F69" s="598">
        <v>2</v>
      </c>
      <c r="G69" s="598">
        <v>3</v>
      </c>
      <c r="H69" s="598">
        <v>4</v>
      </c>
      <c r="I69" s="598">
        <v>5</v>
      </c>
      <c r="J69" s="598">
        <v>6</v>
      </c>
      <c r="K69" s="598">
        <v>7</v>
      </c>
      <c r="L69" s="598">
        <v>8</v>
      </c>
      <c r="M69" s="598">
        <v>9</v>
      </c>
      <c r="N69" s="598">
        <v>10</v>
      </c>
      <c r="O69" s="598">
        <v>11</v>
      </c>
      <c r="P69" s="598">
        <v>12</v>
      </c>
      <c r="Q69" s="598">
        <v>13</v>
      </c>
      <c r="R69" s="598">
        <v>14</v>
      </c>
      <c r="S69" s="598">
        <v>15</v>
      </c>
      <c r="T69" s="598">
        <v>16</v>
      </c>
      <c r="U69" s="754">
        <v>17</v>
      </c>
      <c r="V69" s="754">
        <v>18</v>
      </c>
      <c r="W69" s="754">
        <v>19</v>
      </c>
      <c r="X69" s="755">
        <v>20</v>
      </c>
      <c r="Y69" s="501">
        <v>21</v>
      </c>
      <c r="Z69" s="501">
        <v>22</v>
      </c>
      <c r="AA69" s="627">
        <v>23</v>
      </c>
      <c r="AB69" s="501">
        <v>24</v>
      </c>
      <c r="AC69" s="501">
        <v>25</v>
      </c>
      <c r="AD69" s="501">
        <v>26</v>
      </c>
      <c r="AE69" s="501">
        <v>27</v>
      </c>
      <c r="AF69" s="501">
        <v>28</v>
      </c>
      <c r="AG69" s="501">
        <v>29</v>
      </c>
      <c r="AH69" s="501">
        <v>30</v>
      </c>
      <c r="AS69" s="2978" t="s">
        <v>662</v>
      </c>
      <c r="AT69" s="2979"/>
      <c r="AU69" s="2979"/>
      <c r="AV69" s="2979"/>
      <c r="AW69" s="2979"/>
      <c r="AX69" s="2979"/>
      <c r="AY69" s="501">
        <v>1</v>
      </c>
      <c r="AZ69" s="501">
        <v>2</v>
      </c>
      <c r="BA69" s="501">
        <v>3</v>
      </c>
      <c r="BB69" s="501">
        <v>4</v>
      </c>
      <c r="BC69" s="501">
        <v>5</v>
      </c>
      <c r="BD69" s="501">
        <v>6</v>
      </c>
      <c r="BE69" s="501">
        <v>7</v>
      </c>
      <c r="BF69" s="501">
        <v>8</v>
      </c>
      <c r="BG69" s="501">
        <v>9</v>
      </c>
      <c r="BH69" s="501">
        <v>10</v>
      </c>
      <c r="BI69" s="501">
        <v>11</v>
      </c>
      <c r="BJ69" s="501">
        <v>12</v>
      </c>
      <c r="BK69" s="501">
        <v>13</v>
      </c>
      <c r="BL69" s="501">
        <v>14</v>
      </c>
      <c r="BM69" s="501">
        <v>15</v>
      </c>
      <c r="BN69" s="501">
        <v>16</v>
      </c>
      <c r="BO69" s="501">
        <v>17</v>
      </c>
      <c r="BP69" s="455">
        <v>18</v>
      </c>
      <c r="BQ69" s="455">
        <v>19</v>
      </c>
      <c r="BR69" s="501">
        <v>20</v>
      </c>
      <c r="BS69" s="501">
        <v>21</v>
      </c>
      <c r="BT69" s="501">
        <v>22</v>
      </c>
      <c r="BU69" s="501">
        <v>23</v>
      </c>
      <c r="BV69" s="501">
        <v>24</v>
      </c>
      <c r="BW69" s="501">
        <v>25</v>
      </c>
      <c r="BX69" s="501">
        <v>26</v>
      </c>
      <c r="BY69" s="501">
        <v>27</v>
      </c>
      <c r="BZ69" s="878">
        <v>28</v>
      </c>
      <c r="CA69" s="416">
        <v>29</v>
      </c>
      <c r="CB69" s="416">
        <v>30</v>
      </c>
      <c r="CS69" s="2978" t="s">
        <v>662</v>
      </c>
      <c r="CT69" s="2979"/>
      <c r="CU69" s="2979"/>
      <c r="CV69" s="2979"/>
      <c r="CW69" s="2979"/>
      <c r="CX69" s="2979"/>
      <c r="CY69" s="501">
        <v>1</v>
      </c>
      <c r="CZ69" s="501">
        <v>2</v>
      </c>
      <c r="DA69" s="501">
        <v>3</v>
      </c>
      <c r="DB69" s="501">
        <v>4</v>
      </c>
      <c r="DC69" s="501">
        <v>5</v>
      </c>
      <c r="DD69" s="501">
        <v>6</v>
      </c>
      <c r="DE69" s="501">
        <v>7</v>
      </c>
      <c r="DF69" s="501">
        <v>8</v>
      </c>
      <c r="DG69" s="501">
        <v>9</v>
      </c>
      <c r="DH69" s="501">
        <v>10</v>
      </c>
      <c r="DI69" s="501">
        <v>11</v>
      </c>
      <c r="DJ69" s="501">
        <v>12</v>
      </c>
      <c r="DK69" s="501">
        <v>13</v>
      </c>
      <c r="DL69" s="501">
        <v>14</v>
      </c>
      <c r="DM69" s="501">
        <v>15</v>
      </c>
      <c r="DN69" s="501">
        <v>16</v>
      </c>
      <c r="DO69" s="501">
        <v>17</v>
      </c>
      <c r="DP69" s="455">
        <v>18</v>
      </c>
      <c r="DQ69" s="455">
        <v>19</v>
      </c>
      <c r="DR69" s="501">
        <v>20</v>
      </c>
      <c r="DS69" s="501">
        <v>21</v>
      </c>
      <c r="DT69" s="501">
        <v>22</v>
      </c>
      <c r="DU69" s="501">
        <v>23</v>
      </c>
      <c r="DV69" s="501">
        <v>24</v>
      </c>
      <c r="DW69" s="501">
        <v>25</v>
      </c>
      <c r="DX69" s="501">
        <v>26</v>
      </c>
      <c r="DY69" s="501">
        <v>27</v>
      </c>
      <c r="DZ69" s="878">
        <v>28</v>
      </c>
    </row>
    <row r="70" spans="3:130" ht="13.15" thickBot="1">
      <c r="C70" s="413"/>
      <c r="D70" s="413"/>
      <c r="E70" s="3110" t="s">
        <v>695</v>
      </c>
      <c r="F70" s="3110"/>
      <c r="G70" s="3110"/>
      <c r="H70" s="2991"/>
      <c r="I70" s="2987" t="s">
        <v>678</v>
      </c>
      <c r="J70" s="2988"/>
      <c r="K70" s="2988"/>
      <c r="L70" s="2988"/>
      <c r="M70" s="2988"/>
      <c r="N70" s="2988"/>
      <c r="O70" s="2989"/>
      <c r="P70" s="2987" t="s">
        <v>679</v>
      </c>
      <c r="Q70" s="2988"/>
      <c r="R70" s="2988"/>
      <c r="S70" s="2988"/>
      <c r="T70" s="2988"/>
      <c r="U70" s="2988"/>
      <c r="V70" s="2989"/>
      <c r="W70" s="2987" t="s">
        <v>680</v>
      </c>
      <c r="X70" s="2988"/>
      <c r="Y70" s="2988"/>
      <c r="Z70" s="2988"/>
      <c r="AA70" s="2988"/>
      <c r="AB70" s="2988"/>
      <c r="AC70" s="2989"/>
      <c r="AD70" s="2987" t="s">
        <v>677</v>
      </c>
      <c r="AE70" s="2988"/>
      <c r="AF70" s="2988"/>
      <c r="AG70" s="2988"/>
      <c r="AH70" s="2988"/>
      <c r="AI70" s="2988"/>
    </row>
    <row r="71" spans="3:130">
      <c r="C71" s="3061" t="s">
        <v>672</v>
      </c>
      <c r="D71" s="3061"/>
      <c r="E71" s="595">
        <f>AH68+1</f>
        <v>17</v>
      </c>
      <c r="F71" s="595">
        <f>E71+1</f>
        <v>18</v>
      </c>
      <c r="G71" s="595">
        <f t="shared" ref="G71:AD71" si="82">F71+1</f>
        <v>19</v>
      </c>
      <c r="H71" s="595">
        <f t="shared" si="82"/>
        <v>20</v>
      </c>
      <c r="I71" s="595">
        <f t="shared" si="82"/>
        <v>21</v>
      </c>
      <c r="J71" s="595">
        <f t="shared" si="82"/>
        <v>22</v>
      </c>
      <c r="K71" s="595">
        <f t="shared" si="82"/>
        <v>23</v>
      </c>
      <c r="L71" s="595">
        <f t="shared" si="82"/>
        <v>24</v>
      </c>
      <c r="M71" s="595">
        <f t="shared" si="82"/>
        <v>25</v>
      </c>
      <c r="N71" s="595">
        <f t="shared" si="82"/>
        <v>26</v>
      </c>
      <c r="O71" s="595">
        <f t="shared" si="82"/>
        <v>27</v>
      </c>
      <c r="P71" s="595">
        <f t="shared" si="82"/>
        <v>28</v>
      </c>
      <c r="Q71" s="595">
        <v>1</v>
      </c>
      <c r="R71" s="595">
        <f t="shared" si="82"/>
        <v>2</v>
      </c>
      <c r="S71" s="595">
        <f>R71+1</f>
        <v>3</v>
      </c>
      <c r="T71" s="595">
        <f t="shared" si="82"/>
        <v>4</v>
      </c>
      <c r="U71" s="596">
        <f t="shared" si="82"/>
        <v>5</v>
      </c>
      <c r="V71" s="596">
        <f t="shared" si="82"/>
        <v>6</v>
      </c>
      <c r="W71" s="596">
        <f t="shared" si="82"/>
        <v>7</v>
      </c>
      <c r="X71" s="597">
        <f t="shared" si="82"/>
        <v>8</v>
      </c>
      <c r="Y71" s="596">
        <f t="shared" si="82"/>
        <v>9</v>
      </c>
      <c r="Z71" s="596">
        <f t="shared" si="82"/>
        <v>10</v>
      </c>
      <c r="AA71" s="623">
        <f t="shared" si="82"/>
        <v>11</v>
      </c>
      <c r="AB71" s="596">
        <f t="shared" si="82"/>
        <v>12</v>
      </c>
      <c r="AC71" s="596">
        <f t="shared" si="82"/>
        <v>13</v>
      </c>
      <c r="AD71" s="596">
        <f t="shared" si="82"/>
        <v>14</v>
      </c>
      <c r="AE71" s="596">
        <f>AD71+1</f>
        <v>15</v>
      </c>
      <c r="AF71" s="596">
        <f>AE71+1</f>
        <v>16</v>
      </c>
      <c r="AG71" s="596">
        <f>AF71+1</f>
        <v>17</v>
      </c>
      <c r="AI71" s="869"/>
      <c r="AO71" s="2977" t="s">
        <v>672</v>
      </c>
      <c r="AP71" s="2977"/>
      <c r="AQ71" s="2977"/>
      <c r="AR71" s="2977"/>
      <c r="AS71" s="2977"/>
      <c r="AT71" s="2977"/>
      <c r="AU71" s="2977"/>
      <c r="AV71" s="3025"/>
      <c r="AW71" s="2977"/>
      <c r="AX71" s="2977"/>
      <c r="AY71" s="500">
        <f>CB68+1</f>
        <v>17</v>
      </c>
      <c r="AZ71" s="500">
        <f>AY71+1</f>
        <v>18</v>
      </c>
      <c r="BA71" s="500">
        <f t="shared" ref="BA71" si="83">AZ71+1</f>
        <v>19</v>
      </c>
      <c r="BB71" s="500">
        <f t="shared" ref="BB71" si="84">BA71+1</f>
        <v>20</v>
      </c>
      <c r="BC71" s="500">
        <f t="shared" ref="BC71" si="85">BB71+1</f>
        <v>21</v>
      </c>
      <c r="BD71" s="500">
        <f t="shared" ref="BD71" si="86">BC71+1</f>
        <v>22</v>
      </c>
      <c r="BE71" s="500">
        <f t="shared" ref="BE71" si="87">BD71+1</f>
        <v>23</v>
      </c>
      <c r="BF71" s="500">
        <f t="shared" ref="BF71" si="88">BE71+1</f>
        <v>24</v>
      </c>
      <c r="BG71" s="500">
        <f t="shared" ref="BG71" si="89">BF71+1</f>
        <v>25</v>
      </c>
      <c r="BH71" s="500">
        <f t="shared" ref="BH71" si="90">BG71+1</f>
        <v>26</v>
      </c>
      <c r="BI71" s="500">
        <f t="shared" ref="BI71" si="91">BH71+1</f>
        <v>27</v>
      </c>
      <c r="BJ71" s="500">
        <f t="shared" ref="BJ71" si="92">BI71+1</f>
        <v>28</v>
      </c>
      <c r="BK71" s="500">
        <v>1</v>
      </c>
      <c r="BL71" s="500">
        <f t="shared" ref="BL71" si="93">BK71+1</f>
        <v>2</v>
      </c>
      <c r="BM71" s="500">
        <f>BL71+1</f>
        <v>3</v>
      </c>
      <c r="BN71" s="500">
        <f t="shared" ref="BN71" si="94">BM71+1</f>
        <v>4</v>
      </c>
      <c r="BO71" s="500">
        <f t="shared" ref="BO71" si="95">BN71+1</f>
        <v>5</v>
      </c>
      <c r="BP71" s="454">
        <f t="shared" ref="BP71" si="96">BO71+1</f>
        <v>6</v>
      </c>
      <c r="BQ71" s="454">
        <f t="shared" ref="BQ71" si="97">BP71+1</f>
        <v>7</v>
      </c>
      <c r="BR71" s="500">
        <f t="shared" ref="BR71" si="98">BQ71+1</f>
        <v>8</v>
      </c>
      <c r="BS71" s="500">
        <f t="shared" ref="BS71" si="99">BR71+1</f>
        <v>9</v>
      </c>
      <c r="BT71" s="500">
        <f t="shared" ref="BT71" si="100">BS71+1</f>
        <v>10</v>
      </c>
      <c r="BU71" s="500">
        <f t="shared" ref="BU71" si="101">BT71+1</f>
        <v>11</v>
      </c>
      <c r="BV71" s="500">
        <f t="shared" ref="BV71" si="102">BU71+1</f>
        <v>12</v>
      </c>
      <c r="BW71" s="500">
        <f t="shared" ref="BW71" si="103">BV71+1</f>
        <v>13</v>
      </c>
      <c r="BX71" s="500">
        <f t="shared" ref="BX71" si="104">BW71+1</f>
        <v>14</v>
      </c>
      <c r="BY71" s="500">
        <f t="shared" ref="BY71" si="105">BX71+1</f>
        <v>15</v>
      </c>
      <c r="BZ71" s="877">
        <f t="shared" ref="BZ71" si="106">BY71+1</f>
        <v>16</v>
      </c>
      <c r="CA71" s="415">
        <f t="shared" ref="CA71" si="107">BZ71+1</f>
        <v>17</v>
      </c>
      <c r="CS71" s="245"/>
      <c r="CT71" s="245"/>
      <c r="CU71" s="245"/>
      <c r="CV71" s="245"/>
      <c r="CW71" s="2977"/>
      <c r="CX71" s="2977"/>
      <c r="CY71" s="500">
        <f>EB68+1</f>
        <v>1</v>
      </c>
      <c r="CZ71" s="500">
        <f>CY71+1</f>
        <v>2</v>
      </c>
      <c r="DA71" s="500">
        <f t="shared" ref="DA71" si="108">CZ71+1</f>
        <v>3</v>
      </c>
      <c r="DB71" s="500">
        <f t="shared" ref="DB71" si="109">DA71+1</f>
        <v>4</v>
      </c>
      <c r="DC71" s="500">
        <f t="shared" ref="DC71" si="110">DB71+1</f>
        <v>5</v>
      </c>
      <c r="DD71" s="500">
        <f t="shared" ref="DD71" si="111">DC71+1</f>
        <v>6</v>
      </c>
      <c r="DE71" s="500">
        <f t="shared" ref="DE71" si="112">DD71+1</f>
        <v>7</v>
      </c>
      <c r="DF71" s="500">
        <f t="shared" ref="DF71" si="113">DE71+1</f>
        <v>8</v>
      </c>
      <c r="DG71" s="500">
        <f t="shared" ref="DG71" si="114">DF71+1</f>
        <v>9</v>
      </c>
      <c r="DH71" s="500">
        <f t="shared" ref="DH71" si="115">DG71+1</f>
        <v>10</v>
      </c>
      <c r="DI71" s="500">
        <f t="shared" ref="DI71" si="116">DH71+1</f>
        <v>11</v>
      </c>
      <c r="DJ71" s="500">
        <f t="shared" ref="DJ71" si="117">DI71+1</f>
        <v>12</v>
      </c>
      <c r="DK71" s="500">
        <v>1</v>
      </c>
      <c r="DL71" s="500">
        <f t="shared" ref="DL71" si="118">DK71+1</f>
        <v>2</v>
      </c>
      <c r="DM71" s="500">
        <f>DL71+1</f>
        <v>3</v>
      </c>
      <c r="DN71" s="500">
        <f t="shared" ref="DN71" si="119">DM71+1</f>
        <v>4</v>
      </c>
      <c r="DO71" s="500">
        <f t="shared" ref="DO71" si="120">DN71+1</f>
        <v>5</v>
      </c>
      <c r="DP71" s="454">
        <f t="shared" ref="DP71" si="121">DO71+1</f>
        <v>6</v>
      </c>
      <c r="DQ71" s="454">
        <f t="shared" ref="DQ71" si="122">DP71+1</f>
        <v>7</v>
      </c>
      <c r="DR71" s="500">
        <f t="shared" ref="DR71" si="123">DQ71+1</f>
        <v>8</v>
      </c>
      <c r="DS71" s="500">
        <f t="shared" ref="DS71" si="124">DR71+1</f>
        <v>9</v>
      </c>
      <c r="DT71" s="500">
        <f t="shared" ref="DT71" si="125">DS71+1</f>
        <v>10</v>
      </c>
      <c r="DU71" s="500">
        <f t="shared" ref="DU71" si="126">DT71+1</f>
        <v>11</v>
      </c>
      <c r="DV71" s="500">
        <f t="shared" ref="DV71" si="127">DU71+1</f>
        <v>12</v>
      </c>
      <c r="DW71" s="500">
        <f t="shared" ref="DW71" si="128">DV71+1</f>
        <v>13</v>
      </c>
      <c r="DX71" s="500">
        <f t="shared" ref="DX71" si="129">DW71+1</f>
        <v>14</v>
      </c>
      <c r="DY71" s="500">
        <f t="shared" ref="DY71" si="130">DX71+1</f>
        <v>15</v>
      </c>
      <c r="DZ71" s="877">
        <f t="shared" ref="DZ71" si="131">DY71+1</f>
        <v>16</v>
      </c>
    </row>
    <row r="72" spans="3:130" ht="13.15" thickBot="1">
      <c r="C72" s="413"/>
      <c r="D72" s="417" t="s">
        <v>663</v>
      </c>
      <c r="E72" s="416">
        <v>1</v>
      </c>
      <c r="F72" s="416">
        <v>2</v>
      </c>
      <c r="G72" s="416">
        <v>3</v>
      </c>
      <c r="H72" s="416">
        <v>4</v>
      </c>
      <c r="I72" s="416">
        <v>5</v>
      </c>
      <c r="J72" s="416">
        <v>6</v>
      </c>
      <c r="K72" s="416">
        <v>7</v>
      </c>
      <c r="L72" s="416">
        <v>8</v>
      </c>
      <c r="M72" s="416">
        <v>9</v>
      </c>
      <c r="N72" s="416">
        <v>10</v>
      </c>
      <c r="O72" s="416">
        <v>11</v>
      </c>
      <c r="P72" s="416">
        <v>12</v>
      </c>
      <c r="Q72" s="416">
        <v>13</v>
      </c>
      <c r="R72" s="416">
        <v>14</v>
      </c>
      <c r="S72" s="416">
        <v>15</v>
      </c>
      <c r="T72" s="416">
        <v>16</v>
      </c>
      <c r="U72" s="501">
        <v>17</v>
      </c>
      <c r="V72" s="501">
        <v>18</v>
      </c>
      <c r="W72" s="501">
        <v>19</v>
      </c>
      <c r="X72" s="526">
        <v>20</v>
      </c>
      <c r="Y72" s="501">
        <v>21</v>
      </c>
      <c r="Z72" s="501">
        <v>22</v>
      </c>
      <c r="AA72" s="627">
        <v>23</v>
      </c>
      <c r="AB72" s="501">
        <v>24</v>
      </c>
      <c r="AC72" s="501">
        <v>25</v>
      </c>
      <c r="AD72" s="501">
        <v>26</v>
      </c>
      <c r="AE72" s="501">
        <v>27</v>
      </c>
      <c r="AF72" s="501">
        <v>28</v>
      </c>
      <c r="AG72" s="501">
        <v>29</v>
      </c>
      <c r="AI72" s="870"/>
      <c r="AS72" s="2978" t="s">
        <v>663</v>
      </c>
      <c r="AT72" s="2979"/>
      <c r="AU72" s="2979"/>
      <c r="AV72" s="2979"/>
      <c r="AW72" s="2979"/>
      <c r="AX72" s="2979"/>
      <c r="AY72" s="501">
        <v>1</v>
      </c>
      <c r="AZ72" s="501">
        <v>2</v>
      </c>
      <c r="BA72" s="501">
        <v>3</v>
      </c>
      <c r="BB72" s="501">
        <v>4</v>
      </c>
      <c r="BC72" s="501">
        <v>5</v>
      </c>
      <c r="BD72" s="501">
        <v>6</v>
      </c>
      <c r="BE72" s="501">
        <v>7</v>
      </c>
      <c r="BF72" s="501">
        <v>8</v>
      </c>
      <c r="BG72" s="501">
        <v>9</v>
      </c>
      <c r="BH72" s="501">
        <v>10</v>
      </c>
      <c r="BI72" s="501">
        <v>11</v>
      </c>
      <c r="BJ72" s="501">
        <v>12</v>
      </c>
      <c r="BK72" s="501">
        <v>13</v>
      </c>
      <c r="BL72" s="501">
        <v>14</v>
      </c>
      <c r="BM72" s="501">
        <v>15</v>
      </c>
      <c r="BN72" s="501">
        <v>16</v>
      </c>
      <c r="BO72" s="501">
        <v>17</v>
      </c>
      <c r="BP72" s="455">
        <v>18</v>
      </c>
      <c r="BQ72" s="455">
        <v>19</v>
      </c>
      <c r="BR72" s="501">
        <v>20</v>
      </c>
      <c r="BS72" s="501">
        <v>21</v>
      </c>
      <c r="BT72" s="501">
        <v>22</v>
      </c>
      <c r="BU72" s="501">
        <v>23</v>
      </c>
      <c r="BV72" s="501">
        <v>24</v>
      </c>
      <c r="BW72" s="501">
        <v>25</v>
      </c>
      <c r="BX72" s="501">
        <v>26</v>
      </c>
      <c r="BY72" s="501">
        <v>27</v>
      </c>
      <c r="BZ72" s="878">
        <v>28</v>
      </c>
      <c r="CA72" s="416">
        <v>29</v>
      </c>
      <c r="CS72" s="2978" t="s">
        <v>663</v>
      </c>
      <c r="CT72" s="2979"/>
      <c r="CU72" s="2979"/>
      <c r="CV72" s="2979"/>
      <c r="CW72" s="2979"/>
      <c r="CX72" s="2979"/>
      <c r="CY72" s="501">
        <v>1</v>
      </c>
      <c r="CZ72" s="501">
        <v>2</v>
      </c>
      <c r="DA72" s="501">
        <v>3</v>
      </c>
      <c r="DB72" s="501">
        <v>4</v>
      </c>
      <c r="DC72" s="501">
        <v>5</v>
      </c>
      <c r="DD72" s="501">
        <v>6</v>
      </c>
      <c r="DE72" s="501">
        <v>7</v>
      </c>
      <c r="DF72" s="501">
        <v>8</v>
      </c>
      <c r="DG72" s="501">
        <v>9</v>
      </c>
      <c r="DH72" s="501">
        <v>10</v>
      </c>
      <c r="DI72" s="501">
        <v>11</v>
      </c>
      <c r="DJ72" s="501">
        <v>12</v>
      </c>
      <c r="DK72" s="501">
        <v>13</v>
      </c>
      <c r="DL72" s="501">
        <v>14</v>
      </c>
      <c r="DM72" s="501">
        <v>15</v>
      </c>
      <c r="DN72" s="501">
        <v>16</v>
      </c>
      <c r="DO72" s="501">
        <v>17</v>
      </c>
      <c r="DP72" s="455">
        <v>18</v>
      </c>
      <c r="DQ72" s="455">
        <v>19</v>
      </c>
      <c r="DR72" s="501">
        <v>20</v>
      </c>
      <c r="DS72" s="501">
        <v>21</v>
      </c>
      <c r="DT72" s="501">
        <v>22</v>
      </c>
      <c r="DU72" s="501">
        <v>23</v>
      </c>
      <c r="DV72" s="501">
        <v>24</v>
      </c>
      <c r="DW72" s="501">
        <v>25</v>
      </c>
      <c r="DX72" s="501">
        <v>26</v>
      </c>
      <c r="DY72" s="501">
        <v>27</v>
      </c>
      <c r="DZ72" s="878">
        <v>28</v>
      </c>
    </row>
    <row r="73" spans="3:130" ht="13.9" customHeight="1" thickBot="1">
      <c r="C73" s="413"/>
      <c r="D73" s="413"/>
      <c r="E73" s="2988"/>
      <c r="F73" s="2989"/>
      <c r="G73" s="2987" t="s">
        <v>681</v>
      </c>
      <c r="H73" s="2988"/>
      <c r="I73" s="2988"/>
      <c r="J73" s="2988"/>
      <c r="K73" s="2988"/>
      <c r="L73" s="2988"/>
      <c r="M73" s="2989"/>
      <c r="N73" s="2987" t="s">
        <v>682</v>
      </c>
      <c r="O73" s="2988"/>
      <c r="P73" s="2988"/>
      <c r="Q73" s="2988"/>
      <c r="R73" s="2988"/>
      <c r="S73" s="2988"/>
      <c r="T73" s="2989"/>
      <c r="U73" s="2987" t="s">
        <v>683</v>
      </c>
      <c r="V73" s="2988"/>
      <c r="W73" s="2988"/>
      <c r="X73" s="2988"/>
      <c r="Y73" s="2988"/>
      <c r="Z73" s="2988"/>
      <c r="AA73" s="2989"/>
      <c r="AB73" s="3026" t="s">
        <v>694</v>
      </c>
      <c r="AC73" s="3027"/>
      <c r="AD73" s="3027"/>
      <c r="AE73" s="3027"/>
      <c r="AF73" s="3027"/>
      <c r="AG73" s="3027"/>
      <c r="AH73" s="826"/>
      <c r="AI73" s="871"/>
      <c r="AQ73" s="3126"/>
      <c r="AR73" s="3126"/>
      <c r="AS73" s="3126"/>
      <c r="AT73" s="3126"/>
      <c r="AU73" s="3126"/>
      <c r="AV73" s="3126"/>
      <c r="AW73" s="3126"/>
      <c r="AX73" s="3126"/>
      <c r="AY73" s="508"/>
      <c r="AZ73" s="508"/>
      <c r="BA73" s="508"/>
      <c r="BB73" s="508"/>
      <c r="BC73" s="508"/>
      <c r="BD73" s="508"/>
      <c r="BE73" s="508"/>
      <c r="BF73" s="508"/>
      <c r="BG73" s="508"/>
      <c r="BH73" s="508"/>
      <c r="BI73" s="508"/>
      <c r="BJ73" s="508"/>
      <c r="BK73" s="508"/>
      <c r="BL73" s="508"/>
      <c r="BM73" s="508"/>
      <c r="BN73" s="508"/>
      <c r="BO73" s="508"/>
      <c r="BP73" s="508"/>
      <c r="BQ73" s="508"/>
      <c r="BR73" s="508"/>
      <c r="BS73" s="508"/>
      <c r="BT73" s="508"/>
      <c r="BU73" s="508"/>
      <c r="BV73" s="508"/>
      <c r="BW73" s="508"/>
      <c r="BX73" s="508"/>
      <c r="BY73" s="508"/>
      <c r="BZ73" s="879"/>
      <c r="CA73" s="508"/>
      <c r="CB73" s="508"/>
      <c r="CC73" s="509"/>
      <c r="CS73" s="245"/>
      <c r="CT73" s="245"/>
      <c r="CU73" s="245"/>
      <c r="CV73" s="245"/>
      <c r="CW73" s="245"/>
      <c r="CX73" s="245"/>
      <c r="CY73" s="508"/>
      <c r="CZ73" s="508"/>
      <c r="DA73" s="508"/>
      <c r="DB73" s="508"/>
      <c r="DC73" s="508"/>
      <c r="DD73" s="508"/>
      <c r="DE73" s="508"/>
      <c r="DF73" s="508"/>
      <c r="DG73" s="508"/>
      <c r="DH73" s="508"/>
      <c r="DI73" s="508"/>
      <c r="DJ73" s="508"/>
      <c r="DK73" s="508"/>
      <c r="DL73" s="508"/>
      <c r="DM73" s="508"/>
      <c r="DN73" s="508"/>
      <c r="DO73" s="508"/>
      <c r="DP73" s="508"/>
      <c r="DQ73" s="508"/>
      <c r="DR73" s="508"/>
      <c r="DS73" s="508"/>
      <c r="DT73" s="508"/>
      <c r="DU73" s="508"/>
      <c r="DV73" s="508"/>
      <c r="DW73" s="508"/>
      <c r="DX73" s="508"/>
      <c r="DY73" s="508"/>
      <c r="DZ73" s="879"/>
    </row>
    <row r="74" spans="3:130">
      <c r="C74" s="3061" t="s">
        <v>671</v>
      </c>
      <c r="D74" s="3061"/>
      <c r="E74" s="595">
        <v>18</v>
      </c>
      <c r="F74" s="595">
        <f>E74+1</f>
        <v>19</v>
      </c>
      <c r="G74" s="595">
        <f t="shared" ref="G74:AD74" si="132">F74+1</f>
        <v>20</v>
      </c>
      <c r="H74" s="595">
        <f t="shared" si="132"/>
        <v>21</v>
      </c>
      <c r="I74" s="595">
        <f t="shared" si="132"/>
        <v>22</v>
      </c>
      <c r="J74" s="595">
        <f t="shared" si="132"/>
        <v>23</v>
      </c>
      <c r="K74" s="595">
        <f t="shared" si="132"/>
        <v>24</v>
      </c>
      <c r="L74" s="595">
        <f t="shared" si="132"/>
        <v>25</v>
      </c>
      <c r="M74" s="595">
        <f t="shared" si="132"/>
        <v>26</v>
      </c>
      <c r="N74" s="595">
        <f t="shared" si="132"/>
        <v>27</v>
      </c>
      <c r="O74" s="595">
        <f t="shared" si="132"/>
        <v>28</v>
      </c>
      <c r="P74" s="595">
        <f t="shared" si="132"/>
        <v>29</v>
      </c>
      <c r="Q74" s="595">
        <f t="shared" si="132"/>
        <v>30</v>
      </c>
      <c r="R74" s="595">
        <v>31</v>
      </c>
      <c r="S74" s="595">
        <v>1</v>
      </c>
      <c r="T74" s="595">
        <f t="shared" si="132"/>
        <v>2</v>
      </c>
      <c r="U74" s="596">
        <f t="shared" si="132"/>
        <v>3</v>
      </c>
      <c r="V74" s="596">
        <f t="shared" si="132"/>
        <v>4</v>
      </c>
      <c r="W74" s="596">
        <f t="shared" si="132"/>
        <v>5</v>
      </c>
      <c r="X74" s="597">
        <f t="shared" si="132"/>
        <v>6</v>
      </c>
      <c r="Y74" s="596">
        <f t="shared" si="132"/>
        <v>7</v>
      </c>
      <c r="Z74" s="596">
        <f t="shared" si="132"/>
        <v>8</v>
      </c>
      <c r="AA74" s="623">
        <f t="shared" si="132"/>
        <v>9</v>
      </c>
      <c r="AB74" s="596">
        <f t="shared" si="132"/>
        <v>10</v>
      </c>
      <c r="AC74" s="596">
        <f t="shared" si="132"/>
        <v>11</v>
      </c>
      <c r="AD74" s="596">
        <f t="shared" si="132"/>
        <v>12</v>
      </c>
      <c r="AE74" s="596">
        <f>AD74+1</f>
        <v>13</v>
      </c>
      <c r="AF74" s="596">
        <f>AE74+1</f>
        <v>14</v>
      </c>
      <c r="AG74" s="596">
        <f>AF74+1</f>
        <v>15</v>
      </c>
      <c r="AH74" s="596">
        <f>AG74+1</f>
        <v>16</v>
      </c>
      <c r="AO74" s="2977" t="s">
        <v>671</v>
      </c>
      <c r="AP74" s="2977"/>
      <c r="AQ74" s="2977"/>
      <c r="AR74" s="2977"/>
      <c r="AS74" s="2977"/>
      <c r="AT74" s="2977"/>
      <c r="AU74" s="2977"/>
      <c r="AV74" s="3025"/>
      <c r="AW74" s="840"/>
      <c r="AX74" s="840"/>
      <c r="AY74" s="500">
        <f t="shared" ref="AY74:BJ74" si="133">AZ74-1</f>
        <v>19</v>
      </c>
      <c r="AZ74" s="500">
        <f t="shared" si="133"/>
        <v>20</v>
      </c>
      <c r="BA74" s="500">
        <f t="shared" si="133"/>
        <v>21</v>
      </c>
      <c r="BB74" s="500">
        <f t="shared" si="133"/>
        <v>22</v>
      </c>
      <c r="BC74" s="500">
        <f t="shared" si="133"/>
        <v>23</v>
      </c>
      <c r="BD74" s="500">
        <f t="shared" si="133"/>
        <v>24</v>
      </c>
      <c r="BE74" s="500">
        <f t="shared" si="133"/>
        <v>25</v>
      </c>
      <c r="BF74" s="500">
        <f t="shared" si="133"/>
        <v>26</v>
      </c>
      <c r="BG74" s="500">
        <f t="shared" si="133"/>
        <v>27</v>
      </c>
      <c r="BH74" s="500">
        <f t="shared" si="133"/>
        <v>28</v>
      </c>
      <c r="BI74" s="500">
        <f t="shared" si="133"/>
        <v>29</v>
      </c>
      <c r="BJ74" s="500">
        <f t="shared" si="133"/>
        <v>30</v>
      </c>
      <c r="BK74" s="500">
        <v>31</v>
      </c>
      <c r="BL74" s="500">
        <f t="shared" ref="BL74:CA74" si="134">BM74-1</f>
        <v>1</v>
      </c>
      <c r="BM74" s="500">
        <f t="shared" si="134"/>
        <v>2</v>
      </c>
      <c r="BN74" s="500">
        <f t="shared" si="134"/>
        <v>3</v>
      </c>
      <c r="BO74" s="500">
        <f t="shared" si="134"/>
        <v>4</v>
      </c>
      <c r="BP74" s="454">
        <f t="shared" si="134"/>
        <v>5</v>
      </c>
      <c r="BQ74" s="454">
        <f t="shared" si="134"/>
        <v>6</v>
      </c>
      <c r="BR74" s="500">
        <f t="shared" si="134"/>
        <v>7</v>
      </c>
      <c r="BS74" s="500">
        <f t="shared" si="134"/>
        <v>8</v>
      </c>
      <c r="BT74" s="500">
        <f t="shared" si="134"/>
        <v>9</v>
      </c>
      <c r="BU74" s="500">
        <f t="shared" si="134"/>
        <v>10</v>
      </c>
      <c r="BV74" s="500">
        <f t="shared" si="134"/>
        <v>11</v>
      </c>
      <c r="BW74" s="500">
        <f t="shared" si="134"/>
        <v>12</v>
      </c>
      <c r="BX74" s="500">
        <f t="shared" si="134"/>
        <v>13</v>
      </c>
      <c r="BY74" s="500">
        <f t="shared" si="134"/>
        <v>14</v>
      </c>
      <c r="BZ74" s="877">
        <f t="shared" si="134"/>
        <v>15</v>
      </c>
      <c r="CA74" s="415">
        <f t="shared" si="134"/>
        <v>16</v>
      </c>
      <c r="CB74" s="415">
        <f>AY77-1</f>
        <v>17</v>
      </c>
      <c r="CC74" s="509"/>
      <c r="CS74" s="245"/>
      <c r="CT74" s="245"/>
      <c r="CU74" s="245"/>
      <c r="CV74" s="245"/>
      <c r="CW74" s="840"/>
      <c r="CX74" s="840"/>
      <c r="CY74" s="500">
        <f t="shared" ref="CY74" si="135">CZ74-1</f>
        <v>19</v>
      </c>
      <c r="CZ74" s="500">
        <f t="shared" ref="CZ74" si="136">DA74-1</f>
        <v>20</v>
      </c>
      <c r="DA74" s="500">
        <f t="shared" ref="DA74" si="137">DB74-1</f>
        <v>21</v>
      </c>
      <c r="DB74" s="500">
        <f t="shared" ref="DB74" si="138">DC74-1</f>
        <v>22</v>
      </c>
      <c r="DC74" s="500">
        <f t="shared" ref="DC74" si="139">DD74-1</f>
        <v>23</v>
      </c>
      <c r="DD74" s="500">
        <f t="shared" ref="DD74" si="140">DE74-1</f>
        <v>24</v>
      </c>
      <c r="DE74" s="500">
        <f t="shared" ref="DE74" si="141">DF74-1</f>
        <v>25</v>
      </c>
      <c r="DF74" s="500">
        <f t="shared" ref="DF74" si="142">DG74-1</f>
        <v>26</v>
      </c>
      <c r="DG74" s="500">
        <f t="shared" ref="DG74" si="143">DH74-1</f>
        <v>27</v>
      </c>
      <c r="DH74" s="500">
        <f t="shared" ref="DH74" si="144">DI74-1</f>
        <v>28</v>
      </c>
      <c r="DI74" s="500">
        <f t="shared" ref="DI74" si="145">DJ74-1</f>
        <v>29</v>
      </c>
      <c r="DJ74" s="500">
        <f t="shared" ref="DJ74" si="146">DK74-1</f>
        <v>30</v>
      </c>
      <c r="DK74" s="500">
        <v>31</v>
      </c>
      <c r="DL74" s="500">
        <f t="shared" ref="DL74" si="147">DM74-1</f>
        <v>-15</v>
      </c>
      <c r="DM74" s="500">
        <f t="shared" ref="DM74" si="148">DN74-1</f>
        <v>-14</v>
      </c>
      <c r="DN74" s="500">
        <f t="shared" ref="DN74" si="149">DO74-1</f>
        <v>-13</v>
      </c>
      <c r="DO74" s="500">
        <f t="shared" ref="DO74" si="150">DP74-1</f>
        <v>-12</v>
      </c>
      <c r="DP74" s="454">
        <f t="shared" ref="DP74" si="151">DQ74-1</f>
        <v>-11</v>
      </c>
      <c r="DQ74" s="454">
        <f t="shared" ref="DQ74" si="152">DR74-1</f>
        <v>-10</v>
      </c>
      <c r="DR74" s="500">
        <f t="shared" ref="DR74" si="153">DS74-1</f>
        <v>-9</v>
      </c>
      <c r="DS74" s="500">
        <f t="shared" ref="DS74" si="154">DT74-1</f>
        <v>-8</v>
      </c>
      <c r="DT74" s="500">
        <f t="shared" ref="DT74" si="155">DU74-1</f>
        <v>-7</v>
      </c>
      <c r="DU74" s="500">
        <f t="shared" ref="DU74" si="156">DV74-1</f>
        <v>-6</v>
      </c>
      <c r="DV74" s="500">
        <f t="shared" ref="DV74" si="157">DW74-1</f>
        <v>-5</v>
      </c>
      <c r="DW74" s="500">
        <f t="shared" ref="DW74" si="158">DX74-1</f>
        <v>-4</v>
      </c>
      <c r="DX74" s="500">
        <f t="shared" ref="DX74" si="159">DY74-1</f>
        <v>-3</v>
      </c>
      <c r="DY74" s="500">
        <f t="shared" ref="DY74" si="160">DZ74-1</f>
        <v>-2</v>
      </c>
      <c r="DZ74" s="877">
        <f t="shared" ref="DZ74" si="161">EA74-1</f>
        <v>-1</v>
      </c>
    </row>
    <row r="75" spans="3:130" ht="13.15" thickBot="1">
      <c r="C75" s="413"/>
      <c r="D75" s="417" t="s">
        <v>664</v>
      </c>
      <c r="E75" s="416">
        <v>1</v>
      </c>
      <c r="F75" s="416">
        <v>2</v>
      </c>
      <c r="G75" s="416">
        <v>3</v>
      </c>
      <c r="H75" s="416">
        <v>4</v>
      </c>
      <c r="I75" s="416">
        <v>5</v>
      </c>
      <c r="J75" s="416">
        <v>6</v>
      </c>
      <c r="K75" s="416">
        <v>7</v>
      </c>
      <c r="L75" s="416">
        <v>8</v>
      </c>
      <c r="M75" s="416">
        <v>9</v>
      </c>
      <c r="N75" s="416">
        <v>10</v>
      </c>
      <c r="O75" s="416">
        <v>11</v>
      </c>
      <c r="P75" s="416">
        <v>12</v>
      </c>
      <c r="Q75" s="416">
        <v>13</v>
      </c>
      <c r="R75" s="416">
        <v>14</v>
      </c>
      <c r="S75" s="416">
        <v>15</v>
      </c>
      <c r="T75" s="416">
        <v>16</v>
      </c>
      <c r="U75" s="501">
        <v>17</v>
      </c>
      <c r="V75" s="501">
        <v>18</v>
      </c>
      <c r="W75" s="501">
        <v>19</v>
      </c>
      <c r="X75" s="526">
        <v>20</v>
      </c>
      <c r="Y75" s="501">
        <v>21</v>
      </c>
      <c r="Z75" s="501">
        <v>22</v>
      </c>
      <c r="AA75" s="627">
        <v>23</v>
      </c>
      <c r="AB75" s="501">
        <v>24</v>
      </c>
      <c r="AC75" s="501">
        <v>25</v>
      </c>
      <c r="AD75" s="501">
        <v>26</v>
      </c>
      <c r="AE75" s="501">
        <v>27</v>
      </c>
      <c r="AF75" s="501">
        <v>28</v>
      </c>
      <c r="AG75" s="501">
        <v>29</v>
      </c>
      <c r="AH75" s="501">
        <v>30</v>
      </c>
      <c r="AS75" s="2978" t="s">
        <v>664</v>
      </c>
      <c r="AT75" s="2979"/>
      <c r="AU75" s="2979"/>
      <c r="AV75" s="2979"/>
      <c r="AW75" s="2979"/>
      <c r="AX75" s="2979"/>
      <c r="AY75" s="501">
        <v>1</v>
      </c>
      <c r="AZ75" s="501">
        <v>2</v>
      </c>
      <c r="BA75" s="501">
        <v>3</v>
      </c>
      <c r="BB75" s="501">
        <v>4</v>
      </c>
      <c r="BC75" s="501">
        <v>5</v>
      </c>
      <c r="BD75" s="501">
        <v>6</v>
      </c>
      <c r="BE75" s="501">
        <v>7</v>
      </c>
      <c r="BF75" s="501">
        <v>8</v>
      </c>
      <c r="BG75" s="501">
        <v>9</v>
      </c>
      <c r="BH75" s="501">
        <v>10</v>
      </c>
      <c r="BI75" s="501">
        <v>11</v>
      </c>
      <c r="BJ75" s="501">
        <v>12</v>
      </c>
      <c r="BK75" s="501">
        <v>13</v>
      </c>
      <c r="BL75" s="501">
        <v>14</v>
      </c>
      <c r="BM75" s="501">
        <v>15</v>
      </c>
      <c r="BN75" s="501">
        <v>16</v>
      </c>
      <c r="BO75" s="501">
        <v>17</v>
      </c>
      <c r="BP75" s="455">
        <v>18</v>
      </c>
      <c r="BQ75" s="455">
        <v>19</v>
      </c>
      <c r="BR75" s="501">
        <v>20</v>
      </c>
      <c r="BS75" s="501">
        <v>21</v>
      </c>
      <c r="BT75" s="501">
        <v>22</v>
      </c>
      <c r="BU75" s="501">
        <v>23</v>
      </c>
      <c r="BV75" s="501">
        <v>24</v>
      </c>
      <c r="BW75" s="501">
        <v>25</v>
      </c>
      <c r="BX75" s="501">
        <v>26</v>
      </c>
      <c r="BY75" s="501">
        <v>27</v>
      </c>
      <c r="BZ75" s="878">
        <v>28</v>
      </c>
      <c r="CA75" s="416">
        <v>29</v>
      </c>
      <c r="CB75" s="416">
        <v>30</v>
      </c>
      <c r="CS75" s="2978" t="s">
        <v>664</v>
      </c>
      <c r="CT75" s="2979"/>
      <c r="CU75" s="2979"/>
      <c r="CV75" s="2979"/>
      <c r="CW75" s="2979"/>
      <c r="CX75" s="2979"/>
      <c r="CY75" s="501">
        <v>1</v>
      </c>
      <c r="CZ75" s="501">
        <v>2</v>
      </c>
      <c r="DA75" s="501">
        <v>3</v>
      </c>
      <c r="DB75" s="501">
        <v>4</v>
      </c>
      <c r="DC75" s="501">
        <v>5</v>
      </c>
      <c r="DD75" s="501">
        <v>6</v>
      </c>
      <c r="DE75" s="501">
        <v>7</v>
      </c>
      <c r="DF75" s="501">
        <v>8</v>
      </c>
      <c r="DG75" s="501">
        <v>9</v>
      </c>
      <c r="DH75" s="501">
        <v>10</v>
      </c>
      <c r="DI75" s="501">
        <v>11</v>
      </c>
      <c r="DJ75" s="501">
        <v>12</v>
      </c>
      <c r="DK75" s="501">
        <v>13</v>
      </c>
      <c r="DL75" s="501">
        <v>14</v>
      </c>
      <c r="DM75" s="501">
        <v>15</v>
      </c>
      <c r="DN75" s="501">
        <v>16</v>
      </c>
      <c r="DO75" s="501">
        <v>17</v>
      </c>
      <c r="DP75" s="455">
        <v>18</v>
      </c>
      <c r="DQ75" s="455">
        <v>19</v>
      </c>
      <c r="DR75" s="501">
        <v>20</v>
      </c>
      <c r="DS75" s="501">
        <v>21</v>
      </c>
      <c r="DT75" s="501">
        <v>22</v>
      </c>
      <c r="DU75" s="501">
        <v>23</v>
      </c>
      <c r="DV75" s="501">
        <v>24</v>
      </c>
      <c r="DW75" s="501">
        <v>25</v>
      </c>
      <c r="DX75" s="501">
        <v>26</v>
      </c>
      <c r="DY75" s="501">
        <v>27</v>
      </c>
      <c r="DZ75" s="878">
        <v>28</v>
      </c>
    </row>
    <row r="76" spans="3:130" ht="13.9" customHeight="1" thickBot="1">
      <c r="C76" s="413"/>
      <c r="D76" s="413"/>
      <c r="E76" s="485"/>
      <c r="F76" s="2984" t="s">
        <v>684</v>
      </c>
      <c r="G76" s="2985"/>
      <c r="H76" s="2985"/>
      <c r="I76" s="2985"/>
      <c r="J76" s="2985"/>
      <c r="K76" s="2985"/>
      <c r="L76" s="2986"/>
      <c r="M76" s="2984" t="s">
        <v>685</v>
      </c>
      <c r="N76" s="2985"/>
      <c r="O76" s="2985"/>
      <c r="P76" s="2985"/>
      <c r="Q76" s="2985"/>
      <c r="R76" s="2985"/>
      <c r="S76" s="2986"/>
      <c r="T76" s="2984" t="s">
        <v>686</v>
      </c>
      <c r="U76" s="2985"/>
      <c r="V76" s="2985"/>
      <c r="W76" s="2985"/>
      <c r="X76" s="2985"/>
      <c r="Y76" s="2985"/>
      <c r="Z76" s="2986"/>
      <c r="AA76" s="3118" t="s">
        <v>687</v>
      </c>
      <c r="AB76" s="2985"/>
      <c r="AC76" s="2985"/>
      <c r="AD76" s="2985"/>
      <c r="AE76" s="2985"/>
      <c r="AF76" s="2985"/>
      <c r="AG76" s="2985"/>
      <c r="AH76" s="827"/>
      <c r="AV76" s="295"/>
      <c r="AW76" s="843"/>
      <c r="AX76" s="843"/>
      <c r="AY76" s="3028" t="s">
        <v>691</v>
      </c>
      <c r="AZ76" s="2980"/>
      <c r="BA76" s="2980"/>
      <c r="BB76" s="2980"/>
      <c r="BC76" s="2980"/>
      <c r="BD76" s="2980"/>
      <c r="BE76" s="2980"/>
      <c r="BF76" s="2980"/>
      <c r="BG76" s="2980"/>
      <c r="BH76" s="2980"/>
      <c r="BI76" s="2980"/>
      <c r="BJ76" s="2980"/>
      <c r="BK76" s="2980"/>
      <c r="BL76" s="2980"/>
      <c r="BM76" s="2980"/>
      <c r="BN76" s="2980"/>
      <c r="BO76" s="2980"/>
      <c r="BP76" s="2980"/>
      <c r="BQ76" s="2980"/>
      <c r="BR76" s="2980"/>
      <c r="BS76" s="2980"/>
      <c r="BT76" s="2980"/>
      <c r="BU76" s="2980"/>
      <c r="BV76" s="2980"/>
      <c r="BW76" s="2980"/>
      <c r="BX76" s="2980"/>
      <c r="BY76" s="2980"/>
      <c r="BZ76" s="2980"/>
      <c r="CA76" s="2980"/>
      <c r="CB76" s="2981"/>
      <c r="CV76" s="295"/>
      <c r="CW76" s="1075"/>
      <c r="CX76" s="1075"/>
      <c r="CY76" s="245"/>
      <c r="CZ76" s="245"/>
      <c r="DA76" s="245"/>
      <c r="DB76" s="245"/>
      <c r="DC76" s="245"/>
      <c r="DD76" s="245"/>
      <c r="DE76" s="245"/>
      <c r="DF76" s="245"/>
      <c r="DG76" s="245"/>
      <c r="DH76" s="245"/>
      <c r="DI76" s="245"/>
      <c r="DJ76" s="245"/>
      <c r="DK76" s="245"/>
      <c r="DL76" s="245"/>
      <c r="DM76" s="245"/>
      <c r="DN76" s="245"/>
      <c r="DO76" s="245"/>
      <c r="DP76" s="245"/>
      <c r="DQ76" s="245"/>
      <c r="DR76" s="245"/>
      <c r="DS76" s="245"/>
      <c r="DT76" s="245"/>
      <c r="DU76" s="245"/>
      <c r="DV76" s="245"/>
      <c r="DW76" s="245"/>
      <c r="DX76" s="245"/>
      <c r="DY76" s="245"/>
      <c r="DZ76" s="245"/>
    </row>
    <row r="77" spans="3:130" ht="13.5" customHeight="1">
      <c r="C77" s="3061" t="s">
        <v>668</v>
      </c>
      <c r="D77" s="3061"/>
      <c r="E77" s="595">
        <f>AH74+1</f>
        <v>17</v>
      </c>
      <c r="F77" s="595">
        <f>E77+1</f>
        <v>18</v>
      </c>
      <c r="G77" s="595">
        <f t="shared" ref="G77:AD77" si="162">F77+1</f>
        <v>19</v>
      </c>
      <c r="H77" s="595">
        <f t="shared" si="162"/>
        <v>20</v>
      </c>
      <c r="I77" s="595">
        <f t="shared" si="162"/>
        <v>21</v>
      </c>
      <c r="J77" s="595">
        <f t="shared" si="162"/>
        <v>22</v>
      </c>
      <c r="K77" s="595">
        <f t="shared" si="162"/>
        <v>23</v>
      </c>
      <c r="L77" s="595">
        <f t="shared" si="162"/>
        <v>24</v>
      </c>
      <c r="M77" s="595">
        <f t="shared" si="162"/>
        <v>25</v>
      </c>
      <c r="N77" s="595">
        <f t="shared" si="162"/>
        <v>26</v>
      </c>
      <c r="O77" s="595">
        <f t="shared" si="162"/>
        <v>27</v>
      </c>
      <c r="P77" s="595">
        <f t="shared" si="162"/>
        <v>28</v>
      </c>
      <c r="Q77" s="595">
        <f t="shared" si="162"/>
        <v>29</v>
      </c>
      <c r="R77" s="595">
        <v>30</v>
      </c>
      <c r="S77" s="595">
        <v>1</v>
      </c>
      <c r="T77" s="595">
        <f t="shared" si="162"/>
        <v>2</v>
      </c>
      <c r="U77" s="596">
        <f t="shared" si="162"/>
        <v>3</v>
      </c>
      <c r="V77" s="596">
        <f t="shared" si="162"/>
        <v>4</v>
      </c>
      <c r="W77" s="596">
        <f t="shared" si="162"/>
        <v>5</v>
      </c>
      <c r="X77" s="597">
        <f t="shared" si="162"/>
        <v>6</v>
      </c>
      <c r="Y77" s="596">
        <f t="shared" si="162"/>
        <v>7</v>
      </c>
      <c r="Z77" s="596">
        <f t="shared" si="162"/>
        <v>8</v>
      </c>
      <c r="AA77" s="623">
        <f t="shared" si="162"/>
        <v>9</v>
      </c>
      <c r="AB77" s="596">
        <f t="shared" si="162"/>
        <v>10</v>
      </c>
      <c r="AC77" s="596">
        <f t="shared" si="162"/>
        <v>11</v>
      </c>
      <c r="AD77" s="596">
        <f t="shared" si="162"/>
        <v>12</v>
      </c>
      <c r="AE77" s="596">
        <f>AD77+1</f>
        <v>13</v>
      </c>
      <c r="AF77" s="596">
        <f>AE77+1</f>
        <v>14</v>
      </c>
      <c r="AG77" s="596">
        <f>AF77+1</f>
        <v>15</v>
      </c>
      <c r="AH77" s="596"/>
      <c r="AI77" s="869"/>
      <c r="AO77" s="2977" t="s">
        <v>668</v>
      </c>
      <c r="AP77" s="2977"/>
      <c r="AQ77" s="2977"/>
      <c r="AR77" s="2977"/>
      <c r="AS77" s="2977"/>
      <c r="AT77" s="2977"/>
      <c r="AU77" s="2977"/>
      <c r="AV77" s="3025"/>
      <c r="AW77" s="840"/>
      <c r="AX77" s="840"/>
      <c r="AY77" s="500">
        <v>18</v>
      </c>
      <c r="AZ77" s="500">
        <v>19</v>
      </c>
      <c r="BA77" s="500">
        <v>20</v>
      </c>
      <c r="BB77" s="500">
        <v>21</v>
      </c>
      <c r="BC77" s="500">
        <v>22</v>
      </c>
      <c r="BD77" s="500">
        <v>23</v>
      </c>
      <c r="BE77" s="500">
        <v>24</v>
      </c>
      <c r="BF77" s="500">
        <v>25</v>
      </c>
      <c r="BG77" s="500">
        <v>26</v>
      </c>
      <c r="BH77" s="500">
        <v>27</v>
      </c>
      <c r="BI77" s="500">
        <v>28</v>
      </c>
      <c r="BJ77" s="500">
        <v>29</v>
      </c>
      <c r="BK77" s="500">
        <v>30</v>
      </c>
      <c r="BL77" s="500">
        <v>31</v>
      </c>
      <c r="BM77" s="500">
        <v>1</v>
      </c>
      <c r="BN77" s="500">
        <f t="shared" ref="BN77:CB77" si="163">BM77+1</f>
        <v>2</v>
      </c>
      <c r="BO77" s="500">
        <f t="shared" si="163"/>
        <v>3</v>
      </c>
      <c r="BP77" s="454">
        <f t="shared" si="163"/>
        <v>4</v>
      </c>
      <c r="BQ77" s="454">
        <f t="shared" si="163"/>
        <v>5</v>
      </c>
      <c r="BR77" s="500">
        <f t="shared" si="163"/>
        <v>6</v>
      </c>
      <c r="BS77" s="500">
        <f t="shared" si="163"/>
        <v>7</v>
      </c>
      <c r="BT77" s="500">
        <f t="shared" si="163"/>
        <v>8</v>
      </c>
      <c r="BU77" s="500">
        <f t="shared" si="163"/>
        <v>9</v>
      </c>
      <c r="BV77" s="500">
        <f t="shared" si="163"/>
        <v>10</v>
      </c>
      <c r="BW77" s="500">
        <f t="shared" si="163"/>
        <v>11</v>
      </c>
      <c r="BX77" s="500">
        <f t="shared" si="163"/>
        <v>12</v>
      </c>
      <c r="BY77" s="500">
        <f t="shared" si="163"/>
        <v>13</v>
      </c>
      <c r="BZ77" s="877">
        <f t="shared" si="163"/>
        <v>14</v>
      </c>
      <c r="CA77" s="415">
        <f t="shared" si="163"/>
        <v>15</v>
      </c>
      <c r="CB77" s="415">
        <f t="shared" si="163"/>
        <v>16</v>
      </c>
      <c r="CS77" s="245"/>
      <c r="CT77" s="245"/>
      <c r="CU77" s="245"/>
      <c r="CV77" s="245"/>
      <c r="CW77" s="840"/>
      <c r="CX77" s="840"/>
      <c r="CY77" s="500">
        <v>18</v>
      </c>
      <c r="CZ77" s="500">
        <v>19</v>
      </c>
      <c r="DA77" s="500">
        <v>20</v>
      </c>
      <c r="DB77" s="500">
        <v>21</v>
      </c>
      <c r="DC77" s="500">
        <v>22</v>
      </c>
      <c r="DD77" s="500">
        <v>23</v>
      </c>
      <c r="DE77" s="500">
        <v>24</v>
      </c>
      <c r="DF77" s="500">
        <v>25</v>
      </c>
      <c r="DG77" s="500">
        <v>26</v>
      </c>
      <c r="DH77" s="500">
        <v>27</v>
      </c>
      <c r="DI77" s="500">
        <v>28</v>
      </c>
      <c r="DJ77" s="500">
        <v>29</v>
      </c>
      <c r="DK77" s="500">
        <v>30</v>
      </c>
      <c r="DL77" s="500">
        <v>31</v>
      </c>
      <c r="DM77" s="500">
        <v>1</v>
      </c>
      <c r="DN77" s="500">
        <f t="shared" ref="DN77" si="164">DM77+1</f>
        <v>2</v>
      </c>
      <c r="DO77" s="500">
        <f t="shared" ref="DO77" si="165">DN77+1</f>
        <v>3</v>
      </c>
      <c r="DP77" s="454">
        <f t="shared" ref="DP77" si="166">DO77+1</f>
        <v>4</v>
      </c>
      <c r="DQ77" s="454">
        <f t="shared" ref="DQ77" si="167">DP77+1</f>
        <v>5</v>
      </c>
      <c r="DR77" s="500">
        <f t="shared" ref="DR77" si="168">DQ77+1</f>
        <v>6</v>
      </c>
      <c r="DS77" s="500">
        <f t="shared" ref="DS77" si="169">DR77+1</f>
        <v>7</v>
      </c>
      <c r="DT77" s="500">
        <f t="shared" ref="DT77" si="170">DS77+1</f>
        <v>8</v>
      </c>
      <c r="DU77" s="500">
        <f t="shared" ref="DU77" si="171">DT77+1</f>
        <v>9</v>
      </c>
      <c r="DV77" s="500">
        <f t="shared" ref="DV77" si="172">DU77+1</f>
        <v>10</v>
      </c>
      <c r="DW77" s="500">
        <f t="shared" ref="DW77" si="173">DV77+1</f>
        <v>11</v>
      </c>
      <c r="DX77" s="500">
        <f t="shared" ref="DX77" si="174">DW77+1</f>
        <v>12</v>
      </c>
      <c r="DY77" s="500">
        <f t="shared" ref="DY77" si="175">DX77+1</f>
        <v>13</v>
      </c>
      <c r="DZ77" s="877">
        <f t="shared" ref="DZ77" si="176">DY77+1</f>
        <v>14</v>
      </c>
    </row>
    <row r="78" spans="3:130" ht="13.15" thickBot="1">
      <c r="C78" s="413"/>
      <c r="D78" s="417" t="s">
        <v>665</v>
      </c>
      <c r="E78" s="416">
        <v>1</v>
      </c>
      <c r="F78" s="416">
        <v>2</v>
      </c>
      <c r="G78" s="416">
        <v>3</v>
      </c>
      <c r="H78" s="416">
        <v>4</v>
      </c>
      <c r="I78" s="416">
        <v>5</v>
      </c>
      <c r="J78" s="416">
        <v>6</v>
      </c>
      <c r="K78" s="416">
        <v>7</v>
      </c>
      <c r="L78" s="416">
        <v>8</v>
      </c>
      <c r="M78" s="416">
        <v>9</v>
      </c>
      <c r="N78" s="416">
        <v>10</v>
      </c>
      <c r="O78" s="416">
        <v>11</v>
      </c>
      <c r="P78" s="416">
        <v>12</v>
      </c>
      <c r="Q78" s="416">
        <v>13</v>
      </c>
      <c r="R78" s="416">
        <v>14</v>
      </c>
      <c r="S78" s="416">
        <v>15</v>
      </c>
      <c r="T78" s="416">
        <v>16</v>
      </c>
      <c r="U78" s="501">
        <v>17</v>
      </c>
      <c r="V78" s="501">
        <v>18</v>
      </c>
      <c r="W78" s="501">
        <v>19</v>
      </c>
      <c r="X78" s="526">
        <v>20</v>
      </c>
      <c r="Y78" s="501">
        <v>21</v>
      </c>
      <c r="Z78" s="501">
        <v>22</v>
      </c>
      <c r="AA78" s="627">
        <v>23</v>
      </c>
      <c r="AB78" s="501">
        <v>24</v>
      </c>
      <c r="AC78" s="501">
        <v>25</v>
      </c>
      <c r="AD78" s="501">
        <v>26</v>
      </c>
      <c r="AE78" s="501">
        <v>27</v>
      </c>
      <c r="AF78" s="501">
        <v>28</v>
      </c>
      <c r="AG78" s="501">
        <v>29</v>
      </c>
      <c r="AI78" s="871"/>
      <c r="AS78" s="2978" t="s">
        <v>665</v>
      </c>
      <c r="AT78" s="2979"/>
      <c r="AU78" s="2979"/>
      <c r="AV78" s="2979"/>
      <c r="AW78" s="2979"/>
      <c r="AX78" s="2979"/>
      <c r="AY78" s="501">
        <v>1</v>
      </c>
      <c r="AZ78" s="501">
        <v>2</v>
      </c>
      <c r="BA78" s="501">
        <v>3</v>
      </c>
      <c r="BB78" s="501">
        <v>4</v>
      </c>
      <c r="BC78" s="501">
        <v>5</v>
      </c>
      <c r="BD78" s="501">
        <v>6</v>
      </c>
      <c r="BE78" s="501">
        <v>7</v>
      </c>
      <c r="BF78" s="501">
        <v>8</v>
      </c>
      <c r="BG78" s="501">
        <v>9</v>
      </c>
      <c r="BH78" s="501">
        <v>10</v>
      </c>
      <c r="BI78" s="501">
        <v>11</v>
      </c>
      <c r="BJ78" s="501">
        <v>12</v>
      </c>
      <c r="BK78" s="501">
        <v>13</v>
      </c>
      <c r="BL78" s="501">
        <v>14</v>
      </c>
      <c r="BM78" s="501">
        <v>15</v>
      </c>
      <c r="BN78" s="501">
        <v>16</v>
      </c>
      <c r="BO78" s="501">
        <v>17</v>
      </c>
      <c r="BP78" s="455">
        <v>18</v>
      </c>
      <c r="BQ78" s="455">
        <v>19</v>
      </c>
      <c r="BR78" s="501">
        <v>20</v>
      </c>
      <c r="BS78" s="501">
        <v>21</v>
      </c>
      <c r="BT78" s="501">
        <v>22</v>
      </c>
      <c r="BU78" s="501">
        <v>23</v>
      </c>
      <c r="BV78" s="501">
        <v>24</v>
      </c>
      <c r="BW78" s="501">
        <v>25</v>
      </c>
      <c r="BX78" s="501">
        <v>26</v>
      </c>
      <c r="BY78" s="501">
        <v>27</v>
      </c>
      <c r="BZ78" s="878">
        <v>28</v>
      </c>
      <c r="CA78" s="416">
        <v>29</v>
      </c>
      <c r="CB78" s="416">
        <v>30</v>
      </c>
      <c r="CS78" s="2978" t="s">
        <v>665</v>
      </c>
      <c r="CT78" s="2979"/>
      <c r="CU78" s="2979"/>
      <c r="CV78" s="2979"/>
      <c r="CW78" s="2979"/>
      <c r="CX78" s="2979"/>
      <c r="CY78" s="501">
        <v>1</v>
      </c>
      <c r="CZ78" s="501">
        <v>2</v>
      </c>
      <c r="DA78" s="501">
        <v>3</v>
      </c>
      <c r="DB78" s="501">
        <v>4</v>
      </c>
      <c r="DC78" s="501">
        <v>5</v>
      </c>
      <c r="DD78" s="501">
        <v>6</v>
      </c>
      <c r="DE78" s="501">
        <v>7</v>
      </c>
      <c r="DF78" s="501">
        <v>8</v>
      </c>
      <c r="DG78" s="501">
        <v>9</v>
      </c>
      <c r="DH78" s="501">
        <v>10</v>
      </c>
      <c r="DI78" s="501">
        <v>11</v>
      </c>
      <c r="DJ78" s="501">
        <v>12</v>
      </c>
      <c r="DK78" s="501">
        <v>13</v>
      </c>
      <c r="DL78" s="501">
        <v>14</v>
      </c>
      <c r="DM78" s="501">
        <v>15</v>
      </c>
      <c r="DN78" s="501">
        <v>16</v>
      </c>
      <c r="DO78" s="501">
        <v>17</v>
      </c>
      <c r="DP78" s="455">
        <v>18</v>
      </c>
      <c r="DQ78" s="455">
        <v>19</v>
      </c>
      <c r="DR78" s="501">
        <v>20</v>
      </c>
      <c r="DS78" s="501">
        <v>21</v>
      </c>
      <c r="DT78" s="501">
        <v>22</v>
      </c>
      <c r="DU78" s="501">
        <v>23</v>
      </c>
      <c r="DV78" s="501">
        <v>24</v>
      </c>
      <c r="DW78" s="501">
        <v>25</v>
      </c>
      <c r="DX78" s="501">
        <v>26</v>
      </c>
      <c r="DY78" s="501">
        <v>27</v>
      </c>
      <c r="DZ78" s="878">
        <v>28</v>
      </c>
    </row>
    <row r="79" spans="3:130" ht="13.9" customHeight="1" thickBot="1">
      <c r="C79" s="413"/>
      <c r="D79" s="413"/>
      <c r="E79" s="2985" t="s">
        <v>688</v>
      </c>
      <c r="F79" s="2985"/>
      <c r="G79" s="2985"/>
      <c r="H79" s="2985"/>
      <c r="I79" s="2985"/>
      <c r="J79" s="2986"/>
      <c r="K79" s="2984" t="s">
        <v>689</v>
      </c>
      <c r="L79" s="2985"/>
      <c r="M79" s="2985"/>
      <c r="N79" s="2985"/>
      <c r="O79" s="2985"/>
      <c r="P79" s="2985"/>
      <c r="Q79" s="2986"/>
      <c r="R79" s="2987" t="s">
        <v>798</v>
      </c>
      <c r="S79" s="2988"/>
      <c r="T79" s="2988"/>
      <c r="U79" s="2988"/>
      <c r="V79" s="2988"/>
      <c r="W79" s="2988"/>
      <c r="X79" s="2989"/>
      <c r="Y79" s="2987" t="s">
        <v>799</v>
      </c>
      <c r="Z79" s="2988"/>
      <c r="AA79" s="2988"/>
      <c r="AB79" s="2988"/>
      <c r="AC79" s="2988"/>
      <c r="AD79" s="2988"/>
      <c r="AE79" s="2988"/>
      <c r="AF79" s="2989"/>
      <c r="AG79" s="3026" t="s">
        <v>690</v>
      </c>
      <c r="AH79" s="3027"/>
      <c r="AI79" s="871"/>
      <c r="AV79" s="295"/>
      <c r="AW79" s="843"/>
      <c r="AX79" s="843"/>
      <c r="AY79" s="2990" t="s">
        <v>695</v>
      </c>
      <c r="AZ79" s="2990"/>
      <c r="BA79" s="2990"/>
      <c r="BB79" s="2991"/>
      <c r="BC79" s="2988" t="s">
        <v>678</v>
      </c>
      <c r="BD79" s="2988"/>
      <c r="BE79" s="2988"/>
      <c r="BF79" s="2988"/>
      <c r="BG79" s="2988"/>
      <c r="BH79" s="2988"/>
      <c r="BI79" s="2988"/>
      <c r="BJ79" s="2987" t="s">
        <v>679</v>
      </c>
      <c r="BK79" s="2988"/>
      <c r="BL79" s="2988"/>
      <c r="BM79" s="2988"/>
      <c r="BN79" s="2988"/>
      <c r="BO79" s="2988"/>
      <c r="BP79" s="2989"/>
      <c r="BQ79" s="2987" t="s">
        <v>680</v>
      </c>
      <c r="BR79" s="2988"/>
      <c r="BS79" s="2988"/>
      <c r="BT79" s="2988"/>
      <c r="BU79" s="2988"/>
      <c r="BV79" s="2988"/>
      <c r="BW79" s="2989"/>
      <c r="BX79" s="2987" t="s">
        <v>677</v>
      </c>
      <c r="BY79" s="2988"/>
      <c r="BZ79" s="2988"/>
      <c r="CA79" s="2988"/>
      <c r="CB79" s="2988"/>
      <c r="CV79" s="295"/>
      <c r="CW79" s="1075"/>
      <c r="CX79" s="1075"/>
      <c r="CY79" s="2990" t="s">
        <v>695</v>
      </c>
      <c r="CZ79" s="2990"/>
      <c r="DA79" s="2990"/>
      <c r="DB79" s="2991"/>
      <c r="DC79" s="2988" t="s">
        <v>678</v>
      </c>
      <c r="DD79" s="2988"/>
      <c r="DE79" s="2988"/>
      <c r="DF79" s="2988"/>
      <c r="DG79" s="2988"/>
      <c r="DH79" s="2988"/>
      <c r="DI79" s="2988"/>
      <c r="DJ79" s="2987" t="s">
        <v>679</v>
      </c>
      <c r="DK79" s="2988"/>
      <c r="DL79" s="2988"/>
      <c r="DM79" s="2988"/>
      <c r="DN79" s="2988"/>
      <c r="DO79" s="2988"/>
      <c r="DP79" s="2989"/>
      <c r="DQ79" s="2987" t="s">
        <v>680</v>
      </c>
      <c r="DR79" s="2988"/>
      <c r="DS79" s="2988"/>
      <c r="DT79" s="2988"/>
      <c r="DU79" s="2988"/>
      <c r="DV79" s="2988"/>
      <c r="DW79" s="2989"/>
      <c r="DX79" s="245"/>
      <c r="DY79" s="245"/>
      <c r="DZ79" s="245"/>
    </row>
    <row r="80" spans="3:130">
      <c r="C80" s="3061" t="s">
        <v>669</v>
      </c>
      <c r="D80" s="3061"/>
      <c r="E80" s="595">
        <v>16</v>
      </c>
      <c r="F80" s="595">
        <f>E80+1</f>
        <v>17</v>
      </c>
      <c r="G80" s="595">
        <f t="shared" ref="G80:AD80" si="177">F80+1</f>
        <v>18</v>
      </c>
      <c r="H80" s="595">
        <f t="shared" si="177"/>
        <v>19</v>
      </c>
      <c r="I80" s="595">
        <f t="shared" si="177"/>
        <v>20</v>
      </c>
      <c r="J80" s="595">
        <f t="shared" si="177"/>
        <v>21</v>
      </c>
      <c r="K80" s="595">
        <f t="shared" si="177"/>
        <v>22</v>
      </c>
      <c r="L80" s="595">
        <f t="shared" si="177"/>
        <v>23</v>
      </c>
      <c r="M80" s="595">
        <f t="shared" si="177"/>
        <v>24</v>
      </c>
      <c r="N80" s="595">
        <f t="shared" si="177"/>
        <v>25</v>
      </c>
      <c r="O80" s="595">
        <f t="shared" si="177"/>
        <v>26</v>
      </c>
      <c r="P80" s="595">
        <f t="shared" si="177"/>
        <v>27</v>
      </c>
      <c r="Q80" s="595">
        <f t="shared" si="177"/>
        <v>28</v>
      </c>
      <c r="R80" s="595">
        <f t="shared" si="177"/>
        <v>29</v>
      </c>
      <c r="S80" s="595">
        <v>30</v>
      </c>
      <c r="T80" s="415">
        <v>31</v>
      </c>
      <c r="U80" s="500">
        <v>1</v>
      </c>
      <c r="V80" s="500">
        <f t="shared" si="177"/>
        <v>2</v>
      </c>
      <c r="W80" s="500">
        <f t="shared" si="177"/>
        <v>3</v>
      </c>
      <c r="X80" s="524">
        <f t="shared" si="177"/>
        <v>4</v>
      </c>
      <c r="Y80" s="500">
        <f t="shared" si="177"/>
        <v>5</v>
      </c>
      <c r="Z80" s="500">
        <f t="shared" si="177"/>
        <v>6</v>
      </c>
      <c r="AA80" s="626">
        <f t="shared" si="177"/>
        <v>7</v>
      </c>
      <c r="AB80" s="500">
        <f t="shared" si="177"/>
        <v>8</v>
      </c>
      <c r="AC80" s="500">
        <f t="shared" si="177"/>
        <v>9</v>
      </c>
      <c r="AD80" s="500">
        <f t="shared" si="177"/>
        <v>10</v>
      </c>
      <c r="AE80" s="500">
        <f>AD80+1</f>
        <v>11</v>
      </c>
      <c r="AF80" s="500">
        <f>AE80+1</f>
        <v>12</v>
      </c>
      <c r="AG80" s="500">
        <f>AF80+1</f>
        <v>13</v>
      </c>
      <c r="AH80" s="500">
        <f>AG80+1</f>
        <v>14</v>
      </c>
      <c r="AO80" s="2977" t="s">
        <v>669</v>
      </c>
      <c r="AP80" s="2977"/>
      <c r="AQ80" s="2977"/>
      <c r="AR80" s="2977"/>
      <c r="AS80" s="2977"/>
      <c r="AT80" s="2977"/>
      <c r="AU80" s="2977"/>
      <c r="AV80" s="3025"/>
      <c r="AW80" s="840"/>
      <c r="AX80" s="840"/>
      <c r="AY80" s="500">
        <f>CB77+1</f>
        <v>17</v>
      </c>
      <c r="AZ80" s="500">
        <f t="shared" ref="AZ80:BJ80" si="178">AY80+1</f>
        <v>18</v>
      </c>
      <c r="BA80" s="500">
        <f t="shared" si="178"/>
        <v>19</v>
      </c>
      <c r="BB80" s="500">
        <f t="shared" si="178"/>
        <v>20</v>
      </c>
      <c r="BC80" s="500">
        <f t="shared" si="178"/>
        <v>21</v>
      </c>
      <c r="BD80" s="500">
        <f t="shared" si="178"/>
        <v>22</v>
      </c>
      <c r="BE80" s="500">
        <f t="shared" si="178"/>
        <v>23</v>
      </c>
      <c r="BF80" s="500">
        <f t="shared" si="178"/>
        <v>24</v>
      </c>
      <c r="BG80" s="500">
        <f t="shared" si="178"/>
        <v>25</v>
      </c>
      <c r="BH80" s="500">
        <f t="shared" si="178"/>
        <v>26</v>
      </c>
      <c r="BI80" s="500">
        <f t="shared" si="178"/>
        <v>27</v>
      </c>
      <c r="BJ80" s="500">
        <f t="shared" si="178"/>
        <v>28</v>
      </c>
      <c r="BK80" s="500">
        <v>1</v>
      </c>
      <c r="BL80" s="500">
        <f t="shared" ref="BL80:CA80" si="179">BK80+1</f>
        <v>2</v>
      </c>
      <c r="BM80" s="500">
        <f t="shared" si="179"/>
        <v>3</v>
      </c>
      <c r="BN80" s="500">
        <f t="shared" si="179"/>
        <v>4</v>
      </c>
      <c r="BO80" s="500">
        <f t="shared" si="179"/>
        <v>5</v>
      </c>
      <c r="BP80" s="454">
        <f t="shared" si="179"/>
        <v>6</v>
      </c>
      <c r="BQ80" s="454">
        <f t="shared" si="179"/>
        <v>7</v>
      </c>
      <c r="BR80" s="500">
        <f t="shared" si="179"/>
        <v>8</v>
      </c>
      <c r="BS80" s="500">
        <f t="shared" si="179"/>
        <v>9</v>
      </c>
      <c r="BT80" s="500">
        <f t="shared" si="179"/>
        <v>10</v>
      </c>
      <c r="BU80" s="500">
        <f t="shared" si="179"/>
        <v>11</v>
      </c>
      <c r="BV80" s="500">
        <f t="shared" si="179"/>
        <v>12</v>
      </c>
      <c r="BW80" s="500">
        <f t="shared" si="179"/>
        <v>13</v>
      </c>
      <c r="BX80" s="500">
        <f t="shared" si="179"/>
        <v>14</v>
      </c>
      <c r="BY80" s="500">
        <f t="shared" si="179"/>
        <v>15</v>
      </c>
      <c r="BZ80" s="877">
        <f t="shared" si="179"/>
        <v>16</v>
      </c>
      <c r="CA80" s="415">
        <f t="shared" si="179"/>
        <v>17</v>
      </c>
      <c r="CB80" s="492"/>
      <c r="CS80" s="245"/>
      <c r="CT80" s="245"/>
      <c r="CU80" s="245"/>
      <c r="CV80" s="245"/>
      <c r="CW80" s="840"/>
      <c r="CX80" s="840"/>
      <c r="CY80" s="500">
        <f>EB77+1</f>
        <v>1</v>
      </c>
      <c r="CZ80" s="500">
        <f t="shared" ref="CZ80" si="180">CY80+1</f>
        <v>2</v>
      </c>
      <c r="DA80" s="500">
        <f t="shared" ref="DA80" si="181">CZ80+1</f>
        <v>3</v>
      </c>
      <c r="DB80" s="500">
        <f t="shared" ref="DB80" si="182">DA80+1</f>
        <v>4</v>
      </c>
      <c r="DC80" s="500">
        <f t="shared" ref="DC80" si="183">DB80+1</f>
        <v>5</v>
      </c>
      <c r="DD80" s="500">
        <f t="shared" ref="DD80" si="184">DC80+1</f>
        <v>6</v>
      </c>
      <c r="DE80" s="500">
        <f t="shared" ref="DE80" si="185">DD80+1</f>
        <v>7</v>
      </c>
      <c r="DF80" s="500">
        <f t="shared" ref="DF80" si="186">DE80+1</f>
        <v>8</v>
      </c>
      <c r="DG80" s="500">
        <f t="shared" ref="DG80" si="187">DF80+1</f>
        <v>9</v>
      </c>
      <c r="DH80" s="500">
        <f t="shared" ref="DH80" si="188">DG80+1</f>
        <v>10</v>
      </c>
      <c r="DI80" s="500">
        <f t="shared" ref="DI80" si="189">DH80+1</f>
        <v>11</v>
      </c>
      <c r="DJ80" s="500">
        <f t="shared" ref="DJ80" si="190">DI80+1</f>
        <v>12</v>
      </c>
      <c r="DK80" s="500">
        <v>1</v>
      </c>
      <c r="DL80" s="500">
        <f t="shared" ref="DL80" si="191">DK80+1</f>
        <v>2</v>
      </c>
      <c r="DM80" s="500">
        <f t="shared" ref="DM80" si="192">DL80+1</f>
        <v>3</v>
      </c>
      <c r="DN80" s="500">
        <f t="shared" ref="DN80" si="193">DM80+1</f>
        <v>4</v>
      </c>
      <c r="DO80" s="500">
        <f t="shared" ref="DO80" si="194">DN80+1</f>
        <v>5</v>
      </c>
      <c r="DP80" s="454">
        <f t="shared" ref="DP80" si="195">DO80+1</f>
        <v>6</v>
      </c>
      <c r="DQ80" s="454">
        <f t="shared" ref="DQ80" si="196">DP80+1</f>
        <v>7</v>
      </c>
      <c r="DR80" s="500">
        <f t="shared" ref="DR80" si="197">DQ80+1</f>
        <v>8</v>
      </c>
      <c r="DS80" s="500">
        <f t="shared" ref="DS80" si="198">DR80+1</f>
        <v>9</v>
      </c>
      <c r="DT80" s="500">
        <f t="shared" ref="DT80" si="199">DS80+1</f>
        <v>10</v>
      </c>
      <c r="DU80" s="500">
        <f t="shared" ref="DU80" si="200">DT80+1</f>
        <v>11</v>
      </c>
      <c r="DV80" s="500">
        <f t="shared" ref="DV80" si="201">DU80+1</f>
        <v>12</v>
      </c>
      <c r="DW80" s="500">
        <f t="shared" ref="DW80" si="202">DV80+1</f>
        <v>13</v>
      </c>
      <c r="DX80" s="500">
        <f t="shared" ref="DX80" si="203">DW80+1</f>
        <v>14</v>
      </c>
      <c r="DY80" s="500">
        <f t="shared" ref="DY80" si="204">DX80+1</f>
        <v>15</v>
      </c>
      <c r="DZ80" s="877">
        <f t="shared" ref="DZ80" si="205">DY80+1</f>
        <v>16</v>
      </c>
    </row>
    <row r="81" spans="3:130" ht="13.15" thickBot="1">
      <c r="C81" s="413"/>
      <c r="D81" s="417" t="s">
        <v>666</v>
      </c>
      <c r="E81" s="416">
        <v>1</v>
      </c>
      <c r="F81" s="416">
        <v>2</v>
      </c>
      <c r="G81" s="416">
        <v>3</v>
      </c>
      <c r="H81" s="416">
        <v>4</v>
      </c>
      <c r="I81" s="416">
        <v>5</v>
      </c>
      <c r="J81" s="416">
        <v>6</v>
      </c>
      <c r="K81" s="416">
        <v>7</v>
      </c>
      <c r="L81" s="416">
        <v>8</v>
      </c>
      <c r="M81" s="416">
        <v>9</v>
      </c>
      <c r="N81" s="416">
        <v>10</v>
      </c>
      <c r="O81" s="416">
        <v>11</v>
      </c>
      <c r="P81" s="416">
        <v>12</v>
      </c>
      <c r="Q81" s="416">
        <v>13</v>
      </c>
      <c r="R81" s="416">
        <v>14</v>
      </c>
      <c r="S81" s="416">
        <v>15</v>
      </c>
      <c r="T81" s="416">
        <v>16</v>
      </c>
      <c r="U81" s="501">
        <v>17</v>
      </c>
      <c r="V81" s="501">
        <v>18</v>
      </c>
      <c r="W81" s="501">
        <v>19</v>
      </c>
      <c r="X81" s="526">
        <v>20</v>
      </c>
      <c r="Y81" s="501">
        <v>21</v>
      </c>
      <c r="Z81" s="501">
        <v>22</v>
      </c>
      <c r="AA81" s="627">
        <v>23</v>
      </c>
      <c r="AB81" s="501">
        <v>24</v>
      </c>
      <c r="AC81" s="501">
        <v>25</v>
      </c>
      <c r="AD81" s="501">
        <v>26</v>
      </c>
      <c r="AE81" s="501">
        <v>27</v>
      </c>
      <c r="AF81" s="501">
        <v>28</v>
      </c>
      <c r="AG81" s="501">
        <v>29</v>
      </c>
      <c r="AH81" s="501">
        <v>30</v>
      </c>
      <c r="AS81" s="2978" t="s">
        <v>666</v>
      </c>
      <c r="AT81" s="2979"/>
      <c r="AU81" s="2979"/>
      <c r="AV81" s="2979"/>
      <c r="AW81" s="2979"/>
      <c r="AX81" s="2979"/>
      <c r="AY81" s="501">
        <v>1</v>
      </c>
      <c r="AZ81" s="501">
        <v>2</v>
      </c>
      <c r="BA81" s="501">
        <v>3</v>
      </c>
      <c r="BB81" s="501">
        <v>4</v>
      </c>
      <c r="BC81" s="501">
        <v>5</v>
      </c>
      <c r="BD81" s="501">
        <v>6</v>
      </c>
      <c r="BE81" s="501">
        <v>7</v>
      </c>
      <c r="BF81" s="501">
        <v>8</v>
      </c>
      <c r="BG81" s="501">
        <v>9</v>
      </c>
      <c r="BH81" s="501">
        <v>10</v>
      </c>
      <c r="BI81" s="501">
        <v>11</v>
      </c>
      <c r="BJ81" s="501">
        <v>12</v>
      </c>
      <c r="BK81" s="501">
        <v>13</v>
      </c>
      <c r="BL81" s="501">
        <v>14</v>
      </c>
      <c r="BM81" s="501">
        <v>15</v>
      </c>
      <c r="BN81" s="501">
        <v>16</v>
      </c>
      <c r="BO81" s="501">
        <v>17</v>
      </c>
      <c r="BP81" s="455">
        <v>18</v>
      </c>
      <c r="BQ81" s="455">
        <v>19</v>
      </c>
      <c r="BR81" s="501">
        <v>20</v>
      </c>
      <c r="BS81" s="501">
        <v>21</v>
      </c>
      <c r="BT81" s="501">
        <v>22</v>
      </c>
      <c r="BU81" s="501">
        <v>23</v>
      </c>
      <c r="BV81" s="501">
        <v>24</v>
      </c>
      <c r="BW81" s="501">
        <v>25</v>
      </c>
      <c r="BX81" s="501">
        <v>26</v>
      </c>
      <c r="BY81" s="501">
        <v>27</v>
      </c>
      <c r="BZ81" s="878">
        <v>28</v>
      </c>
      <c r="CA81" s="416">
        <v>29</v>
      </c>
      <c r="CB81" s="483"/>
      <c r="CS81" s="2978" t="s">
        <v>666</v>
      </c>
      <c r="CT81" s="2979"/>
      <c r="CU81" s="2979"/>
      <c r="CV81" s="2979"/>
      <c r="CW81" s="2979"/>
      <c r="CX81" s="2979"/>
      <c r="CY81" s="501">
        <v>1</v>
      </c>
      <c r="CZ81" s="501">
        <v>2</v>
      </c>
      <c r="DA81" s="501">
        <v>3</v>
      </c>
      <c r="DB81" s="501">
        <v>4</v>
      </c>
      <c r="DC81" s="501">
        <v>5</v>
      </c>
      <c r="DD81" s="501">
        <v>6</v>
      </c>
      <c r="DE81" s="501">
        <v>7</v>
      </c>
      <c r="DF81" s="501">
        <v>8</v>
      </c>
      <c r="DG81" s="501">
        <v>9</v>
      </c>
      <c r="DH81" s="501">
        <v>10</v>
      </c>
      <c r="DI81" s="501">
        <v>11</v>
      </c>
      <c r="DJ81" s="501">
        <v>12</v>
      </c>
      <c r="DK81" s="501">
        <v>13</v>
      </c>
      <c r="DL81" s="501">
        <v>14</v>
      </c>
      <c r="DM81" s="501">
        <v>15</v>
      </c>
      <c r="DN81" s="501">
        <v>16</v>
      </c>
      <c r="DO81" s="501">
        <v>17</v>
      </c>
      <c r="DP81" s="455">
        <v>18</v>
      </c>
      <c r="DQ81" s="455">
        <v>19</v>
      </c>
      <c r="DR81" s="501">
        <v>20</v>
      </c>
      <c r="DS81" s="501">
        <v>21</v>
      </c>
      <c r="DT81" s="501">
        <v>22</v>
      </c>
      <c r="DU81" s="501">
        <v>23</v>
      </c>
      <c r="DV81" s="501">
        <v>24</v>
      </c>
      <c r="DW81" s="501">
        <v>25</v>
      </c>
      <c r="DX81" s="501">
        <v>26</v>
      </c>
      <c r="DY81" s="501">
        <v>27</v>
      </c>
      <c r="DZ81" s="878">
        <v>28</v>
      </c>
    </row>
    <row r="82" spans="3:130" ht="13.9" customHeight="1" thickBot="1">
      <c r="C82" s="413"/>
      <c r="D82" s="413"/>
      <c r="E82" s="2980" t="s">
        <v>627</v>
      </c>
      <c r="F82" s="2980"/>
      <c r="G82" s="2980"/>
      <c r="H82" s="2980"/>
      <c r="I82" s="2981"/>
      <c r="J82" s="3023" t="s">
        <v>769</v>
      </c>
      <c r="K82" s="2982"/>
      <c r="L82" s="2982"/>
      <c r="M82" s="2982"/>
      <c r="N82" s="2982"/>
      <c r="O82" s="2982"/>
      <c r="P82" s="2982"/>
      <c r="Q82" s="2982"/>
      <c r="R82" s="2982"/>
      <c r="S82" s="2982"/>
      <c r="T82" s="2982"/>
      <c r="U82" s="2982"/>
      <c r="V82" s="2982"/>
      <c r="W82" s="2982"/>
      <c r="X82" s="2982"/>
      <c r="Y82" s="2982"/>
      <c r="Z82" s="2982"/>
      <c r="AA82" s="2982"/>
      <c r="AB82" s="2982"/>
      <c r="AC82" s="2982"/>
      <c r="AD82" s="2982"/>
      <c r="AE82" s="2982"/>
      <c r="AF82" s="2982"/>
      <c r="AG82" s="3024"/>
      <c r="AH82" s="828" t="s">
        <v>654</v>
      </c>
      <c r="AV82" s="295"/>
      <c r="AW82" s="843"/>
      <c r="AX82" s="843"/>
      <c r="AY82" s="2988"/>
      <c r="AZ82" s="2989"/>
      <c r="BA82" s="2988" t="s">
        <v>681</v>
      </c>
      <c r="BB82" s="2988"/>
      <c r="BC82" s="2988"/>
      <c r="BD82" s="2988"/>
      <c r="BE82" s="2988"/>
      <c r="BF82" s="2988"/>
      <c r="BG82" s="2988"/>
      <c r="BH82" s="2987" t="s">
        <v>682</v>
      </c>
      <c r="BI82" s="2988"/>
      <c r="BJ82" s="2988"/>
      <c r="BK82" s="2988"/>
      <c r="BL82" s="2988"/>
      <c r="BM82" s="2988"/>
      <c r="BN82" s="2989"/>
      <c r="BO82" s="2987" t="s">
        <v>683</v>
      </c>
      <c r="BP82" s="2988"/>
      <c r="BQ82" s="2988"/>
      <c r="BR82" s="2988"/>
      <c r="BS82" s="2988"/>
      <c r="BT82" s="2988"/>
      <c r="BU82" s="2989"/>
      <c r="BV82" s="3026" t="s">
        <v>694</v>
      </c>
      <c r="BW82" s="3027"/>
      <c r="BX82" s="3027"/>
      <c r="BY82" s="3027"/>
      <c r="BZ82" s="3027"/>
      <c r="CA82" s="3027"/>
      <c r="CB82" s="482"/>
      <c r="CV82" s="295"/>
      <c r="CW82" s="1075"/>
      <c r="CX82" s="1075"/>
      <c r="CY82" s="2988"/>
      <c r="CZ82" s="2989"/>
      <c r="DA82" s="2988" t="s">
        <v>681</v>
      </c>
      <c r="DB82" s="2988"/>
      <c r="DC82" s="2988"/>
      <c r="DD82" s="2988"/>
      <c r="DE82" s="2988"/>
      <c r="DF82" s="2988"/>
      <c r="DG82" s="2988"/>
      <c r="DH82" s="2987" t="s">
        <v>682</v>
      </c>
      <c r="DI82" s="2988"/>
      <c r="DJ82" s="2988"/>
      <c r="DK82" s="2988"/>
      <c r="DL82" s="2988"/>
      <c r="DM82" s="2988"/>
      <c r="DN82" s="2989"/>
      <c r="DO82" s="2987" t="s">
        <v>683</v>
      </c>
      <c r="DP82" s="2988"/>
      <c r="DQ82" s="2988"/>
      <c r="DR82" s="2988"/>
      <c r="DS82" s="2988"/>
      <c r="DT82" s="2988"/>
      <c r="DU82" s="2989"/>
      <c r="DV82" s="245"/>
      <c r="DW82" s="245"/>
      <c r="DX82" s="245"/>
      <c r="DY82" s="245"/>
      <c r="DZ82" s="245"/>
    </row>
    <row r="83" spans="3:130">
      <c r="C83" s="3060" t="s">
        <v>670</v>
      </c>
      <c r="D83" s="3060"/>
      <c r="E83" s="415">
        <f>AH80+1</f>
        <v>15</v>
      </c>
      <c r="F83" s="415">
        <f>E83+1</f>
        <v>16</v>
      </c>
      <c r="G83" s="415">
        <f t="shared" ref="G83:AD83" si="206">F83+1</f>
        <v>17</v>
      </c>
      <c r="H83" s="415">
        <f t="shared" si="206"/>
        <v>18</v>
      </c>
      <c r="I83" s="415">
        <f t="shared" si="206"/>
        <v>19</v>
      </c>
      <c r="J83" s="415">
        <f t="shared" si="206"/>
        <v>20</v>
      </c>
      <c r="K83" s="415">
        <f t="shared" si="206"/>
        <v>21</v>
      </c>
      <c r="L83" s="415">
        <f t="shared" si="206"/>
        <v>22</v>
      </c>
      <c r="M83" s="415">
        <f t="shared" si="206"/>
        <v>23</v>
      </c>
      <c r="N83" s="415">
        <f t="shared" si="206"/>
        <v>24</v>
      </c>
      <c r="O83" s="415">
        <f t="shared" si="206"/>
        <v>25</v>
      </c>
      <c r="P83" s="415">
        <f t="shared" si="206"/>
        <v>26</v>
      </c>
      <c r="Q83" s="461">
        <f t="shared" si="206"/>
        <v>27</v>
      </c>
      <c r="R83" s="461">
        <f t="shared" si="206"/>
        <v>28</v>
      </c>
      <c r="S83" s="461">
        <f t="shared" si="206"/>
        <v>29</v>
      </c>
      <c r="T83" s="462">
        <v>1</v>
      </c>
      <c r="U83" s="502">
        <f t="shared" si="206"/>
        <v>2</v>
      </c>
      <c r="V83" s="502">
        <f t="shared" si="206"/>
        <v>3</v>
      </c>
      <c r="W83" s="502">
        <f t="shared" si="206"/>
        <v>4</v>
      </c>
      <c r="X83" s="527">
        <f t="shared" si="206"/>
        <v>5</v>
      </c>
      <c r="Y83" s="502">
        <f t="shared" si="206"/>
        <v>6</v>
      </c>
      <c r="Z83" s="502">
        <f t="shared" si="206"/>
        <v>7</v>
      </c>
      <c r="AA83" s="628">
        <f t="shared" si="206"/>
        <v>8</v>
      </c>
      <c r="AB83" s="502">
        <f t="shared" si="206"/>
        <v>9</v>
      </c>
      <c r="AC83" s="502">
        <f t="shared" si="206"/>
        <v>10</v>
      </c>
      <c r="AD83" s="502">
        <f t="shared" si="206"/>
        <v>11</v>
      </c>
      <c r="AE83" s="502">
        <f>AD83+1</f>
        <v>12</v>
      </c>
      <c r="AF83" s="502">
        <f>AE83+1</f>
        <v>13</v>
      </c>
      <c r="AG83" s="502">
        <f>AF83+1</f>
        <v>14</v>
      </c>
      <c r="AH83" s="502">
        <f>AG83+1</f>
        <v>15</v>
      </c>
      <c r="AO83" s="2977" t="s">
        <v>670</v>
      </c>
      <c r="AP83" s="2977"/>
      <c r="AQ83" s="2977"/>
      <c r="AR83" s="2977"/>
      <c r="AS83" s="2977"/>
      <c r="AT83" s="2977"/>
      <c r="AU83" s="2977"/>
      <c r="AV83" s="3025"/>
      <c r="AW83" s="2977"/>
      <c r="AX83" s="2977"/>
      <c r="AY83" s="500">
        <v>18</v>
      </c>
      <c r="AZ83" s="500">
        <f t="shared" ref="AZ83:BK83" si="207">AY83+1</f>
        <v>19</v>
      </c>
      <c r="BA83" s="500">
        <f t="shared" si="207"/>
        <v>20</v>
      </c>
      <c r="BB83" s="500">
        <f t="shared" si="207"/>
        <v>21</v>
      </c>
      <c r="BC83" s="500">
        <f t="shared" si="207"/>
        <v>22</v>
      </c>
      <c r="BD83" s="500">
        <f t="shared" si="207"/>
        <v>23</v>
      </c>
      <c r="BE83" s="500">
        <f t="shared" si="207"/>
        <v>24</v>
      </c>
      <c r="BF83" s="500">
        <f t="shared" si="207"/>
        <v>25</v>
      </c>
      <c r="BG83" s="500">
        <f t="shared" si="207"/>
        <v>26</v>
      </c>
      <c r="BH83" s="500">
        <f t="shared" si="207"/>
        <v>27</v>
      </c>
      <c r="BI83" s="500">
        <f t="shared" si="207"/>
        <v>28</v>
      </c>
      <c r="BJ83" s="500">
        <f t="shared" si="207"/>
        <v>29</v>
      </c>
      <c r="BK83" s="500">
        <f t="shared" si="207"/>
        <v>30</v>
      </c>
      <c r="BL83" s="500">
        <v>31</v>
      </c>
      <c r="BM83" s="500">
        <v>1</v>
      </c>
      <c r="BN83" s="500">
        <f t="shared" ref="BN83:CB83" si="208">BM83+1</f>
        <v>2</v>
      </c>
      <c r="BO83" s="500">
        <f t="shared" si="208"/>
        <v>3</v>
      </c>
      <c r="BP83" s="454">
        <f t="shared" si="208"/>
        <v>4</v>
      </c>
      <c r="BQ83" s="454">
        <f t="shared" si="208"/>
        <v>5</v>
      </c>
      <c r="BR83" s="500">
        <f t="shared" si="208"/>
        <v>6</v>
      </c>
      <c r="BS83" s="500">
        <f t="shared" si="208"/>
        <v>7</v>
      </c>
      <c r="BT83" s="500">
        <f t="shared" si="208"/>
        <v>8</v>
      </c>
      <c r="BU83" s="500">
        <f t="shared" si="208"/>
        <v>9</v>
      </c>
      <c r="BV83" s="500">
        <f t="shared" si="208"/>
        <v>10</v>
      </c>
      <c r="BW83" s="500">
        <f t="shared" si="208"/>
        <v>11</v>
      </c>
      <c r="BX83" s="500">
        <f t="shared" si="208"/>
        <v>12</v>
      </c>
      <c r="BY83" s="500">
        <f t="shared" si="208"/>
        <v>13</v>
      </c>
      <c r="BZ83" s="877">
        <f t="shared" si="208"/>
        <v>14</v>
      </c>
      <c r="CA83" s="415">
        <f t="shared" si="208"/>
        <v>15</v>
      </c>
      <c r="CB83" s="415">
        <f t="shared" si="208"/>
        <v>16</v>
      </c>
      <c r="CS83" s="245"/>
      <c r="CT83" s="245"/>
      <c r="CU83" s="245"/>
      <c r="CV83" s="245"/>
      <c r="CW83" s="2977"/>
      <c r="CX83" s="2977"/>
      <c r="CY83" s="500">
        <v>18</v>
      </c>
      <c r="CZ83" s="500">
        <f t="shared" ref="CZ83" si="209">CY83+1</f>
        <v>19</v>
      </c>
      <c r="DA83" s="500">
        <f t="shared" ref="DA83" si="210">CZ83+1</f>
        <v>20</v>
      </c>
      <c r="DB83" s="500">
        <f t="shared" ref="DB83" si="211">DA83+1</f>
        <v>21</v>
      </c>
      <c r="DC83" s="500">
        <f t="shared" ref="DC83" si="212">DB83+1</f>
        <v>22</v>
      </c>
      <c r="DD83" s="500">
        <f t="shared" ref="DD83" si="213">DC83+1</f>
        <v>23</v>
      </c>
      <c r="DE83" s="500">
        <f t="shared" ref="DE83" si="214">DD83+1</f>
        <v>24</v>
      </c>
      <c r="DF83" s="500">
        <f t="shared" ref="DF83" si="215">DE83+1</f>
        <v>25</v>
      </c>
      <c r="DG83" s="500">
        <f t="shared" ref="DG83" si="216">DF83+1</f>
        <v>26</v>
      </c>
      <c r="DH83" s="500">
        <f t="shared" ref="DH83" si="217">DG83+1</f>
        <v>27</v>
      </c>
      <c r="DI83" s="500">
        <f t="shared" ref="DI83" si="218">DH83+1</f>
        <v>28</v>
      </c>
      <c r="DJ83" s="500">
        <f t="shared" ref="DJ83" si="219">DI83+1</f>
        <v>29</v>
      </c>
      <c r="DK83" s="500">
        <f t="shared" ref="DK83" si="220">DJ83+1</f>
        <v>30</v>
      </c>
      <c r="DL83" s="500">
        <v>31</v>
      </c>
      <c r="DM83" s="500">
        <v>1</v>
      </c>
      <c r="DN83" s="500">
        <f t="shared" ref="DN83" si="221">DM83+1</f>
        <v>2</v>
      </c>
      <c r="DO83" s="500">
        <f t="shared" ref="DO83" si="222">DN83+1</f>
        <v>3</v>
      </c>
      <c r="DP83" s="454">
        <f t="shared" ref="DP83" si="223">DO83+1</f>
        <v>4</v>
      </c>
      <c r="DQ83" s="454">
        <f t="shared" ref="DQ83" si="224">DP83+1</f>
        <v>5</v>
      </c>
      <c r="DR83" s="500">
        <f t="shared" ref="DR83" si="225">DQ83+1</f>
        <v>6</v>
      </c>
      <c r="DS83" s="500">
        <f t="shared" ref="DS83" si="226">DR83+1</f>
        <v>7</v>
      </c>
      <c r="DT83" s="500">
        <f t="shared" ref="DT83" si="227">DS83+1</f>
        <v>8</v>
      </c>
      <c r="DU83" s="500">
        <f t="shared" ref="DU83" si="228">DT83+1</f>
        <v>9</v>
      </c>
      <c r="DV83" s="500">
        <f t="shared" ref="DV83" si="229">DU83+1</f>
        <v>10</v>
      </c>
      <c r="DW83" s="500">
        <f t="shared" ref="DW83" si="230">DV83+1</f>
        <v>11</v>
      </c>
      <c r="DX83" s="500">
        <f t="shared" ref="DX83" si="231">DW83+1</f>
        <v>12</v>
      </c>
      <c r="DY83" s="500">
        <f t="shared" ref="DY83" si="232">DX83+1</f>
        <v>13</v>
      </c>
      <c r="DZ83" s="877">
        <f t="shared" ref="DZ83" si="233">DY83+1</f>
        <v>14</v>
      </c>
    </row>
    <row r="84" spans="3:130" ht="13.15" thickBot="1">
      <c r="C84" s="413"/>
      <c r="D84" s="417" t="s">
        <v>667</v>
      </c>
      <c r="E84" s="416">
        <v>1</v>
      </c>
      <c r="F84" s="416">
        <v>2</v>
      </c>
      <c r="G84" s="416">
        <v>3</v>
      </c>
      <c r="H84" s="416">
        <v>4</v>
      </c>
      <c r="I84" s="416">
        <v>5</v>
      </c>
      <c r="J84" s="416">
        <v>6</v>
      </c>
      <c r="K84" s="416">
        <v>7</v>
      </c>
      <c r="L84" s="416">
        <v>8</v>
      </c>
      <c r="M84" s="416">
        <v>9</v>
      </c>
      <c r="N84" s="416">
        <v>10</v>
      </c>
      <c r="O84" s="416">
        <v>11</v>
      </c>
      <c r="P84" s="416">
        <v>12</v>
      </c>
      <c r="Q84" s="464">
        <v>13</v>
      </c>
      <c r="R84" s="464">
        <v>14</v>
      </c>
      <c r="S84" s="464">
        <v>15</v>
      </c>
      <c r="T84" s="464">
        <v>16</v>
      </c>
      <c r="U84" s="503">
        <v>17</v>
      </c>
      <c r="V84" s="503">
        <v>18</v>
      </c>
      <c r="W84" s="503">
        <v>19</v>
      </c>
      <c r="X84" s="528">
        <v>20</v>
      </c>
      <c r="Y84" s="503">
        <v>21</v>
      </c>
      <c r="Z84" s="503">
        <v>22</v>
      </c>
      <c r="AA84" s="629">
        <v>23</v>
      </c>
      <c r="AB84" s="503">
        <v>24</v>
      </c>
      <c r="AC84" s="503">
        <v>25</v>
      </c>
      <c r="AD84" s="503">
        <v>26</v>
      </c>
      <c r="AE84" s="503">
        <v>27</v>
      </c>
      <c r="AF84" s="503">
        <v>28</v>
      </c>
      <c r="AG84" s="503">
        <v>29</v>
      </c>
      <c r="AH84" s="503">
        <v>30</v>
      </c>
      <c r="AS84" s="2978" t="s">
        <v>667</v>
      </c>
      <c r="AT84" s="2979"/>
      <c r="AU84" s="2979"/>
      <c r="AV84" s="2979"/>
      <c r="AW84" s="2979"/>
      <c r="AX84" s="2979"/>
      <c r="AY84" s="501">
        <v>1</v>
      </c>
      <c r="AZ84" s="501">
        <v>2</v>
      </c>
      <c r="BA84" s="501">
        <v>3</v>
      </c>
      <c r="BB84" s="501">
        <v>4</v>
      </c>
      <c r="BC84" s="501">
        <v>5</v>
      </c>
      <c r="BD84" s="501">
        <v>6</v>
      </c>
      <c r="BE84" s="501">
        <v>7</v>
      </c>
      <c r="BF84" s="501">
        <v>8</v>
      </c>
      <c r="BG84" s="501">
        <v>9</v>
      </c>
      <c r="BH84" s="501">
        <v>10</v>
      </c>
      <c r="BI84" s="501">
        <v>11</v>
      </c>
      <c r="BJ84" s="501">
        <v>12</v>
      </c>
      <c r="BK84" s="501">
        <v>13</v>
      </c>
      <c r="BL84" s="501">
        <v>14</v>
      </c>
      <c r="BM84" s="501">
        <v>15</v>
      </c>
      <c r="BN84" s="501">
        <v>16</v>
      </c>
      <c r="BO84" s="501">
        <v>17</v>
      </c>
      <c r="BP84" s="455">
        <v>18</v>
      </c>
      <c r="BQ84" s="455">
        <v>19</v>
      </c>
      <c r="BR84" s="501">
        <v>20</v>
      </c>
      <c r="BS84" s="501">
        <v>21</v>
      </c>
      <c r="BT84" s="501">
        <v>22</v>
      </c>
      <c r="BU84" s="501">
        <v>23</v>
      </c>
      <c r="BV84" s="501">
        <v>24</v>
      </c>
      <c r="BW84" s="501">
        <v>25</v>
      </c>
      <c r="BX84" s="501">
        <v>26</v>
      </c>
      <c r="BY84" s="501">
        <v>27</v>
      </c>
      <c r="BZ84" s="878">
        <v>28</v>
      </c>
      <c r="CA84" s="416">
        <v>29</v>
      </c>
      <c r="CB84" s="416">
        <v>30</v>
      </c>
      <c r="CS84" s="2978" t="s">
        <v>667</v>
      </c>
      <c r="CT84" s="2979"/>
      <c r="CU84" s="2979"/>
      <c r="CV84" s="2979"/>
      <c r="CW84" s="2979"/>
      <c r="CX84" s="2979"/>
      <c r="CY84" s="501">
        <v>1</v>
      </c>
      <c r="CZ84" s="501">
        <v>2</v>
      </c>
      <c r="DA84" s="501">
        <v>3</v>
      </c>
      <c r="DB84" s="501">
        <v>4</v>
      </c>
      <c r="DC84" s="501">
        <v>5</v>
      </c>
      <c r="DD84" s="501">
        <v>6</v>
      </c>
      <c r="DE84" s="501">
        <v>7</v>
      </c>
      <c r="DF84" s="501">
        <v>8</v>
      </c>
      <c r="DG84" s="501">
        <v>9</v>
      </c>
      <c r="DH84" s="501">
        <v>10</v>
      </c>
      <c r="DI84" s="501">
        <v>11</v>
      </c>
      <c r="DJ84" s="501">
        <v>12</v>
      </c>
      <c r="DK84" s="501">
        <v>13</v>
      </c>
      <c r="DL84" s="501">
        <v>14</v>
      </c>
      <c r="DM84" s="501">
        <v>15</v>
      </c>
      <c r="DN84" s="501">
        <v>16</v>
      </c>
      <c r="DO84" s="501">
        <v>17</v>
      </c>
      <c r="DP84" s="455">
        <v>18</v>
      </c>
      <c r="DQ84" s="455">
        <v>19</v>
      </c>
      <c r="DR84" s="501">
        <v>20</v>
      </c>
      <c r="DS84" s="501">
        <v>21</v>
      </c>
      <c r="DT84" s="501">
        <v>22</v>
      </c>
      <c r="DU84" s="501">
        <v>23</v>
      </c>
      <c r="DV84" s="501">
        <v>24</v>
      </c>
      <c r="DW84" s="501">
        <v>25</v>
      </c>
      <c r="DX84" s="501">
        <v>26</v>
      </c>
      <c r="DY84" s="501">
        <v>27</v>
      </c>
      <c r="DZ84" s="878">
        <v>28</v>
      </c>
    </row>
    <row r="85" spans="3:130" ht="13.9" customHeight="1" thickBot="1">
      <c r="H85" s="412"/>
      <c r="I85" s="412"/>
      <c r="J85" s="486" t="s">
        <v>427</v>
      </c>
      <c r="K85" s="412"/>
      <c r="L85" s="412"/>
      <c r="M85" s="412"/>
      <c r="N85" s="412"/>
      <c r="O85" s="486" t="s">
        <v>425</v>
      </c>
      <c r="Q85" s="3022" t="s">
        <v>840</v>
      </c>
      <c r="R85" s="3022"/>
      <c r="S85" s="3022"/>
      <c r="T85" s="3023" t="s">
        <v>770</v>
      </c>
      <c r="U85" s="2982"/>
      <c r="V85" s="2982"/>
      <c r="W85" s="2982"/>
      <c r="X85" s="2982"/>
      <c r="Y85" s="2982"/>
      <c r="Z85" s="2982"/>
      <c r="AA85" s="2982"/>
      <c r="AB85" s="2982"/>
      <c r="AC85" s="2982"/>
      <c r="AD85" s="2982"/>
      <c r="AE85" s="2982"/>
      <c r="AF85" s="2982"/>
      <c r="AG85" s="2982"/>
      <c r="AH85" s="829" t="s">
        <v>593</v>
      </c>
      <c r="AV85" s="295"/>
      <c r="AW85" s="843"/>
      <c r="AX85" s="843"/>
      <c r="AY85" s="485"/>
      <c r="AZ85" s="2984" t="s">
        <v>684</v>
      </c>
      <c r="BA85" s="2985"/>
      <c r="BB85" s="2985"/>
      <c r="BC85" s="2985"/>
      <c r="BD85" s="2985"/>
      <c r="BE85" s="2985"/>
      <c r="BF85" s="2986"/>
      <c r="BG85" s="2985" t="s">
        <v>685</v>
      </c>
      <c r="BH85" s="2985"/>
      <c r="BI85" s="2985"/>
      <c r="BJ85" s="2985"/>
      <c r="BK85" s="2985"/>
      <c r="BL85" s="2985"/>
      <c r="BM85" s="2985"/>
      <c r="BN85" s="2984" t="s">
        <v>686</v>
      </c>
      <c r="BO85" s="2985"/>
      <c r="BP85" s="2985"/>
      <c r="BQ85" s="2985"/>
      <c r="BR85" s="2985"/>
      <c r="BS85" s="2985"/>
      <c r="BT85" s="2986"/>
      <c r="BU85" s="2984" t="s">
        <v>687</v>
      </c>
      <c r="BV85" s="2985"/>
      <c r="BW85" s="2985"/>
      <c r="BX85" s="2985"/>
      <c r="BY85" s="2985"/>
      <c r="BZ85" s="2985"/>
      <c r="CA85" s="2986"/>
      <c r="CB85" s="484"/>
      <c r="CV85" s="295"/>
      <c r="CW85" s="1075"/>
      <c r="CX85" s="1075"/>
      <c r="CY85" s="485"/>
      <c r="CZ85" s="2984" t="s">
        <v>684</v>
      </c>
      <c r="DA85" s="2985"/>
      <c r="DB85" s="2985"/>
      <c r="DC85" s="2985"/>
      <c r="DD85" s="2985"/>
      <c r="DE85" s="2985"/>
      <c r="DF85" s="2986"/>
      <c r="DG85" s="2985" t="s">
        <v>685</v>
      </c>
      <c r="DH85" s="2985"/>
      <c r="DI85" s="2985"/>
      <c r="DJ85" s="2985"/>
      <c r="DK85" s="2985"/>
      <c r="DL85" s="2985"/>
      <c r="DM85" s="2985"/>
      <c r="DN85" s="2984" t="s">
        <v>686</v>
      </c>
      <c r="DO85" s="2985"/>
      <c r="DP85" s="2985"/>
      <c r="DQ85" s="2985"/>
      <c r="DR85" s="2985"/>
      <c r="DS85" s="2985"/>
      <c r="DT85" s="2986"/>
      <c r="DU85" s="245"/>
      <c r="DV85" s="245"/>
      <c r="DW85" s="245"/>
      <c r="DX85" s="245"/>
      <c r="DY85" s="245"/>
      <c r="DZ85" s="245"/>
    </row>
    <row r="86" spans="3:130" ht="13.15" thickBot="1">
      <c r="C86" s="3111" t="s">
        <v>768</v>
      </c>
      <c r="D86" s="3111"/>
      <c r="E86" s="462">
        <f>AH83+1</f>
        <v>16</v>
      </c>
      <c r="F86" s="462">
        <f>E86+1</f>
        <v>17</v>
      </c>
      <c r="G86" s="462">
        <f t="shared" ref="G86" si="234">F86+1</f>
        <v>18</v>
      </c>
      <c r="H86" s="462">
        <f t="shared" ref="H86" si="235">G86+1</f>
        <v>19</v>
      </c>
      <c r="I86" s="462">
        <f t="shared" ref="I86" si="236">H86+1</f>
        <v>20</v>
      </c>
      <c r="J86" s="462">
        <f t="shared" ref="J86" si="237">I86+1</f>
        <v>21</v>
      </c>
      <c r="K86" s="462">
        <f t="shared" ref="K86" si="238">J86+1</f>
        <v>22</v>
      </c>
      <c r="L86" s="462">
        <f t="shared" ref="L86" si="239">K86+1</f>
        <v>23</v>
      </c>
      <c r="M86" s="462">
        <f t="shared" ref="M86" si="240">L86+1</f>
        <v>24</v>
      </c>
      <c r="N86" s="462">
        <f t="shared" ref="N86" si="241">M86+1</f>
        <v>25</v>
      </c>
      <c r="O86" s="462">
        <f t="shared" ref="O86" si="242">N86+1</f>
        <v>26</v>
      </c>
      <c r="P86" s="462">
        <f t="shared" ref="P86" si="243">O86+1</f>
        <v>27</v>
      </c>
      <c r="Q86" s="462">
        <f t="shared" ref="Q86" si="244">P86+1</f>
        <v>28</v>
      </c>
      <c r="R86" s="462">
        <f t="shared" ref="R86" si="245">Q86+1</f>
        <v>29</v>
      </c>
      <c r="S86" s="462">
        <f t="shared" ref="S86" si="246">R86+1</f>
        <v>30</v>
      </c>
      <c r="T86" s="462">
        <v>31</v>
      </c>
      <c r="U86" s="502">
        <v>1</v>
      </c>
      <c r="V86" s="502">
        <f t="shared" ref="V86" si="247">U86+1</f>
        <v>2</v>
      </c>
      <c r="W86" s="502">
        <f t="shared" ref="W86" si="248">V86+1</f>
        <v>3</v>
      </c>
      <c r="X86" s="527">
        <f t="shared" ref="X86" si="249">W86+1</f>
        <v>4</v>
      </c>
      <c r="Y86" s="502">
        <f t="shared" ref="Y86" si="250">X86+1</f>
        <v>5</v>
      </c>
      <c r="Z86" s="502">
        <f t="shared" ref="Z86" si="251">Y86+1</f>
        <v>6</v>
      </c>
      <c r="AA86" s="628">
        <f t="shared" ref="AA86" si="252">Z86+1</f>
        <v>7</v>
      </c>
      <c r="AB86" s="502">
        <f t="shared" ref="AB86" si="253">AA86+1</f>
        <v>8</v>
      </c>
      <c r="AC86" s="502">
        <f t="shared" ref="AC86" si="254">AB86+1</f>
        <v>9</v>
      </c>
      <c r="AD86" s="502">
        <f t="shared" ref="AD86" si="255">AC86+1</f>
        <v>10</v>
      </c>
      <c r="AE86" s="502">
        <f>AD86+1</f>
        <v>11</v>
      </c>
      <c r="AF86" s="502">
        <f t="shared" ref="AF86" si="256">AE86+1</f>
        <v>12</v>
      </c>
      <c r="AG86" s="502">
        <f t="shared" ref="AG86" si="257">AF86+1</f>
        <v>13</v>
      </c>
      <c r="AH86" s="502">
        <f t="shared" ref="AH86" si="258">AG86+1</f>
        <v>14</v>
      </c>
      <c r="AO86" s="2977" t="s">
        <v>768</v>
      </c>
      <c r="AP86" s="2977"/>
      <c r="AQ86" s="2977"/>
      <c r="AR86" s="2977"/>
      <c r="AS86" s="2977"/>
      <c r="AT86" s="2977"/>
      <c r="AU86" s="2977"/>
      <c r="AV86" s="3025"/>
      <c r="AW86" s="2977"/>
      <c r="AX86" s="2977"/>
      <c r="AY86" s="500">
        <f>CB83+1</f>
        <v>17</v>
      </c>
      <c r="AZ86" s="500">
        <f t="shared" ref="AZ86:BK86" si="259">AY86+1</f>
        <v>18</v>
      </c>
      <c r="BA86" s="500">
        <f t="shared" si="259"/>
        <v>19</v>
      </c>
      <c r="BB86" s="500">
        <f t="shared" si="259"/>
        <v>20</v>
      </c>
      <c r="BC86" s="500">
        <f t="shared" si="259"/>
        <v>21</v>
      </c>
      <c r="BD86" s="500">
        <f t="shared" si="259"/>
        <v>22</v>
      </c>
      <c r="BE86" s="500">
        <f t="shared" si="259"/>
        <v>23</v>
      </c>
      <c r="BF86" s="500">
        <f t="shared" si="259"/>
        <v>24</v>
      </c>
      <c r="BG86" s="500">
        <f t="shared" si="259"/>
        <v>25</v>
      </c>
      <c r="BH86" s="500">
        <f t="shared" si="259"/>
        <v>26</v>
      </c>
      <c r="BI86" s="500">
        <f t="shared" si="259"/>
        <v>27</v>
      </c>
      <c r="BJ86" s="500">
        <f t="shared" si="259"/>
        <v>28</v>
      </c>
      <c r="BK86" s="500">
        <f t="shared" si="259"/>
        <v>29</v>
      </c>
      <c r="BL86" s="500">
        <v>30</v>
      </c>
      <c r="BM86" s="500">
        <v>1</v>
      </c>
      <c r="BN86" s="500">
        <f t="shared" ref="BN86:CA86" si="260">BM86+1</f>
        <v>2</v>
      </c>
      <c r="BO86" s="500">
        <f t="shared" si="260"/>
        <v>3</v>
      </c>
      <c r="BP86" s="454">
        <f t="shared" si="260"/>
        <v>4</v>
      </c>
      <c r="BQ86" s="454">
        <f t="shared" si="260"/>
        <v>5</v>
      </c>
      <c r="BR86" s="500">
        <f t="shared" si="260"/>
        <v>6</v>
      </c>
      <c r="BS86" s="500">
        <f t="shared" si="260"/>
        <v>7</v>
      </c>
      <c r="BT86" s="500">
        <f t="shared" si="260"/>
        <v>8</v>
      </c>
      <c r="BU86" s="500">
        <f t="shared" si="260"/>
        <v>9</v>
      </c>
      <c r="BV86" s="500">
        <f t="shared" si="260"/>
        <v>10</v>
      </c>
      <c r="BW86" s="500">
        <f t="shared" si="260"/>
        <v>11</v>
      </c>
      <c r="BX86" s="500">
        <f t="shared" si="260"/>
        <v>12</v>
      </c>
      <c r="BY86" s="500">
        <f t="shared" si="260"/>
        <v>13</v>
      </c>
      <c r="BZ86" s="877">
        <f t="shared" si="260"/>
        <v>14</v>
      </c>
      <c r="CA86" s="415">
        <f t="shared" si="260"/>
        <v>15</v>
      </c>
      <c r="CB86" s="492"/>
      <c r="CS86" s="245"/>
      <c r="CT86" s="245"/>
      <c r="CU86" s="245"/>
      <c r="CV86" s="245"/>
      <c r="CW86" s="2977"/>
      <c r="CX86" s="2977"/>
      <c r="CY86" s="500">
        <f>EB83+1</f>
        <v>1</v>
      </c>
      <c r="CZ86" s="500">
        <f t="shared" ref="CZ86" si="261">CY86+1</f>
        <v>2</v>
      </c>
      <c r="DA86" s="500">
        <f t="shared" ref="DA86" si="262">CZ86+1</f>
        <v>3</v>
      </c>
      <c r="DB86" s="500">
        <f t="shared" ref="DB86" si="263">DA86+1</f>
        <v>4</v>
      </c>
      <c r="DC86" s="500">
        <f t="shared" ref="DC86" si="264">DB86+1</f>
        <v>5</v>
      </c>
      <c r="DD86" s="500">
        <f t="shared" ref="DD86" si="265">DC86+1</f>
        <v>6</v>
      </c>
      <c r="DE86" s="500">
        <f t="shared" ref="DE86" si="266">DD86+1</f>
        <v>7</v>
      </c>
      <c r="DF86" s="500">
        <f t="shared" ref="DF86" si="267">DE86+1</f>
        <v>8</v>
      </c>
      <c r="DG86" s="500">
        <f t="shared" ref="DG86" si="268">DF86+1</f>
        <v>9</v>
      </c>
      <c r="DH86" s="500">
        <f t="shared" ref="DH86" si="269">DG86+1</f>
        <v>10</v>
      </c>
      <c r="DI86" s="500">
        <f t="shared" ref="DI86" si="270">DH86+1</f>
        <v>11</v>
      </c>
      <c r="DJ86" s="500">
        <f t="shared" ref="DJ86" si="271">DI86+1</f>
        <v>12</v>
      </c>
      <c r="DK86" s="500">
        <f t="shared" ref="DK86" si="272">DJ86+1</f>
        <v>13</v>
      </c>
      <c r="DL86" s="500">
        <v>30</v>
      </c>
      <c r="DM86" s="500">
        <v>1</v>
      </c>
      <c r="DN86" s="500">
        <f t="shared" ref="DN86" si="273">DM86+1</f>
        <v>2</v>
      </c>
      <c r="DO86" s="500">
        <f t="shared" ref="DO86" si="274">DN86+1</f>
        <v>3</v>
      </c>
      <c r="DP86" s="454">
        <f t="shared" ref="DP86" si="275">DO86+1</f>
        <v>4</v>
      </c>
      <c r="DQ86" s="454">
        <f t="shared" ref="DQ86" si="276">DP86+1</f>
        <v>5</v>
      </c>
      <c r="DR86" s="500">
        <f t="shared" ref="DR86" si="277">DQ86+1</f>
        <v>6</v>
      </c>
      <c r="DS86" s="500">
        <f t="shared" ref="DS86" si="278">DR86+1</f>
        <v>7</v>
      </c>
      <c r="DT86" s="500">
        <f t="shared" ref="DT86" si="279">DS86+1</f>
        <v>8</v>
      </c>
      <c r="DU86" s="500">
        <f t="shared" ref="DU86" si="280">DT86+1</f>
        <v>9</v>
      </c>
      <c r="DV86" s="500">
        <f t="shared" ref="DV86" si="281">DU86+1</f>
        <v>10</v>
      </c>
      <c r="DW86" s="500">
        <f t="shared" ref="DW86" si="282">DV86+1</f>
        <v>11</v>
      </c>
      <c r="DX86" s="500">
        <f t="shared" ref="DX86" si="283">DW86+1</f>
        <v>12</v>
      </c>
      <c r="DY86" s="500">
        <f t="shared" ref="DY86" si="284">DX86+1</f>
        <v>13</v>
      </c>
      <c r="DZ86" s="877">
        <f t="shared" ref="DZ86" si="285">DY86+1</f>
        <v>14</v>
      </c>
    </row>
    <row r="87" spans="3:130" ht="13.15" thickBot="1">
      <c r="E87" s="3112" t="s">
        <v>841</v>
      </c>
      <c r="F87" s="3113"/>
      <c r="G87" s="3113"/>
      <c r="H87" s="3113"/>
      <c r="I87" s="3113"/>
      <c r="J87" s="3113"/>
      <c r="K87" s="3113"/>
      <c r="L87" s="491"/>
      <c r="M87" s="491"/>
      <c r="N87" s="491"/>
      <c r="O87" s="491"/>
      <c r="P87" s="491"/>
      <c r="Q87" s="491"/>
      <c r="R87" s="491"/>
      <c r="S87" s="491"/>
      <c r="T87" s="491"/>
      <c r="U87" s="491"/>
      <c r="V87" s="491"/>
      <c r="W87" s="491"/>
      <c r="X87" s="529"/>
      <c r="Y87" s="491"/>
      <c r="Z87" s="491"/>
      <c r="AA87" s="630"/>
      <c r="AB87" s="491"/>
      <c r="AC87" s="491"/>
      <c r="AD87" s="491"/>
      <c r="AE87" s="491"/>
      <c r="AF87" s="491"/>
      <c r="AG87" s="491"/>
      <c r="AH87" s="491"/>
      <c r="AS87" s="2978" t="s">
        <v>912</v>
      </c>
      <c r="AT87" s="2979"/>
      <c r="AU87" s="2979"/>
      <c r="AV87" s="2979"/>
      <c r="AW87" s="2979"/>
      <c r="AX87" s="2979"/>
      <c r="AY87" s="501">
        <v>1</v>
      </c>
      <c r="AZ87" s="501">
        <v>2</v>
      </c>
      <c r="BA87" s="501">
        <v>3</v>
      </c>
      <c r="BB87" s="501">
        <v>4</v>
      </c>
      <c r="BC87" s="501">
        <v>5</v>
      </c>
      <c r="BD87" s="501">
        <v>6</v>
      </c>
      <c r="BE87" s="501">
        <v>7</v>
      </c>
      <c r="BF87" s="501">
        <v>8</v>
      </c>
      <c r="BG87" s="501">
        <v>9</v>
      </c>
      <c r="BH87" s="501">
        <v>10</v>
      </c>
      <c r="BI87" s="501">
        <v>11</v>
      </c>
      <c r="BJ87" s="501">
        <v>12</v>
      </c>
      <c r="BK87" s="501">
        <v>13</v>
      </c>
      <c r="BL87" s="501">
        <v>14</v>
      </c>
      <c r="BM87" s="501">
        <v>15</v>
      </c>
      <c r="BN87" s="501">
        <v>16</v>
      </c>
      <c r="BO87" s="501">
        <v>17</v>
      </c>
      <c r="BP87" s="455">
        <v>18</v>
      </c>
      <c r="BQ87" s="455">
        <v>19</v>
      </c>
      <c r="BR87" s="501">
        <v>20</v>
      </c>
      <c r="BS87" s="501">
        <v>21</v>
      </c>
      <c r="BT87" s="501">
        <v>22</v>
      </c>
      <c r="BU87" s="501">
        <v>23</v>
      </c>
      <c r="BV87" s="501">
        <v>24</v>
      </c>
      <c r="BW87" s="501">
        <v>25</v>
      </c>
      <c r="BX87" s="501">
        <v>26</v>
      </c>
      <c r="BY87" s="501">
        <v>27</v>
      </c>
      <c r="BZ87" s="878">
        <v>28</v>
      </c>
      <c r="CA87" s="416">
        <v>29</v>
      </c>
      <c r="CB87" s="482"/>
      <c r="CS87" s="2978" t="s">
        <v>912</v>
      </c>
      <c r="CT87" s="2979"/>
      <c r="CU87" s="2979"/>
      <c r="CV87" s="2979"/>
      <c r="CW87" s="2979"/>
      <c r="CX87" s="2979"/>
      <c r="CY87" s="501">
        <v>1</v>
      </c>
      <c r="CZ87" s="501">
        <v>2</v>
      </c>
      <c r="DA87" s="501">
        <v>3</v>
      </c>
      <c r="DB87" s="501">
        <v>4</v>
      </c>
      <c r="DC87" s="501">
        <v>5</v>
      </c>
      <c r="DD87" s="501">
        <v>6</v>
      </c>
      <c r="DE87" s="501">
        <v>7</v>
      </c>
      <c r="DF87" s="501">
        <v>8</v>
      </c>
      <c r="DG87" s="501">
        <v>9</v>
      </c>
      <c r="DH87" s="501">
        <v>10</v>
      </c>
      <c r="DI87" s="501">
        <v>11</v>
      </c>
      <c r="DJ87" s="501">
        <v>12</v>
      </c>
      <c r="DK87" s="501">
        <v>13</v>
      </c>
      <c r="DL87" s="501">
        <v>14</v>
      </c>
      <c r="DM87" s="501">
        <v>15</v>
      </c>
      <c r="DN87" s="501">
        <v>16</v>
      </c>
      <c r="DO87" s="501">
        <v>17</v>
      </c>
      <c r="DP87" s="455">
        <v>18</v>
      </c>
      <c r="DQ87" s="455">
        <v>19</v>
      </c>
      <c r="DR87" s="501">
        <v>20</v>
      </c>
      <c r="DS87" s="501">
        <v>21</v>
      </c>
      <c r="DT87" s="501">
        <v>22</v>
      </c>
      <c r="DU87" s="501">
        <v>23</v>
      </c>
      <c r="DV87" s="501">
        <v>24</v>
      </c>
      <c r="DW87" s="501">
        <v>25</v>
      </c>
      <c r="DX87" s="501">
        <v>26</v>
      </c>
      <c r="DY87" s="501">
        <v>27</v>
      </c>
      <c r="DZ87" s="878">
        <v>28</v>
      </c>
    </row>
    <row r="88" spans="3:130" ht="13.15" thickBot="1">
      <c r="AV88" s="295"/>
      <c r="AW88" s="843"/>
      <c r="AX88" s="843"/>
      <c r="AY88" s="2985" t="s">
        <v>688</v>
      </c>
      <c r="AZ88" s="2985"/>
      <c r="BA88" s="2985"/>
      <c r="BB88" s="2985"/>
      <c r="BC88" s="2985"/>
      <c r="BD88" s="2986"/>
      <c r="BE88" s="2985" t="s">
        <v>689</v>
      </c>
      <c r="BF88" s="2985"/>
      <c r="BG88" s="2985"/>
      <c r="BH88" s="2985"/>
      <c r="BI88" s="2985"/>
      <c r="BJ88" s="2985"/>
      <c r="BK88" s="2985"/>
      <c r="BL88" s="2987" t="s">
        <v>798</v>
      </c>
      <c r="BM88" s="2988"/>
      <c r="BN88" s="2988"/>
      <c r="BO88" s="2988"/>
      <c r="BP88" s="2988"/>
      <c r="BQ88" s="2988"/>
      <c r="BR88" s="2989"/>
      <c r="BS88" s="2987" t="s">
        <v>799</v>
      </c>
      <c r="BT88" s="2988"/>
      <c r="BU88" s="2988"/>
      <c r="BV88" s="2988"/>
      <c r="BW88" s="2988"/>
      <c r="BX88" s="2988"/>
      <c r="BY88" s="2989"/>
      <c r="BZ88" s="3026" t="s">
        <v>690</v>
      </c>
      <c r="CA88" s="3027"/>
      <c r="CB88" s="482"/>
      <c r="CV88" s="295"/>
      <c r="CW88" s="1075"/>
      <c r="CX88" s="1075"/>
      <c r="CY88" s="2985" t="s">
        <v>688</v>
      </c>
      <c r="CZ88" s="2985"/>
      <c r="DA88" s="2985"/>
      <c r="DB88" s="2985"/>
      <c r="DC88" s="2985"/>
      <c r="DD88" s="2986"/>
      <c r="DE88" s="2985" t="s">
        <v>689</v>
      </c>
      <c r="DF88" s="2985"/>
      <c r="DG88" s="2985"/>
      <c r="DH88" s="2985"/>
      <c r="DI88" s="2985"/>
      <c r="DJ88" s="2985"/>
      <c r="DK88" s="2985"/>
      <c r="DL88" s="2987" t="s">
        <v>798</v>
      </c>
      <c r="DM88" s="2988"/>
      <c r="DN88" s="2988"/>
      <c r="DO88" s="2988"/>
      <c r="DP88" s="2988"/>
      <c r="DQ88" s="2988"/>
      <c r="DR88" s="2989"/>
      <c r="DS88" s="2987" t="s">
        <v>799</v>
      </c>
      <c r="DT88" s="2988"/>
      <c r="DU88" s="2988"/>
      <c r="DV88" s="2988"/>
      <c r="DW88" s="2988"/>
      <c r="DX88" s="2988"/>
      <c r="DY88" s="2989"/>
      <c r="DZ88" s="245"/>
    </row>
    <row r="89" spans="3:130">
      <c r="AO89" s="2977" t="s">
        <v>909</v>
      </c>
      <c r="AP89" s="2977"/>
      <c r="AQ89" s="2977"/>
      <c r="AR89" s="2977"/>
      <c r="AS89" s="2977"/>
      <c r="AT89" s="2977"/>
      <c r="AU89" s="2977"/>
      <c r="AV89" s="3025"/>
      <c r="AW89" s="2977"/>
      <c r="AX89" s="2977"/>
      <c r="AY89" s="500">
        <v>16</v>
      </c>
      <c r="AZ89" s="500">
        <f t="shared" ref="AZ89:BL89" si="286">AY89+1</f>
        <v>17</v>
      </c>
      <c r="BA89" s="500">
        <f t="shared" si="286"/>
        <v>18</v>
      </c>
      <c r="BB89" s="500">
        <f t="shared" si="286"/>
        <v>19</v>
      </c>
      <c r="BC89" s="500">
        <f t="shared" si="286"/>
        <v>20</v>
      </c>
      <c r="BD89" s="500">
        <f t="shared" si="286"/>
        <v>21</v>
      </c>
      <c r="BE89" s="500">
        <f t="shared" si="286"/>
        <v>22</v>
      </c>
      <c r="BF89" s="500">
        <f t="shared" si="286"/>
        <v>23</v>
      </c>
      <c r="BG89" s="500">
        <f t="shared" si="286"/>
        <v>24</v>
      </c>
      <c r="BH89" s="500">
        <f t="shared" si="286"/>
        <v>25</v>
      </c>
      <c r="BI89" s="500">
        <f t="shared" si="286"/>
        <v>26</v>
      </c>
      <c r="BJ89" s="500">
        <f t="shared" si="286"/>
        <v>27</v>
      </c>
      <c r="BK89" s="500">
        <f t="shared" si="286"/>
        <v>28</v>
      </c>
      <c r="BL89" s="500">
        <f t="shared" si="286"/>
        <v>29</v>
      </c>
      <c r="BM89" s="500">
        <v>30</v>
      </c>
      <c r="BN89" s="500">
        <v>31</v>
      </c>
      <c r="BO89" s="500">
        <v>1</v>
      </c>
      <c r="BP89" s="454">
        <f t="shared" ref="BP89:CB89" si="287">BO89+1</f>
        <v>2</v>
      </c>
      <c r="BQ89" s="454">
        <f t="shared" si="287"/>
        <v>3</v>
      </c>
      <c r="BR89" s="500">
        <f t="shared" si="287"/>
        <v>4</v>
      </c>
      <c r="BS89" s="500">
        <f t="shared" si="287"/>
        <v>5</v>
      </c>
      <c r="BT89" s="500">
        <f t="shared" si="287"/>
        <v>6</v>
      </c>
      <c r="BU89" s="500">
        <f t="shared" si="287"/>
        <v>7</v>
      </c>
      <c r="BV89" s="500">
        <f t="shared" si="287"/>
        <v>8</v>
      </c>
      <c r="BW89" s="500">
        <f t="shared" si="287"/>
        <v>9</v>
      </c>
      <c r="BX89" s="500">
        <f t="shared" si="287"/>
        <v>10</v>
      </c>
      <c r="BY89" s="500">
        <f t="shared" si="287"/>
        <v>11</v>
      </c>
      <c r="BZ89" s="877">
        <f t="shared" si="287"/>
        <v>12</v>
      </c>
      <c r="CA89" s="415">
        <f t="shared" si="287"/>
        <v>13</v>
      </c>
      <c r="CB89" s="415">
        <f t="shared" si="287"/>
        <v>14</v>
      </c>
      <c r="CS89" s="245"/>
      <c r="CT89" s="245"/>
      <c r="CU89" s="245"/>
      <c r="CV89" s="245"/>
      <c r="CW89" s="2977"/>
      <c r="CX89" s="2977"/>
      <c r="CY89" s="500">
        <v>16</v>
      </c>
      <c r="CZ89" s="500">
        <f t="shared" ref="CZ89" si="288">CY89+1</f>
        <v>17</v>
      </c>
      <c r="DA89" s="500">
        <f t="shared" ref="DA89" si="289">CZ89+1</f>
        <v>18</v>
      </c>
      <c r="DB89" s="500">
        <f t="shared" ref="DB89" si="290">DA89+1</f>
        <v>19</v>
      </c>
      <c r="DC89" s="500">
        <f t="shared" ref="DC89" si="291">DB89+1</f>
        <v>20</v>
      </c>
      <c r="DD89" s="500">
        <f t="shared" ref="DD89" si="292">DC89+1</f>
        <v>21</v>
      </c>
      <c r="DE89" s="500">
        <f t="shared" ref="DE89" si="293">DD89+1</f>
        <v>22</v>
      </c>
      <c r="DF89" s="500">
        <f t="shared" ref="DF89" si="294">DE89+1</f>
        <v>23</v>
      </c>
      <c r="DG89" s="500">
        <f t="shared" ref="DG89" si="295">DF89+1</f>
        <v>24</v>
      </c>
      <c r="DH89" s="500">
        <f t="shared" ref="DH89" si="296">DG89+1</f>
        <v>25</v>
      </c>
      <c r="DI89" s="500">
        <f t="shared" ref="DI89" si="297">DH89+1</f>
        <v>26</v>
      </c>
      <c r="DJ89" s="500">
        <f t="shared" ref="DJ89" si="298">DI89+1</f>
        <v>27</v>
      </c>
      <c r="DK89" s="500">
        <f t="shared" ref="DK89" si="299">DJ89+1</f>
        <v>28</v>
      </c>
      <c r="DL89" s="500">
        <f t="shared" ref="DL89" si="300">DK89+1</f>
        <v>29</v>
      </c>
      <c r="DM89" s="500">
        <v>30</v>
      </c>
      <c r="DN89" s="500">
        <v>31</v>
      </c>
      <c r="DO89" s="500">
        <v>1</v>
      </c>
      <c r="DP89" s="454">
        <f t="shared" ref="DP89" si="301">DO89+1</f>
        <v>2</v>
      </c>
      <c r="DQ89" s="454">
        <f t="shared" ref="DQ89" si="302">DP89+1</f>
        <v>3</v>
      </c>
      <c r="DR89" s="500">
        <f t="shared" ref="DR89" si="303">DQ89+1</f>
        <v>4</v>
      </c>
      <c r="DS89" s="500">
        <f t="shared" ref="DS89" si="304">DR89+1</f>
        <v>5</v>
      </c>
      <c r="DT89" s="500">
        <f t="shared" ref="DT89" si="305">DS89+1</f>
        <v>6</v>
      </c>
      <c r="DU89" s="500">
        <f t="shared" ref="DU89" si="306">DT89+1</f>
        <v>7</v>
      </c>
      <c r="DV89" s="500">
        <f t="shared" ref="DV89" si="307">DU89+1</f>
        <v>8</v>
      </c>
      <c r="DW89" s="500">
        <f t="shared" ref="DW89" si="308">DV89+1</f>
        <v>9</v>
      </c>
      <c r="DX89" s="500">
        <f t="shared" ref="DX89" si="309">DW89+1</f>
        <v>10</v>
      </c>
      <c r="DY89" s="500">
        <f t="shared" ref="DY89" si="310">DX89+1</f>
        <v>11</v>
      </c>
      <c r="DZ89" s="877">
        <f t="shared" ref="DZ89" si="311">DY89+1</f>
        <v>12</v>
      </c>
    </row>
    <row r="90" spans="3:130" ht="13.15" thickBot="1">
      <c r="AS90" s="2978" t="s">
        <v>913</v>
      </c>
      <c r="AT90" s="2979"/>
      <c r="AU90" s="2979"/>
      <c r="AV90" s="2979"/>
      <c r="AW90" s="2979"/>
      <c r="AX90" s="2979"/>
      <c r="AY90" s="501">
        <v>1</v>
      </c>
      <c r="AZ90" s="501">
        <v>2</v>
      </c>
      <c r="BA90" s="501">
        <v>3</v>
      </c>
      <c r="BB90" s="501">
        <v>4</v>
      </c>
      <c r="BC90" s="501">
        <v>5</v>
      </c>
      <c r="BD90" s="501">
        <v>6</v>
      </c>
      <c r="BE90" s="501">
        <v>7</v>
      </c>
      <c r="BF90" s="501">
        <v>8</v>
      </c>
      <c r="BG90" s="501">
        <v>9</v>
      </c>
      <c r="BH90" s="501">
        <v>10</v>
      </c>
      <c r="BI90" s="501">
        <v>11</v>
      </c>
      <c r="BJ90" s="501">
        <v>12</v>
      </c>
      <c r="BK90" s="501">
        <v>13</v>
      </c>
      <c r="BL90" s="501">
        <v>14</v>
      </c>
      <c r="BM90" s="501">
        <v>15</v>
      </c>
      <c r="BN90" s="501">
        <v>16</v>
      </c>
      <c r="BO90" s="501">
        <v>17</v>
      </c>
      <c r="BP90" s="455">
        <v>18</v>
      </c>
      <c r="BQ90" s="455">
        <v>19</v>
      </c>
      <c r="BR90" s="501">
        <v>20</v>
      </c>
      <c r="BS90" s="501">
        <v>21</v>
      </c>
      <c r="BT90" s="501">
        <v>22</v>
      </c>
      <c r="BU90" s="501">
        <v>23</v>
      </c>
      <c r="BV90" s="501">
        <v>24</v>
      </c>
      <c r="BW90" s="501">
        <v>25</v>
      </c>
      <c r="BX90" s="501">
        <v>26</v>
      </c>
      <c r="BY90" s="501">
        <v>27</v>
      </c>
      <c r="BZ90" s="878">
        <v>28</v>
      </c>
      <c r="CA90" s="416">
        <v>29</v>
      </c>
      <c r="CB90" s="416">
        <v>30</v>
      </c>
      <c r="CS90" s="2978" t="s">
        <v>913</v>
      </c>
      <c r="CT90" s="2979"/>
      <c r="CU90" s="2979"/>
      <c r="CV90" s="2979"/>
      <c r="CW90" s="2979"/>
      <c r="CX90" s="2979"/>
      <c r="CY90" s="501">
        <v>1</v>
      </c>
      <c r="CZ90" s="501">
        <v>2</v>
      </c>
      <c r="DA90" s="501">
        <v>3</v>
      </c>
      <c r="DB90" s="501">
        <v>4</v>
      </c>
      <c r="DC90" s="501">
        <v>5</v>
      </c>
      <c r="DD90" s="501">
        <v>6</v>
      </c>
      <c r="DE90" s="501">
        <v>7</v>
      </c>
      <c r="DF90" s="501">
        <v>8</v>
      </c>
      <c r="DG90" s="501">
        <v>9</v>
      </c>
      <c r="DH90" s="501">
        <v>10</v>
      </c>
      <c r="DI90" s="501">
        <v>11</v>
      </c>
      <c r="DJ90" s="501">
        <v>12</v>
      </c>
      <c r="DK90" s="501">
        <v>13</v>
      </c>
      <c r="DL90" s="501">
        <v>14</v>
      </c>
      <c r="DM90" s="501">
        <v>15</v>
      </c>
      <c r="DN90" s="501">
        <v>16</v>
      </c>
      <c r="DO90" s="501">
        <v>17</v>
      </c>
      <c r="DP90" s="455">
        <v>18</v>
      </c>
      <c r="DQ90" s="455">
        <v>19</v>
      </c>
      <c r="DR90" s="501">
        <v>20</v>
      </c>
      <c r="DS90" s="501">
        <v>21</v>
      </c>
      <c r="DT90" s="501">
        <v>22</v>
      </c>
      <c r="DU90" s="501">
        <v>23</v>
      </c>
      <c r="DV90" s="501">
        <v>24</v>
      </c>
      <c r="DW90" s="501">
        <v>25</v>
      </c>
      <c r="DX90" s="501">
        <v>26</v>
      </c>
      <c r="DY90" s="501">
        <v>27</v>
      </c>
      <c r="DZ90" s="878">
        <v>28</v>
      </c>
    </row>
    <row r="91" spans="3:130" ht="13.15" thickBot="1">
      <c r="AV91" s="295"/>
      <c r="AW91" s="843"/>
      <c r="AX91" s="843"/>
      <c r="AY91" s="2980" t="s">
        <v>627</v>
      </c>
      <c r="AZ91" s="2980"/>
      <c r="BA91" s="2980"/>
      <c r="BB91" s="2980"/>
      <c r="BC91" s="2981"/>
      <c r="BD91" s="3022" t="s">
        <v>769</v>
      </c>
      <c r="BE91" s="3022"/>
      <c r="BF91" s="3022"/>
      <c r="BG91" s="3022"/>
      <c r="BH91" s="3022"/>
      <c r="BI91" s="3022"/>
      <c r="BJ91" s="3022"/>
      <c r="BK91" s="3022"/>
      <c r="BL91" s="3022"/>
      <c r="BM91" s="3022"/>
      <c r="BN91" s="3022"/>
      <c r="BO91" s="3022"/>
      <c r="BP91" s="3022"/>
      <c r="BQ91" s="3022"/>
      <c r="BR91" s="3022"/>
      <c r="BS91" s="3022"/>
      <c r="BT91" s="3022"/>
      <c r="BU91" s="3022"/>
      <c r="BV91" s="3022"/>
      <c r="BW91" s="3022"/>
      <c r="BX91" s="3022"/>
      <c r="BY91" s="3022"/>
      <c r="BZ91" s="3022"/>
      <c r="CA91" s="3022"/>
      <c r="CB91" s="493"/>
      <c r="CV91" s="295"/>
      <c r="CW91" s="1075"/>
      <c r="CX91" s="1075"/>
      <c r="CY91" s="2980" t="s">
        <v>627</v>
      </c>
      <c r="CZ91" s="2980"/>
      <c r="DA91" s="2980"/>
      <c r="DB91" s="2980"/>
      <c r="DC91" s="2981"/>
      <c r="DD91" s="245"/>
      <c r="DE91" s="245"/>
      <c r="DF91" s="245"/>
      <c r="DG91" s="245"/>
      <c r="DH91" s="245"/>
      <c r="DI91" s="245"/>
      <c r="DJ91" s="245"/>
      <c r="DK91" s="245"/>
      <c r="DL91" s="245"/>
      <c r="DM91" s="245"/>
      <c r="DN91" s="245"/>
      <c r="DO91" s="245"/>
      <c r="DP91" s="245"/>
      <c r="DQ91" s="245"/>
      <c r="DR91" s="245"/>
      <c r="DS91" s="245"/>
      <c r="DT91" s="245"/>
      <c r="DU91" s="245"/>
      <c r="DV91" s="245"/>
      <c r="DW91" s="245"/>
      <c r="DX91" s="245"/>
      <c r="DY91" s="245"/>
      <c r="DZ91" s="245"/>
    </row>
    <row r="92" spans="3:130">
      <c r="AO92" s="2977" t="s">
        <v>910</v>
      </c>
      <c r="AP92" s="2977"/>
      <c r="AQ92" s="2977"/>
      <c r="AR92" s="2977"/>
      <c r="AS92" s="2977"/>
      <c r="AT92" s="2977"/>
      <c r="AU92" s="2977"/>
      <c r="AV92" s="3025"/>
      <c r="AW92" s="2977"/>
      <c r="AX92" s="2977"/>
      <c r="AY92" s="500">
        <f>CB89+1</f>
        <v>15</v>
      </c>
      <c r="AZ92" s="500">
        <f t="shared" ref="AZ92:BM92" si="312">AY92+1</f>
        <v>16</v>
      </c>
      <c r="BA92" s="500">
        <f t="shared" si="312"/>
        <v>17</v>
      </c>
      <c r="BB92" s="500">
        <f t="shared" si="312"/>
        <v>18</v>
      </c>
      <c r="BC92" s="500">
        <f t="shared" si="312"/>
        <v>19</v>
      </c>
      <c r="BD92" s="500">
        <f t="shared" si="312"/>
        <v>20</v>
      </c>
      <c r="BE92" s="500">
        <f t="shared" si="312"/>
        <v>21</v>
      </c>
      <c r="BF92" s="500">
        <f t="shared" si="312"/>
        <v>22</v>
      </c>
      <c r="BG92" s="500">
        <f t="shared" si="312"/>
        <v>23</v>
      </c>
      <c r="BH92" s="500">
        <f t="shared" si="312"/>
        <v>24</v>
      </c>
      <c r="BI92" s="500">
        <f t="shared" si="312"/>
        <v>25</v>
      </c>
      <c r="BJ92" s="500">
        <f t="shared" si="312"/>
        <v>26</v>
      </c>
      <c r="BK92" s="853">
        <f t="shared" si="312"/>
        <v>27</v>
      </c>
      <c r="BL92" s="853">
        <f t="shared" si="312"/>
        <v>28</v>
      </c>
      <c r="BM92" s="853">
        <f t="shared" si="312"/>
        <v>29</v>
      </c>
      <c r="BN92" s="502">
        <v>1</v>
      </c>
      <c r="BO92" s="502">
        <f t="shared" ref="BO92:CB92" si="313">BN92+1</f>
        <v>2</v>
      </c>
      <c r="BP92" s="463">
        <f t="shared" si="313"/>
        <v>3</v>
      </c>
      <c r="BQ92" s="463">
        <f t="shared" si="313"/>
        <v>4</v>
      </c>
      <c r="BR92" s="502">
        <f t="shared" si="313"/>
        <v>5</v>
      </c>
      <c r="BS92" s="502">
        <f t="shared" si="313"/>
        <v>6</v>
      </c>
      <c r="BT92" s="502">
        <f t="shared" si="313"/>
        <v>7</v>
      </c>
      <c r="BU92" s="502">
        <f t="shared" si="313"/>
        <v>8</v>
      </c>
      <c r="BV92" s="502">
        <f t="shared" si="313"/>
        <v>9</v>
      </c>
      <c r="BW92" s="502">
        <f t="shared" si="313"/>
        <v>10</v>
      </c>
      <c r="BX92" s="502">
        <f t="shared" si="313"/>
        <v>11</v>
      </c>
      <c r="BY92" s="502">
        <f t="shared" si="313"/>
        <v>12</v>
      </c>
      <c r="BZ92" s="880">
        <f t="shared" si="313"/>
        <v>13</v>
      </c>
      <c r="CA92" s="462">
        <f t="shared" si="313"/>
        <v>14</v>
      </c>
      <c r="CB92" s="462">
        <f t="shared" si="313"/>
        <v>15</v>
      </c>
      <c r="CS92" s="245"/>
      <c r="CT92" s="245"/>
      <c r="CU92" s="245"/>
      <c r="CV92" s="245"/>
      <c r="CW92" s="2977"/>
      <c r="CX92" s="2977"/>
      <c r="CY92" s="500">
        <f>EB89+1</f>
        <v>1</v>
      </c>
      <c r="CZ92" s="500">
        <f t="shared" ref="CZ92" si="314">CY92+1</f>
        <v>2</v>
      </c>
      <c r="DA92" s="500">
        <f t="shared" ref="DA92" si="315">CZ92+1</f>
        <v>3</v>
      </c>
      <c r="DB92" s="500">
        <f t="shared" ref="DB92" si="316">DA92+1</f>
        <v>4</v>
      </c>
      <c r="DC92" s="500">
        <f t="shared" ref="DC92" si="317">DB92+1</f>
        <v>5</v>
      </c>
      <c r="DD92" s="500">
        <f t="shared" ref="DD92" si="318">DC92+1</f>
        <v>6</v>
      </c>
      <c r="DE92" s="500">
        <f t="shared" ref="DE92" si="319">DD92+1</f>
        <v>7</v>
      </c>
      <c r="DF92" s="500">
        <f t="shared" ref="DF92" si="320">DE92+1</f>
        <v>8</v>
      </c>
      <c r="DG92" s="500">
        <f t="shared" ref="DG92" si="321">DF92+1</f>
        <v>9</v>
      </c>
      <c r="DH92" s="500">
        <f t="shared" ref="DH92" si="322">DG92+1</f>
        <v>10</v>
      </c>
      <c r="DI92" s="500">
        <f t="shared" ref="DI92" si="323">DH92+1</f>
        <v>11</v>
      </c>
      <c r="DJ92" s="500">
        <f t="shared" ref="DJ92" si="324">DI92+1</f>
        <v>12</v>
      </c>
      <c r="DK92" s="853">
        <f t="shared" ref="DK92" si="325">DJ92+1</f>
        <v>13</v>
      </c>
      <c r="DL92" s="853">
        <f t="shared" ref="DL92" si="326">DK92+1</f>
        <v>14</v>
      </c>
      <c r="DM92" s="853">
        <f t="shared" ref="DM92" si="327">DL92+1</f>
        <v>15</v>
      </c>
      <c r="DN92" s="502">
        <v>1</v>
      </c>
      <c r="DO92" s="502">
        <f t="shared" ref="DO92" si="328">DN92+1</f>
        <v>2</v>
      </c>
      <c r="DP92" s="463">
        <f t="shared" ref="DP92" si="329">DO92+1</f>
        <v>3</v>
      </c>
      <c r="DQ92" s="463">
        <f t="shared" ref="DQ92" si="330">DP92+1</f>
        <v>4</v>
      </c>
      <c r="DR92" s="502">
        <f t="shared" ref="DR92" si="331">DQ92+1</f>
        <v>5</v>
      </c>
      <c r="DS92" s="502">
        <f t="shared" ref="DS92" si="332">DR92+1</f>
        <v>6</v>
      </c>
      <c r="DT92" s="502">
        <f t="shared" ref="DT92" si="333">DS92+1</f>
        <v>7</v>
      </c>
      <c r="DU92" s="502">
        <f t="shared" ref="DU92" si="334">DT92+1</f>
        <v>8</v>
      </c>
      <c r="DV92" s="502">
        <f t="shared" ref="DV92" si="335">DU92+1</f>
        <v>9</v>
      </c>
      <c r="DW92" s="502">
        <f t="shared" ref="DW92" si="336">DV92+1</f>
        <v>10</v>
      </c>
      <c r="DX92" s="502">
        <f t="shared" ref="DX92" si="337">DW92+1</f>
        <v>11</v>
      </c>
      <c r="DY92" s="502">
        <f t="shared" ref="DY92" si="338">DX92+1</f>
        <v>12</v>
      </c>
      <c r="DZ92" s="880">
        <f t="shared" ref="DZ92" si="339">DY92+1</f>
        <v>13</v>
      </c>
    </row>
    <row r="93" spans="3:130" ht="13.15" thickBot="1">
      <c r="AS93" s="2978" t="s">
        <v>914</v>
      </c>
      <c r="AT93" s="2979"/>
      <c r="AU93" s="2979"/>
      <c r="AV93" s="2979"/>
      <c r="AW93" s="2979"/>
      <c r="AX93" s="2979"/>
      <c r="AY93" s="501">
        <v>1</v>
      </c>
      <c r="AZ93" s="501">
        <v>2</v>
      </c>
      <c r="BA93" s="501">
        <v>3</v>
      </c>
      <c r="BB93" s="501">
        <v>4</v>
      </c>
      <c r="BC93" s="501">
        <v>5</v>
      </c>
      <c r="BD93" s="501">
        <v>6</v>
      </c>
      <c r="BE93" s="501">
        <v>7</v>
      </c>
      <c r="BF93" s="501">
        <v>8</v>
      </c>
      <c r="BG93" s="501">
        <v>9</v>
      </c>
      <c r="BH93" s="501">
        <v>10</v>
      </c>
      <c r="BI93" s="501">
        <v>11</v>
      </c>
      <c r="BJ93" s="501">
        <v>12</v>
      </c>
      <c r="BK93" s="503">
        <v>13</v>
      </c>
      <c r="BL93" s="503">
        <v>14</v>
      </c>
      <c r="BM93" s="503">
        <v>15</v>
      </c>
      <c r="BN93" s="503">
        <v>16</v>
      </c>
      <c r="BO93" s="503">
        <v>17</v>
      </c>
      <c r="BP93" s="465">
        <v>18</v>
      </c>
      <c r="BQ93" s="465">
        <v>19</v>
      </c>
      <c r="BR93" s="503">
        <v>20</v>
      </c>
      <c r="BS93" s="503">
        <v>21</v>
      </c>
      <c r="BT93" s="503">
        <v>22</v>
      </c>
      <c r="BU93" s="503">
        <v>23</v>
      </c>
      <c r="BV93" s="503">
        <v>24</v>
      </c>
      <c r="BW93" s="503">
        <v>25</v>
      </c>
      <c r="BX93" s="503">
        <v>26</v>
      </c>
      <c r="BY93" s="503">
        <v>27</v>
      </c>
      <c r="BZ93" s="881">
        <v>28</v>
      </c>
      <c r="CA93" s="464">
        <v>29</v>
      </c>
      <c r="CB93" s="464">
        <v>30</v>
      </c>
      <c r="CS93" s="2978" t="s">
        <v>914</v>
      </c>
      <c r="CT93" s="2979"/>
      <c r="CU93" s="2979"/>
      <c r="CV93" s="2979"/>
      <c r="CW93" s="2979"/>
      <c r="CX93" s="2979"/>
      <c r="CY93" s="501">
        <v>1</v>
      </c>
      <c r="CZ93" s="501">
        <v>2</v>
      </c>
      <c r="DA93" s="501">
        <v>3</v>
      </c>
      <c r="DB93" s="501">
        <v>4</v>
      </c>
      <c r="DC93" s="501">
        <v>5</v>
      </c>
      <c r="DD93" s="501">
        <v>6</v>
      </c>
      <c r="DE93" s="501">
        <v>7</v>
      </c>
      <c r="DF93" s="501">
        <v>8</v>
      </c>
      <c r="DG93" s="501">
        <v>9</v>
      </c>
      <c r="DH93" s="501">
        <v>10</v>
      </c>
      <c r="DI93" s="501">
        <v>11</v>
      </c>
      <c r="DJ93" s="501">
        <v>12</v>
      </c>
      <c r="DK93" s="503">
        <v>13</v>
      </c>
      <c r="DL93" s="503">
        <v>14</v>
      </c>
      <c r="DM93" s="503">
        <v>15</v>
      </c>
      <c r="DN93" s="503">
        <v>16</v>
      </c>
      <c r="DO93" s="503">
        <v>17</v>
      </c>
      <c r="DP93" s="465">
        <v>18</v>
      </c>
      <c r="DQ93" s="465">
        <v>19</v>
      </c>
      <c r="DR93" s="503">
        <v>20</v>
      </c>
      <c r="DS93" s="503">
        <v>21</v>
      </c>
      <c r="DT93" s="503">
        <v>22</v>
      </c>
      <c r="DU93" s="503">
        <v>23</v>
      </c>
      <c r="DV93" s="503">
        <v>24</v>
      </c>
      <c r="DW93" s="503">
        <v>25</v>
      </c>
      <c r="DX93" s="503">
        <v>26</v>
      </c>
      <c r="DY93" s="503">
        <v>27</v>
      </c>
      <c r="DZ93" s="881">
        <v>28</v>
      </c>
    </row>
    <row r="94" spans="3:130" ht="13.15" thickBot="1">
      <c r="AV94" s="295"/>
      <c r="BB94" s="851"/>
      <c r="BC94" s="851"/>
      <c r="BD94" s="851"/>
      <c r="BE94" s="851"/>
      <c r="BF94" s="851"/>
      <c r="BG94" s="851"/>
      <c r="BH94" s="851"/>
      <c r="BI94" s="851"/>
      <c r="BK94" s="2982" t="s">
        <v>840</v>
      </c>
      <c r="BL94" s="2982"/>
      <c r="BM94" s="2982"/>
      <c r="BN94" s="3023" t="s">
        <v>770</v>
      </c>
      <c r="BO94" s="2982"/>
      <c r="BP94" s="2982"/>
      <c r="BQ94" s="2982"/>
      <c r="BR94" s="2982"/>
      <c r="BS94" s="2982"/>
      <c r="BT94" s="2982"/>
      <c r="BU94" s="2982"/>
      <c r="BV94" s="2982"/>
      <c r="BW94" s="2982"/>
      <c r="BX94" s="2982"/>
      <c r="BY94" s="2982"/>
      <c r="BZ94" s="2982"/>
      <c r="CA94" s="3024"/>
      <c r="CB94" s="493"/>
      <c r="CV94" s="295"/>
      <c r="DB94" s="1084"/>
      <c r="DC94" s="1084"/>
      <c r="DD94" s="1084"/>
      <c r="DE94" s="1084"/>
      <c r="DF94" s="1084"/>
      <c r="DG94" s="1084"/>
      <c r="DH94" s="1084"/>
      <c r="DI94" s="1084"/>
      <c r="DK94" s="2982" t="s">
        <v>840</v>
      </c>
      <c r="DL94" s="2982"/>
      <c r="DM94" s="2982"/>
      <c r="DN94" s="245"/>
      <c r="DO94" s="245"/>
      <c r="DP94" s="245"/>
      <c r="DQ94" s="245"/>
      <c r="DR94" s="245"/>
      <c r="DS94" s="245"/>
      <c r="DT94" s="245"/>
      <c r="DU94" s="245"/>
      <c r="DV94" s="245"/>
      <c r="DW94" s="245"/>
      <c r="DX94" s="245"/>
      <c r="DY94" s="245"/>
      <c r="DZ94" s="245"/>
    </row>
    <row r="95" spans="3:130" ht="12.4" customHeight="1">
      <c r="E95" s="415">
        <v>1</v>
      </c>
      <c r="F95" s="415">
        <f>E95+1</f>
        <v>2</v>
      </c>
      <c r="G95" s="415">
        <f t="shared" ref="G95" si="340">F95+1</f>
        <v>3</v>
      </c>
      <c r="H95" s="415">
        <f t="shared" ref="H95" si="341">G95+1</f>
        <v>4</v>
      </c>
      <c r="I95" s="415">
        <f t="shared" ref="I95" si="342">H95+1</f>
        <v>5</v>
      </c>
      <c r="J95" s="415">
        <f t="shared" ref="J95" si="343">I95+1</f>
        <v>6</v>
      </c>
      <c r="K95" s="415">
        <f t="shared" ref="K95" si="344">J95+1</f>
        <v>7</v>
      </c>
      <c r="L95" s="415">
        <f t="shared" ref="L95" si="345">K95+1</f>
        <v>8</v>
      </c>
      <c r="M95" s="415">
        <f t="shared" ref="M95" si="346">L95+1</f>
        <v>9</v>
      </c>
      <c r="N95" s="415">
        <f t="shared" ref="N95" si="347">M95+1</f>
        <v>10</v>
      </c>
      <c r="O95" s="415">
        <f t="shared" ref="O95" si="348">N95+1</f>
        <v>11</v>
      </c>
      <c r="P95" s="415">
        <f t="shared" ref="P95" si="349">O95+1</f>
        <v>12</v>
      </c>
      <c r="Q95" s="415">
        <f t="shared" ref="Q95" si="350">P95+1</f>
        <v>13</v>
      </c>
      <c r="R95" s="415">
        <f t="shared" ref="R95" si="351">Q95+1</f>
        <v>14</v>
      </c>
      <c r="S95" s="415">
        <f>R95+1</f>
        <v>15</v>
      </c>
      <c r="T95" s="415">
        <f>S95+1</f>
        <v>16</v>
      </c>
      <c r="U95" s="500">
        <f>T95+1</f>
        <v>17</v>
      </c>
      <c r="V95" s="500">
        <f t="shared" ref="V95" si="352">U95+1</f>
        <v>18</v>
      </c>
      <c r="W95" s="500">
        <f t="shared" ref="W95" si="353">V95+1</f>
        <v>19</v>
      </c>
      <c r="X95" s="524">
        <f t="shared" ref="X95" si="354">W95+1</f>
        <v>20</v>
      </c>
      <c r="Y95" s="500">
        <f t="shared" ref="Y95" si="355">X95+1</f>
        <v>21</v>
      </c>
      <c r="Z95" s="500">
        <f t="shared" ref="Z95" si="356">Y95+1</f>
        <v>22</v>
      </c>
      <c r="AA95" s="626">
        <f t="shared" ref="AA95" si="357">Z95+1</f>
        <v>23</v>
      </c>
      <c r="AB95" s="500">
        <f t="shared" ref="AB95" si="358">AA95+1</f>
        <v>24</v>
      </c>
      <c r="AC95" s="500">
        <f t="shared" ref="AC95" si="359">AB95+1</f>
        <v>25</v>
      </c>
      <c r="AD95" s="500">
        <f t="shared" ref="AD95" si="360">AC95+1</f>
        <v>26</v>
      </c>
      <c r="AE95" s="500"/>
      <c r="AF95" s="500">
        <f t="shared" ref="AF95" si="361">AD95+1</f>
        <v>27</v>
      </c>
      <c r="AG95" s="500">
        <f t="shared" ref="AG95" si="362">AF95+1</f>
        <v>28</v>
      </c>
      <c r="AH95" s="500">
        <f t="shared" ref="AH95" si="363">AG95+1</f>
        <v>29</v>
      </c>
      <c r="AI95" s="500">
        <f t="shared" ref="AI95:AJ95" si="364">AH95+1</f>
        <v>30</v>
      </c>
      <c r="AJ95" s="500">
        <f t="shared" si="364"/>
        <v>31</v>
      </c>
      <c r="AO95" s="3127" t="s">
        <v>911</v>
      </c>
      <c r="AP95" s="3127"/>
      <c r="AQ95" s="3127"/>
      <c r="AR95" s="3127"/>
      <c r="AS95" s="3127"/>
      <c r="AT95" s="3127"/>
      <c r="AU95" s="3127"/>
      <c r="AV95" s="3127"/>
      <c r="AW95" s="2983"/>
      <c r="AX95" s="2983"/>
      <c r="AY95" s="502">
        <f>CB92+1</f>
        <v>16</v>
      </c>
      <c r="AZ95" s="502">
        <f t="shared" ref="AZ95:BM95" si="365">AY95+1</f>
        <v>17</v>
      </c>
      <c r="BA95" s="502">
        <f t="shared" si="365"/>
        <v>18</v>
      </c>
      <c r="BB95" s="502">
        <f t="shared" si="365"/>
        <v>19</v>
      </c>
      <c r="BC95" s="502">
        <f t="shared" si="365"/>
        <v>20</v>
      </c>
      <c r="BD95" s="502">
        <f t="shared" si="365"/>
        <v>21</v>
      </c>
      <c r="BE95" s="502">
        <f t="shared" si="365"/>
        <v>22</v>
      </c>
      <c r="BF95" s="502">
        <f t="shared" si="365"/>
        <v>23</v>
      </c>
      <c r="BG95" s="502">
        <f t="shared" si="365"/>
        <v>24</v>
      </c>
      <c r="BH95" s="502">
        <f t="shared" si="365"/>
        <v>25</v>
      </c>
      <c r="BI95" s="502">
        <f t="shared" si="365"/>
        <v>26</v>
      </c>
      <c r="BJ95" s="502">
        <f t="shared" si="365"/>
        <v>27</v>
      </c>
      <c r="BK95" s="502">
        <f t="shared" si="365"/>
        <v>28</v>
      </c>
      <c r="BL95" s="502">
        <f t="shared" si="365"/>
        <v>29</v>
      </c>
      <c r="BM95" s="502">
        <f t="shared" si="365"/>
        <v>30</v>
      </c>
      <c r="BN95" s="502">
        <v>31</v>
      </c>
      <c r="BO95" s="502">
        <v>1</v>
      </c>
      <c r="BP95" s="463">
        <f t="shared" ref="BP95:CB95" si="366">BO95+1</f>
        <v>2</v>
      </c>
      <c r="BQ95" s="463">
        <f t="shared" si="366"/>
        <v>3</v>
      </c>
      <c r="BR95" s="502">
        <f t="shared" si="366"/>
        <v>4</v>
      </c>
      <c r="BS95" s="502">
        <f t="shared" si="366"/>
        <v>5</v>
      </c>
      <c r="BT95" s="502">
        <f t="shared" si="366"/>
        <v>6</v>
      </c>
      <c r="BU95" s="502">
        <f t="shared" si="366"/>
        <v>7</v>
      </c>
      <c r="BV95" s="502">
        <f t="shared" si="366"/>
        <v>8</v>
      </c>
      <c r="BW95" s="502">
        <f t="shared" si="366"/>
        <v>9</v>
      </c>
      <c r="BX95" s="502">
        <f t="shared" si="366"/>
        <v>10</v>
      </c>
      <c r="BY95" s="502">
        <f t="shared" si="366"/>
        <v>11</v>
      </c>
      <c r="BZ95" s="880">
        <f t="shared" si="366"/>
        <v>12</v>
      </c>
      <c r="CA95" s="462">
        <f t="shared" si="366"/>
        <v>13</v>
      </c>
      <c r="CB95" s="462">
        <f t="shared" si="366"/>
        <v>14</v>
      </c>
      <c r="CS95" s="245"/>
      <c r="CT95" s="245"/>
      <c r="CU95" s="245"/>
      <c r="CV95" s="245"/>
      <c r="CW95" s="2983"/>
      <c r="CX95" s="2983"/>
      <c r="CY95" s="502">
        <f>EB92+1</f>
        <v>1</v>
      </c>
      <c r="CZ95" s="502">
        <f t="shared" ref="CZ95" si="367">CY95+1</f>
        <v>2</v>
      </c>
      <c r="DA95" s="502">
        <f t="shared" ref="DA95" si="368">CZ95+1</f>
        <v>3</v>
      </c>
      <c r="DB95" s="502">
        <f t="shared" ref="DB95" si="369">DA95+1</f>
        <v>4</v>
      </c>
      <c r="DC95" s="502">
        <f t="shared" ref="DC95" si="370">DB95+1</f>
        <v>5</v>
      </c>
      <c r="DD95" s="502">
        <f t="shared" ref="DD95" si="371">DC95+1</f>
        <v>6</v>
      </c>
      <c r="DE95" s="502">
        <f t="shared" ref="DE95" si="372">DD95+1</f>
        <v>7</v>
      </c>
      <c r="DF95" s="502">
        <f t="shared" ref="DF95" si="373">DE95+1</f>
        <v>8</v>
      </c>
      <c r="DG95" s="502">
        <f t="shared" ref="DG95" si="374">DF95+1</f>
        <v>9</v>
      </c>
      <c r="DH95" s="502">
        <f t="shared" ref="DH95" si="375">DG95+1</f>
        <v>10</v>
      </c>
      <c r="DI95" s="502">
        <f t="shared" ref="DI95" si="376">DH95+1</f>
        <v>11</v>
      </c>
      <c r="DJ95" s="502">
        <f t="shared" ref="DJ95" si="377">DI95+1</f>
        <v>12</v>
      </c>
      <c r="DK95" s="502">
        <f t="shared" ref="DK95" si="378">DJ95+1</f>
        <v>13</v>
      </c>
      <c r="DL95" s="502">
        <f t="shared" ref="DL95" si="379">DK95+1</f>
        <v>14</v>
      </c>
      <c r="DM95" s="502">
        <f t="shared" ref="DM95" si="380">DL95+1</f>
        <v>15</v>
      </c>
      <c r="DN95" s="502">
        <v>31</v>
      </c>
      <c r="DO95" s="502">
        <v>1</v>
      </c>
      <c r="DP95" s="463">
        <f t="shared" ref="DP95" si="381">DO95+1</f>
        <v>2</v>
      </c>
      <c r="DQ95" s="463">
        <f t="shared" ref="DQ95" si="382">DP95+1</f>
        <v>3</v>
      </c>
      <c r="DR95" s="502">
        <f t="shared" ref="DR95" si="383">DQ95+1</f>
        <v>4</v>
      </c>
      <c r="DS95" s="502">
        <f t="shared" ref="DS95" si="384">DR95+1</f>
        <v>5</v>
      </c>
      <c r="DT95" s="502">
        <f t="shared" ref="DT95" si="385">DS95+1</f>
        <v>6</v>
      </c>
      <c r="DU95" s="502">
        <f t="shared" ref="DU95" si="386">DT95+1</f>
        <v>7</v>
      </c>
      <c r="DV95" s="502">
        <f t="shared" ref="DV95" si="387">DU95+1</f>
        <v>8</v>
      </c>
      <c r="DW95" s="502">
        <f t="shared" ref="DW95" si="388">DV95+1</f>
        <v>9</v>
      </c>
      <c r="DX95" s="502">
        <f t="shared" ref="DX95" si="389">DW95+1</f>
        <v>10</v>
      </c>
      <c r="DY95" s="502">
        <f t="shared" ref="DY95" si="390">DX95+1</f>
        <v>11</v>
      </c>
      <c r="DZ95" s="880">
        <f t="shared" ref="DZ95" si="391">DY95+1</f>
        <v>12</v>
      </c>
    </row>
    <row r="96" spans="3:130" s="165" customFormat="1" ht="12.4" customHeight="1">
      <c r="C96" s="3060" t="s">
        <v>4</v>
      </c>
      <c r="D96" s="3060"/>
      <c r="E96" s="495"/>
      <c r="F96" s="495"/>
      <c r="G96" s="495"/>
      <c r="H96" s="495"/>
      <c r="I96" s="495"/>
      <c r="J96" s="495"/>
      <c r="K96" s="495"/>
      <c r="L96" s="495"/>
      <c r="M96" s="495"/>
      <c r="N96" s="495"/>
      <c r="O96" s="495"/>
      <c r="P96" s="495"/>
      <c r="Q96" s="495"/>
      <c r="R96" s="495"/>
      <c r="S96" s="495"/>
      <c r="T96" s="495"/>
      <c r="U96" s="393"/>
      <c r="V96" s="394"/>
      <c r="W96" s="394"/>
      <c r="X96" s="523"/>
      <c r="Y96" s="394"/>
      <c r="Z96" s="515">
        <v>1</v>
      </c>
      <c r="AA96" s="631">
        <v>1</v>
      </c>
      <c r="AB96" s="515">
        <v>1</v>
      </c>
      <c r="AC96" s="515">
        <v>1</v>
      </c>
      <c r="AD96" s="515">
        <v>1</v>
      </c>
      <c r="AE96" s="515"/>
      <c r="AF96" s="515">
        <v>1</v>
      </c>
      <c r="AG96" s="515">
        <v>1</v>
      </c>
      <c r="AH96" s="515">
        <v>1</v>
      </c>
      <c r="AI96" s="515">
        <v>1</v>
      </c>
      <c r="AJ96" s="515">
        <v>1</v>
      </c>
      <c r="AK96" s="394"/>
      <c r="AL96" s="394"/>
      <c r="AM96" s="394"/>
      <c r="AN96" s="394"/>
      <c r="AO96" s="394"/>
      <c r="AP96" s="394"/>
      <c r="AQ96" s="394"/>
      <c r="AR96" s="394"/>
      <c r="AS96" s="872"/>
      <c r="AT96" s="495"/>
      <c r="AU96" s="394"/>
      <c r="AV96" s="394"/>
      <c r="AW96" s="394"/>
      <c r="AX96" s="394"/>
      <c r="AY96" s="394"/>
      <c r="AZ96" s="394"/>
      <c r="BA96" s="394"/>
      <c r="BB96" s="394"/>
      <c r="BC96" s="394"/>
      <c r="BD96" s="394"/>
      <c r="BE96" s="394"/>
      <c r="BF96" s="394"/>
      <c r="BG96" s="394"/>
      <c r="BH96" s="394"/>
      <c r="BI96" s="394"/>
      <c r="BJ96" s="394"/>
      <c r="BK96" s="394"/>
      <c r="BL96" s="394"/>
      <c r="BM96" s="394"/>
      <c r="BN96" s="394"/>
      <c r="BO96" s="394"/>
      <c r="BP96" s="394"/>
      <c r="BQ96" s="394"/>
      <c r="BR96" s="394"/>
      <c r="BS96" s="394"/>
      <c r="BT96" s="394"/>
      <c r="BU96" s="394"/>
      <c r="BV96" s="394"/>
      <c r="BW96" s="394"/>
      <c r="BX96" s="394"/>
      <c r="BY96" s="394"/>
      <c r="BZ96" s="882"/>
      <c r="CS96" s="872"/>
      <c r="CT96" s="394"/>
      <c r="CU96" s="394"/>
      <c r="CV96" s="394"/>
      <c r="CW96" s="394"/>
      <c r="CX96" s="394"/>
      <c r="CY96" s="394"/>
      <c r="CZ96" s="394"/>
      <c r="DA96" s="394"/>
      <c r="DB96" s="394"/>
      <c r="DC96" s="394"/>
      <c r="DD96" s="394"/>
      <c r="DE96" s="394"/>
      <c r="DF96" s="394"/>
      <c r="DG96" s="394"/>
      <c r="DH96" s="394"/>
      <c r="DI96" s="394"/>
      <c r="DJ96" s="394"/>
      <c r="DK96" s="394"/>
      <c r="DL96" s="394"/>
      <c r="DM96" s="394"/>
      <c r="DN96" s="394"/>
      <c r="DO96" s="394"/>
      <c r="DP96" s="394"/>
      <c r="DQ96" s="394"/>
      <c r="DR96" s="394"/>
      <c r="DS96" s="394"/>
      <c r="DT96" s="394"/>
      <c r="DU96" s="394"/>
      <c r="DV96" s="394"/>
      <c r="DW96" s="394"/>
      <c r="DX96" s="394"/>
      <c r="DY96" s="394"/>
      <c r="DZ96" s="882"/>
    </row>
    <row r="97" spans="3:130" s="165" customFormat="1" ht="12.4" customHeight="1">
      <c r="C97" s="3060" t="s">
        <v>1</v>
      </c>
      <c r="D97" s="3060"/>
      <c r="E97" s="496">
        <v>1</v>
      </c>
      <c r="F97" s="496">
        <v>1</v>
      </c>
      <c r="G97" s="496">
        <v>1</v>
      </c>
      <c r="H97" s="496">
        <v>1</v>
      </c>
      <c r="I97" s="496">
        <v>1</v>
      </c>
      <c r="J97" s="496">
        <v>1</v>
      </c>
      <c r="K97" s="496">
        <v>1</v>
      </c>
      <c r="L97" s="496">
        <v>1</v>
      </c>
      <c r="M97" s="496">
        <v>1</v>
      </c>
      <c r="N97" s="496">
        <v>1</v>
      </c>
      <c r="O97" s="496">
        <v>1</v>
      </c>
      <c r="P97" s="496">
        <v>1</v>
      </c>
      <c r="Q97" s="496">
        <v>1</v>
      </c>
      <c r="R97" s="496">
        <v>1</v>
      </c>
      <c r="S97" s="496">
        <v>1</v>
      </c>
      <c r="T97" s="496">
        <v>1</v>
      </c>
      <c r="U97" s="504">
        <v>1</v>
      </c>
      <c r="V97" s="515">
        <v>1</v>
      </c>
      <c r="W97" s="515">
        <v>1</v>
      </c>
      <c r="X97" s="530">
        <v>1</v>
      </c>
      <c r="Y97" s="515">
        <v>1</v>
      </c>
      <c r="Z97" s="515">
        <v>1</v>
      </c>
      <c r="AA97" s="631">
        <v>1</v>
      </c>
      <c r="AB97" s="515">
        <v>1</v>
      </c>
      <c r="AC97" s="515">
        <v>1</v>
      </c>
      <c r="AD97" s="515">
        <v>1</v>
      </c>
      <c r="AE97" s="515"/>
      <c r="AF97" s="515">
        <v>1</v>
      </c>
      <c r="AG97" s="515">
        <v>1</v>
      </c>
      <c r="AH97" s="515">
        <v>1</v>
      </c>
      <c r="AI97" s="515">
        <v>1</v>
      </c>
      <c r="AJ97" s="515">
        <v>1</v>
      </c>
      <c r="AK97" s="394"/>
      <c r="AL97" s="394"/>
      <c r="AM97" s="394"/>
      <c r="AN97" s="394"/>
      <c r="AO97" s="394"/>
      <c r="AP97" s="394"/>
      <c r="AQ97" s="394"/>
      <c r="AR97" s="394"/>
      <c r="AS97" s="394"/>
      <c r="AT97" s="495"/>
      <c r="AU97" s="394"/>
      <c r="AV97" s="394"/>
      <c r="AW97" s="394"/>
      <c r="AX97" s="394"/>
      <c r="AY97" s="394"/>
      <c r="AZ97" s="394"/>
      <c r="BA97" s="394"/>
      <c r="BB97" s="394"/>
      <c r="BC97" s="394"/>
      <c r="BD97" s="394"/>
      <c r="BE97" s="394"/>
      <c r="BF97" s="394"/>
      <c r="BG97" s="394"/>
      <c r="BH97" s="394"/>
      <c r="BI97" s="394"/>
      <c r="BJ97" s="394"/>
      <c r="BK97" s="394"/>
      <c r="BL97" s="394"/>
      <c r="BM97" s="394"/>
      <c r="BN97" s="394"/>
      <c r="BO97" s="394"/>
      <c r="BP97" s="394"/>
      <c r="BQ97" s="394"/>
      <c r="BR97" s="394"/>
      <c r="BS97" s="394"/>
      <c r="BT97" s="394"/>
      <c r="BU97" s="394"/>
      <c r="BV97" s="394"/>
      <c r="BW97" s="394"/>
      <c r="BX97" s="394"/>
      <c r="BY97" s="394"/>
      <c r="BZ97" s="882"/>
      <c r="CS97" s="394"/>
      <c r="CT97" s="394"/>
      <c r="CU97" s="394"/>
      <c r="CV97" s="394"/>
      <c r="CW97" s="394"/>
      <c r="CX97" s="394"/>
      <c r="CY97" s="394"/>
      <c r="CZ97" s="394"/>
      <c r="DA97" s="394"/>
      <c r="DB97" s="394"/>
      <c r="DC97" s="394"/>
      <c r="DD97" s="394"/>
      <c r="DE97" s="394"/>
      <c r="DF97" s="394"/>
      <c r="DG97" s="394"/>
      <c r="DH97" s="394"/>
      <c r="DI97" s="394"/>
      <c r="DJ97" s="394"/>
      <c r="DK97" s="394"/>
      <c r="DL97" s="394"/>
      <c r="DM97" s="394"/>
      <c r="DN97" s="394"/>
      <c r="DO97" s="394"/>
      <c r="DP97" s="394"/>
      <c r="DQ97" s="394"/>
      <c r="DR97" s="394"/>
      <c r="DS97" s="394"/>
      <c r="DT97" s="394"/>
      <c r="DU97" s="394"/>
      <c r="DV97" s="394"/>
      <c r="DW97" s="394"/>
      <c r="DX97" s="394"/>
      <c r="DY97" s="394"/>
      <c r="DZ97" s="882"/>
    </row>
    <row r="98" spans="3:130" s="165" customFormat="1" ht="12.4" customHeight="1">
      <c r="C98" s="3060" t="s">
        <v>2</v>
      </c>
      <c r="D98" s="3060"/>
      <c r="E98" s="496">
        <v>1</v>
      </c>
      <c r="F98" s="496">
        <v>1</v>
      </c>
      <c r="G98" s="496">
        <v>1</v>
      </c>
      <c r="H98" s="496">
        <v>1</v>
      </c>
      <c r="I98" s="496">
        <v>1</v>
      </c>
      <c r="J98" s="496">
        <v>1</v>
      </c>
      <c r="K98" s="496">
        <v>1</v>
      </c>
      <c r="L98" s="496">
        <v>1</v>
      </c>
      <c r="M98" s="496">
        <v>1</v>
      </c>
      <c r="N98" s="496">
        <v>1</v>
      </c>
      <c r="O98" s="496">
        <v>1</v>
      </c>
      <c r="P98" s="496">
        <v>1</v>
      </c>
      <c r="Q98" s="496">
        <v>1</v>
      </c>
      <c r="R98" s="496">
        <v>1</v>
      </c>
      <c r="S98" s="496">
        <v>1</v>
      </c>
      <c r="T98" s="496">
        <v>1</v>
      </c>
      <c r="U98" s="504">
        <v>1</v>
      </c>
      <c r="V98" s="515">
        <v>1</v>
      </c>
      <c r="W98" s="515">
        <v>1</v>
      </c>
      <c r="X98" s="530">
        <v>1</v>
      </c>
      <c r="Y98" s="515">
        <v>1</v>
      </c>
      <c r="Z98" s="515">
        <v>1</v>
      </c>
      <c r="AA98" s="631">
        <v>1</v>
      </c>
      <c r="AB98" s="515">
        <v>1</v>
      </c>
      <c r="AC98" s="515">
        <v>1</v>
      </c>
      <c r="AD98" s="515">
        <v>1</v>
      </c>
      <c r="AE98" s="515"/>
      <c r="AF98" s="515">
        <v>1</v>
      </c>
      <c r="AG98" s="515">
        <v>1</v>
      </c>
      <c r="AH98" s="515">
        <v>1</v>
      </c>
      <c r="AI98" s="515">
        <v>1</v>
      </c>
      <c r="AJ98" s="394"/>
      <c r="AK98" s="394"/>
      <c r="AL98" s="394"/>
      <c r="AM98" s="394"/>
      <c r="AN98" s="394"/>
      <c r="AO98" s="394"/>
      <c r="AP98" s="394"/>
      <c r="AQ98" s="394"/>
      <c r="AR98" s="394"/>
      <c r="AS98" s="394"/>
      <c r="AT98" s="495"/>
      <c r="AU98" s="394"/>
      <c r="AV98" s="394"/>
      <c r="AW98" s="394"/>
      <c r="AX98" s="394"/>
      <c r="AY98" s="394"/>
      <c r="AZ98" s="394"/>
      <c r="BA98" s="394"/>
      <c r="BB98" s="394"/>
      <c r="BC98" s="394"/>
      <c r="BD98" s="394"/>
      <c r="BE98" s="394"/>
      <c r="BF98" s="394"/>
      <c r="BG98" s="394"/>
      <c r="BH98" s="394"/>
      <c r="BI98" s="394"/>
      <c r="BJ98" s="394"/>
      <c r="BK98" s="394"/>
      <c r="BL98" s="394"/>
      <c r="BM98" s="394"/>
      <c r="BN98" s="394"/>
      <c r="BO98" s="394"/>
      <c r="BP98" s="394"/>
      <c r="BQ98" s="394"/>
      <c r="BR98" s="394"/>
      <c r="BS98" s="394"/>
      <c r="BT98" s="394"/>
      <c r="BU98" s="394"/>
      <c r="BV98" s="394"/>
      <c r="BW98" s="394"/>
      <c r="BX98" s="394"/>
      <c r="BY98" s="394"/>
      <c r="BZ98" s="882"/>
      <c r="CS98" s="394"/>
      <c r="CT98" s="394"/>
      <c r="CU98" s="394"/>
      <c r="CV98" s="394"/>
      <c r="CW98" s="394"/>
      <c r="CX98" s="394"/>
      <c r="CY98" s="394"/>
      <c r="CZ98" s="394"/>
      <c r="DA98" s="394"/>
      <c r="DB98" s="394"/>
      <c r="DC98" s="394"/>
      <c r="DD98" s="394"/>
      <c r="DE98" s="394"/>
      <c r="DF98" s="394"/>
      <c r="DG98" s="394"/>
      <c r="DH98" s="394"/>
      <c r="DI98" s="394"/>
      <c r="DJ98" s="394"/>
      <c r="DK98" s="394"/>
      <c r="DL98" s="394"/>
      <c r="DM98" s="394"/>
      <c r="DN98" s="394"/>
      <c r="DO98" s="394"/>
      <c r="DP98" s="394"/>
      <c r="DQ98" s="394"/>
      <c r="DR98" s="394"/>
      <c r="DS98" s="394"/>
      <c r="DT98" s="394"/>
      <c r="DU98" s="394"/>
      <c r="DV98" s="394"/>
      <c r="DW98" s="394"/>
      <c r="DX98" s="394"/>
      <c r="DY98" s="394"/>
      <c r="DZ98" s="882"/>
    </row>
    <row r="99" spans="3:130" s="165" customFormat="1" ht="12.4" customHeight="1">
      <c r="C99" s="3060" t="s">
        <v>3</v>
      </c>
      <c r="D99" s="3060"/>
      <c r="E99" s="496">
        <v>1</v>
      </c>
      <c r="F99" s="496">
        <v>1</v>
      </c>
      <c r="G99" s="496">
        <v>1</v>
      </c>
      <c r="H99" s="496">
        <v>1</v>
      </c>
      <c r="I99" s="496">
        <v>1</v>
      </c>
      <c r="J99" s="496">
        <v>1</v>
      </c>
      <c r="K99" s="496">
        <v>1</v>
      </c>
      <c r="L99" s="496">
        <v>1</v>
      </c>
      <c r="M99" s="496">
        <v>1</v>
      </c>
      <c r="N99" s="496">
        <v>1</v>
      </c>
      <c r="O99" s="496">
        <v>1</v>
      </c>
      <c r="P99" s="496">
        <v>1</v>
      </c>
      <c r="Q99" s="496">
        <v>1</v>
      </c>
      <c r="R99" s="496">
        <v>1</v>
      </c>
      <c r="S99" s="496">
        <v>1</v>
      </c>
      <c r="T99" s="496">
        <v>1</v>
      </c>
      <c r="U99" s="504">
        <v>1</v>
      </c>
      <c r="V99" s="515">
        <v>1</v>
      </c>
      <c r="W99" s="515">
        <v>1</v>
      </c>
      <c r="X99" s="523"/>
      <c r="Y99" s="394"/>
      <c r="Z99" s="394"/>
      <c r="AA99" s="622"/>
      <c r="AB99" s="394"/>
      <c r="AC99" s="394"/>
      <c r="AD99" s="394"/>
      <c r="AE99" s="394"/>
      <c r="AF99" s="394"/>
      <c r="AG99" s="394"/>
      <c r="AH99" s="394"/>
      <c r="AI99" s="394"/>
      <c r="AJ99" s="394"/>
      <c r="AK99" s="394"/>
      <c r="AL99" s="394"/>
      <c r="AM99" s="394"/>
      <c r="AN99" s="394"/>
      <c r="AO99" s="394"/>
      <c r="AP99" s="394"/>
      <c r="AQ99" s="394"/>
      <c r="AR99" s="394"/>
      <c r="AS99" s="394"/>
      <c r="AT99" s="495"/>
      <c r="AU99" s="394"/>
      <c r="AV99" s="394"/>
      <c r="AW99" s="394"/>
      <c r="AX99" s="394"/>
      <c r="AY99" s="394"/>
      <c r="AZ99" s="394"/>
      <c r="BA99" s="394"/>
      <c r="BB99" s="394"/>
      <c r="BC99" s="394"/>
      <c r="BD99" s="394"/>
      <c r="BE99" s="394"/>
      <c r="BF99" s="394"/>
      <c r="BG99" s="394"/>
      <c r="BH99" s="394"/>
      <c r="BI99" s="394"/>
      <c r="BJ99" s="394"/>
      <c r="BK99" s="394"/>
      <c r="BL99" s="394"/>
      <c r="BM99" s="394"/>
      <c r="BN99" s="394"/>
      <c r="BO99" s="394"/>
      <c r="BP99" s="394"/>
      <c r="BQ99" s="394"/>
      <c r="BR99" s="394"/>
      <c r="BS99" s="394"/>
      <c r="BT99" s="394"/>
      <c r="BU99" s="394"/>
      <c r="BV99" s="394"/>
      <c r="BW99" s="394"/>
      <c r="BX99" s="394"/>
      <c r="BY99" s="394"/>
      <c r="BZ99" s="882"/>
      <c r="CS99" s="394"/>
      <c r="CT99" s="394"/>
      <c r="CU99" s="394"/>
      <c r="CV99" s="394"/>
      <c r="CW99" s="394"/>
      <c r="CX99" s="394"/>
      <c r="CY99" s="394"/>
      <c r="CZ99" s="394"/>
      <c r="DA99" s="394"/>
      <c r="DB99" s="394"/>
      <c r="DC99" s="394"/>
      <c r="DD99" s="394"/>
      <c r="DE99" s="394"/>
      <c r="DF99" s="394"/>
      <c r="DG99" s="394"/>
      <c r="DH99" s="394"/>
      <c r="DI99" s="394"/>
      <c r="DJ99" s="394"/>
      <c r="DK99" s="394"/>
      <c r="DL99" s="394"/>
      <c r="DM99" s="394"/>
      <c r="DN99" s="394"/>
      <c r="DO99" s="394"/>
      <c r="DP99" s="394"/>
      <c r="DQ99" s="394"/>
      <c r="DR99" s="394"/>
      <c r="DS99" s="394"/>
      <c r="DT99" s="394"/>
      <c r="DU99" s="394"/>
      <c r="DV99" s="394"/>
      <c r="DW99" s="394"/>
      <c r="DX99" s="394"/>
      <c r="DY99" s="394"/>
      <c r="DZ99" s="882"/>
    </row>
    <row r="100" spans="3:130" s="165" customFormat="1" ht="12.4" customHeight="1">
      <c r="C100" s="3060" t="s">
        <v>5</v>
      </c>
      <c r="D100" s="3060"/>
      <c r="V100" s="394"/>
      <c r="W100" s="394"/>
      <c r="X100" s="523"/>
      <c r="Y100" s="394"/>
      <c r="Z100" s="394"/>
      <c r="AA100" s="622"/>
      <c r="AB100" s="394"/>
      <c r="AC100" s="394"/>
      <c r="AD100" s="394"/>
      <c r="AE100" s="394"/>
      <c r="AF100" s="394"/>
      <c r="AG100" s="394"/>
      <c r="AH100" s="394"/>
      <c r="AI100" s="394"/>
      <c r="AJ100" s="394"/>
      <c r="AK100" s="394"/>
      <c r="AL100" s="394"/>
      <c r="AM100" s="394"/>
      <c r="AN100" s="394"/>
      <c r="AO100" s="394"/>
      <c r="AP100" s="394"/>
      <c r="AQ100" s="394"/>
      <c r="AR100" s="394"/>
      <c r="AS100" s="394"/>
      <c r="AT100" s="495"/>
      <c r="AU100" s="394"/>
      <c r="AV100" s="394"/>
      <c r="AW100" s="394"/>
      <c r="AX100" s="394"/>
      <c r="AY100" s="394"/>
      <c r="AZ100" s="394"/>
      <c r="BA100" s="394"/>
      <c r="BB100" s="394"/>
      <c r="BC100" s="394"/>
      <c r="BD100" s="394"/>
      <c r="BE100" s="394"/>
      <c r="BF100" s="394"/>
      <c r="BG100" s="394"/>
      <c r="BH100" s="394"/>
      <c r="BI100" s="394"/>
      <c r="BJ100" s="394"/>
      <c r="BK100" s="394"/>
      <c r="BL100" s="394"/>
      <c r="BM100" s="394"/>
      <c r="BN100" s="394"/>
      <c r="BO100" s="394"/>
      <c r="BP100" s="394"/>
      <c r="BQ100" s="394"/>
      <c r="BR100" s="394"/>
      <c r="BS100" s="394"/>
      <c r="BT100" s="394"/>
      <c r="BU100" s="394"/>
      <c r="BV100" s="394"/>
      <c r="BW100" s="394"/>
      <c r="BX100" s="394"/>
      <c r="BY100" s="394"/>
      <c r="BZ100" s="882"/>
      <c r="CS100" s="394"/>
      <c r="CT100" s="394"/>
      <c r="CU100" s="394"/>
      <c r="CV100" s="394"/>
      <c r="CW100" s="394"/>
      <c r="CX100" s="394"/>
      <c r="CY100" s="394"/>
      <c r="CZ100" s="394"/>
      <c r="DA100" s="394"/>
      <c r="DB100" s="394"/>
      <c r="DC100" s="394"/>
      <c r="DD100" s="394"/>
      <c r="DE100" s="394"/>
      <c r="DF100" s="394"/>
      <c r="DG100" s="394"/>
      <c r="DH100" s="394"/>
      <c r="DI100" s="394"/>
      <c r="DJ100" s="394"/>
      <c r="DK100" s="394"/>
      <c r="DL100" s="394"/>
      <c r="DM100" s="394"/>
      <c r="DN100" s="394"/>
      <c r="DO100" s="394"/>
      <c r="DP100" s="394"/>
      <c r="DQ100" s="394"/>
      <c r="DR100" s="394"/>
      <c r="DS100" s="394"/>
      <c r="DT100" s="394"/>
      <c r="DU100" s="394"/>
      <c r="DV100" s="394"/>
      <c r="DW100" s="394"/>
      <c r="DX100" s="394"/>
      <c r="DY100" s="394"/>
      <c r="DZ100" s="882"/>
    </row>
    <row r="101" spans="3:130" s="165" customFormat="1" ht="12.4" customHeight="1">
      <c r="C101" s="3060" t="s">
        <v>6</v>
      </c>
      <c r="D101" s="3060"/>
      <c r="V101" s="394"/>
      <c r="W101" s="394"/>
      <c r="X101" s="523"/>
      <c r="Y101" s="394"/>
      <c r="Z101" s="394"/>
      <c r="AA101" s="622"/>
      <c r="AB101" s="394"/>
      <c r="AC101" s="394"/>
      <c r="AD101" s="394"/>
      <c r="AE101" s="394"/>
      <c r="AF101" s="394"/>
      <c r="AG101" s="394"/>
      <c r="AH101" s="394"/>
      <c r="AI101" s="394"/>
      <c r="AJ101" s="394"/>
      <c r="AK101" s="394"/>
      <c r="AL101" s="394"/>
      <c r="AM101" s="394"/>
      <c r="AN101" s="394"/>
      <c r="AO101" s="394"/>
      <c r="AP101" s="394"/>
      <c r="AQ101" s="394"/>
      <c r="AR101" s="394"/>
      <c r="AS101" s="394"/>
      <c r="AT101" s="495"/>
      <c r="AU101" s="394"/>
      <c r="AV101" s="394"/>
      <c r="AW101" s="394"/>
      <c r="AX101" s="394"/>
      <c r="AY101" s="394"/>
      <c r="AZ101" s="394"/>
      <c r="BA101" s="394"/>
      <c r="BB101" s="394"/>
      <c r="BC101" s="394"/>
      <c r="BD101" s="394"/>
      <c r="BE101" s="394"/>
      <c r="BF101" s="394"/>
      <c r="BG101" s="394"/>
      <c r="BH101" s="394"/>
      <c r="BI101" s="394"/>
      <c r="BJ101" s="394"/>
      <c r="BK101" s="394"/>
      <c r="BL101" s="394"/>
      <c r="BM101" s="394"/>
      <c r="BN101" s="394"/>
      <c r="BO101" s="394"/>
      <c r="BP101" s="394"/>
      <c r="BQ101" s="394"/>
      <c r="BR101" s="394"/>
      <c r="BS101" s="394"/>
      <c r="BT101" s="394"/>
      <c r="BU101" s="394"/>
      <c r="BV101" s="394"/>
      <c r="BW101" s="394"/>
      <c r="BX101" s="394"/>
      <c r="BY101" s="394"/>
      <c r="BZ101" s="882"/>
      <c r="CS101" s="394"/>
      <c r="CT101" s="394"/>
      <c r="CU101" s="394"/>
      <c r="CV101" s="394"/>
      <c r="CW101" s="394"/>
      <c r="CX101" s="394"/>
      <c r="CY101" s="394"/>
      <c r="CZ101" s="394"/>
      <c r="DA101" s="394"/>
      <c r="DB101" s="394"/>
      <c r="DC101" s="394"/>
      <c r="DD101" s="394"/>
      <c r="DE101" s="394"/>
      <c r="DF101" s="394"/>
      <c r="DG101" s="394"/>
      <c r="DH101" s="394"/>
      <c r="DI101" s="394"/>
      <c r="DJ101" s="394"/>
      <c r="DK101" s="394"/>
      <c r="DL101" s="394"/>
      <c r="DM101" s="394"/>
      <c r="DN101" s="394"/>
      <c r="DO101" s="394"/>
      <c r="DP101" s="394"/>
      <c r="DQ101" s="394"/>
      <c r="DR101" s="394"/>
      <c r="DS101" s="394"/>
      <c r="DT101" s="394"/>
      <c r="DU101" s="394"/>
      <c r="DV101" s="394"/>
      <c r="DW101" s="394"/>
      <c r="DX101" s="394"/>
      <c r="DY101" s="394"/>
      <c r="DZ101" s="882"/>
    </row>
    <row r="102" spans="3:130" ht="12.4" customHeight="1">
      <c r="C102" s="3060" t="s">
        <v>7</v>
      </c>
      <c r="D102" s="3060"/>
      <c r="E102" s="165"/>
      <c r="Q102" s="245"/>
      <c r="R102" s="245"/>
      <c r="S102" s="245"/>
      <c r="T102" s="245"/>
      <c r="U102" s="245"/>
    </row>
    <row r="103" spans="3:130" s="165" customFormat="1" ht="12.4" customHeight="1">
      <c r="C103" s="3060" t="s">
        <v>843</v>
      </c>
      <c r="D103" s="3060"/>
      <c r="V103" s="394"/>
      <c r="W103" s="394"/>
      <c r="X103" s="523"/>
      <c r="Y103" s="394"/>
      <c r="Z103" s="394"/>
      <c r="AA103" s="622"/>
      <c r="AB103" s="394"/>
      <c r="AC103" s="394"/>
      <c r="AD103" s="394"/>
      <c r="AE103" s="394"/>
      <c r="AF103" s="394"/>
      <c r="AG103" s="394"/>
      <c r="AH103" s="394"/>
      <c r="AI103" s="394"/>
      <c r="AJ103" s="394"/>
      <c r="AK103" s="394"/>
      <c r="AL103" s="394"/>
      <c r="AM103" s="394"/>
      <c r="AN103" s="394"/>
      <c r="AO103" s="394"/>
      <c r="AP103" s="394"/>
      <c r="AQ103" s="394"/>
      <c r="AR103" s="394"/>
      <c r="AS103" s="394"/>
      <c r="AT103" s="495"/>
      <c r="AU103" s="394"/>
      <c r="AV103" s="394"/>
      <c r="AW103" s="394"/>
      <c r="AX103" s="394"/>
      <c r="AY103" s="394"/>
      <c r="AZ103" s="394"/>
      <c r="BA103" s="394"/>
      <c r="BB103" s="394"/>
      <c r="BC103" s="394"/>
      <c r="BD103" s="394"/>
      <c r="BE103" s="394"/>
      <c r="BF103" s="394"/>
      <c r="BG103" s="394"/>
      <c r="BH103" s="394"/>
      <c r="BI103" s="394"/>
      <c r="BJ103" s="394"/>
      <c r="BK103" s="394"/>
      <c r="BL103" s="394"/>
      <c r="BM103" s="394"/>
      <c r="BN103" s="394"/>
      <c r="BO103" s="394"/>
      <c r="BP103" s="394"/>
      <c r="BQ103" s="394"/>
      <c r="BR103" s="394"/>
      <c r="BS103" s="394"/>
      <c r="BT103" s="394"/>
      <c r="BU103" s="394"/>
      <c r="BV103" s="394"/>
      <c r="BW103" s="394"/>
      <c r="BX103" s="394"/>
      <c r="BY103" s="394"/>
      <c r="BZ103" s="882"/>
      <c r="CS103" s="394"/>
      <c r="CT103" s="394"/>
      <c r="CU103" s="394"/>
      <c r="CV103" s="394"/>
      <c r="CW103" s="394"/>
      <c r="CX103" s="394"/>
      <c r="CY103" s="394"/>
      <c r="CZ103" s="394"/>
      <c r="DA103" s="394"/>
      <c r="DB103" s="394"/>
      <c r="DC103" s="394"/>
      <c r="DD103" s="394"/>
      <c r="DE103" s="394"/>
      <c r="DF103" s="394"/>
      <c r="DG103" s="394"/>
      <c r="DH103" s="394"/>
      <c r="DI103" s="394"/>
      <c r="DJ103" s="394"/>
      <c r="DK103" s="394"/>
      <c r="DL103" s="394"/>
      <c r="DM103" s="394"/>
      <c r="DN103" s="394"/>
      <c r="DO103" s="394"/>
      <c r="DP103" s="394"/>
      <c r="DQ103" s="394"/>
      <c r="DR103" s="394"/>
      <c r="DS103" s="394"/>
      <c r="DT103" s="394"/>
      <c r="DU103" s="394"/>
      <c r="DV103" s="394"/>
      <c r="DW103" s="394"/>
      <c r="DX103" s="394"/>
      <c r="DY103" s="394"/>
      <c r="DZ103" s="882"/>
    </row>
    <row r="104" spans="3:130">
      <c r="C104" s="3060" t="s">
        <v>9</v>
      </c>
      <c r="D104" s="3060"/>
    </row>
    <row r="107" spans="3:130">
      <c r="E107" s="415">
        <v>1</v>
      </c>
      <c r="F107" s="415">
        <f>E107+1</f>
        <v>2</v>
      </c>
      <c r="G107" s="415">
        <f t="shared" ref="G107" si="392">F107+1</f>
        <v>3</v>
      </c>
      <c r="H107" s="415">
        <f t="shared" ref="H107" si="393">G107+1</f>
        <v>4</v>
      </c>
      <c r="I107" s="415">
        <f t="shared" ref="I107" si="394">H107+1</f>
        <v>5</v>
      </c>
      <c r="J107" s="415">
        <f t="shared" ref="J107" si="395">I107+1</f>
        <v>6</v>
      </c>
      <c r="K107" s="415">
        <f t="shared" ref="K107" si="396">J107+1</f>
        <v>7</v>
      </c>
      <c r="L107" s="415">
        <f t="shared" ref="L107" si="397">K107+1</f>
        <v>8</v>
      </c>
      <c r="M107" s="415">
        <f t="shared" ref="M107" si="398">L107+1</f>
        <v>9</v>
      </c>
      <c r="N107" s="415">
        <f t="shared" ref="N107" si="399">M107+1</f>
        <v>10</v>
      </c>
      <c r="O107" s="415">
        <f t="shared" ref="O107" si="400">N107+1</f>
        <v>11</v>
      </c>
      <c r="P107" s="415">
        <f t="shared" ref="P107" si="401">O107+1</f>
        <v>12</v>
      </c>
      <c r="Q107" s="415">
        <f t="shared" ref="Q107" si="402">P107+1</f>
        <v>13</v>
      </c>
      <c r="R107" s="415">
        <f t="shared" ref="R107" si="403">Q107+1</f>
        <v>14</v>
      </c>
      <c r="S107" s="415">
        <f>R107+1</f>
        <v>15</v>
      </c>
      <c r="T107" s="415">
        <f>S107+1</f>
        <v>16</v>
      </c>
      <c r="U107" s="500">
        <f>T107+1</f>
        <v>17</v>
      </c>
      <c r="V107" s="500">
        <f t="shared" ref="V107" si="404">U107+1</f>
        <v>18</v>
      </c>
      <c r="W107" s="500">
        <f t="shared" ref="W107" si="405">V107+1</f>
        <v>19</v>
      </c>
      <c r="X107" s="524">
        <f t="shared" ref="X107" si="406">W107+1</f>
        <v>20</v>
      </c>
      <c r="Y107" s="500">
        <f t="shared" ref="Y107" si="407">X107+1</f>
        <v>21</v>
      </c>
      <c r="Z107" s="500">
        <f t="shared" ref="Z107" si="408">Y107+1</f>
        <v>22</v>
      </c>
      <c r="AA107" s="626">
        <f t="shared" ref="AA107" si="409">Z107+1</f>
        <v>23</v>
      </c>
      <c r="AB107" s="500">
        <f t="shared" ref="AB107" si="410">AA107+1</f>
        <v>24</v>
      </c>
      <c r="AC107" s="500">
        <f t="shared" ref="AC107" si="411">AB107+1</f>
        <v>25</v>
      </c>
      <c r="AD107" s="500">
        <f t="shared" ref="AD107" si="412">AC107+1</f>
        <v>26</v>
      </c>
      <c r="AE107" s="500"/>
      <c r="AF107" s="500">
        <f t="shared" ref="AF107" si="413">AD107+1</f>
        <v>27</v>
      </c>
      <c r="AG107" s="500">
        <f t="shared" ref="AG107" si="414">AF107+1</f>
        <v>28</v>
      </c>
      <c r="AH107" s="500">
        <f t="shared" ref="AH107" si="415">AG107+1</f>
        <v>29</v>
      </c>
      <c r="AI107" s="500">
        <f t="shared" ref="AI107" si="416">AH107+1</f>
        <v>30</v>
      </c>
    </row>
    <row r="108" spans="3:130">
      <c r="C108" s="3060" t="s">
        <v>7</v>
      </c>
      <c r="D108" s="3060"/>
      <c r="E108" s="165">
        <f>SUM(E96:AJ101)</f>
        <v>90</v>
      </c>
      <c r="F108" s="165">
        <f>SUM(F96:AJ101,E97:E102)</f>
        <v>90</v>
      </c>
      <c r="G108" s="165">
        <f>SUM(G96:AJ101,E97:F102)</f>
        <v>90</v>
      </c>
      <c r="H108" s="165">
        <f>SUM(H96:AJ101,E97:G102)</f>
        <v>90</v>
      </c>
      <c r="I108" s="165">
        <f>SUM(I96:AJ101,E97:H102)</f>
        <v>90</v>
      </c>
      <c r="J108" s="165">
        <f>SUM(J96:AJ101,E97:I102)</f>
        <v>90</v>
      </c>
      <c r="K108" s="165">
        <f>SUM(K96:AJ101,E97:J102)</f>
        <v>90</v>
      </c>
      <c r="L108" s="165">
        <f>SUM(L96:AJ101,E97:K102)</f>
        <v>90</v>
      </c>
      <c r="M108" s="165">
        <f t="shared" ref="M108:X108" si="417">SUM(M96:AN101,I97:L102)</f>
        <v>78</v>
      </c>
      <c r="N108" s="165">
        <f t="shared" si="417"/>
        <v>75</v>
      </c>
      <c r="O108" s="165">
        <f t="shared" si="417"/>
        <v>72</v>
      </c>
      <c r="P108" s="165">
        <f t="shared" si="417"/>
        <v>69</v>
      </c>
      <c r="Q108" s="165">
        <f t="shared" si="417"/>
        <v>66</v>
      </c>
      <c r="R108" s="165">
        <f t="shared" si="417"/>
        <v>63</v>
      </c>
      <c r="S108" s="165">
        <f t="shared" si="417"/>
        <v>60</v>
      </c>
      <c r="T108" s="165">
        <f t="shared" si="417"/>
        <v>57</v>
      </c>
      <c r="U108" s="165">
        <f t="shared" si="417"/>
        <v>54</v>
      </c>
      <c r="V108" s="394">
        <f t="shared" si="417"/>
        <v>51</v>
      </c>
      <c r="W108" s="394">
        <f t="shared" si="417"/>
        <v>48</v>
      </c>
      <c r="X108" s="523">
        <f t="shared" si="417"/>
        <v>45</v>
      </c>
      <c r="Y108" s="394">
        <f>SUM(Y96:AJ101,E97:X102)</f>
        <v>90</v>
      </c>
      <c r="Z108" s="394">
        <f>SUM(Z96:AJ101,E97:Y102)</f>
        <v>90</v>
      </c>
      <c r="AA108" s="622">
        <f>SUM(AA96:AJ101,E97:Z102)</f>
        <v>89</v>
      </c>
      <c r="AB108" s="394">
        <f>SUM(AB96:BC101,X97:AA102)</f>
        <v>31</v>
      </c>
      <c r="AC108" s="394">
        <f>SUM(AC96:BD101,Y97:AB102)</f>
        <v>28</v>
      </c>
      <c r="AD108" s="394">
        <f>SUM(AD96:BE101,Z97:AC102)</f>
        <v>25</v>
      </c>
      <c r="AE108" s="394"/>
      <c r="AF108" s="394">
        <f>SUM(AF96:BF101,AA97:AD102)</f>
        <v>22</v>
      </c>
      <c r="AG108" s="394">
        <f>SUM(AG96:BG101,AB97:AF102)</f>
        <v>19</v>
      </c>
      <c r="AH108" s="394">
        <f>SUM(AH96:BH101,AC97:AG102)</f>
        <v>16</v>
      </c>
      <c r="AI108" s="394">
        <f>SUM(AI96:BI101,AD97:AH102)</f>
        <v>13</v>
      </c>
      <c r="AJ108" s="394"/>
    </row>
  </sheetData>
  <mergeCells count="343">
    <mergeCell ref="BJ34:BM34"/>
    <mergeCell ref="AF42:AI42"/>
    <mergeCell ref="AF43:AI43"/>
    <mergeCell ref="AF44:AI44"/>
    <mergeCell ref="AD45:AE45"/>
    <mergeCell ref="AD32:AE32"/>
    <mergeCell ref="AD33:AE33"/>
    <mergeCell ref="AD34:AE34"/>
    <mergeCell ref="AD35:AE35"/>
    <mergeCell ref="AD36:AE36"/>
    <mergeCell ref="AD37:AE37"/>
    <mergeCell ref="AD38:AE38"/>
    <mergeCell ref="AD39:AE39"/>
    <mergeCell ref="AD40:AE40"/>
    <mergeCell ref="AD41:AE41"/>
    <mergeCell ref="AD42:AE42"/>
    <mergeCell ref="AD43:AE43"/>
    <mergeCell ref="AD44:AE44"/>
    <mergeCell ref="AF33:AI33"/>
    <mergeCell ref="AF32:AI32"/>
    <mergeCell ref="AF34:AI34"/>
    <mergeCell ref="AF35:AI35"/>
    <mergeCell ref="AF36:AI36"/>
    <mergeCell ref="AF37:AI37"/>
    <mergeCell ref="AJ29:AQ29"/>
    <mergeCell ref="AA32:AB32"/>
    <mergeCell ref="CA5:CE5"/>
    <mergeCell ref="CF5:CI5"/>
    <mergeCell ref="CJ5:CM5"/>
    <mergeCell ref="CN5:CR5"/>
    <mergeCell ref="BM46:BY46"/>
    <mergeCell ref="BU47:BY48"/>
    <mergeCell ref="AZ47:BC48"/>
    <mergeCell ref="BD47:BG48"/>
    <mergeCell ref="BH47:BL48"/>
    <mergeCell ref="BQ47:BT48"/>
    <mergeCell ref="BJ32:BM32"/>
    <mergeCell ref="BM47:BP48"/>
    <mergeCell ref="BS5:BV5"/>
    <mergeCell ref="BF5:BI5"/>
    <mergeCell ref="AT15:BG15"/>
    <mergeCell ref="BS24:BV24"/>
    <mergeCell ref="AZ29:BA29"/>
    <mergeCell ref="BB29:BI29"/>
    <mergeCell ref="BJ29:BQ29"/>
    <mergeCell ref="BR29:BV29"/>
    <mergeCell ref="AR29:AY29"/>
    <mergeCell ref="AR28:AV28"/>
    <mergeCell ref="BN5:BR5"/>
    <mergeCell ref="BA24:BE24"/>
    <mergeCell ref="AW5:AZ5"/>
    <mergeCell ref="AN24:AR24"/>
    <mergeCell ref="BJ24:BM24"/>
    <mergeCell ref="BN24:BR24"/>
    <mergeCell ref="AD10:AF10"/>
    <mergeCell ref="BA5:BE5"/>
    <mergeCell ref="AJ5:AM5"/>
    <mergeCell ref="AA5:AE5"/>
    <mergeCell ref="AD22:AF22"/>
    <mergeCell ref="AG22:AK22"/>
    <mergeCell ref="BC20:BJ20"/>
    <mergeCell ref="AJ24:AM24"/>
    <mergeCell ref="BF24:BI24"/>
    <mergeCell ref="AN5:AR5"/>
    <mergeCell ref="AW24:AZ24"/>
    <mergeCell ref="AF5:AI5"/>
    <mergeCell ref="AC9:AF9"/>
    <mergeCell ref="AS5:AV5"/>
    <mergeCell ref="AA24:AD24"/>
    <mergeCell ref="AS24:AV24"/>
    <mergeCell ref="BJ5:BM5"/>
    <mergeCell ref="AW95:AX95"/>
    <mergeCell ref="AQ73:AX73"/>
    <mergeCell ref="AO77:AV77"/>
    <mergeCell ref="AO80:AV80"/>
    <mergeCell ref="AO83:AV83"/>
    <mergeCell ref="AO86:AV86"/>
    <mergeCell ref="AO89:AV89"/>
    <mergeCell ref="AO92:AV92"/>
    <mergeCell ref="AO95:AV95"/>
    <mergeCell ref="AW89:AX89"/>
    <mergeCell ref="AS75:AX75"/>
    <mergeCell ref="AS72:AX72"/>
    <mergeCell ref="AS69:AX69"/>
    <mergeCell ref="AW71:AX71"/>
    <mergeCell ref="AO71:AV71"/>
    <mergeCell ref="AW68:AX68"/>
    <mergeCell ref="AO68:AV68"/>
    <mergeCell ref="AW66:AX66"/>
    <mergeCell ref="AO66:AV66"/>
    <mergeCell ref="AE31:AK31"/>
    <mergeCell ref="AR45:AS45"/>
    <mergeCell ref="AF39:AI39"/>
    <mergeCell ref="AF40:AI40"/>
    <mergeCell ref="AF41:AI41"/>
    <mergeCell ref="AF38:AI38"/>
    <mergeCell ref="AL31:AQ31"/>
    <mergeCell ref="AG79:AH79"/>
    <mergeCell ref="AY91:BC91"/>
    <mergeCell ref="AB73:AG73"/>
    <mergeCell ref="E79:J79"/>
    <mergeCell ref="Q85:S85"/>
    <mergeCell ref="F76:L76"/>
    <mergeCell ref="M76:S76"/>
    <mergeCell ref="T76:Z76"/>
    <mergeCell ref="K79:Q79"/>
    <mergeCell ref="R79:X79"/>
    <mergeCell ref="Y79:AF79"/>
    <mergeCell ref="J82:AG82"/>
    <mergeCell ref="T85:AG85"/>
    <mergeCell ref="AA76:AG76"/>
    <mergeCell ref="G73:M73"/>
    <mergeCell ref="N73:T73"/>
    <mergeCell ref="U73:AA73"/>
    <mergeCell ref="E73:F73"/>
    <mergeCell ref="C74:D74"/>
    <mergeCell ref="C77:D77"/>
    <mergeCell ref="W50:Z50"/>
    <mergeCell ref="C108:D108"/>
    <mergeCell ref="C102:D102"/>
    <mergeCell ref="C103:D103"/>
    <mergeCell ref="C104:D104"/>
    <mergeCell ref="E82:I82"/>
    <mergeCell ref="C96:D96"/>
    <mergeCell ref="C97:D97"/>
    <mergeCell ref="C98:D98"/>
    <mergeCell ref="C99:D99"/>
    <mergeCell ref="C100:D100"/>
    <mergeCell ref="C101:D101"/>
    <mergeCell ref="E70:H70"/>
    <mergeCell ref="P70:V70"/>
    <mergeCell ref="W70:AC70"/>
    <mergeCell ref="C86:D86"/>
    <mergeCell ref="E87:K87"/>
    <mergeCell ref="I70:O70"/>
    <mergeCell ref="R55:S56"/>
    <mergeCell ref="U52:V52"/>
    <mergeCell ref="T56:V56"/>
    <mergeCell ref="F50:I50"/>
    <mergeCell ref="F5:I5"/>
    <mergeCell ref="J5:M5"/>
    <mergeCell ref="N5:Q5"/>
    <mergeCell ref="R5:V5"/>
    <mergeCell ref="R24:V24"/>
    <mergeCell ref="W5:Z5"/>
    <mergeCell ref="O12:P12"/>
    <mergeCell ref="O13:P13"/>
    <mergeCell ref="W24:Z24"/>
    <mergeCell ref="J8:K8"/>
    <mergeCell ref="V8:X8"/>
    <mergeCell ref="Q22:S22"/>
    <mergeCell ref="Q23:S23"/>
    <mergeCell ref="P8:Q8"/>
    <mergeCell ref="W9:Z9"/>
    <mergeCell ref="F22:P22"/>
    <mergeCell ref="Z10:AC10"/>
    <mergeCell ref="AA15:AC15"/>
    <mergeCell ref="X16:AE16"/>
    <mergeCell ref="U49:V49"/>
    <mergeCell ref="C68:D68"/>
    <mergeCell ref="C71:D71"/>
    <mergeCell ref="W56:Z56"/>
    <mergeCell ref="W34:X34"/>
    <mergeCell ref="W49:X49"/>
    <mergeCell ref="W52:X52"/>
    <mergeCell ref="W53:Z53"/>
    <mergeCell ref="J50:M50"/>
    <mergeCell ref="O52:P53"/>
    <mergeCell ref="N50:Q50"/>
    <mergeCell ref="R50:V50"/>
    <mergeCell ref="P49:Q49"/>
    <mergeCell ref="S52:T52"/>
    <mergeCell ref="L49:M49"/>
    <mergeCell ref="AA50:AD50"/>
    <mergeCell ref="AA53:AD53"/>
    <mergeCell ref="AD70:AI70"/>
    <mergeCell ref="AA56:AD56"/>
    <mergeCell ref="C83:D83"/>
    <mergeCell ref="C80:D80"/>
    <mergeCell ref="C66:D66"/>
    <mergeCell ref="Y28:Z28"/>
    <mergeCell ref="C64:D64"/>
    <mergeCell ref="T53:V53"/>
    <mergeCell ref="E7:E58"/>
    <mergeCell ref="N8:O8"/>
    <mergeCell ref="F34:L34"/>
    <mergeCell ref="O45:R45"/>
    <mergeCell ref="Q53:S53"/>
    <mergeCell ref="H23:M23"/>
    <mergeCell ref="H26:M26"/>
    <mergeCell ref="N26:Q26"/>
    <mergeCell ref="L11:M11"/>
    <mergeCell ref="J24:Q24"/>
    <mergeCell ref="N28:P28"/>
    <mergeCell ref="N7:Z7"/>
    <mergeCell ref="H49:I49"/>
    <mergeCell ref="F31:I31"/>
    <mergeCell ref="F26:G26"/>
    <mergeCell ref="J31:M31"/>
    <mergeCell ref="N31:Q31"/>
    <mergeCell ref="N49:O49"/>
    <mergeCell ref="CD3:CG3"/>
    <mergeCell ref="CI3:CL3"/>
    <mergeCell ref="CI2:CL2"/>
    <mergeCell ref="BY3:CB3"/>
    <mergeCell ref="BT3:BW3"/>
    <mergeCell ref="BY2:CB2"/>
    <mergeCell ref="CD2:CG2"/>
    <mergeCell ref="S15:U15"/>
    <mergeCell ref="AZ46:BL46"/>
    <mergeCell ref="W20:AI20"/>
    <mergeCell ref="AT20:BB20"/>
    <mergeCell ref="AI23:AN23"/>
    <mergeCell ref="AF24:AI24"/>
    <mergeCell ref="AA28:AI28"/>
    <mergeCell ref="AJ28:AQ28"/>
    <mergeCell ref="BW5:BZ5"/>
    <mergeCell ref="BN33:BQ33"/>
    <mergeCell ref="AT33:AV33"/>
    <mergeCell ref="BW29:BY29"/>
    <mergeCell ref="R49:S49"/>
    <mergeCell ref="E1:Z1"/>
    <mergeCell ref="BJ3:BM3"/>
    <mergeCell ref="BO3:BR3"/>
    <mergeCell ref="BJ2:BM2"/>
    <mergeCell ref="BO2:BR2"/>
    <mergeCell ref="BT2:BW2"/>
    <mergeCell ref="R3:T3"/>
    <mergeCell ref="I3:K3"/>
    <mergeCell ref="L3:N3"/>
    <mergeCell ref="O3:Q3"/>
    <mergeCell ref="F3:H3"/>
    <mergeCell ref="AA1:BZ1"/>
    <mergeCell ref="BZ88:CA88"/>
    <mergeCell ref="AY76:CB76"/>
    <mergeCell ref="AY79:BB79"/>
    <mergeCell ref="BC79:BI79"/>
    <mergeCell ref="BJ79:BP79"/>
    <mergeCell ref="BQ79:BW79"/>
    <mergeCell ref="BX79:CB79"/>
    <mergeCell ref="AY82:AZ82"/>
    <mergeCell ref="BA82:BG82"/>
    <mergeCell ref="BH82:BN82"/>
    <mergeCell ref="BO82:BU82"/>
    <mergeCell ref="BV82:CA82"/>
    <mergeCell ref="BD91:CA91"/>
    <mergeCell ref="AW92:AX92"/>
    <mergeCell ref="BK94:BM94"/>
    <mergeCell ref="BN94:CA94"/>
    <mergeCell ref="AF56:AI56"/>
    <mergeCell ref="AJ65:AL65"/>
    <mergeCell ref="AJ67:AL67"/>
    <mergeCell ref="AS81:AX81"/>
    <mergeCell ref="AS78:AX78"/>
    <mergeCell ref="AS84:AX84"/>
    <mergeCell ref="AS87:AX87"/>
    <mergeCell ref="AW83:AX83"/>
    <mergeCell ref="AO74:AV74"/>
    <mergeCell ref="AS90:AX90"/>
    <mergeCell ref="AS93:AX93"/>
    <mergeCell ref="BE88:BK88"/>
    <mergeCell ref="AZ85:BF85"/>
    <mergeCell ref="BG85:BM85"/>
    <mergeCell ref="BN85:BT85"/>
    <mergeCell ref="BU85:CA85"/>
    <mergeCell ref="AW86:AX86"/>
    <mergeCell ref="AY88:BD88"/>
    <mergeCell ref="BL88:BR88"/>
    <mergeCell ref="BS88:BY88"/>
    <mergeCell ref="CA1:DZ1"/>
    <mergeCell ref="DJ2:DM2"/>
    <mergeCell ref="DO2:DR2"/>
    <mergeCell ref="DT2:DW2"/>
    <mergeCell ref="DJ3:DM3"/>
    <mergeCell ref="DO3:DR3"/>
    <mergeCell ref="DT3:DW3"/>
    <mergeCell ref="CS5:CV5"/>
    <mergeCell ref="CW5:CZ5"/>
    <mergeCell ref="DA5:DE5"/>
    <mergeCell ref="DF5:DI5"/>
    <mergeCell ref="DJ5:DM5"/>
    <mergeCell ref="DN5:DR5"/>
    <mergeCell ref="DS5:DV5"/>
    <mergeCell ref="DW5:DZ5"/>
    <mergeCell ref="CS20:CZ20"/>
    <mergeCell ref="CS24:CV24"/>
    <mergeCell ref="CW24:CZ24"/>
    <mergeCell ref="DA24:DE24"/>
    <mergeCell ref="DF24:DI24"/>
    <mergeCell ref="DJ24:DM24"/>
    <mergeCell ref="DN24:DR24"/>
    <mergeCell ref="DS24:DV24"/>
    <mergeCell ref="CZ29:DA29"/>
    <mergeCell ref="DB29:DI29"/>
    <mergeCell ref="DJ29:DQ29"/>
    <mergeCell ref="DR29:DV29"/>
    <mergeCell ref="DW29:DY29"/>
    <mergeCell ref="DJ32:DM32"/>
    <mergeCell ref="CT33:CV33"/>
    <mergeCell ref="DN33:DQ33"/>
    <mergeCell ref="DJ34:DM34"/>
    <mergeCell ref="CZ46:DL46"/>
    <mergeCell ref="DM46:DY46"/>
    <mergeCell ref="CZ47:DC48"/>
    <mergeCell ref="DD47:DG48"/>
    <mergeCell ref="DH47:DL48"/>
    <mergeCell ref="DM47:DP48"/>
    <mergeCell ref="DQ47:DT48"/>
    <mergeCell ref="DU47:DY48"/>
    <mergeCell ref="CW66:CX66"/>
    <mergeCell ref="CW68:CX68"/>
    <mergeCell ref="CS69:CX69"/>
    <mergeCell ref="CW71:CX71"/>
    <mergeCell ref="CS72:CX72"/>
    <mergeCell ref="CS75:CX75"/>
    <mergeCell ref="CS78:CX78"/>
    <mergeCell ref="CY79:DB79"/>
    <mergeCell ref="DC79:DI79"/>
    <mergeCell ref="DN85:DT85"/>
    <mergeCell ref="CW86:CX86"/>
    <mergeCell ref="CS87:CX87"/>
    <mergeCell ref="CY88:DD88"/>
    <mergeCell ref="DE88:DK88"/>
    <mergeCell ref="DL88:DR88"/>
    <mergeCell ref="DS88:DY88"/>
    <mergeCell ref="DJ79:DP79"/>
    <mergeCell ref="DQ79:DW79"/>
    <mergeCell ref="CS81:CX81"/>
    <mergeCell ref="CY82:CZ82"/>
    <mergeCell ref="DA82:DG82"/>
    <mergeCell ref="DH82:DN82"/>
    <mergeCell ref="DO82:DU82"/>
    <mergeCell ref="CW83:CX83"/>
    <mergeCell ref="CS84:CX84"/>
    <mergeCell ref="CW89:CX89"/>
    <mergeCell ref="CS90:CX90"/>
    <mergeCell ref="CY91:DC91"/>
    <mergeCell ref="CW92:CX92"/>
    <mergeCell ref="CS93:CX93"/>
    <mergeCell ref="DK94:DM94"/>
    <mergeCell ref="CW95:CX95"/>
    <mergeCell ref="CZ85:DF85"/>
    <mergeCell ref="DG85:DM8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3B93-0E69-49D1-A49E-0E40406AB8A5}">
  <dimension ref="A2:Y26"/>
  <sheetViews>
    <sheetView topLeftCell="E1" zoomScale="85" zoomScaleNormal="85" workbookViewId="0">
      <selection activeCell="H46" sqref="H46"/>
    </sheetView>
  </sheetViews>
  <sheetFormatPr baseColWidth="10" defaultRowHeight="11.65"/>
  <cols>
    <col min="1" max="1" width="4.875" style="824" customWidth="1"/>
    <col min="2" max="2" width="4.875" style="782" customWidth="1"/>
    <col min="3" max="3" width="26.75" style="782" customWidth="1"/>
    <col min="4" max="4" width="17.25" style="782" customWidth="1"/>
    <col min="5" max="6" width="4.875" style="824" customWidth="1"/>
    <col min="7" max="7" width="4.875" style="782" customWidth="1"/>
    <col min="8" max="8" width="26.75" style="782" customWidth="1"/>
    <col min="9" max="9" width="17.25" style="782" customWidth="1"/>
    <col min="10" max="12" width="4.875" style="897" customWidth="1"/>
    <col min="13" max="13" width="26.75" style="897" customWidth="1"/>
    <col min="14" max="14" width="17.25" style="897" customWidth="1"/>
    <col min="15" max="17" width="4.875" style="1070" customWidth="1"/>
    <col min="18" max="18" width="26.75" style="1070" customWidth="1"/>
    <col min="19" max="19" width="17.25" style="1070" customWidth="1"/>
    <col min="20" max="20" width="3.5" style="782" customWidth="1"/>
    <col min="21" max="21" width="11" style="782"/>
    <col min="22" max="22" width="3.5" style="782" customWidth="1"/>
    <col min="23" max="23" width="11" style="782"/>
    <col min="24" max="24" width="3.5" style="845" customWidth="1"/>
    <col min="25" max="25" width="11" style="845"/>
    <col min="26" max="16384" width="11" style="782"/>
  </cols>
  <sheetData>
    <row r="2" spans="1:25">
      <c r="A2" s="836" t="s">
        <v>1174</v>
      </c>
      <c r="C2" s="2969" t="s">
        <v>1129</v>
      </c>
      <c r="D2" s="2969"/>
      <c r="F2" s="836" t="s">
        <v>1174</v>
      </c>
      <c r="H2" s="2969" t="s">
        <v>1140</v>
      </c>
      <c r="I2" s="2969"/>
      <c r="K2" s="836" t="s">
        <v>1174</v>
      </c>
      <c r="M2" s="2969" t="s">
        <v>1238</v>
      </c>
      <c r="N2" s="2969"/>
      <c r="P2" s="836" t="s">
        <v>1174</v>
      </c>
      <c r="R2" s="2969" t="s">
        <v>1541</v>
      </c>
      <c r="S2" s="2969"/>
      <c r="W2" s="886"/>
      <c r="Y2" s="886"/>
    </row>
    <row r="3" spans="1:25">
      <c r="A3" s="836"/>
      <c r="B3" s="782">
        <v>2</v>
      </c>
      <c r="C3" s="862" t="s">
        <v>1141</v>
      </c>
      <c r="D3" s="863" t="s">
        <v>1133</v>
      </c>
      <c r="F3" s="836"/>
      <c r="G3" s="782">
        <v>2</v>
      </c>
      <c r="H3" s="862" t="s">
        <v>1141</v>
      </c>
      <c r="I3" s="863" t="s">
        <v>1133</v>
      </c>
      <c r="K3" s="836"/>
      <c r="L3" s="897">
        <v>2</v>
      </c>
      <c r="M3" s="862" t="s">
        <v>1141</v>
      </c>
      <c r="N3" s="863" t="s">
        <v>1133</v>
      </c>
      <c r="P3" s="836"/>
      <c r="R3" s="862" t="s">
        <v>1131</v>
      </c>
      <c r="S3" s="863" t="s">
        <v>1149</v>
      </c>
      <c r="U3" s="845"/>
    </row>
    <row r="4" spans="1:25">
      <c r="A4" s="836">
        <v>8</v>
      </c>
      <c r="B4" s="782">
        <v>5</v>
      </c>
      <c r="C4" s="834" t="s">
        <v>1134</v>
      </c>
      <c r="D4" s="835" t="s">
        <v>1135</v>
      </c>
      <c r="F4" s="836"/>
      <c r="G4" s="782">
        <v>3</v>
      </c>
      <c r="H4" s="834" t="s">
        <v>1134</v>
      </c>
      <c r="I4" s="835" t="s">
        <v>1135</v>
      </c>
      <c r="K4" s="836"/>
      <c r="L4" s="897">
        <v>5</v>
      </c>
      <c r="M4" s="834" t="s">
        <v>1134</v>
      </c>
      <c r="N4" s="835" t="s">
        <v>1135</v>
      </c>
      <c r="P4" s="836"/>
      <c r="R4" s="832" t="s">
        <v>1147</v>
      </c>
      <c r="S4" s="832" t="s">
        <v>1148</v>
      </c>
    </row>
    <row r="5" spans="1:25">
      <c r="A5" s="836"/>
      <c r="B5" s="782">
        <v>6</v>
      </c>
      <c r="C5" s="856" t="s">
        <v>1136</v>
      </c>
      <c r="D5" s="857" t="s">
        <v>1137</v>
      </c>
      <c r="F5" s="836"/>
      <c r="G5" s="782">
        <v>7</v>
      </c>
      <c r="H5" s="854" t="s">
        <v>1136</v>
      </c>
      <c r="I5" s="855" t="s">
        <v>1137</v>
      </c>
      <c r="K5" s="836"/>
      <c r="L5" s="897">
        <v>10</v>
      </c>
      <c r="M5" s="854" t="s">
        <v>1136</v>
      </c>
      <c r="N5" s="855" t="s">
        <v>1137</v>
      </c>
      <c r="P5" s="836"/>
      <c r="R5" s="832" t="s">
        <v>1154</v>
      </c>
      <c r="S5" s="832" t="s">
        <v>1160</v>
      </c>
    </row>
    <row r="6" spans="1:25">
      <c r="A6" s="837">
        <v>2</v>
      </c>
      <c r="B6" s="823">
        <v>7</v>
      </c>
      <c r="C6" s="834" t="s">
        <v>1138</v>
      </c>
      <c r="D6" s="835" t="s">
        <v>1139</v>
      </c>
      <c r="F6" s="836"/>
      <c r="G6" s="782">
        <v>16</v>
      </c>
      <c r="H6" s="834" t="s">
        <v>1138</v>
      </c>
      <c r="I6" s="835" t="s">
        <v>1139</v>
      </c>
      <c r="K6" s="836"/>
      <c r="L6" s="897">
        <v>18</v>
      </c>
      <c r="M6" s="834" t="s">
        <v>1138</v>
      </c>
      <c r="N6" s="835" t="s">
        <v>1139</v>
      </c>
      <c r="P6" s="836"/>
      <c r="R6" s="1073" t="s">
        <v>1536</v>
      </c>
      <c r="S6" s="1074" t="s">
        <v>1537</v>
      </c>
    </row>
    <row r="7" spans="1:25">
      <c r="A7" s="836">
        <v>5</v>
      </c>
      <c r="B7" s="782">
        <v>10</v>
      </c>
      <c r="C7" s="858" t="s">
        <v>1236</v>
      </c>
      <c r="D7" s="859" t="s">
        <v>1166</v>
      </c>
      <c r="F7" s="836"/>
      <c r="G7" s="782">
        <v>19</v>
      </c>
      <c r="H7" s="854" t="s">
        <v>1236</v>
      </c>
      <c r="I7" s="855" t="s">
        <v>1166</v>
      </c>
      <c r="K7" s="836"/>
      <c r="L7" s="897">
        <v>20</v>
      </c>
      <c r="M7" s="854" t="s">
        <v>1236</v>
      </c>
      <c r="N7" s="855" t="s">
        <v>1166</v>
      </c>
      <c r="P7" s="836"/>
      <c r="R7" s="858" t="s">
        <v>1142</v>
      </c>
      <c r="S7" s="859" t="s">
        <v>1132</v>
      </c>
      <c r="W7" s="885"/>
      <c r="Y7" s="885"/>
    </row>
    <row r="8" spans="1:25">
      <c r="A8" s="836">
        <v>1</v>
      </c>
      <c r="B8" s="782">
        <v>1</v>
      </c>
      <c r="C8" s="858" t="s">
        <v>1130</v>
      </c>
      <c r="D8" s="859" t="s">
        <v>1132</v>
      </c>
      <c r="F8" s="836"/>
      <c r="G8" s="782">
        <v>4</v>
      </c>
      <c r="H8" s="858" t="s">
        <v>1130</v>
      </c>
      <c r="I8" s="859" t="s">
        <v>1132</v>
      </c>
      <c r="K8" s="836"/>
      <c r="L8" s="897">
        <v>3</v>
      </c>
      <c r="M8" s="858" t="s">
        <v>1130</v>
      </c>
      <c r="N8" s="859" t="s">
        <v>1132</v>
      </c>
      <c r="P8" s="836"/>
      <c r="R8" s="860" t="s">
        <v>1168</v>
      </c>
      <c r="S8" s="861" t="s">
        <v>1139</v>
      </c>
    </row>
    <row r="9" spans="1:25">
      <c r="A9" s="836">
        <v>7</v>
      </c>
      <c r="B9" s="782">
        <v>3</v>
      </c>
      <c r="C9" s="858" t="s">
        <v>1142</v>
      </c>
      <c r="D9" s="859" t="s">
        <v>1132</v>
      </c>
      <c r="F9" s="836"/>
      <c r="G9" s="782">
        <v>1</v>
      </c>
      <c r="H9" s="858" t="s">
        <v>1142</v>
      </c>
      <c r="I9" s="859" t="s">
        <v>1132</v>
      </c>
      <c r="K9" s="836"/>
      <c r="L9" s="897">
        <v>1</v>
      </c>
      <c r="M9" s="858" t="s">
        <v>1142</v>
      </c>
      <c r="N9" s="859" t="s">
        <v>1132</v>
      </c>
      <c r="P9" s="836"/>
      <c r="R9" s="832" t="s">
        <v>1157</v>
      </c>
      <c r="S9" s="832" t="s">
        <v>1165</v>
      </c>
      <c r="W9" s="886"/>
    </row>
    <row r="10" spans="1:25">
      <c r="A10" s="836"/>
      <c r="B10" s="782">
        <v>4</v>
      </c>
      <c r="C10" s="860" t="s">
        <v>1131</v>
      </c>
      <c r="D10" s="861" t="s">
        <v>1149</v>
      </c>
      <c r="F10" s="836"/>
      <c r="G10" s="782">
        <v>9</v>
      </c>
      <c r="H10" s="860" t="s">
        <v>1131</v>
      </c>
      <c r="I10" s="861" t="s">
        <v>1149</v>
      </c>
      <c r="K10" s="836"/>
      <c r="L10" s="897">
        <v>7</v>
      </c>
      <c r="M10" s="860" t="s">
        <v>1131</v>
      </c>
      <c r="N10" s="861" t="s">
        <v>1149</v>
      </c>
      <c r="P10" s="836"/>
      <c r="R10" s="854" t="s">
        <v>1130</v>
      </c>
      <c r="S10" s="855" t="s">
        <v>1132</v>
      </c>
    </row>
    <row r="11" spans="1:25">
      <c r="A11" s="836"/>
      <c r="B11" s="782">
        <v>19</v>
      </c>
      <c r="C11" s="858" t="s">
        <v>1156</v>
      </c>
      <c r="D11" s="859" t="s">
        <v>1164</v>
      </c>
      <c r="F11" s="836"/>
      <c r="G11" s="782">
        <v>17</v>
      </c>
      <c r="H11" s="858" t="s">
        <v>1156</v>
      </c>
      <c r="I11" s="859" t="s">
        <v>1164</v>
      </c>
      <c r="K11" s="836"/>
      <c r="L11" s="897">
        <v>17</v>
      </c>
      <c r="M11" s="858" t="s">
        <v>1156</v>
      </c>
      <c r="N11" s="859" t="s">
        <v>1164</v>
      </c>
      <c r="P11" s="836"/>
      <c r="R11" s="832" t="s">
        <v>1172</v>
      </c>
      <c r="S11" s="832" t="s">
        <v>1170</v>
      </c>
    </row>
    <row r="12" spans="1:25">
      <c r="A12" s="836"/>
      <c r="B12" s="782">
        <v>8</v>
      </c>
      <c r="C12" s="860" t="s">
        <v>1168</v>
      </c>
      <c r="D12" s="861" t="s">
        <v>1139</v>
      </c>
      <c r="F12" s="836"/>
      <c r="G12" s="782">
        <v>5</v>
      </c>
      <c r="H12" s="858" t="s">
        <v>1143</v>
      </c>
      <c r="I12" s="859" t="s">
        <v>1144</v>
      </c>
      <c r="K12" s="836"/>
      <c r="L12" s="897">
        <v>4</v>
      </c>
      <c r="M12" s="858" t="s">
        <v>1143</v>
      </c>
      <c r="N12" s="859" t="s">
        <v>1144</v>
      </c>
      <c r="P12" s="836"/>
      <c r="R12" s="832" t="s">
        <v>1145</v>
      </c>
      <c r="S12" s="832" t="s">
        <v>1146</v>
      </c>
    </row>
    <row r="13" spans="1:25">
      <c r="A13" s="836"/>
      <c r="B13" s="782">
        <v>12</v>
      </c>
      <c r="C13" s="830" t="s">
        <v>1237</v>
      </c>
      <c r="D13" s="831" t="s">
        <v>1171</v>
      </c>
      <c r="E13" s="824" t="s">
        <v>593</v>
      </c>
      <c r="F13" s="836"/>
      <c r="G13" s="782">
        <v>12</v>
      </c>
      <c r="H13" s="858" t="s">
        <v>1152</v>
      </c>
      <c r="I13" s="859" t="s">
        <v>1149</v>
      </c>
      <c r="J13" s="897" t="s">
        <v>593</v>
      </c>
      <c r="K13" s="836"/>
      <c r="L13" s="897">
        <v>12</v>
      </c>
      <c r="M13" s="858" t="s">
        <v>1152</v>
      </c>
      <c r="N13" s="859" t="s">
        <v>1149</v>
      </c>
      <c r="O13" s="1070" t="s">
        <v>593</v>
      </c>
      <c r="P13" s="836"/>
      <c r="R13" s="862" t="s">
        <v>1141</v>
      </c>
      <c r="S13" s="863" t="s">
        <v>1133</v>
      </c>
    </row>
    <row r="14" spans="1:25">
      <c r="A14" s="836"/>
      <c r="B14" s="782">
        <v>20</v>
      </c>
      <c r="C14" s="860" t="s">
        <v>393</v>
      </c>
      <c r="D14" s="861" t="s">
        <v>1173</v>
      </c>
      <c r="F14" s="836"/>
      <c r="G14" s="782">
        <v>15</v>
      </c>
      <c r="H14" s="860" t="s">
        <v>1155</v>
      </c>
      <c r="I14" s="861" t="s">
        <v>1161</v>
      </c>
      <c r="K14" s="836"/>
      <c r="L14" s="897">
        <v>14</v>
      </c>
      <c r="M14" s="860" t="s">
        <v>1155</v>
      </c>
      <c r="N14" s="861" t="s">
        <v>1161</v>
      </c>
      <c r="P14" s="836"/>
      <c r="R14" s="854" t="s">
        <v>1236</v>
      </c>
      <c r="S14" s="855" t="s">
        <v>1166</v>
      </c>
    </row>
    <row r="15" spans="1:25">
      <c r="A15" s="836"/>
      <c r="B15" s="782">
        <v>9</v>
      </c>
      <c r="C15" s="832" t="s">
        <v>1150</v>
      </c>
      <c r="D15" s="832" t="s">
        <v>1162</v>
      </c>
      <c r="F15" s="836"/>
      <c r="G15" s="782">
        <v>10</v>
      </c>
      <c r="H15" s="832" t="s">
        <v>1150</v>
      </c>
      <c r="I15" s="832" t="s">
        <v>1162</v>
      </c>
      <c r="K15" s="836"/>
      <c r="L15" s="897">
        <v>9</v>
      </c>
      <c r="M15" s="832" t="s">
        <v>1150</v>
      </c>
      <c r="N15" s="832" t="s">
        <v>1162</v>
      </c>
      <c r="P15" s="836"/>
      <c r="R15" s="832" t="s">
        <v>1538</v>
      </c>
      <c r="S15" s="832" t="s">
        <v>1139</v>
      </c>
    </row>
    <row r="16" spans="1:25">
      <c r="A16" s="836"/>
      <c r="B16" s="782">
        <v>13</v>
      </c>
      <c r="C16" s="832" t="s">
        <v>1145</v>
      </c>
      <c r="D16" s="832" t="s">
        <v>1146</v>
      </c>
      <c r="F16" s="836"/>
      <c r="G16" s="782">
        <v>6</v>
      </c>
      <c r="H16" s="832" t="s">
        <v>1145</v>
      </c>
      <c r="I16" s="832" t="s">
        <v>1146</v>
      </c>
      <c r="K16" s="836"/>
      <c r="L16" s="897">
        <v>6</v>
      </c>
      <c r="M16" s="832" t="s">
        <v>1145</v>
      </c>
      <c r="N16" s="832" t="s">
        <v>1146</v>
      </c>
      <c r="P16" s="836"/>
      <c r="R16" s="854" t="s">
        <v>1143</v>
      </c>
      <c r="S16" s="855" t="s">
        <v>1144</v>
      </c>
    </row>
    <row r="17" spans="1:19">
      <c r="A17" s="836"/>
      <c r="B17" s="782">
        <v>18</v>
      </c>
      <c r="C17" s="832" t="s">
        <v>1147</v>
      </c>
      <c r="D17" s="832" t="s">
        <v>1148</v>
      </c>
      <c r="F17" s="836"/>
      <c r="G17" s="782">
        <v>8</v>
      </c>
      <c r="H17" s="832" t="s">
        <v>1147</v>
      </c>
      <c r="I17" s="832" t="s">
        <v>1148</v>
      </c>
      <c r="K17" s="836"/>
      <c r="L17" s="897">
        <v>8</v>
      </c>
      <c r="M17" s="832" t="s">
        <v>1147</v>
      </c>
      <c r="N17" s="832" t="s">
        <v>1148</v>
      </c>
      <c r="P17" s="836"/>
      <c r="R17" s="834" t="s">
        <v>1134</v>
      </c>
      <c r="S17" s="835" t="s">
        <v>1135</v>
      </c>
    </row>
    <row r="18" spans="1:19">
      <c r="A18" s="836"/>
      <c r="B18" s="782">
        <v>16</v>
      </c>
      <c r="C18" s="832" t="s">
        <v>1151</v>
      </c>
      <c r="D18" s="832" t="s">
        <v>1163</v>
      </c>
      <c r="F18" s="836"/>
      <c r="G18" s="782">
        <v>11</v>
      </c>
      <c r="H18" s="832" t="s">
        <v>1151</v>
      </c>
      <c r="I18" s="832" t="s">
        <v>1163</v>
      </c>
      <c r="K18" s="836"/>
      <c r="L18" s="897">
        <v>11</v>
      </c>
      <c r="M18" s="832" t="s">
        <v>1151</v>
      </c>
      <c r="N18" s="832" t="s">
        <v>1163</v>
      </c>
      <c r="P18" s="836"/>
      <c r="R18" s="832" t="s">
        <v>1150</v>
      </c>
      <c r="S18" s="832" t="s">
        <v>1162</v>
      </c>
    </row>
    <row r="19" spans="1:19">
      <c r="A19" s="836"/>
      <c r="B19" s="782">
        <v>14</v>
      </c>
      <c r="C19" s="832" t="s">
        <v>1154</v>
      </c>
      <c r="D19" s="832" t="s">
        <v>1160</v>
      </c>
      <c r="F19" s="836"/>
      <c r="G19" s="782">
        <v>14</v>
      </c>
      <c r="H19" s="832" t="s">
        <v>1154</v>
      </c>
      <c r="I19" s="832" t="s">
        <v>1160</v>
      </c>
      <c r="K19" s="836"/>
      <c r="L19" s="897">
        <v>13</v>
      </c>
      <c r="M19" s="832" t="s">
        <v>1154</v>
      </c>
      <c r="N19" s="832" t="s">
        <v>1160</v>
      </c>
      <c r="P19" s="836"/>
      <c r="R19" s="854" t="s">
        <v>1136</v>
      </c>
      <c r="S19" s="855" t="s">
        <v>1137</v>
      </c>
    </row>
    <row r="20" spans="1:19">
      <c r="A20" s="836"/>
      <c r="B20" s="782">
        <v>17</v>
      </c>
      <c r="C20" s="832" t="s">
        <v>1157</v>
      </c>
      <c r="D20" s="832" t="s">
        <v>1165</v>
      </c>
      <c r="F20" s="836"/>
      <c r="G20" s="782">
        <v>18</v>
      </c>
      <c r="H20" s="832" t="s">
        <v>1157</v>
      </c>
      <c r="I20" s="832" t="s">
        <v>1165</v>
      </c>
      <c r="K20" s="836"/>
      <c r="L20" s="897">
        <v>16</v>
      </c>
      <c r="M20" s="832" t="s">
        <v>1157</v>
      </c>
      <c r="N20" s="832" t="s">
        <v>1165</v>
      </c>
      <c r="P20" s="836"/>
      <c r="R20" s="858" t="s">
        <v>1156</v>
      </c>
      <c r="S20" s="859" t="s">
        <v>1164</v>
      </c>
    </row>
    <row r="21" spans="1:19">
      <c r="A21" s="836"/>
      <c r="B21" s="782">
        <v>11</v>
      </c>
      <c r="C21" s="832" t="s">
        <v>1169</v>
      </c>
      <c r="D21" s="832" t="s">
        <v>1170</v>
      </c>
      <c r="F21" s="836"/>
      <c r="G21" s="782">
        <v>13</v>
      </c>
      <c r="H21" s="832" t="s">
        <v>1153</v>
      </c>
      <c r="I21" s="833" t="s">
        <v>1159</v>
      </c>
      <c r="K21" s="836"/>
      <c r="L21" s="897">
        <v>15</v>
      </c>
      <c r="M21" s="832" t="s">
        <v>1153</v>
      </c>
      <c r="N21" s="833" t="s">
        <v>1159</v>
      </c>
      <c r="P21" s="836"/>
      <c r="R21" s="1073" t="s">
        <v>1539</v>
      </c>
      <c r="S21" s="1074" t="s">
        <v>1540</v>
      </c>
    </row>
    <row r="22" spans="1:19">
      <c r="A22" s="836">
        <v>9</v>
      </c>
      <c r="B22" s="782">
        <v>15</v>
      </c>
      <c r="C22" s="832" t="s">
        <v>1172</v>
      </c>
      <c r="D22" s="832" t="s">
        <v>1170</v>
      </c>
      <c r="F22" s="836"/>
      <c r="G22" s="782">
        <v>20</v>
      </c>
      <c r="H22" s="832" t="s">
        <v>1158</v>
      </c>
      <c r="I22" s="832" t="s">
        <v>1167</v>
      </c>
      <c r="K22" s="836"/>
      <c r="L22" s="897">
        <v>19</v>
      </c>
      <c r="M22" s="832" t="s">
        <v>1239</v>
      </c>
      <c r="N22" s="832" t="s">
        <v>1240</v>
      </c>
      <c r="P22" s="836"/>
      <c r="R22" s="832" t="s">
        <v>1151</v>
      </c>
      <c r="S22" s="832" t="s">
        <v>1163</v>
      </c>
    </row>
    <row r="23" spans="1:19">
      <c r="A23" s="836">
        <v>3</v>
      </c>
      <c r="B23" s="824" t="s">
        <v>428</v>
      </c>
      <c r="C23" s="830" t="s">
        <v>1175</v>
      </c>
      <c r="D23" s="831" t="s">
        <v>1176</v>
      </c>
      <c r="K23" s="836"/>
      <c r="L23" s="897">
        <v>44</v>
      </c>
      <c r="M23" s="830" t="s">
        <v>1241</v>
      </c>
      <c r="N23" s="831" t="s">
        <v>1243</v>
      </c>
      <c r="P23" s="836"/>
    </row>
    <row r="24" spans="1:19">
      <c r="A24" s="836">
        <v>4</v>
      </c>
      <c r="B24" s="782" t="s">
        <v>428</v>
      </c>
      <c r="C24" s="858" t="s">
        <v>1143</v>
      </c>
      <c r="D24" s="859" t="s">
        <v>1144</v>
      </c>
      <c r="K24" s="836"/>
      <c r="L24" s="897">
        <v>78</v>
      </c>
      <c r="M24" s="830" t="s">
        <v>393</v>
      </c>
      <c r="N24" s="831" t="s">
        <v>1173</v>
      </c>
      <c r="P24" s="836"/>
    </row>
    <row r="25" spans="1:19">
      <c r="A25" s="836">
        <v>6</v>
      </c>
      <c r="B25" s="824" t="s">
        <v>428</v>
      </c>
      <c r="C25" s="830" t="s">
        <v>1177</v>
      </c>
      <c r="D25" s="831" t="s">
        <v>1178</v>
      </c>
      <c r="K25" s="836"/>
      <c r="L25" s="897">
        <v>79</v>
      </c>
      <c r="M25" s="830" t="s">
        <v>1242</v>
      </c>
      <c r="N25" s="831" t="s">
        <v>1244</v>
      </c>
      <c r="P25" s="836"/>
    </row>
    <row r="26" spans="1:19">
      <c r="A26" s="836">
        <v>10</v>
      </c>
      <c r="B26" s="824" t="s">
        <v>428</v>
      </c>
      <c r="C26" s="832" t="s">
        <v>1179</v>
      </c>
      <c r="D26" s="832" t="s">
        <v>1180</v>
      </c>
      <c r="K26" s="836"/>
      <c r="L26" s="897">
        <v>85</v>
      </c>
      <c r="M26" s="830" t="s">
        <v>1245</v>
      </c>
      <c r="N26" s="831" t="s">
        <v>1246</v>
      </c>
      <c r="P26" s="836"/>
    </row>
  </sheetData>
  <mergeCells count="4">
    <mergeCell ref="C2:D2"/>
    <mergeCell ref="H2:I2"/>
    <mergeCell ref="M2:N2"/>
    <mergeCell ref="R2:S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5C38D-CEA2-4105-A30B-5E4933C0D3F9}">
  <dimension ref="A2:Z38"/>
  <sheetViews>
    <sheetView workbookViewId="0">
      <selection activeCell="N13" sqref="N13"/>
    </sheetView>
  </sheetViews>
  <sheetFormatPr baseColWidth="10" defaultRowHeight="11.65"/>
  <cols>
    <col min="1" max="1" width="14" style="845" customWidth="1"/>
    <col min="2" max="2" width="9.0625" style="845" customWidth="1"/>
    <col min="3" max="3" width="2.8125" style="845" customWidth="1"/>
    <col min="4" max="4" width="9.0625" style="845" customWidth="1"/>
    <col min="5" max="5" width="2.8125" style="845" customWidth="1"/>
    <col min="6" max="6" width="9.0625" style="845" customWidth="1"/>
    <col min="7" max="7" width="2.8125" style="845" customWidth="1"/>
    <col min="8" max="8" width="9.0625" style="845" customWidth="1"/>
    <col min="9" max="9" width="2.8125" style="845" customWidth="1"/>
    <col min="10" max="10" width="9.0625" style="845" customWidth="1"/>
    <col min="11" max="11" width="2.8125" style="845" customWidth="1"/>
    <col min="12" max="12" width="9.0625" style="845" customWidth="1"/>
    <col min="13" max="13" width="2.8125" style="845" customWidth="1"/>
    <col min="14" max="14" width="9.0625" style="845" customWidth="1"/>
    <col min="15" max="15" width="2.8125" style="845" customWidth="1"/>
    <col min="16" max="16" width="9.0625" style="845" customWidth="1"/>
    <col min="17" max="17" width="2.8125" style="845" customWidth="1"/>
    <col min="18" max="18" width="9.0625" style="845" customWidth="1"/>
    <col min="19" max="19" width="2.8125" style="845" customWidth="1"/>
    <col min="20" max="20" width="9.0625" style="845" customWidth="1"/>
    <col min="21" max="21" width="2.8125" style="845" customWidth="1"/>
    <col min="22" max="22" width="9.0625" style="845" customWidth="1"/>
    <col min="23" max="23" width="2.8125" style="845" customWidth="1"/>
    <col min="24" max="24" width="9.0625" style="845" customWidth="1"/>
    <col min="25" max="25" width="3.25" style="845" customWidth="1"/>
    <col min="26" max="26" width="5.75" style="845" customWidth="1"/>
    <col min="27" max="16384" width="11" style="845"/>
  </cols>
  <sheetData>
    <row r="2" spans="1:25">
      <c r="B2" s="886" t="s">
        <v>1249</v>
      </c>
      <c r="D2" s="886" t="s">
        <v>1233</v>
      </c>
      <c r="F2" s="886" t="s">
        <v>1227</v>
      </c>
      <c r="H2" s="886" t="s">
        <v>1228</v>
      </c>
      <c r="J2" s="886" t="s">
        <v>1230</v>
      </c>
      <c r="L2" s="886" t="s">
        <v>1232</v>
      </c>
      <c r="N2" s="845">
        <f>SUM(N4:N9)</f>
        <v>18</v>
      </c>
      <c r="P2" s="845">
        <f>SUM(P4:P9)</f>
        <v>17</v>
      </c>
      <c r="R2" s="886" t="s">
        <v>1231</v>
      </c>
      <c r="T2" s="845">
        <f>SUM(T4:T9)</f>
        <v>15</v>
      </c>
      <c r="V2" s="886" t="s">
        <v>1222</v>
      </c>
      <c r="X2" s="886" t="s">
        <v>1234</v>
      </c>
    </row>
    <row r="3" spans="1:25">
      <c r="B3" s="845" t="s">
        <v>1191</v>
      </c>
      <c r="C3" s="845" t="s">
        <v>1192</v>
      </c>
      <c r="D3" s="845" t="s">
        <v>1210</v>
      </c>
      <c r="E3" s="845" t="s">
        <v>1192</v>
      </c>
      <c r="F3" s="845" t="s">
        <v>1193</v>
      </c>
      <c r="G3" s="845" t="s">
        <v>1192</v>
      </c>
      <c r="H3" s="845" t="s">
        <v>1194</v>
      </c>
      <c r="I3" s="845" t="s">
        <v>1192</v>
      </c>
      <c r="J3" s="845" t="s">
        <v>1195</v>
      </c>
      <c r="K3" s="845" t="s">
        <v>1192</v>
      </c>
      <c r="L3" s="845" t="s">
        <v>1209</v>
      </c>
      <c r="M3" s="845" t="s">
        <v>1192</v>
      </c>
      <c r="N3" s="845" t="s">
        <v>1213</v>
      </c>
      <c r="O3" s="845" t="s">
        <v>1192</v>
      </c>
      <c r="P3" s="845" t="s">
        <v>1196</v>
      </c>
      <c r="Q3" s="845" t="s">
        <v>1192</v>
      </c>
      <c r="R3" s="845" t="s">
        <v>1205</v>
      </c>
      <c r="S3" s="845" t="s">
        <v>1192</v>
      </c>
      <c r="T3" s="845" t="s">
        <v>1197</v>
      </c>
      <c r="U3" s="845" t="s">
        <v>1192</v>
      </c>
      <c r="V3" s="845" t="s">
        <v>1219</v>
      </c>
      <c r="W3" s="845" t="s">
        <v>1192</v>
      </c>
      <c r="X3" s="845" t="s">
        <v>1215</v>
      </c>
    </row>
    <row r="4" spans="1:25">
      <c r="A4" s="845" t="s">
        <v>1198</v>
      </c>
      <c r="B4" s="845">
        <v>4</v>
      </c>
      <c r="D4" s="886">
        <v>4</v>
      </c>
      <c r="E4" s="886"/>
      <c r="F4" s="845">
        <v>3</v>
      </c>
      <c r="H4" s="845">
        <v>3</v>
      </c>
      <c r="J4" s="845">
        <v>3</v>
      </c>
      <c r="L4" s="886" t="s">
        <v>1202</v>
      </c>
      <c r="M4" s="886"/>
      <c r="N4" s="845">
        <v>4</v>
      </c>
      <c r="P4" s="845">
        <v>4</v>
      </c>
      <c r="R4" s="845">
        <v>2</v>
      </c>
      <c r="S4" s="886"/>
      <c r="T4" s="845">
        <v>2</v>
      </c>
      <c r="V4" s="886">
        <v>4</v>
      </c>
      <c r="X4" s="886">
        <v>4</v>
      </c>
    </row>
    <row r="5" spans="1:25">
      <c r="A5" s="845" t="s">
        <v>1199</v>
      </c>
      <c r="B5" s="845">
        <v>2</v>
      </c>
      <c r="D5" s="845">
        <v>4</v>
      </c>
      <c r="F5" s="845">
        <v>4</v>
      </c>
      <c r="H5" s="845">
        <v>4</v>
      </c>
      <c r="J5" s="845">
        <v>4</v>
      </c>
      <c r="L5" s="845">
        <v>4</v>
      </c>
      <c r="N5" s="845">
        <v>2</v>
      </c>
      <c r="P5" s="845">
        <v>2</v>
      </c>
      <c r="R5" s="845">
        <v>4</v>
      </c>
      <c r="T5" s="845">
        <v>3</v>
      </c>
      <c r="V5" s="845">
        <v>2</v>
      </c>
      <c r="X5" s="845">
        <v>2</v>
      </c>
    </row>
    <row r="6" spans="1:25">
      <c r="A6" s="845" t="s">
        <v>1200</v>
      </c>
      <c r="B6" s="845">
        <v>5</v>
      </c>
      <c r="D6" s="845">
        <v>2</v>
      </c>
      <c r="F6" s="845">
        <v>3</v>
      </c>
      <c r="H6" s="845">
        <v>3</v>
      </c>
      <c r="J6" s="845">
        <v>3</v>
      </c>
      <c r="L6" s="845">
        <v>3</v>
      </c>
      <c r="N6" s="845">
        <v>3</v>
      </c>
      <c r="P6" s="845">
        <v>3</v>
      </c>
      <c r="R6" s="845">
        <v>3</v>
      </c>
      <c r="T6" s="845">
        <v>3</v>
      </c>
      <c r="V6" s="845">
        <v>0</v>
      </c>
      <c r="X6" s="845">
        <v>0</v>
      </c>
    </row>
    <row r="7" spans="1:25">
      <c r="A7" s="845" t="s">
        <v>1229</v>
      </c>
      <c r="B7" s="886" t="s">
        <v>1220</v>
      </c>
      <c r="D7" s="886" t="s">
        <v>1218</v>
      </c>
      <c r="F7" s="886" t="s">
        <v>1201</v>
      </c>
      <c r="H7" s="886" t="s">
        <v>1203</v>
      </c>
      <c r="J7" s="885" t="s">
        <v>1203</v>
      </c>
      <c r="L7" s="886" t="s">
        <v>1207</v>
      </c>
      <c r="N7" s="845">
        <v>3</v>
      </c>
      <c r="P7" s="845">
        <v>3</v>
      </c>
      <c r="R7" s="885" t="s">
        <v>1203</v>
      </c>
      <c r="T7" s="845">
        <v>2</v>
      </c>
      <c r="V7" s="886" t="s">
        <v>1201</v>
      </c>
      <c r="X7" s="886" t="s">
        <v>1207</v>
      </c>
    </row>
    <row r="8" spans="1:25">
      <c r="A8" s="845" t="s">
        <v>1204</v>
      </c>
      <c r="B8" s="845">
        <v>4</v>
      </c>
      <c r="D8" s="886">
        <v>4</v>
      </c>
      <c r="F8" s="845">
        <v>4</v>
      </c>
      <c r="H8" s="845">
        <v>4</v>
      </c>
      <c r="J8" s="886" t="s">
        <v>1208</v>
      </c>
      <c r="L8" s="886">
        <v>3</v>
      </c>
      <c r="N8" s="845">
        <v>4</v>
      </c>
      <c r="P8" s="845">
        <v>4</v>
      </c>
      <c r="R8" s="886">
        <v>2</v>
      </c>
      <c r="T8" s="845">
        <v>4</v>
      </c>
      <c r="V8" s="886">
        <v>4</v>
      </c>
      <c r="X8" s="886">
        <v>4</v>
      </c>
    </row>
    <row r="9" spans="1:25">
      <c r="A9" s="845" t="s">
        <v>1206</v>
      </c>
      <c r="B9" s="845">
        <v>3</v>
      </c>
      <c r="D9" s="885" t="s">
        <v>1251</v>
      </c>
      <c r="F9" s="886" t="s">
        <v>1201</v>
      </c>
      <c r="H9" s="886" t="s">
        <v>1203</v>
      </c>
      <c r="J9" s="886" t="s">
        <v>1203</v>
      </c>
      <c r="L9" s="886">
        <v>2</v>
      </c>
      <c r="N9" s="845">
        <v>2</v>
      </c>
      <c r="P9" s="845">
        <v>1</v>
      </c>
      <c r="R9" s="845">
        <v>2</v>
      </c>
      <c r="T9" s="845">
        <v>1</v>
      </c>
      <c r="V9" s="845">
        <v>3</v>
      </c>
      <c r="X9" s="845">
        <v>3</v>
      </c>
    </row>
    <row r="10" spans="1:25">
      <c r="A10" s="898" t="s">
        <v>1216</v>
      </c>
      <c r="B10" s="898"/>
      <c r="C10" s="898"/>
      <c r="D10" s="902" t="s">
        <v>1217</v>
      </c>
      <c r="E10" s="898"/>
      <c r="F10" s="902" t="s">
        <v>1217</v>
      </c>
      <c r="G10" s="898"/>
      <c r="H10" s="902" t="s">
        <v>1217</v>
      </c>
      <c r="I10" s="898"/>
      <c r="J10" s="902" t="s">
        <v>1217</v>
      </c>
      <c r="K10" s="898"/>
      <c r="L10" s="902" t="s">
        <v>1217</v>
      </c>
      <c r="M10" s="898"/>
      <c r="N10" s="898"/>
      <c r="O10" s="898"/>
      <c r="P10" s="898"/>
      <c r="Q10" s="898"/>
      <c r="R10" s="902" t="s">
        <v>1217</v>
      </c>
      <c r="S10" s="898"/>
      <c r="T10" s="898"/>
      <c r="U10" s="898"/>
      <c r="V10" s="902"/>
      <c r="W10" s="902"/>
      <c r="X10" s="902"/>
    </row>
    <row r="11" spans="1:25">
      <c r="A11" s="898" t="s">
        <v>1221</v>
      </c>
      <c r="B11" s="902" t="s">
        <v>1217</v>
      </c>
      <c r="C11" s="898"/>
      <c r="D11" s="898"/>
      <c r="E11" s="898"/>
      <c r="F11" s="898"/>
      <c r="G11" s="898"/>
      <c r="H11" s="898"/>
      <c r="I11" s="898"/>
      <c r="J11" s="898"/>
      <c r="K11" s="898"/>
      <c r="L11" s="898"/>
      <c r="M11" s="898"/>
      <c r="N11" s="902" t="s">
        <v>1217</v>
      </c>
      <c r="O11" s="898"/>
      <c r="P11" s="902" t="s">
        <v>1217</v>
      </c>
      <c r="Q11" s="898"/>
      <c r="R11" s="898"/>
      <c r="S11" s="898"/>
      <c r="T11" s="902" t="s">
        <v>1217</v>
      </c>
      <c r="U11" s="898"/>
      <c r="V11" s="898"/>
      <c r="W11" s="898"/>
      <c r="X11" s="898"/>
    </row>
    <row r="12" spans="1:25" s="897" customFormat="1">
      <c r="A12" s="898" t="s">
        <v>1226</v>
      </c>
      <c r="B12" s="892"/>
      <c r="F12" s="886" t="s">
        <v>1235</v>
      </c>
      <c r="H12" s="886" t="s">
        <v>1235</v>
      </c>
      <c r="J12" s="886" t="s">
        <v>1235</v>
      </c>
      <c r="N12" s="892"/>
      <c r="P12" s="892"/>
      <c r="T12" s="892"/>
    </row>
    <row r="13" spans="1:25" s="897" customFormat="1">
      <c r="A13" s="898"/>
      <c r="B13" s="892"/>
      <c r="F13" s="886"/>
      <c r="H13" s="886"/>
      <c r="J13" s="886"/>
      <c r="N13" s="892"/>
      <c r="P13" s="892"/>
      <c r="T13" s="892"/>
    </row>
    <row r="14" spans="1:25" s="897" customFormat="1">
      <c r="A14" s="887">
        <v>30</v>
      </c>
      <c r="B14" s="892"/>
      <c r="F14" s="886"/>
      <c r="H14" s="886"/>
      <c r="J14" s="886"/>
      <c r="N14" s="892"/>
      <c r="P14" s="892"/>
      <c r="T14" s="892"/>
      <c r="Y14" s="284">
        <v>30</v>
      </c>
    </row>
    <row r="15" spans="1:25">
      <c r="A15" s="887">
        <v>29</v>
      </c>
      <c r="Y15" s="284">
        <v>29</v>
      </c>
    </row>
    <row r="16" spans="1:25" s="897" customFormat="1">
      <c r="A16" s="887">
        <v>28</v>
      </c>
      <c r="Y16" s="284">
        <v>28</v>
      </c>
    </row>
    <row r="17" spans="1:26" s="897" customFormat="1">
      <c r="A17" s="887">
        <v>27</v>
      </c>
      <c r="Y17" s="284">
        <v>27</v>
      </c>
    </row>
    <row r="18" spans="1:26">
      <c r="A18" s="887">
        <v>26</v>
      </c>
      <c r="Y18" s="284">
        <v>26</v>
      </c>
    </row>
    <row r="19" spans="1:26" ht="12" thickBot="1">
      <c r="A19" s="887">
        <v>25</v>
      </c>
      <c r="Y19" s="284">
        <v>25</v>
      </c>
      <c r="Z19" s="845" t="s">
        <v>1211</v>
      </c>
    </row>
    <row r="20" spans="1:26" ht="12" thickBot="1">
      <c r="A20" s="918">
        <v>24</v>
      </c>
      <c r="B20" s="3148" t="s">
        <v>1191</v>
      </c>
      <c r="C20" s="889"/>
      <c r="D20" s="889"/>
      <c r="E20" s="889"/>
      <c r="F20" s="3154"/>
      <c r="G20" s="889"/>
      <c r="H20" s="3154"/>
      <c r="I20" s="889"/>
      <c r="J20" s="889"/>
      <c r="K20" s="889"/>
      <c r="L20" s="889"/>
      <c r="M20" s="889"/>
      <c r="N20" s="889"/>
      <c r="O20" s="889"/>
      <c r="P20" s="889"/>
      <c r="Q20" s="889"/>
      <c r="R20" s="889"/>
      <c r="S20" s="889"/>
      <c r="T20" s="889"/>
      <c r="U20" s="889"/>
      <c r="V20" s="889"/>
      <c r="W20" s="889"/>
      <c r="X20" s="889"/>
      <c r="Y20" s="904">
        <v>24</v>
      </c>
      <c r="Z20" s="919"/>
    </row>
    <row r="21" spans="1:26" ht="12" thickBot="1">
      <c r="A21" s="913">
        <v>23</v>
      </c>
      <c r="B21" s="3149"/>
      <c r="C21" s="914"/>
      <c r="D21" s="3151" t="s">
        <v>1210</v>
      </c>
      <c r="E21" s="900"/>
      <c r="F21" s="3155"/>
      <c r="G21" s="915"/>
      <c r="H21" s="3155"/>
      <c r="I21" s="915"/>
      <c r="J21" s="3154"/>
      <c r="K21" s="900"/>
      <c r="L21" s="900"/>
      <c r="M21" s="900"/>
      <c r="N21" s="915"/>
      <c r="O21" s="915"/>
      <c r="P21" s="915"/>
      <c r="Q21" s="915"/>
      <c r="R21" s="900"/>
      <c r="S21" s="900"/>
      <c r="T21" s="915"/>
      <c r="U21" s="915"/>
      <c r="V21" s="920"/>
      <c r="W21" s="900"/>
      <c r="X21" s="900"/>
      <c r="Y21" s="916">
        <v>23</v>
      </c>
      <c r="Z21" s="917" t="s">
        <v>1212</v>
      </c>
    </row>
    <row r="22" spans="1:26" ht="13.5" customHeight="1" thickBot="1">
      <c r="A22" s="903">
        <v>22</v>
      </c>
      <c r="B22" s="3150"/>
      <c r="C22" s="889"/>
      <c r="D22" s="3152"/>
      <c r="E22" s="889"/>
      <c r="F22" s="3151" t="s">
        <v>1193</v>
      </c>
      <c r="G22" s="889"/>
      <c r="H22" s="3148" t="s">
        <v>1194</v>
      </c>
      <c r="I22" s="889"/>
      <c r="J22" s="3155"/>
      <c r="K22" s="889"/>
      <c r="L22" s="889"/>
      <c r="M22" s="889"/>
      <c r="N22" s="889"/>
      <c r="O22" s="889"/>
      <c r="P22" s="889"/>
      <c r="Q22" s="889"/>
      <c r="R22" s="889"/>
      <c r="S22" s="889"/>
      <c r="T22" s="889"/>
      <c r="U22" s="889"/>
      <c r="V22" s="889"/>
      <c r="W22" s="889"/>
      <c r="X22" s="889"/>
      <c r="Y22" s="904">
        <v>22</v>
      </c>
      <c r="Z22" s="893"/>
    </row>
    <row r="23" spans="1:26" ht="13.5" customHeight="1" thickBot="1">
      <c r="A23" s="891">
        <v>21</v>
      </c>
      <c r="B23" s="912"/>
      <c r="C23" s="900"/>
      <c r="D23" s="3153"/>
      <c r="E23" s="920"/>
      <c r="F23" s="3152"/>
      <c r="G23" s="905"/>
      <c r="H23" s="3149"/>
      <c r="I23" s="905"/>
      <c r="J23" s="3151" t="s">
        <v>1195</v>
      </c>
      <c r="K23" s="905"/>
      <c r="L23" s="890"/>
      <c r="M23" s="893"/>
      <c r="N23" s="893"/>
      <c r="O23" s="893"/>
      <c r="P23" s="893"/>
      <c r="Q23" s="893"/>
      <c r="R23" s="893"/>
      <c r="S23" s="893"/>
      <c r="T23" s="893"/>
      <c r="U23" s="920"/>
      <c r="V23" s="920"/>
      <c r="W23" s="893"/>
      <c r="X23" s="893"/>
      <c r="Y23" s="906">
        <v>21</v>
      </c>
      <c r="Z23" s="893"/>
    </row>
    <row r="24" spans="1:26" ht="13.9" customHeight="1" thickBot="1">
      <c r="A24" s="891">
        <v>20</v>
      </c>
      <c r="F24" s="3152"/>
      <c r="G24" s="843"/>
      <c r="H24" s="3149"/>
      <c r="J24" s="3152"/>
      <c r="L24" s="3151" t="s">
        <v>1209</v>
      </c>
      <c r="Y24" s="284">
        <v>20</v>
      </c>
    </row>
    <row r="25" spans="1:26" ht="13.5" customHeight="1" thickBot="1">
      <c r="A25" s="891">
        <v>19</v>
      </c>
      <c r="C25" s="843"/>
      <c r="E25" s="843"/>
      <c r="F25" s="3153"/>
      <c r="G25" s="843"/>
      <c r="H25" s="3149"/>
      <c r="I25" s="843"/>
      <c r="J25" s="3152"/>
      <c r="K25" s="843"/>
      <c r="L25" s="3152"/>
      <c r="M25" s="843"/>
      <c r="N25" s="888" t="s">
        <v>1214</v>
      </c>
      <c r="O25" s="843"/>
      <c r="P25" s="843"/>
      <c r="Q25" s="843"/>
      <c r="R25" s="843"/>
      <c r="S25" s="843"/>
      <c r="T25" s="843"/>
      <c r="U25" s="843"/>
      <c r="V25" s="843"/>
      <c r="W25" s="843"/>
      <c r="X25" s="843"/>
      <c r="Y25" s="284">
        <v>19</v>
      </c>
    </row>
    <row r="26" spans="1:26" ht="13.9" customHeight="1" thickBot="1">
      <c r="A26" s="887">
        <v>18</v>
      </c>
      <c r="C26" s="843"/>
      <c r="E26" s="843"/>
      <c r="F26" s="843"/>
      <c r="G26" s="843"/>
      <c r="H26" s="3149"/>
      <c r="I26" s="843"/>
      <c r="J26" s="3152"/>
      <c r="K26" s="843"/>
      <c r="L26" s="3152"/>
      <c r="M26" s="843"/>
      <c r="O26" s="843"/>
      <c r="P26" s="888" t="s">
        <v>1196</v>
      </c>
      <c r="Q26" s="843"/>
      <c r="R26" s="3148" t="s">
        <v>1205</v>
      </c>
      <c r="S26" s="843"/>
      <c r="T26" s="843"/>
      <c r="U26" s="843"/>
      <c r="W26" s="843"/>
      <c r="Y26" s="284">
        <v>18</v>
      </c>
    </row>
    <row r="27" spans="1:26" ht="13.9" customHeight="1" thickBot="1">
      <c r="A27" s="887">
        <v>17</v>
      </c>
      <c r="C27" s="843"/>
      <c r="E27" s="843"/>
      <c r="H27" s="3150"/>
      <c r="I27" s="843"/>
      <c r="J27" s="3152"/>
      <c r="K27" s="843"/>
      <c r="L27" s="3152"/>
      <c r="M27" s="843"/>
      <c r="O27" s="843"/>
      <c r="Q27" s="843"/>
      <c r="R27" s="3149"/>
      <c r="S27" s="843"/>
      <c r="T27" s="843"/>
      <c r="U27" s="843"/>
      <c r="V27" s="3151" t="s">
        <v>1219</v>
      </c>
      <c r="W27" s="843"/>
      <c r="Y27" s="284">
        <v>17</v>
      </c>
    </row>
    <row r="28" spans="1:26" ht="13.5" customHeight="1" thickBot="1">
      <c r="A28" s="887">
        <v>16</v>
      </c>
      <c r="B28" s="843"/>
      <c r="C28" s="843"/>
      <c r="E28" s="843"/>
      <c r="I28" s="843"/>
      <c r="J28" s="3152"/>
      <c r="K28" s="843"/>
      <c r="L28" s="3153"/>
      <c r="M28" s="843"/>
      <c r="N28" s="843"/>
      <c r="O28" s="843"/>
      <c r="P28" s="843"/>
      <c r="Q28" s="843"/>
      <c r="R28" s="3149"/>
      <c r="S28" s="843"/>
      <c r="T28" s="888" t="s">
        <v>1197</v>
      </c>
      <c r="U28" s="843"/>
      <c r="V28" s="3152"/>
      <c r="W28" s="843"/>
      <c r="X28" s="3151" t="s">
        <v>1215</v>
      </c>
      <c r="Y28" s="284">
        <v>16</v>
      </c>
    </row>
    <row r="29" spans="1:26" ht="13.5" customHeight="1" thickBot="1">
      <c r="A29" s="887">
        <v>15</v>
      </c>
      <c r="B29" s="843"/>
      <c r="C29" s="843"/>
      <c r="E29" s="843"/>
      <c r="I29" s="843"/>
      <c r="J29" s="3153"/>
      <c r="K29" s="843"/>
      <c r="M29" s="843"/>
      <c r="N29" s="843"/>
      <c r="O29" s="843"/>
      <c r="P29" s="843"/>
      <c r="Q29" s="843"/>
      <c r="R29" s="3150"/>
      <c r="S29" s="843"/>
      <c r="U29" s="843"/>
      <c r="V29" s="3153"/>
      <c r="W29" s="843"/>
      <c r="X29" s="3152"/>
      <c r="Y29" s="284">
        <v>15</v>
      </c>
    </row>
    <row r="30" spans="1:26" ht="13.5" customHeight="1" thickBot="1">
      <c r="A30" s="887">
        <v>14</v>
      </c>
      <c r="B30" s="843"/>
      <c r="C30" s="843"/>
      <c r="E30" s="843"/>
      <c r="I30" s="843"/>
      <c r="K30" s="843"/>
      <c r="L30" s="843"/>
      <c r="M30" s="843"/>
      <c r="N30" s="843"/>
      <c r="O30" s="843"/>
      <c r="P30" s="843"/>
      <c r="Q30" s="843"/>
      <c r="S30" s="843"/>
      <c r="T30" s="843"/>
      <c r="U30" s="843"/>
      <c r="W30" s="843"/>
      <c r="X30" s="3153"/>
      <c r="Y30" s="284">
        <v>14</v>
      </c>
    </row>
    <row r="31" spans="1:26" ht="13.5" customHeight="1">
      <c r="A31" s="887">
        <v>13</v>
      </c>
      <c r="B31" s="843"/>
      <c r="C31" s="843"/>
      <c r="D31" s="843"/>
      <c r="E31" s="843"/>
      <c r="I31" s="843"/>
      <c r="K31" s="843"/>
      <c r="M31" s="843"/>
      <c r="N31" s="843"/>
      <c r="O31" s="843"/>
      <c r="P31" s="843"/>
      <c r="Q31" s="843"/>
      <c r="S31" s="843"/>
      <c r="T31" s="843"/>
      <c r="U31" s="843"/>
      <c r="W31" s="843"/>
      <c r="Y31" s="284">
        <v>13</v>
      </c>
    </row>
    <row r="32" spans="1:26" ht="13.5" customHeight="1">
      <c r="A32" s="887">
        <v>12</v>
      </c>
      <c r="Y32" s="284">
        <v>12</v>
      </c>
    </row>
    <row r="33" spans="1:25" ht="13.5" customHeight="1">
      <c r="A33" s="887">
        <v>11</v>
      </c>
      <c r="Y33" s="284">
        <v>11</v>
      </c>
    </row>
    <row r="34" spans="1:25" ht="13.5" customHeight="1">
      <c r="A34" s="887">
        <v>10</v>
      </c>
      <c r="Y34" s="284">
        <v>10</v>
      </c>
    </row>
    <row r="35" spans="1:25">
      <c r="A35" s="887"/>
      <c r="B35" s="845" t="s">
        <v>84</v>
      </c>
      <c r="D35" s="845" t="s">
        <v>1225</v>
      </c>
      <c r="F35" s="845" t="s">
        <v>1224</v>
      </c>
      <c r="H35" s="897" t="s">
        <v>1224</v>
      </c>
    </row>
    <row r="36" spans="1:25">
      <c r="A36" s="887"/>
    </row>
    <row r="37" spans="1:25">
      <c r="A37" s="887"/>
    </row>
    <row r="38" spans="1:25">
      <c r="A38" s="887"/>
    </row>
  </sheetData>
  <mergeCells count="12">
    <mergeCell ref="R26:R29"/>
    <mergeCell ref="L24:L28"/>
    <mergeCell ref="X28:X30"/>
    <mergeCell ref="B20:B22"/>
    <mergeCell ref="V27:V29"/>
    <mergeCell ref="F20:F21"/>
    <mergeCell ref="H20:H21"/>
    <mergeCell ref="J21:J22"/>
    <mergeCell ref="F22:F25"/>
    <mergeCell ref="H22:H27"/>
    <mergeCell ref="J23:J29"/>
    <mergeCell ref="D21:D23"/>
  </mergeCells>
  <pageMargins left="0.7" right="0.7" top="0.75" bottom="0.75" header="0.3" footer="0.3"/>
  <pageSetup paperSize="9" orientation="portrait" r:id="rId1"/>
  <ignoredErrors>
    <ignoredError sqref="H10 F10 B11 P11 T11 R10 N11 L10 J10 D10" numberStoredAsText="1"/>
    <ignoredError sqref="P2 T2"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02FB-78D0-462D-9BEA-2BBD1730F3A3}">
  <dimension ref="A1:I126"/>
  <sheetViews>
    <sheetView zoomScale="85" zoomScaleNormal="85" workbookViewId="0">
      <selection activeCell="G23" sqref="G23"/>
    </sheetView>
  </sheetViews>
  <sheetFormatPr baseColWidth="10" defaultRowHeight="12.75"/>
  <cols>
    <col min="1" max="1" width="3.5" style="1705" customWidth="1"/>
    <col min="2" max="2" width="17.8125" style="233" customWidth="1"/>
    <col min="3" max="3" width="47.4375" style="1204" customWidth="1"/>
    <col min="4" max="4" width="38.75" style="1204" customWidth="1"/>
    <col min="5" max="5" width="51" style="1382" customWidth="1"/>
    <col min="6" max="6" width="6.1875" style="1382" customWidth="1"/>
    <col min="7" max="7" width="26.1875" style="1204" customWidth="1"/>
    <col min="8" max="8" width="11" style="233"/>
    <col min="9" max="9" width="11" style="1382"/>
    <col min="10" max="16384" width="11" style="233"/>
  </cols>
  <sheetData>
    <row r="1" spans="1:7" ht="13.15">
      <c r="C1" s="1714"/>
      <c r="D1" s="1714"/>
      <c r="E1" s="1460"/>
    </row>
    <row r="2" spans="1:7">
      <c r="E2" s="1460"/>
    </row>
    <row r="3" spans="1:7">
      <c r="B3" s="1460"/>
      <c r="C3" s="1452" t="s">
        <v>1277</v>
      </c>
      <c r="D3" s="1452"/>
    </row>
    <row r="4" spans="1:7" ht="13.15" thickBot="1">
      <c r="B4" s="1487" t="s">
        <v>2000</v>
      </c>
      <c r="C4" s="1452" t="s">
        <v>1999</v>
      </c>
      <c r="D4" s="1452"/>
    </row>
    <row r="5" spans="1:7" ht="13.15" thickBot="1">
      <c r="B5" s="1460"/>
      <c r="C5" s="1715" t="s">
        <v>780</v>
      </c>
      <c r="D5" s="1716"/>
    </row>
    <row r="6" spans="1:7" ht="13.15" thickBot="1">
      <c r="B6" s="1451"/>
      <c r="C6" s="1717" t="s">
        <v>2027</v>
      </c>
      <c r="D6" s="1718"/>
      <c r="E6" s="1451"/>
    </row>
    <row r="7" spans="1:7">
      <c r="B7" s="1451"/>
      <c r="E7" s="1451"/>
    </row>
    <row r="8" spans="1:7" ht="13.15" thickBot="1">
      <c r="B8" s="1451"/>
      <c r="E8" s="1451"/>
    </row>
    <row r="9" spans="1:7" ht="19.899999999999999" customHeight="1" thickTop="1" thickBot="1">
      <c r="B9" s="3156" t="s">
        <v>2092</v>
      </c>
      <c r="C9" s="3157"/>
      <c r="D9" s="3157"/>
      <c r="E9" s="3157"/>
      <c r="F9" s="3157"/>
      <c r="G9" s="3158"/>
    </row>
    <row r="10" spans="1:7" ht="15.75" customHeight="1" thickTop="1">
      <c r="B10" s="1383" t="s">
        <v>1647</v>
      </c>
      <c r="C10" s="1383" t="s">
        <v>1648</v>
      </c>
      <c r="D10" s="1383" t="s">
        <v>1649</v>
      </c>
      <c r="E10" s="1383" t="s">
        <v>1652</v>
      </c>
      <c r="F10" s="1383" t="s">
        <v>1756</v>
      </c>
      <c r="G10" s="1383" t="s">
        <v>1653</v>
      </c>
    </row>
    <row r="11" spans="1:7" ht="27">
      <c r="A11" s="598" t="s">
        <v>724</v>
      </c>
      <c r="B11" s="1492" t="s">
        <v>2053</v>
      </c>
      <c r="C11" s="1203" t="s">
        <v>2057</v>
      </c>
      <c r="E11" s="1451"/>
      <c r="F11" s="1382">
        <v>1</v>
      </c>
      <c r="G11" s="1412" t="s">
        <v>2054</v>
      </c>
    </row>
    <row r="12" spans="1:7" ht="38.25">
      <c r="A12" s="598" t="s">
        <v>724</v>
      </c>
      <c r="B12" s="1264" t="s">
        <v>2124</v>
      </c>
      <c r="C12" s="1203" t="s">
        <v>2125</v>
      </c>
      <c r="F12" s="1382">
        <v>1</v>
      </c>
      <c r="G12" s="1412" t="s">
        <v>2126</v>
      </c>
    </row>
    <row r="13" spans="1:7" ht="27">
      <c r="A13" s="598" t="s">
        <v>724</v>
      </c>
      <c r="B13" s="1520" t="s">
        <v>2072</v>
      </c>
      <c r="C13" s="1508" t="s">
        <v>2073</v>
      </c>
      <c r="D13" s="1509"/>
      <c r="E13" s="1510"/>
      <c r="F13" s="1510">
        <v>2</v>
      </c>
      <c r="G13" s="1511" t="s">
        <v>2074</v>
      </c>
    </row>
    <row r="14" spans="1:7" ht="51">
      <c r="A14" s="1705" t="s">
        <v>2567</v>
      </c>
      <c r="B14" s="1492" t="s">
        <v>2075</v>
      </c>
      <c r="C14" s="1203" t="s">
        <v>2076</v>
      </c>
      <c r="E14" s="1451"/>
      <c r="F14" s="1382">
        <v>2</v>
      </c>
      <c r="G14" s="1412" t="s">
        <v>2077</v>
      </c>
    </row>
    <row r="15" spans="1:7" ht="27">
      <c r="A15" s="1705" t="s">
        <v>2567</v>
      </c>
      <c r="B15" s="1492" t="s">
        <v>2061</v>
      </c>
      <c r="C15" s="1203" t="s">
        <v>2062</v>
      </c>
      <c r="E15" s="1451"/>
      <c r="F15" s="1382">
        <v>2</v>
      </c>
      <c r="G15" s="1412" t="s">
        <v>2063</v>
      </c>
    </row>
    <row r="16" spans="1:7" ht="38.25">
      <c r="A16" s="598" t="s">
        <v>724</v>
      </c>
      <c r="B16" s="1492" t="s">
        <v>2107</v>
      </c>
      <c r="C16" s="1203" t="s">
        <v>2108</v>
      </c>
      <c r="E16" s="1492" t="s">
        <v>2109</v>
      </c>
      <c r="F16" s="1382">
        <v>2</v>
      </c>
      <c r="G16" s="1412" t="s">
        <v>2110</v>
      </c>
    </row>
    <row r="17" spans="1:9" s="1517" customFormat="1" ht="51">
      <c r="A17" s="598" t="s">
        <v>724</v>
      </c>
      <c r="B17" s="1264" t="s">
        <v>2120</v>
      </c>
      <c r="C17" s="1203" t="s">
        <v>2118</v>
      </c>
      <c r="D17" s="1204"/>
      <c r="E17" s="1451"/>
      <c r="F17" s="1382">
        <v>2</v>
      </c>
      <c r="G17" s="1412" t="s">
        <v>2119</v>
      </c>
      <c r="I17" s="1516"/>
    </row>
    <row r="18" spans="1:9" ht="27">
      <c r="A18" s="598" t="s">
        <v>724</v>
      </c>
      <c r="B18" s="1203" t="s">
        <v>2143</v>
      </c>
      <c r="C18" s="1203" t="s">
        <v>2144</v>
      </c>
      <c r="E18" s="1204"/>
      <c r="F18" s="1382">
        <v>2</v>
      </c>
      <c r="G18" s="1412" t="s">
        <v>2145</v>
      </c>
    </row>
    <row r="19" spans="1:9" ht="27">
      <c r="A19" s="1705" t="s">
        <v>2567</v>
      </c>
      <c r="B19" s="1492" t="s">
        <v>2086</v>
      </c>
      <c r="C19" s="1203" t="s">
        <v>2087</v>
      </c>
      <c r="E19" s="1451"/>
      <c r="F19" s="1382">
        <v>3</v>
      </c>
      <c r="G19" s="1412" t="s">
        <v>2088</v>
      </c>
    </row>
    <row r="20" spans="1:9" ht="89.25">
      <c r="A20" s="1705" t="s">
        <v>2567</v>
      </c>
      <c r="B20" s="1492" t="s">
        <v>2081</v>
      </c>
      <c r="C20" s="1203" t="s">
        <v>2082</v>
      </c>
      <c r="E20" s="1451"/>
      <c r="F20" s="1382">
        <v>3</v>
      </c>
      <c r="G20" s="1412" t="s">
        <v>2083</v>
      </c>
    </row>
    <row r="21" spans="1:9" s="1517" customFormat="1" ht="27">
      <c r="A21" s="598" t="s">
        <v>724</v>
      </c>
      <c r="B21" s="1203" t="s">
        <v>2130</v>
      </c>
      <c r="C21" s="1203" t="s">
        <v>2132</v>
      </c>
      <c r="D21" s="1204"/>
      <c r="E21" s="1204"/>
      <c r="F21" s="1382">
        <v>3</v>
      </c>
      <c r="G21" s="1412" t="s">
        <v>2131</v>
      </c>
      <c r="I21" s="1516"/>
    </row>
    <row r="22" spans="1:9" ht="51">
      <c r="A22" s="1705" t="s">
        <v>2567</v>
      </c>
      <c r="B22" s="1492" t="s">
        <v>2068</v>
      </c>
      <c r="C22" s="1203" t="s">
        <v>2067</v>
      </c>
      <c r="E22" s="1451"/>
      <c r="F22" s="1382">
        <v>4</v>
      </c>
      <c r="G22" s="1412" t="s">
        <v>2069</v>
      </c>
    </row>
    <row r="23" spans="1:9" ht="63.75">
      <c r="B23" s="1518" t="s">
        <v>2056</v>
      </c>
      <c r="C23" s="1203" t="s">
        <v>2058</v>
      </c>
      <c r="E23" s="1492" t="s">
        <v>2059</v>
      </c>
      <c r="F23" s="1382">
        <v>4</v>
      </c>
      <c r="G23" s="1412" t="s">
        <v>2060</v>
      </c>
    </row>
    <row r="24" spans="1:9" ht="102">
      <c r="B24" s="1508" t="s">
        <v>2138</v>
      </c>
      <c r="C24" s="1508" t="s">
        <v>2140</v>
      </c>
      <c r="D24" s="1509"/>
      <c r="E24" s="1509"/>
      <c r="F24" s="1510">
        <v>4</v>
      </c>
      <c r="G24" s="1511" t="s">
        <v>2139</v>
      </c>
    </row>
    <row r="25" spans="1:9" ht="102">
      <c r="B25" s="1518" t="s">
        <v>2103</v>
      </c>
      <c r="C25" s="1203" t="s">
        <v>2105</v>
      </c>
      <c r="E25" s="1492" t="s">
        <v>2106</v>
      </c>
      <c r="F25" s="1382">
        <v>5</v>
      </c>
      <c r="G25" s="1412" t="s">
        <v>2104</v>
      </c>
    </row>
    <row r="26" spans="1:9" ht="102">
      <c r="B26" s="1492" t="s">
        <v>2111</v>
      </c>
      <c r="C26" s="1203" t="s">
        <v>2112</v>
      </c>
      <c r="E26" s="1451"/>
      <c r="F26" s="1382">
        <v>5</v>
      </c>
      <c r="G26" s="1412" t="s">
        <v>2113</v>
      </c>
    </row>
    <row r="27" spans="1:9" ht="63.75">
      <c r="B27" s="1508" t="s">
        <v>2133</v>
      </c>
      <c r="C27" s="1508" t="s">
        <v>2134</v>
      </c>
      <c r="D27" s="1509"/>
      <c r="E27" s="1509"/>
      <c r="F27" s="1510">
        <v>5</v>
      </c>
      <c r="G27" s="1511" t="s">
        <v>2135</v>
      </c>
    </row>
    <row r="28" spans="1:9" ht="27">
      <c r="B28" s="1505" t="s">
        <v>2114</v>
      </c>
      <c r="C28" s="1203" t="s">
        <v>2115</v>
      </c>
      <c r="E28" s="1453"/>
      <c r="F28" s="1382">
        <v>6</v>
      </c>
      <c r="G28" s="1412" t="s">
        <v>2116</v>
      </c>
    </row>
    <row r="29" spans="1:9" s="1517" customFormat="1" ht="51">
      <c r="A29" s="1713"/>
      <c r="B29" s="1203" t="s">
        <v>2128</v>
      </c>
      <c r="C29" s="1203" t="s">
        <v>2127</v>
      </c>
      <c r="D29" s="1204"/>
      <c r="E29" s="1204"/>
      <c r="F29" s="1382">
        <v>6</v>
      </c>
      <c r="G29" s="1412" t="s">
        <v>2129</v>
      </c>
      <c r="I29" s="1516"/>
    </row>
    <row r="30" spans="1:9" ht="27">
      <c r="B30" s="1492" t="s">
        <v>2064</v>
      </c>
      <c r="C30" s="1203" t="s">
        <v>2065</v>
      </c>
      <c r="E30" s="1451"/>
      <c r="F30" s="1382">
        <v>6</v>
      </c>
      <c r="G30" s="1412" t="s">
        <v>2066</v>
      </c>
    </row>
    <row r="31" spans="1:9" ht="27">
      <c r="B31" s="1264" t="s">
        <v>2123</v>
      </c>
      <c r="C31" s="1203" t="s">
        <v>2121</v>
      </c>
      <c r="F31" s="1382">
        <v>7</v>
      </c>
      <c r="G31" s="1412" t="s">
        <v>2122</v>
      </c>
    </row>
    <row r="32" spans="1:9" ht="27">
      <c r="B32" s="1492" t="s">
        <v>2089</v>
      </c>
      <c r="C32" s="1203" t="s">
        <v>2090</v>
      </c>
      <c r="E32" s="1451"/>
      <c r="F32" s="1382">
        <v>8</v>
      </c>
      <c r="G32" s="1412" t="s">
        <v>2091</v>
      </c>
    </row>
    <row r="33" spans="1:9" ht="53.65" customHeight="1">
      <c r="A33" s="954"/>
      <c r="B33" s="1203" t="s">
        <v>2146</v>
      </c>
      <c r="C33" s="1203" t="s">
        <v>2148</v>
      </c>
      <c r="E33" s="1204"/>
      <c r="G33" s="1412" t="s">
        <v>2147</v>
      </c>
      <c r="I33" s="1204"/>
    </row>
    <row r="34" spans="1:9" ht="16.5" customHeight="1">
      <c r="A34" s="954"/>
      <c r="B34" s="1519" t="s">
        <v>2055</v>
      </c>
      <c r="E34" s="1451"/>
      <c r="I34" s="1204"/>
    </row>
    <row r="35" spans="1:9" ht="16.5" customHeight="1">
      <c r="A35" s="954"/>
      <c r="B35" s="1519" t="s">
        <v>2070</v>
      </c>
      <c r="C35" s="1494"/>
      <c r="D35" s="1494"/>
      <c r="E35" s="1712"/>
      <c r="F35" s="1516"/>
      <c r="G35" s="1493" t="s">
        <v>2071</v>
      </c>
      <c r="I35" s="1204"/>
    </row>
    <row r="36" spans="1:9" s="1515" customFormat="1" ht="42" customHeight="1">
      <c r="A36" s="1722"/>
      <c r="B36" s="1519" t="s">
        <v>2078</v>
      </c>
      <c r="C36" s="1494" t="s">
        <v>2079</v>
      </c>
      <c r="D36" s="1494"/>
      <c r="E36" s="1712"/>
      <c r="F36" s="1516"/>
      <c r="G36" s="1493" t="s">
        <v>2080</v>
      </c>
      <c r="H36" s="1514"/>
      <c r="I36" s="1514"/>
    </row>
    <row r="37" spans="1:9" ht="16.5" customHeight="1">
      <c r="A37" s="954"/>
      <c r="B37" s="1519" t="s">
        <v>2084</v>
      </c>
      <c r="C37" s="1494"/>
      <c r="D37" s="1494"/>
      <c r="E37" s="1712"/>
      <c r="F37" s="1516"/>
      <c r="G37" s="1493" t="s">
        <v>2085</v>
      </c>
      <c r="I37" s="1204"/>
    </row>
    <row r="38" spans="1:9" s="1517" customFormat="1" ht="16.5" customHeight="1">
      <c r="A38" s="1723"/>
      <c r="B38" s="1506" t="s">
        <v>2055</v>
      </c>
      <c r="C38" s="1494"/>
      <c r="D38" s="1494"/>
      <c r="E38" s="1712"/>
      <c r="F38" s="1516"/>
      <c r="G38" s="1493" t="s">
        <v>2117</v>
      </c>
      <c r="I38" s="1494"/>
    </row>
    <row r="39" spans="1:9" ht="16.5" customHeight="1">
      <c r="A39" s="954"/>
      <c r="B39" s="1512" t="s">
        <v>2136</v>
      </c>
      <c r="C39" s="1512"/>
      <c r="D39" s="1512"/>
      <c r="E39" s="1512"/>
      <c r="F39" s="1513"/>
      <c r="G39" s="1493" t="s">
        <v>2137</v>
      </c>
      <c r="I39" s="1204"/>
    </row>
    <row r="40" spans="1:9" s="1517" customFormat="1" ht="16.5" customHeight="1">
      <c r="A40" s="1723"/>
      <c r="B40" s="1494" t="s">
        <v>2141</v>
      </c>
      <c r="C40" s="1494" t="s">
        <v>2142</v>
      </c>
      <c r="D40" s="1494"/>
      <c r="E40" s="1494"/>
      <c r="F40" s="1516"/>
      <c r="G40" s="1494"/>
      <c r="I40" s="1494"/>
    </row>
    <row r="41" spans="1:9" ht="28.9" customHeight="1">
      <c r="A41" s="954"/>
      <c r="B41" s="1204"/>
      <c r="E41" s="1204"/>
      <c r="I41" s="1204"/>
    </row>
    <row r="42" spans="1:9" ht="15.85" customHeight="1" thickBot="1">
      <c r="B42" s="1507"/>
    </row>
    <row r="43" spans="1:9" ht="21" customHeight="1" thickTop="1" thickBot="1">
      <c r="B43" s="3156" t="s">
        <v>1644</v>
      </c>
      <c r="C43" s="3157"/>
      <c r="D43" s="3157"/>
      <c r="E43" s="3157"/>
      <c r="F43" s="3157"/>
      <c r="G43" s="3158"/>
    </row>
    <row r="44" spans="1:9" ht="21" customHeight="1" thickTop="1">
      <c r="B44" s="1203" t="s">
        <v>1647</v>
      </c>
      <c r="C44" s="1383" t="s">
        <v>1648</v>
      </c>
      <c r="D44" s="1203" t="s">
        <v>1649</v>
      </c>
      <c r="E44" s="1203" t="s">
        <v>1652</v>
      </c>
      <c r="F44" s="1383"/>
      <c r="G44" s="1383" t="s">
        <v>1653</v>
      </c>
    </row>
    <row r="45" spans="1:9" ht="74.75" customHeight="1">
      <c r="B45" s="1407" t="s">
        <v>1645</v>
      </c>
      <c r="C45" s="1386" t="s">
        <v>1646</v>
      </c>
      <c r="D45" s="1407" t="s">
        <v>1650</v>
      </c>
      <c r="E45" s="1397" t="s">
        <v>1651</v>
      </c>
      <c r="F45" s="1392"/>
      <c r="G45" s="1187" t="s">
        <v>1654</v>
      </c>
    </row>
    <row r="46" spans="1:9" ht="74.75" customHeight="1">
      <c r="B46" s="1407" t="s">
        <v>1655</v>
      </c>
      <c r="C46" s="1386" t="s">
        <v>1656</v>
      </c>
      <c r="D46" s="1407" t="s">
        <v>1657</v>
      </c>
      <c r="E46" s="1352" t="s">
        <v>1658</v>
      </c>
      <c r="G46" s="1187" t="s">
        <v>1659</v>
      </c>
    </row>
    <row r="47" spans="1:9" ht="74.75" customHeight="1">
      <c r="B47" s="1407" t="s">
        <v>1663</v>
      </c>
      <c r="C47" s="1386" t="s">
        <v>1683</v>
      </c>
      <c r="D47" s="1407" t="s">
        <v>1660</v>
      </c>
      <c r="E47" s="1399" t="s">
        <v>1661</v>
      </c>
      <c r="F47" s="1393"/>
      <c r="G47" s="1187" t="s">
        <v>1662</v>
      </c>
    </row>
    <row r="48" spans="1:9" ht="74.75" customHeight="1">
      <c r="B48" s="1398" t="s">
        <v>1665</v>
      </c>
      <c r="C48" s="1388" t="s">
        <v>1664</v>
      </c>
      <c r="D48" s="1398" t="s">
        <v>1666</v>
      </c>
      <c r="E48" s="1398" t="s">
        <v>1667</v>
      </c>
      <c r="F48" s="1394"/>
      <c r="G48" s="1228" t="s">
        <v>1668</v>
      </c>
    </row>
    <row r="49" spans="1:9" ht="74.75" customHeight="1">
      <c r="B49" s="1407" t="s">
        <v>1672</v>
      </c>
      <c r="C49" s="1408" t="s">
        <v>1669</v>
      </c>
      <c r="D49" s="1407" t="s">
        <v>1670</v>
      </c>
      <c r="E49" s="1400" t="s">
        <v>1671</v>
      </c>
      <c r="F49" s="1395"/>
      <c r="G49" s="1187" t="s">
        <v>1673</v>
      </c>
    </row>
    <row r="50" spans="1:9" ht="74.75" customHeight="1">
      <c r="B50" s="1407" t="s">
        <v>1677</v>
      </c>
      <c r="C50" s="1408" t="s">
        <v>1674</v>
      </c>
      <c r="D50" s="1408" t="s">
        <v>1675</v>
      </c>
      <c r="E50" s="1401" t="s">
        <v>1676</v>
      </c>
      <c r="F50" s="1396"/>
      <c r="G50" s="1491" t="s">
        <v>1678</v>
      </c>
    </row>
    <row r="51" spans="1:9" ht="74.75" customHeight="1">
      <c r="B51" s="1407" t="s">
        <v>1679</v>
      </c>
      <c r="C51" s="1386" t="s">
        <v>1680</v>
      </c>
      <c r="E51" s="1401" t="s">
        <v>1681</v>
      </c>
      <c r="F51" s="1396"/>
      <c r="G51" s="1187" t="s">
        <v>1682</v>
      </c>
      <c r="H51" s="1382"/>
      <c r="I51" s="233"/>
    </row>
    <row r="52" spans="1:9" ht="25.25" customHeight="1">
      <c r="B52" s="1204"/>
      <c r="E52" s="1719"/>
      <c r="F52" s="1383"/>
      <c r="H52" s="1382"/>
      <c r="I52" s="233"/>
    </row>
    <row r="53" spans="1:9" ht="25.25" customHeight="1">
      <c r="E53" s="1719"/>
      <c r="F53" s="1392"/>
      <c r="H53" s="1382"/>
      <c r="I53" s="233"/>
    </row>
    <row r="54" spans="1:9" ht="25.25" customHeight="1">
      <c r="E54" s="1719"/>
      <c r="F54" s="1720"/>
      <c r="H54" s="1382"/>
      <c r="I54" s="233"/>
    </row>
    <row r="55" spans="1:9" ht="25.25" customHeight="1">
      <c r="B55" s="1204"/>
      <c r="E55" s="1721"/>
      <c r="F55" s="1720"/>
      <c r="H55" s="1382"/>
      <c r="I55" s="233"/>
    </row>
    <row r="56" spans="1:9" ht="25.25" customHeight="1">
      <c r="E56" s="1721"/>
      <c r="F56" s="1720"/>
      <c r="H56" s="1382"/>
      <c r="I56" s="233"/>
    </row>
    <row r="57" spans="1:9" ht="25.25" customHeight="1">
      <c r="B57" s="3159" t="s">
        <v>2093</v>
      </c>
      <c r="C57" s="3159"/>
      <c r="D57" s="3159"/>
      <c r="E57" s="3159"/>
      <c r="F57" s="3159"/>
      <c r="G57" s="3159"/>
      <c r="H57" s="1382"/>
      <c r="I57" s="233"/>
    </row>
    <row r="58" spans="1:9" ht="57.4" customHeight="1">
      <c r="B58" s="1203" t="s">
        <v>1647</v>
      </c>
      <c r="C58" s="1383" t="s">
        <v>1648</v>
      </c>
      <c r="D58" s="1203" t="s">
        <v>1649</v>
      </c>
      <c r="E58" s="1203" t="s">
        <v>1652</v>
      </c>
      <c r="F58" s="1383"/>
      <c r="G58" s="1383" t="s">
        <v>1653</v>
      </c>
      <c r="H58" s="1382"/>
      <c r="I58" s="233"/>
    </row>
    <row r="59" spans="1:9" ht="73.5" customHeight="1">
      <c r="B59" s="1495" t="s">
        <v>1701</v>
      </c>
      <c r="C59" s="1495" t="s">
        <v>2384</v>
      </c>
      <c r="D59" s="1496" t="s">
        <v>1702</v>
      </c>
      <c r="E59" s="1227"/>
      <c r="F59" s="1384" t="s">
        <v>2096</v>
      </c>
      <c r="G59" s="1498" t="s">
        <v>1708</v>
      </c>
      <c r="H59" s="1412"/>
    </row>
    <row r="60" spans="1:9" s="1204" customFormat="1" ht="95.35" customHeight="1">
      <c r="A60" s="1705"/>
      <c r="B60" s="1495" t="s">
        <v>1714</v>
      </c>
      <c r="C60" s="1495" t="s">
        <v>1713</v>
      </c>
      <c r="D60" s="1495"/>
      <c r="E60" s="1227"/>
      <c r="F60" s="1384" t="s">
        <v>2099</v>
      </c>
      <c r="G60" s="1498" t="s">
        <v>1715</v>
      </c>
      <c r="H60" s="1203"/>
      <c r="I60" s="1382"/>
    </row>
    <row r="61" spans="1:9" s="1204" customFormat="1" ht="83.35" customHeight="1">
      <c r="A61" s="1705"/>
      <c r="B61" s="1495" t="s">
        <v>1692</v>
      </c>
      <c r="C61" s="1495" t="s">
        <v>1693</v>
      </c>
      <c r="D61" s="1496" t="s">
        <v>1694</v>
      </c>
      <c r="E61" s="1227" t="s">
        <v>1695</v>
      </c>
      <c r="F61" s="1497" t="s">
        <v>2094</v>
      </c>
      <c r="G61" s="1498" t="s">
        <v>1696</v>
      </c>
      <c r="H61" s="1203"/>
      <c r="I61" s="1382"/>
    </row>
    <row r="62" spans="1:9" s="1204" customFormat="1" ht="24.4" customHeight="1">
      <c r="A62" s="1705"/>
      <c r="B62" s="1203" t="s">
        <v>1697</v>
      </c>
      <c r="C62" s="1203" t="s">
        <v>1698</v>
      </c>
      <c r="D62" s="1203" t="s">
        <v>1703</v>
      </c>
      <c r="E62" s="1206" t="s">
        <v>1699</v>
      </c>
      <c r="F62" s="1351" t="s">
        <v>2095</v>
      </c>
      <c r="G62" s="1412" t="s">
        <v>1700</v>
      </c>
      <c r="H62" s="1203"/>
      <c r="I62" s="1382"/>
    </row>
    <row r="63" spans="1:9" s="1204" customFormat="1" ht="53.75" customHeight="1">
      <c r="A63" s="1705"/>
      <c r="B63" s="1495" t="s">
        <v>1704</v>
      </c>
      <c r="C63" s="1203" t="s">
        <v>1706</v>
      </c>
      <c r="D63" s="1410" t="s">
        <v>1705</v>
      </c>
      <c r="E63" s="1206"/>
      <c r="F63" s="1351" t="s">
        <v>2097</v>
      </c>
      <c r="G63" s="1412" t="s">
        <v>1707</v>
      </c>
      <c r="H63" s="1203"/>
      <c r="I63" s="1382"/>
    </row>
    <row r="64" spans="1:9" s="1204" customFormat="1" ht="58.9" customHeight="1">
      <c r="A64" s="1705"/>
      <c r="B64" s="1227" t="s">
        <v>1718</v>
      </c>
      <c r="C64" s="1227" t="s">
        <v>1719</v>
      </c>
      <c r="D64" s="1227" t="s">
        <v>1717</v>
      </c>
      <c r="E64" s="1227" t="s">
        <v>1716</v>
      </c>
      <c r="F64" s="1384" t="s">
        <v>2100</v>
      </c>
      <c r="G64" s="1413" t="s">
        <v>1720</v>
      </c>
      <c r="H64" s="1203"/>
      <c r="I64" s="1382"/>
    </row>
    <row r="65" spans="1:9" s="1204" customFormat="1" ht="24.4" customHeight="1">
      <c r="A65" s="1705"/>
      <c r="B65" s="1203" t="s">
        <v>1710</v>
      </c>
      <c r="C65" s="1203" t="s">
        <v>1709</v>
      </c>
      <c r="D65" s="1203"/>
      <c r="E65" s="1421" t="s">
        <v>1711</v>
      </c>
      <c r="F65" s="1351" t="s">
        <v>2098</v>
      </c>
      <c r="G65" s="1412" t="s">
        <v>1712</v>
      </c>
      <c r="H65" s="1203"/>
      <c r="I65" s="1382"/>
    </row>
    <row r="66" spans="1:9" s="1204" customFormat="1" ht="14.75" customHeight="1">
      <c r="A66" s="1705"/>
      <c r="B66" s="1203"/>
      <c r="C66" s="1203"/>
      <c r="D66" s="1203"/>
      <c r="E66" s="1351"/>
      <c r="F66" s="1383"/>
      <c r="H66" s="1203"/>
      <c r="I66" s="1382">
        <v>0</v>
      </c>
    </row>
    <row r="67" spans="1:9" s="1204" customFormat="1" ht="16.5" customHeight="1">
      <c r="A67" s="1705"/>
      <c r="E67" s="1351"/>
      <c r="F67" s="1351"/>
      <c r="H67" s="1203"/>
      <c r="I67" s="1382"/>
    </row>
    <row r="68" spans="1:9" s="1204" customFormat="1" ht="16.149999999999999" customHeight="1">
      <c r="A68" s="1705"/>
      <c r="F68" s="1351"/>
      <c r="H68" s="1203"/>
      <c r="I68" s="1382"/>
    </row>
    <row r="69" spans="1:9" s="1204" customFormat="1" ht="16.25" customHeight="1">
      <c r="A69" s="1705"/>
      <c r="F69" s="1351"/>
      <c r="H69" s="1203"/>
      <c r="I69" s="1382"/>
    </row>
    <row r="70" spans="1:9" s="1204" customFormat="1" ht="16.25" customHeight="1" thickBot="1">
      <c r="A70" s="1705"/>
      <c r="E70" s="1382"/>
      <c r="F70" s="1351"/>
      <c r="H70" s="1203"/>
      <c r="I70" s="1382"/>
    </row>
    <row r="71" spans="1:9" s="1204" customFormat="1" ht="26.75" customHeight="1" thickTop="1" thickBot="1">
      <c r="A71" s="1705"/>
      <c r="B71" s="3160" t="s">
        <v>1848</v>
      </c>
      <c r="C71" s="3161"/>
      <c r="D71" s="3161"/>
      <c r="E71" s="3161"/>
      <c r="F71" s="3161"/>
      <c r="G71" s="3162"/>
      <c r="H71" s="1203"/>
      <c r="I71" s="1382"/>
    </row>
    <row r="72" spans="1:9" s="1204" customFormat="1" ht="51.4" customHeight="1" thickTop="1">
      <c r="A72" s="1705"/>
      <c r="B72" s="1203" t="s">
        <v>1647</v>
      </c>
      <c r="C72" s="1383" t="s">
        <v>1648</v>
      </c>
      <c r="D72" s="1203" t="s">
        <v>1649</v>
      </c>
      <c r="E72" s="1203" t="s">
        <v>1652</v>
      </c>
      <c r="F72" s="1383" t="s">
        <v>1756</v>
      </c>
      <c r="G72" s="1383" t="s">
        <v>1653</v>
      </c>
      <c r="H72" s="1203"/>
      <c r="I72" s="1382"/>
    </row>
    <row r="73" spans="1:9" ht="42.4" customHeight="1">
      <c r="B73" s="1405" t="s">
        <v>1780</v>
      </c>
      <c r="C73" s="1380" t="s">
        <v>1850</v>
      </c>
      <c r="D73" s="1402" t="s">
        <v>1849</v>
      </c>
      <c r="E73" s="1418" t="s">
        <v>1851</v>
      </c>
      <c r="F73" s="1389">
        <v>0</v>
      </c>
      <c r="G73" s="1414" t="s">
        <v>1781</v>
      </c>
      <c r="H73" s="1203"/>
    </row>
    <row r="74" spans="1:9" ht="77.349999999999994" customHeight="1">
      <c r="B74" s="1406" t="s">
        <v>1782</v>
      </c>
      <c r="C74" s="1385" t="s">
        <v>1852</v>
      </c>
      <c r="D74" s="1409" t="s">
        <v>1853</v>
      </c>
      <c r="E74" s="1420" t="s">
        <v>1854</v>
      </c>
      <c r="F74" s="1489">
        <v>0</v>
      </c>
      <c r="G74" s="1415" t="s">
        <v>1783</v>
      </c>
      <c r="H74" s="1203"/>
    </row>
    <row r="75" spans="1:9" ht="18" customHeight="1">
      <c r="B75" s="1403" t="s">
        <v>1820</v>
      </c>
      <c r="C75" s="1381"/>
      <c r="D75" s="1402"/>
      <c r="E75" s="1355"/>
      <c r="F75" s="1355">
        <v>0</v>
      </c>
      <c r="G75" s="1416" t="s">
        <v>1821</v>
      </c>
      <c r="H75" s="1203"/>
    </row>
    <row r="76" spans="1:9" ht="18" customHeight="1">
      <c r="B76" s="1403" t="s">
        <v>1804</v>
      </c>
      <c r="C76" s="1381"/>
      <c r="D76" s="1402"/>
      <c r="E76" s="1355"/>
      <c r="F76" s="1355">
        <v>0</v>
      </c>
      <c r="G76" s="1416" t="s">
        <v>1805</v>
      </c>
      <c r="H76" s="1203"/>
    </row>
    <row r="77" spans="1:9" ht="28.25" customHeight="1">
      <c r="B77" s="1403" t="s">
        <v>1802</v>
      </c>
      <c r="C77" s="1381"/>
      <c r="D77" s="1402"/>
      <c r="E77" s="1355"/>
      <c r="F77" s="1355">
        <v>1</v>
      </c>
      <c r="G77" s="1416" t="s">
        <v>1803</v>
      </c>
      <c r="H77" s="1203"/>
    </row>
    <row r="78" spans="1:9" ht="134.35" customHeight="1">
      <c r="B78" s="1404" t="s">
        <v>1824</v>
      </c>
      <c r="C78" s="1231" t="s">
        <v>1857</v>
      </c>
      <c r="D78" s="1409" t="s">
        <v>1855</v>
      </c>
      <c r="E78" s="1417" t="s">
        <v>1856</v>
      </c>
      <c r="F78" s="1489">
        <v>1</v>
      </c>
      <c r="G78" s="1415" t="s">
        <v>1825</v>
      </c>
      <c r="H78" s="1203"/>
    </row>
    <row r="79" spans="1:9" ht="54.85" customHeight="1">
      <c r="B79" s="1402" t="s">
        <v>1828</v>
      </c>
      <c r="C79" s="1380" t="s">
        <v>1858</v>
      </c>
      <c r="D79" s="1402" t="s">
        <v>1859</v>
      </c>
      <c r="E79" s="1389"/>
      <c r="F79" s="1389">
        <v>1</v>
      </c>
      <c r="G79" s="1414" t="s">
        <v>1829</v>
      </c>
      <c r="H79" s="1203"/>
      <c r="I79" s="1382">
        <v>0</v>
      </c>
    </row>
    <row r="80" spans="1:9" ht="46.9" customHeight="1">
      <c r="B80" s="1402" t="s">
        <v>1830</v>
      </c>
      <c r="C80" s="1380" t="s">
        <v>1860</v>
      </c>
      <c r="D80" s="1402"/>
      <c r="E80" s="1389"/>
      <c r="F80" s="1389">
        <v>1</v>
      </c>
      <c r="G80" s="1414" t="s">
        <v>1831</v>
      </c>
      <c r="H80" s="1203"/>
    </row>
    <row r="81" spans="1:8" s="1382" customFormat="1" ht="43.5" customHeight="1">
      <c r="A81" s="1705"/>
      <c r="B81" s="1402" t="s">
        <v>1833</v>
      </c>
      <c r="C81" s="1380" t="s">
        <v>1863</v>
      </c>
      <c r="D81" s="1402" t="s">
        <v>1861</v>
      </c>
      <c r="E81" s="1419" t="s">
        <v>1862</v>
      </c>
      <c r="F81" s="1389">
        <v>1</v>
      </c>
      <c r="G81" s="1414" t="s">
        <v>1832</v>
      </c>
      <c r="H81" s="1203"/>
    </row>
    <row r="82" spans="1:8" s="1382" customFormat="1" ht="24.4" customHeight="1">
      <c r="A82" s="1705"/>
      <c r="B82" s="1403" t="s">
        <v>1842</v>
      </c>
      <c r="C82" s="1381"/>
      <c r="D82" s="1402"/>
      <c r="E82" s="1381"/>
      <c r="F82" s="1355">
        <v>1</v>
      </c>
      <c r="G82" s="1416" t="s">
        <v>1843</v>
      </c>
      <c r="H82" s="1203"/>
    </row>
    <row r="83" spans="1:8" s="1382" customFormat="1" ht="24.4" customHeight="1">
      <c r="A83" s="1705"/>
      <c r="B83" s="1403" t="s">
        <v>1844</v>
      </c>
      <c r="C83" s="1381"/>
      <c r="D83" s="1402"/>
      <c r="E83" s="1381"/>
      <c r="F83" s="1355">
        <v>1</v>
      </c>
      <c r="G83" s="1416" t="s">
        <v>1845</v>
      </c>
      <c r="H83" s="1203"/>
    </row>
    <row r="84" spans="1:8" s="1382" customFormat="1" ht="71.349999999999994" customHeight="1">
      <c r="A84" s="1705"/>
      <c r="B84" s="1403" t="s">
        <v>1846</v>
      </c>
      <c r="C84" s="1381" t="s">
        <v>1864</v>
      </c>
      <c r="D84" s="1402"/>
      <c r="E84" s="1381"/>
      <c r="F84" s="1355">
        <v>1</v>
      </c>
      <c r="G84" s="1416" t="s">
        <v>1847</v>
      </c>
      <c r="H84" s="1203"/>
    </row>
    <row r="85" spans="1:8" s="1382" customFormat="1" ht="59.75" customHeight="1">
      <c r="A85" s="1705"/>
      <c r="B85" s="1402" t="s">
        <v>1776</v>
      </c>
      <c r="C85" s="1380" t="s">
        <v>1867</v>
      </c>
      <c r="D85" s="1402"/>
      <c r="E85" s="1418" t="s">
        <v>1865</v>
      </c>
      <c r="F85" s="1389">
        <v>2</v>
      </c>
      <c r="G85" s="1414" t="s">
        <v>1777</v>
      </c>
      <c r="H85" s="1203"/>
    </row>
    <row r="86" spans="1:8" s="1382" customFormat="1" ht="24.4" customHeight="1">
      <c r="A86" s="1705"/>
      <c r="B86" s="1402" t="s">
        <v>1786</v>
      </c>
      <c r="C86" s="1380" t="s">
        <v>1866</v>
      </c>
      <c r="D86" s="1402" t="s">
        <v>1853</v>
      </c>
      <c r="E86" s="1381"/>
      <c r="F86" s="1389">
        <v>2</v>
      </c>
      <c r="G86" s="1414" t="s">
        <v>1787</v>
      </c>
      <c r="H86" s="1203"/>
    </row>
    <row r="87" spans="1:8" s="1382" customFormat="1" ht="24.4" customHeight="1">
      <c r="A87" s="1705"/>
      <c r="B87" s="1403" t="s">
        <v>1798</v>
      </c>
      <c r="C87" s="1381"/>
      <c r="D87" s="1403"/>
      <c r="E87" s="1381"/>
      <c r="F87" s="1355">
        <v>2</v>
      </c>
      <c r="G87" s="1416" t="s">
        <v>1799</v>
      </c>
      <c r="H87" s="1203"/>
    </row>
    <row r="88" spans="1:8" s="1382" customFormat="1" ht="24.4" customHeight="1">
      <c r="A88" s="1705"/>
      <c r="B88" s="1402" t="s">
        <v>1806</v>
      </c>
      <c r="C88" s="1380" t="s">
        <v>1868</v>
      </c>
      <c r="D88" s="1402"/>
      <c r="E88" s="1381"/>
      <c r="F88" s="1389">
        <v>2</v>
      </c>
      <c r="G88" s="1414" t="s">
        <v>1807</v>
      </c>
      <c r="H88" s="1203"/>
    </row>
    <row r="89" spans="1:8" s="1382" customFormat="1" ht="56.35" customHeight="1">
      <c r="A89" s="1705"/>
      <c r="B89" s="1403" t="s">
        <v>1836</v>
      </c>
      <c r="C89" s="1381"/>
      <c r="D89" s="1403"/>
      <c r="E89" s="1381"/>
      <c r="F89" s="1355">
        <v>2</v>
      </c>
      <c r="G89" s="1416" t="s">
        <v>1837</v>
      </c>
      <c r="H89" s="1203"/>
    </row>
    <row r="90" spans="1:8" s="1382" customFormat="1" ht="24.4" customHeight="1">
      <c r="A90" s="1705"/>
      <c r="B90" s="1403" t="s">
        <v>1840</v>
      </c>
      <c r="C90" s="1381"/>
      <c r="D90" s="1403"/>
      <c r="E90" s="1381"/>
      <c r="F90" s="1355">
        <v>2</v>
      </c>
      <c r="G90" s="1416" t="s">
        <v>1841</v>
      </c>
      <c r="H90" s="1203"/>
    </row>
    <row r="91" spans="1:8" s="1382" customFormat="1" ht="50.75" customHeight="1">
      <c r="A91" s="1705"/>
      <c r="B91" s="1521" t="s">
        <v>1772</v>
      </c>
      <c r="C91" s="1522" t="s">
        <v>1874</v>
      </c>
      <c r="D91" s="1523" t="s">
        <v>1875</v>
      </c>
      <c r="E91" s="1524" t="s">
        <v>1876</v>
      </c>
      <c r="F91" s="1525">
        <v>3</v>
      </c>
      <c r="G91" s="1526" t="s">
        <v>1773</v>
      </c>
      <c r="H91" s="1203"/>
    </row>
    <row r="92" spans="1:8" s="1382" customFormat="1" ht="24.4" customHeight="1">
      <c r="A92" s="1705"/>
      <c r="B92" s="1488" t="s">
        <v>1784</v>
      </c>
      <c r="C92" s="1380" t="s">
        <v>1877</v>
      </c>
      <c r="D92" s="1402" t="s">
        <v>1878</v>
      </c>
      <c r="E92" s="1381"/>
      <c r="F92" s="1389">
        <v>3</v>
      </c>
      <c r="G92" s="1414" t="s">
        <v>1785</v>
      </c>
      <c r="H92" s="1203"/>
    </row>
    <row r="93" spans="1:8" s="1382" customFormat="1" ht="24.4" customHeight="1">
      <c r="A93" s="1705"/>
      <c r="B93" s="1403" t="s">
        <v>1801</v>
      </c>
      <c r="C93" s="1381"/>
      <c r="D93" s="1403"/>
      <c r="E93" s="1381"/>
      <c r="F93" s="1355">
        <v>3</v>
      </c>
      <c r="G93" s="1416" t="s">
        <v>1800</v>
      </c>
      <c r="H93" s="1203"/>
    </row>
    <row r="94" spans="1:8" s="1382" customFormat="1" ht="24.4" customHeight="1">
      <c r="A94" s="1705"/>
      <c r="B94" s="1403" t="s">
        <v>1818</v>
      </c>
      <c r="C94" s="1381"/>
      <c r="D94" s="1403"/>
      <c r="E94" s="1381"/>
      <c r="F94" s="1355">
        <v>3</v>
      </c>
      <c r="G94" s="1416" t="s">
        <v>1819</v>
      </c>
      <c r="H94" s="1203"/>
    </row>
    <row r="95" spans="1:8" s="1382" customFormat="1" ht="24.4" customHeight="1">
      <c r="A95" s="1705"/>
      <c r="B95" s="1403" t="s">
        <v>1838</v>
      </c>
      <c r="C95" s="1381"/>
      <c r="D95" s="1403"/>
      <c r="E95" s="1381"/>
      <c r="F95" s="1355">
        <v>3</v>
      </c>
      <c r="G95" s="1416" t="s">
        <v>1839</v>
      </c>
      <c r="H95" s="1203"/>
    </row>
    <row r="96" spans="1:8" s="1382" customFormat="1" ht="24.4" customHeight="1">
      <c r="A96" s="1705"/>
      <c r="B96" s="1402" t="s">
        <v>1778</v>
      </c>
      <c r="C96" s="1380" t="s">
        <v>1879</v>
      </c>
      <c r="D96" s="1402" t="s">
        <v>1881</v>
      </c>
      <c r="E96" s="1381"/>
      <c r="F96" s="1389">
        <v>4</v>
      </c>
      <c r="G96" s="1414" t="s">
        <v>1779</v>
      </c>
      <c r="H96" s="1203"/>
    </row>
    <row r="97" spans="1:8" s="1382" customFormat="1" ht="24.4" customHeight="1">
      <c r="A97" s="1705"/>
      <c r="B97" s="1403" t="s">
        <v>1812</v>
      </c>
      <c r="C97" s="1381"/>
      <c r="D97" s="1403"/>
      <c r="E97" s="1381"/>
      <c r="F97" s="1355">
        <v>4</v>
      </c>
      <c r="G97" s="1416" t="s">
        <v>1813</v>
      </c>
      <c r="H97" s="1203"/>
    </row>
    <row r="98" spans="1:8" s="1382" customFormat="1" ht="55.25" customHeight="1">
      <c r="A98" s="1705"/>
      <c r="B98" s="1402" t="s">
        <v>1826</v>
      </c>
      <c r="C98" s="1380" t="s">
        <v>1882</v>
      </c>
      <c r="D98" s="1402" t="s">
        <v>1883</v>
      </c>
      <c r="E98" s="1381"/>
      <c r="F98" s="1389">
        <v>4</v>
      </c>
      <c r="G98" s="1414" t="s">
        <v>1827</v>
      </c>
      <c r="H98" s="1203"/>
    </row>
    <row r="99" spans="1:8" s="1382" customFormat="1" ht="24.4" customHeight="1">
      <c r="A99" s="1705"/>
      <c r="B99" s="1402" t="s">
        <v>1791</v>
      </c>
      <c r="C99" s="1380"/>
      <c r="D99" s="1402"/>
      <c r="E99" s="1381"/>
      <c r="F99" s="1389">
        <v>5</v>
      </c>
      <c r="G99" s="1414" t="s">
        <v>1790</v>
      </c>
      <c r="H99" s="1203"/>
    </row>
    <row r="100" spans="1:8" s="1382" customFormat="1" ht="24.4" customHeight="1">
      <c r="A100" s="1705"/>
      <c r="B100" s="1402" t="s">
        <v>1792</v>
      </c>
      <c r="C100" s="1380"/>
      <c r="D100" s="1402"/>
      <c r="E100" s="1381"/>
      <c r="F100" s="1389">
        <v>5</v>
      </c>
      <c r="G100" s="1414" t="s">
        <v>1793</v>
      </c>
      <c r="H100" s="1203"/>
    </row>
    <row r="101" spans="1:8" s="1382" customFormat="1" ht="24.4" customHeight="1">
      <c r="A101" s="1705"/>
      <c r="B101" s="1402" t="s">
        <v>1808</v>
      </c>
      <c r="C101" s="1380"/>
      <c r="D101" s="1402"/>
      <c r="E101" s="1381"/>
      <c r="F101" s="1389">
        <v>5</v>
      </c>
      <c r="G101" s="1414" t="s">
        <v>1809</v>
      </c>
      <c r="H101" s="1203"/>
    </row>
    <row r="102" spans="1:8" s="1382" customFormat="1" ht="24.4" customHeight="1">
      <c r="A102" s="1705"/>
      <c r="B102" s="1402" t="s">
        <v>1814</v>
      </c>
      <c r="C102" s="1380"/>
      <c r="D102" s="1402"/>
      <c r="E102" s="1381"/>
      <c r="F102" s="1389">
        <v>5</v>
      </c>
      <c r="G102" s="1414" t="s">
        <v>1815</v>
      </c>
      <c r="H102" s="1203"/>
    </row>
    <row r="103" spans="1:8" s="1382" customFormat="1" ht="24.4" customHeight="1">
      <c r="A103" s="1705"/>
      <c r="B103" s="1402" t="s">
        <v>1822</v>
      </c>
      <c r="C103" s="1380"/>
      <c r="D103" s="1402"/>
      <c r="E103" s="1381"/>
      <c r="F103" s="1389">
        <v>5</v>
      </c>
      <c r="G103" s="1414" t="s">
        <v>1823</v>
      </c>
      <c r="H103" s="1203"/>
    </row>
    <row r="104" spans="1:8" s="1382" customFormat="1" ht="24.4" customHeight="1">
      <c r="A104" s="1705"/>
      <c r="B104" s="1402" t="s">
        <v>1810</v>
      </c>
      <c r="C104" s="1380"/>
      <c r="D104" s="1402"/>
      <c r="E104" s="1381"/>
      <c r="F104" s="1389">
        <v>6</v>
      </c>
      <c r="G104" s="1414" t="s">
        <v>1811</v>
      </c>
      <c r="H104" s="233"/>
    </row>
    <row r="105" spans="1:8" s="1382" customFormat="1" ht="24.4" customHeight="1">
      <c r="A105" s="1705"/>
      <c r="B105" s="1402" t="s">
        <v>1796</v>
      </c>
      <c r="C105" s="1380"/>
      <c r="D105" s="1402"/>
      <c r="E105" s="1381"/>
      <c r="F105" s="1389">
        <v>7</v>
      </c>
      <c r="G105" s="1414" t="s">
        <v>1797</v>
      </c>
      <c r="H105" s="233"/>
    </row>
    <row r="106" spans="1:8" s="1382" customFormat="1" ht="31.5" customHeight="1">
      <c r="A106" s="1705"/>
      <c r="B106" s="1402" t="s">
        <v>1774</v>
      </c>
      <c r="C106" s="1380"/>
      <c r="D106" s="1402"/>
      <c r="E106" s="1381"/>
      <c r="F106" s="1389">
        <v>9</v>
      </c>
      <c r="G106" s="1414" t="s">
        <v>1775</v>
      </c>
      <c r="H106" s="233"/>
    </row>
    <row r="107" spans="1:8" s="1382" customFormat="1" ht="24.4" customHeight="1">
      <c r="A107" s="1705"/>
      <c r="B107" s="1402" t="s">
        <v>1788</v>
      </c>
      <c r="C107" s="1380"/>
      <c r="D107" s="1402"/>
      <c r="E107" s="1381"/>
      <c r="F107" s="1389">
        <v>9</v>
      </c>
      <c r="G107" s="1414" t="s">
        <v>1789</v>
      </c>
      <c r="H107" s="233"/>
    </row>
    <row r="108" spans="1:8" s="1382" customFormat="1" ht="24.4" customHeight="1">
      <c r="A108" s="1705"/>
      <c r="B108" s="1402" t="s">
        <v>1794</v>
      </c>
      <c r="C108" s="1380"/>
      <c r="D108" s="1402"/>
      <c r="E108" s="1381"/>
      <c r="F108" s="1389">
        <v>9</v>
      </c>
      <c r="G108" s="1414" t="s">
        <v>1795</v>
      </c>
      <c r="H108" s="233"/>
    </row>
    <row r="109" spans="1:8" s="1382" customFormat="1" ht="24.4" customHeight="1">
      <c r="A109" s="1705"/>
      <c r="B109" s="1402" t="s">
        <v>1816</v>
      </c>
      <c r="C109" s="1380"/>
      <c r="D109" s="1402"/>
      <c r="E109" s="1381"/>
      <c r="F109" s="1389">
        <v>9</v>
      </c>
      <c r="G109" s="1414" t="s">
        <v>1817</v>
      </c>
      <c r="H109" s="233"/>
    </row>
    <row r="110" spans="1:8" s="1382" customFormat="1" ht="24.4" customHeight="1">
      <c r="A110" s="1705"/>
      <c r="B110" s="1402" t="s">
        <v>1835</v>
      </c>
      <c r="C110" s="1380"/>
      <c r="D110" s="1402"/>
      <c r="E110" s="1381"/>
      <c r="F110" s="1389">
        <v>9</v>
      </c>
      <c r="G110" s="1414" t="s">
        <v>1834</v>
      </c>
      <c r="H110" s="233"/>
    </row>
    <row r="111" spans="1:8" s="1382" customFormat="1" ht="41.35" customHeight="1">
      <c r="A111" s="1705"/>
      <c r="B111" s="233"/>
      <c r="C111" s="1204"/>
      <c r="D111" s="1204"/>
      <c r="G111" s="1204"/>
      <c r="H111" s="233"/>
    </row>
    <row r="112" spans="1:8" s="1382" customFormat="1" ht="34.5" customHeight="1">
      <c r="A112" s="1705"/>
      <c r="B112" s="1411" t="s">
        <v>1757</v>
      </c>
      <c r="C112" s="1490"/>
      <c r="D112" s="1490"/>
      <c r="E112" s="1490"/>
      <c r="G112" s="1204"/>
      <c r="H112" s="1203"/>
    </row>
    <row r="113" spans="1:8" s="1382" customFormat="1" ht="24.4" customHeight="1">
      <c r="A113" s="1705"/>
      <c r="B113" s="1204">
        <v>1</v>
      </c>
      <c r="C113" s="1264" t="s">
        <v>1760</v>
      </c>
      <c r="D113" s="1203" t="s">
        <v>1880</v>
      </c>
      <c r="E113" s="1203"/>
      <c r="F113" s="1383"/>
      <c r="G113" s="1204"/>
      <c r="H113" s="1203"/>
    </row>
    <row r="114" spans="1:8" s="1382" customFormat="1" ht="24.4" customHeight="1">
      <c r="A114" s="1705"/>
      <c r="B114" s="1204">
        <v>2</v>
      </c>
      <c r="C114" s="1264" t="s">
        <v>1758</v>
      </c>
      <c r="D114" s="1402" t="s">
        <v>1759</v>
      </c>
      <c r="E114" s="1402"/>
      <c r="F114" s="1389"/>
      <c r="G114" s="1204"/>
      <c r="H114" s="1203"/>
    </row>
    <row r="115" spans="1:8" s="1382" customFormat="1" ht="24.4" customHeight="1">
      <c r="A115" s="1705"/>
      <c r="B115" s="1204">
        <v>3</v>
      </c>
      <c r="C115" s="1264" t="s">
        <v>1762</v>
      </c>
      <c r="D115" s="1203" t="s">
        <v>1764</v>
      </c>
      <c r="E115" s="1203"/>
      <c r="F115" s="1383"/>
      <c r="G115" s="1204"/>
      <c r="H115" s="233"/>
    </row>
    <row r="116" spans="1:8" s="1382" customFormat="1" ht="24.4" customHeight="1">
      <c r="A116" s="1705"/>
      <c r="B116" s="1204">
        <v>4</v>
      </c>
      <c r="C116" s="1264" t="s">
        <v>1761</v>
      </c>
      <c r="D116" s="1203" t="s">
        <v>1765</v>
      </c>
      <c r="E116" s="1203"/>
      <c r="F116" s="1383"/>
      <c r="G116" s="1204"/>
      <c r="H116" s="233"/>
    </row>
    <row r="117" spans="1:8" s="1382" customFormat="1" ht="24.4" customHeight="1">
      <c r="A117" s="1705"/>
      <c r="B117" s="1204">
        <v>5</v>
      </c>
      <c r="C117" s="1264" t="s">
        <v>1762</v>
      </c>
      <c r="D117" s="1203" t="s">
        <v>1771</v>
      </c>
      <c r="E117" s="1203"/>
      <c r="F117" s="1383"/>
      <c r="G117" s="1204"/>
      <c r="H117" s="233"/>
    </row>
    <row r="118" spans="1:8" s="1382" customFormat="1" ht="24.4" customHeight="1">
      <c r="A118" s="1705"/>
      <c r="B118" s="1204">
        <v>6</v>
      </c>
      <c r="C118" s="1264" t="s">
        <v>1262</v>
      </c>
      <c r="D118" s="1203" t="s">
        <v>1766</v>
      </c>
      <c r="E118" s="1203"/>
      <c r="F118" s="1383"/>
      <c r="G118" s="1204"/>
      <c r="H118" s="233"/>
    </row>
    <row r="119" spans="1:8" s="1382" customFormat="1" ht="24.4" customHeight="1">
      <c r="A119" s="1705"/>
      <c r="B119" s="1204">
        <v>7</v>
      </c>
      <c r="C119" s="1264" t="s">
        <v>1763</v>
      </c>
      <c r="D119" s="1203" t="s">
        <v>1767</v>
      </c>
      <c r="E119" s="1203"/>
      <c r="F119" s="1383"/>
      <c r="G119" s="1204"/>
      <c r="H119" s="233"/>
    </row>
    <row r="120" spans="1:8" s="1382" customFormat="1" ht="24.4" customHeight="1">
      <c r="A120" s="1705"/>
      <c r="B120" s="1204">
        <v>8</v>
      </c>
      <c r="C120" s="1203" t="s">
        <v>1768</v>
      </c>
      <c r="D120" s="1264" t="s">
        <v>1869</v>
      </c>
      <c r="E120" s="1507"/>
      <c r="F120" s="1490"/>
      <c r="G120" s="1490"/>
      <c r="H120" s="233"/>
    </row>
    <row r="121" spans="1:8" s="1382" customFormat="1" ht="24.4" customHeight="1">
      <c r="A121" s="1705"/>
      <c r="B121" s="233"/>
      <c r="C121" s="1204"/>
      <c r="D121" s="1264" t="s">
        <v>1769</v>
      </c>
      <c r="E121" s="1507"/>
      <c r="H121" s="233"/>
    </row>
    <row r="122" spans="1:8" s="1382" customFormat="1" ht="24.4" customHeight="1">
      <c r="A122" s="1705"/>
      <c r="B122" s="233"/>
      <c r="C122" s="1204"/>
      <c r="D122" s="1264" t="s">
        <v>1770</v>
      </c>
      <c r="E122" s="1507"/>
      <c r="H122" s="233"/>
    </row>
    <row r="123" spans="1:8" s="1382" customFormat="1" ht="25.5">
      <c r="A123" s="1705"/>
      <c r="B123" s="1204">
        <v>8</v>
      </c>
      <c r="C123" s="1203" t="s">
        <v>1870</v>
      </c>
      <c r="D123" s="1264" t="s">
        <v>1871</v>
      </c>
      <c r="E123" s="1507"/>
      <c r="H123" s="233"/>
    </row>
    <row r="124" spans="1:8" s="1382" customFormat="1" ht="25.5">
      <c r="A124" s="1705"/>
      <c r="B124" s="233"/>
      <c r="C124" s="1204"/>
      <c r="D124" s="1264" t="s">
        <v>1872</v>
      </c>
      <c r="E124" s="1507"/>
      <c r="H124" s="233"/>
    </row>
    <row r="125" spans="1:8" s="1382" customFormat="1" ht="38.25">
      <c r="A125" s="1705"/>
      <c r="B125" s="233"/>
      <c r="C125" s="1204"/>
      <c r="D125" s="1264" t="s">
        <v>1873</v>
      </c>
      <c r="E125" s="1507"/>
      <c r="H125" s="233"/>
    </row>
    <row r="126" spans="1:8" s="1382" customFormat="1">
      <c r="A126" s="1705"/>
      <c r="B126" s="233"/>
      <c r="C126" s="1204"/>
      <c r="D126" s="1204"/>
      <c r="G126" s="1204"/>
      <c r="H126" s="233"/>
    </row>
  </sheetData>
  <mergeCells count="4">
    <mergeCell ref="B9:G9"/>
    <mergeCell ref="B57:G57"/>
    <mergeCell ref="B71:G71"/>
    <mergeCell ref="B43:G43"/>
  </mergeCells>
  <hyperlinks>
    <hyperlink ref="G84" r:id="rId1" xr:uid="{3D6A51A7-2F4B-44B9-8BD7-1E234D2A2CD1}"/>
    <hyperlink ref="G83" r:id="rId2" xr:uid="{19E68A41-B4AE-4A30-9487-38851C7868A2}"/>
    <hyperlink ref="G82" r:id="rId3" xr:uid="{BAE9F86A-BE51-4537-AA19-5C2D7E5896DD}"/>
    <hyperlink ref="G90" r:id="rId4" xr:uid="{1BB51FB1-5571-42E1-8AFA-054737B4D52B}"/>
    <hyperlink ref="G95" r:id="rId5" xr:uid="{2BFCC59E-2F53-45AB-ABCF-59A03AFA144B}"/>
    <hyperlink ref="G89" r:id="rId6" xr:uid="{BD93667E-E54C-46C1-99D3-0CCE05FA6F57}"/>
    <hyperlink ref="G110" r:id="rId7" xr:uid="{CEED04D5-BC2C-4F4E-9828-2570E8EF12AB}"/>
    <hyperlink ref="G81" r:id="rId8" xr:uid="{04ABF3D7-658D-4DB3-A262-89C01EF17E32}"/>
    <hyperlink ref="G80" r:id="rId9" xr:uid="{67B34E1B-2440-4F80-A686-9B5CB401F4F3}"/>
    <hyperlink ref="G79" r:id="rId10" xr:uid="{4D6C84D2-E9C8-4D2D-9B62-AE9536459D13}"/>
    <hyperlink ref="G98" r:id="rId11" xr:uid="{A77DD56F-1DB6-4491-804A-C9438B476B4C}"/>
    <hyperlink ref="G78" r:id="rId12" xr:uid="{024C2DD1-F882-4542-B40E-60C855E747AC}"/>
    <hyperlink ref="G103" r:id="rId13" xr:uid="{73CA875F-44D0-4E83-8560-D83B75AFCD09}"/>
    <hyperlink ref="G75" r:id="rId14" xr:uid="{61C345A8-97AD-4D55-9DB0-3797C4F8FE2B}"/>
    <hyperlink ref="G94" r:id="rId15" xr:uid="{0AB3B69B-CD4B-4A58-923E-2A99F1EE872C}"/>
    <hyperlink ref="G109" r:id="rId16" xr:uid="{934376B0-6AB0-4D76-A79F-BE33D8DCA242}"/>
    <hyperlink ref="G102" r:id="rId17" xr:uid="{DE4BDC99-478C-4847-B7FF-4867447D68CA}"/>
    <hyperlink ref="G97" r:id="rId18" xr:uid="{E2C7A8EA-69F2-48D6-A695-368A16C2EF79}"/>
    <hyperlink ref="G104" r:id="rId19" xr:uid="{DA20BF33-E007-47D8-806F-3A172A494848}"/>
    <hyperlink ref="G101" r:id="rId20" xr:uid="{530E2B21-8AB8-4886-BC7A-96D636E7AF5A}"/>
    <hyperlink ref="G88" r:id="rId21" xr:uid="{F0E89F7C-FE71-4F48-84D7-78B61C273998}"/>
    <hyperlink ref="G76" r:id="rId22" xr:uid="{6C9134B2-45EA-4CC4-B0C2-DF3D1D3454F4}"/>
    <hyperlink ref="G77" r:id="rId23" xr:uid="{8907B812-9953-4CFA-8314-40199DE33A07}"/>
    <hyperlink ref="G93" r:id="rId24" xr:uid="{7F396185-C956-434B-B98A-FAAA1045FCD0}"/>
    <hyperlink ref="G87" r:id="rId25" xr:uid="{F3C2672F-94DA-4D36-BD41-9E9863138DB8}"/>
    <hyperlink ref="G105" r:id="rId26" xr:uid="{EF37F45C-C8E2-4463-A2DB-D5A481EBA84F}"/>
    <hyperlink ref="G108" r:id="rId27" xr:uid="{C1A6CAAD-29C2-4D74-8A3E-D02C267088A5}"/>
    <hyperlink ref="G100" r:id="rId28" xr:uid="{DAE6103F-2D39-4C53-830C-522842DF4710}"/>
    <hyperlink ref="G99" r:id="rId29" xr:uid="{2E4D61C8-F7FC-4617-A8E3-8AFEB79478C0}"/>
    <hyperlink ref="G107" r:id="rId30" xr:uid="{04E2D03F-9213-42BC-B339-634A3A8A668C}"/>
    <hyperlink ref="G86" r:id="rId31" xr:uid="{E97E817E-A1AA-4C4B-9454-21CAE2B61E31}"/>
    <hyperlink ref="G92" r:id="rId32" xr:uid="{602BB66B-AC08-4C93-A335-7826C2ECB7AD}"/>
    <hyperlink ref="G74" r:id="rId33" xr:uid="{B1C4017D-3A03-4F50-B148-3D981F70356C}"/>
    <hyperlink ref="G73" r:id="rId34" xr:uid="{E1AE6FEC-44A1-44F8-81A5-1F0080E2ED41}"/>
    <hyperlink ref="G96" r:id="rId35" xr:uid="{27E90A6D-64B9-4316-B836-81B5202C80FD}"/>
    <hyperlink ref="G85" r:id="rId36" xr:uid="{03D19087-EEFF-41D8-86D0-75A0BDFEA7AE}"/>
    <hyperlink ref="G106" r:id="rId37" xr:uid="{F9320FDF-0F4A-47BD-86BB-358498356317}"/>
    <hyperlink ref="G91" r:id="rId38" xr:uid="{968F91FA-DE11-4A8C-9919-FDCFC4E4483A}"/>
    <hyperlink ref="G64" r:id="rId39" location="publications" xr:uid="{FB4178C4-AF9F-45EB-B540-8E350CCB2E73}"/>
    <hyperlink ref="G60" r:id="rId40" xr:uid="{DBD33CB2-E700-4412-BFAC-5F81E2A6AC96}"/>
    <hyperlink ref="G65" r:id="rId41" location="publications" xr:uid="{48689E83-E4CF-442E-92F1-61A0453AAF73}"/>
    <hyperlink ref="G59" r:id="rId42" xr:uid="{0784DE50-38FB-4B1B-A15D-E7AC9A48E617}"/>
    <hyperlink ref="G63" r:id="rId43" location="publications" xr:uid="{15D8B3C5-EAEB-4AE8-96E4-5F30014CFB92}"/>
    <hyperlink ref="G62" r:id="rId44" xr:uid="{7C2FE6AB-8B37-4493-B084-229AB6F86185}"/>
    <hyperlink ref="G61" r:id="rId45" location="my-research" xr:uid="{916BB3E1-E3F8-48FB-AFC8-98A1AD35B5E2}"/>
    <hyperlink ref="G51" r:id="rId46" xr:uid="{94128AEF-0618-4B20-96F2-256315412D25}"/>
    <hyperlink ref="G50" r:id="rId47" xr:uid="{122DB66D-695C-480A-BD11-09EB24A21A58}"/>
    <hyperlink ref="G49" r:id="rId48" xr:uid="{F99F7CF6-3185-4D69-9C28-3B218BA5C293}"/>
    <hyperlink ref="G48" r:id="rId49" xr:uid="{70651CD0-87CA-491A-85A8-7D5DE64739FD}"/>
    <hyperlink ref="G47" r:id="rId50" xr:uid="{28A16A2F-4584-4CB9-B5AA-92AEAEF3E09C}"/>
    <hyperlink ref="G46" r:id="rId51" xr:uid="{542ED762-96B9-4A2B-96D7-768ED87579B9}"/>
    <hyperlink ref="G45" r:id="rId52" xr:uid="{5F232D83-0522-44C5-A6E5-C7AE0A461A2D}"/>
    <hyperlink ref="G11" r:id="rId53" xr:uid="{CAE7F42B-71C1-4F5D-9C55-31D17FE279CB}"/>
    <hyperlink ref="G23" r:id="rId54" xr:uid="{2BED208F-F8D3-47EF-9148-24F9DB921520}"/>
    <hyperlink ref="G15" r:id="rId55" xr:uid="{6622E957-8050-4D2D-8D28-71954272C2FE}"/>
    <hyperlink ref="G30" r:id="rId56" xr:uid="{90A6A93F-C744-48FC-A8EC-06D420919F5F}"/>
    <hyperlink ref="G22" r:id="rId57" xr:uid="{A14967D5-A1A9-43C5-9866-FD6814CC4E0C}"/>
    <hyperlink ref="G35" r:id="rId58" xr:uid="{588B1BC9-309A-4ABF-9456-120BE9396E6A}"/>
    <hyperlink ref="G13" r:id="rId59" xr:uid="{4677331C-56D6-4CBF-98A4-DDB74EF9BE49}"/>
    <hyperlink ref="G14" r:id="rId60" xr:uid="{8BF80788-74F6-424D-BB9A-128172492D71}"/>
    <hyperlink ref="G36" r:id="rId61" xr:uid="{60427352-7AF6-4A80-B43C-FAC657C899A4}"/>
    <hyperlink ref="G20" r:id="rId62" xr:uid="{68419E17-2621-40F9-B234-2568229D5646}"/>
    <hyperlink ref="G37" r:id="rId63" xr:uid="{99973DCD-F206-4194-BE1D-076AFEF87C90}"/>
    <hyperlink ref="G19" r:id="rId64" xr:uid="{DC97E79F-F7C4-4368-98B6-05E7189D6B6D}"/>
    <hyperlink ref="G32" r:id="rId65" xr:uid="{375ED594-6418-4656-ACDA-31A7BA7EE099}"/>
    <hyperlink ref="G25" r:id="rId66" xr:uid="{9D64EF96-D191-4342-B910-479C840F4BA5}"/>
    <hyperlink ref="G16" r:id="rId67" xr:uid="{1253582E-284D-44D0-B115-4FD3B85A9499}"/>
    <hyperlink ref="G26" r:id="rId68" xr:uid="{062735A9-0BA5-4F7B-B416-010B354A4D8A}"/>
    <hyperlink ref="G28" r:id="rId69" xr:uid="{57591466-5B1E-4C84-963E-9C3B8CA9FAB9}"/>
    <hyperlink ref="G38" r:id="rId70" xr:uid="{996B8079-103F-4A37-B27B-1E40204513B1}"/>
    <hyperlink ref="G17" r:id="rId71" xr:uid="{AFB7BA1E-C8CC-44F0-8FC6-7F9CED6CDA76}"/>
    <hyperlink ref="G31" r:id="rId72" xr:uid="{C001464E-9191-4704-8BCC-4D8C06AB0238}"/>
    <hyperlink ref="G12" r:id="rId73" xr:uid="{1628D6F8-C47C-42FB-9402-C98CF7B769AB}"/>
    <hyperlink ref="G29" r:id="rId74" xr:uid="{31532D68-ED10-48E3-A299-5B7DB561EF3D}"/>
    <hyperlink ref="G21" r:id="rId75" xr:uid="{616769ED-D3EE-4E17-A901-EFFEEED7316A}"/>
    <hyperlink ref="G27" r:id="rId76" xr:uid="{3B3ABA3E-0A9D-4104-8CDC-D58926945D57}"/>
    <hyperlink ref="G39" r:id="rId77" xr:uid="{7D5225E7-6728-470C-A7F7-7A7F7104FF7E}"/>
    <hyperlink ref="G24" r:id="rId78" xr:uid="{596F8FD8-C9EB-4417-9BDF-A709DF0FA237}"/>
    <hyperlink ref="B40" r:id="rId79" display="http://researchers.uq.edu.au/researcher/11297" xr:uid="{67D8881F-59E9-4BE3-AD00-701171F05ACB}"/>
    <hyperlink ref="G18" r:id="rId80" xr:uid="{916A0464-6259-4B67-A1FA-B23010B25CF2}"/>
    <hyperlink ref="G33" r:id="rId81" xr:uid="{EB998744-1335-49F4-980E-72692784E71A}"/>
  </hyperlinks>
  <pageMargins left="0.7" right="0.7" top="0.75" bottom="0.75" header="0.3" footer="0.3"/>
  <pageSetup paperSize="9" orientation="portrait" r:id="rId8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الخطة الزمنية المالية</vt:lpstr>
      <vt:lpstr>Hoja1</vt:lpstr>
      <vt:lpstr>خطة الرسالة</vt:lpstr>
      <vt:lpstr>Work Plan (Gadah)</vt:lpstr>
      <vt:lpstr>Work Plan</vt:lpstr>
      <vt:lpstr>خطة العام</vt:lpstr>
      <vt:lpstr>top20</vt:lpstr>
      <vt:lpstr>CC</vt:lpstr>
      <vt:lpstr>المشرفين</vt:lpstr>
      <vt:lpstr>الجامعات</vt:lpstr>
      <vt:lpstr>BothSteps</vt:lpstr>
      <vt:lpstr>الهجرة</vt:lpstr>
      <vt:lpstr>Yasser</vt:lpstr>
      <vt:lpstr>الترشيح</vt:lpstr>
      <vt:lpstr>Hoja2</vt:lpstr>
      <vt:lpstr>دورات تدريبية</vt:lpstr>
      <vt:lpstr>ميزانية أول سنة أستراليا</vt:lpstr>
      <vt:lpstr>Hoja5</vt:lpstr>
      <vt:lpstr>المظهر العام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Ridah</dc:creator>
  <cp:lastModifiedBy>Ridah</cp:lastModifiedBy>
  <dcterms:created xsi:type="dcterms:W3CDTF">2017-07-24T15:57:18Z</dcterms:created>
  <dcterms:modified xsi:type="dcterms:W3CDTF">2018-06-25T20:07:23Z</dcterms:modified>
</cp:coreProperties>
</file>