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MS\Offers_Vrushali\84. ISGEC-GSFC\"/>
    </mc:Choice>
  </mc:AlternateContent>
  <xr:revisionPtr revIDLastSave="0" documentId="13_ncr:1_{8AC5C651-9E80-4BC8-88D7-D51277CAFF4C}" xr6:coauthVersionLast="47" xr6:coauthVersionMax="47" xr10:uidLastSave="{00000000-0000-0000-0000-000000000000}"/>
  <bookViews>
    <workbookView xWindow="-120" yWindow="-120" windowWidth="20730" windowHeight="11040" xr2:uid="{711E1E02-2D4D-4ED8-8D2D-39BCE6956B9C}"/>
  </bookViews>
  <sheets>
    <sheet name="BOM" sheetId="19" r:id="rId1"/>
    <sheet name="T&amp;C" sheetId="14" r:id="rId2"/>
  </sheets>
  <externalReferences>
    <externalReference r:id="rId3"/>
    <externalReference r:id="rId4"/>
    <externalReference r:id="rId5"/>
    <externalReference r:id="rId6"/>
  </externalReferences>
  <definedNames>
    <definedName name="__1Excel_BuiltIn_Print_Area_1_1">#REF!</definedName>
    <definedName name="_1Excel_BuiltIn_Print_Area_1_1">#REF!</definedName>
    <definedName name="a" localSheetId="0" hidden="1">{#N/A,#N/A,FALSE,"BIDS";#N/A,#N/A,FALSE,"GEN"}</definedName>
    <definedName name="a" localSheetId="1" hidden="1">{#N/A,#N/A,FALSE,"BIDS";#N/A,#N/A,FALSE,"GEN"}</definedName>
    <definedName name="a" hidden="1">{#N/A,#N/A,FALSE,"BIDS";#N/A,#N/A,FALSE,"GEN"}</definedName>
    <definedName name="b" localSheetId="0">[1]PL!#REF!</definedName>
    <definedName name="b">[1]PL!#REF!</definedName>
    <definedName name="BPTasks">'[2]Service Cal'!$AB$5</definedName>
    <definedName name="CFFHN">[1]PL!#REF!</definedName>
    <definedName name="CM" localSheetId="0">#REF!</definedName>
    <definedName name="CM" localSheetId="1">#REF!</definedName>
    <definedName name="CM">#REF!</definedName>
    <definedName name="CMService">'[3]Customer Information'!$E$48</definedName>
    <definedName name="Coefficient_Breakeven" localSheetId="0">#REF!</definedName>
    <definedName name="Coefficient_Breakeven" localSheetId="1">#REF!</definedName>
    <definedName name="Coefficient_Breakeven">#REF!</definedName>
    <definedName name="d" localSheetId="0">[1]PL!#REF!</definedName>
    <definedName name="d" localSheetId="1">[1]PL!#REF!</definedName>
    <definedName name="d">[1]PL!#REF!</definedName>
    <definedName name="DDJH" localSheetId="1">#REF!</definedName>
    <definedName name="DDJH">#REF!</definedName>
    <definedName name="DFHANZTFGNM" localSheetId="1">[1]PL!#REF!</definedName>
    <definedName name="DFHANZTFGNM">[1]PL!#REF!</definedName>
    <definedName name="DFHBN" localSheetId="1">[1]PL!#REF!</definedName>
    <definedName name="DFHBN">[1]PL!#REF!</definedName>
    <definedName name="DFTUJTJM" localSheetId="1">#REF!</definedName>
    <definedName name="DFTUJTJM">#REF!</definedName>
    <definedName name="DH" localSheetId="1">#REF!</definedName>
    <definedName name="DH">#REF!</definedName>
    <definedName name="DicountVM" localSheetId="0">#REF!</definedName>
    <definedName name="DicountVM">#REF!</definedName>
    <definedName name="Discount" localSheetId="0">#REF!</definedName>
    <definedName name="Discount">#REF!</definedName>
    <definedName name="DRHE5AHT4">[1]PL!#REF!</definedName>
    <definedName name="DRHN">[1]PL!#REF!</definedName>
    <definedName name="DTHBTMN">#REF!</definedName>
    <definedName name="DTJEDJ">#REF!</definedName>
    <definedName name="DTJYJ">#REF!</definedName>
    <definedName name="DTYUJDTYK">#REF!</definedName>
    <definedName name="e" localSheetId="0">[1]PL!#REF!</definedName>
    <definedName name="e">[1]PL!#REF!</definedName>
    <definedName name="EURO_Rate" localSheetId="0">#REF!</definedName>
    <definedName name="EURO_Rate" localSheetId="1">#REF!</definedName>
    <definedName name="EURO_Rate">#REF!</definedName>
    <definedName name="Euro_Rate1_CHF" localSheetId="0">#REF!</definedName>
    <definedName name="Euro_Rate1_CHF">#REF!</definedName>
    <definedName name="Euro_Rate1_USD" localSheetId="0">#REF!</definedName>
    <definedName name="Euro_Rate1_USD">#REF!</definedName>
    <definedName name="EURO_Rate2" localSheetId="0">#REF!</definedName>
    <definedName name="EURO_Rate2">#REF!</definedName>
    <definedName name="Euro_Rate2_CHF" localSheetId="0">#REF!</definedName>
    <definedName name="Euro_Rate2_CHF">#REF!</definedName>
    <definedName name="Euro_Rate2_USD" localSheetId="0">#REF!</definedName>
    <definedName name="Euro_Rate2_USD">#REF!</definedName>
    <definedName name="EURO_Rate3" localSheetId="0">#REF!</definedName>
    <definedName name="EURO_Rate3">#REF!</definedName>
    <definedName name="Euro_Rate3_CHF" localSheetId="0">#REF!</definedName>
    <definedName name="Euro_Rate3_CHF">#REF!</definedName>
    <definedName name="FDD">#REF!</definedName>
    <definedName name="FFTJHTJ">#REF!</definedName>
    <definedName name="FGG">#REF!</definedName>
    <definedName name="FGGJ">#REF!</definedName>
    <definedName name="FGJNDTYTYCM">#REF!</definedName>
    <definedName name="FGRY">[1]PL!#REF!</definedName>
    <definedName name="FHDHXTH">[1]PL!#REF!</definedName>
    <definedName name="FHER">#REF!</definedName>
    <definedName name="FJYK">#REF!</definedName>
    <definedName name="FTGG">[1]PL!#REF!</definedName>
    <definedName name="FTHSRTMKJ">#REF!</definedName>
    <definedName name="FTUJM">[1]PL!#REF!</definedName>
    <definedName name="Gas" localSheetId="0">#REF!</definedName>
    <definedName name="Gas" localSheetId="1">#REF!</definedName>
    <definedName name="Gas">#REF!</definedName>
    <definedName name="GE_Monthly_Rate" localSheetId="0">'[4]Customer Information'!$K$11</definedName>
    <definedName name="GE_Monthly_Rate">'[4]Customer Information'!$K$11</definedName>
    <definedName name="Generator" localSheetId="0">#REF!</definedName>
    <definedName name="Generator" localSheetId="1">#REF!</definedName>
    <definedName name="Generator">#REF!</definedName>
    <definedName name="GHJJJ" localSheetId="1">[1]PL!#REF!</definedName>
    <definedName name="GHJJJ">[1]PL!#REF!</definedName>
    <definedName name="GJGJ" localSheetId="1">[1]PL!#REF!</definedName>
    <definedName name="GJGJ">[1]PL!#REF!</definedName>
    <definedName name="HEA" localSheetId="1">#REF!</definedName>
    <definedName name="HEA">#REF!</definedName>
    <definedName name="HJHMMGCYJ" localSheetId="1">[1]PL!#REF!</definedName>
    <definedName name="HJHMMGCYJ">[1]PL!#REF!</definedName>
    <definedName name="INST_TYPE" localSheetId="1">#REF!</definedName>
    <definedName name="INST_TYPE">#REF!</definedName>
    <definedName name="_xlnm.Print_Area" localSheetId="0">BOM!$A$1:$E$33</definedName>
    <definedName name="R.Spares" localSheetId="1">[1]PL!#REF!</definedName>
    <definedName name="R.Spares">[1]PL!#REF!</definedName>
    <definedName name="RTJJ" localSheetId="1">[1]PL!#REF!</definedName>
    <definedName name="RTJJ">[1]PL!#REF!</definedName>
    <definedName name="RTJSR6TJ" localSheetId="1">[1]PL!#REF!</definedName>
    <definedName name="RTJSR6TJ">[1]PL!#REF!</definedName>
    <definedName name="RUJRDFXHTRH" localSheetId="1">[1]PL!#REF!</definedName>
    <definedName name="RUJRDFXHTRH">[1]PL!#REF!</definedName>
    <definedName name="s" localSheetId="0">[1]PL!#REF!</definedName>
    <definedName name="s">[1]PL!#REF!</definedName>
    <definedName name="sdbEBR">#REF!</definedName>
    <definedName name="sdrhht">#REF!</definedName>
    <definedName name="SJHDGJHBVCRV">[1]PL!#REF!</definedName>
    <definedName name="SR5UJ46RT">[1]PL!#REF!</definedName>
    <definedName name="Steam" localSheetId="0">#REF!</definedName>
    <definedName name="Steam" localSheetId="1">#REF!</definedName>
    <definedName name="Steam">#REF!</definedName>
    <definedName name="t" localSheetId="0">[1]PL!#REF!</definedName>
    <definedName name="t" localSheetId="1">[1]PL!#REF!</definedName>
    <definedName name="t">[1]PL!#REF!</definedName>
    <definedName name="T67UTJFJK" localSheetId="1">#REF!</definedName>
    <definedName name="T67UTJFJK">#REF!</definedName>
    <definedName name="TFFJF" localSheetId="1">[1]PL!#REF!</definedName>
    <definedName name="TFFJF">[1]PL!#REF!</definedName>
    <definedName name="TFFJJFY" localSheetId="1">#REF!</definedName>
    <definedName name="TFFJJFY">#REF!</definedName>
    <definedName name="TFHSTRJR" localSheetId="1">#REF!</definedName>
    <definedName name="TFHSTRJR">#REF!</definedName>
    <definedName name="TFJRTJM6JKRKD" localSheetId="1">#REF!</definedName>
    <definedName name="TFJRTJM6JKRKD">#REF!</definedName>
    <definedName name="TFTJ">#REF!</definedName>
    <definedName name="THTUJ">#REF!</definedName>
    <definedName name="THZTJ">#REF!</definedName>
    <definedName name="TJKMJRTKMF">#REF!</definedName>
    <definedName name="Trans_101283_AATable" localSheetId="0">[1]PL!#REF!</definedName>
    <definedName name="Trans_101283_AATable">[1]PL!#REF!</definedName>
    <definedName name="Trans_134577_AATable" localSheetId="0">[1]PL!#REF!</definedName>
    <definedName name="Trans_134577_AATable">[1]PL!#REF!</definedName>
    <definedName name="Trans_134835_AATable" localSheetId="0">[1]PL!#REF!</definedName>
    <definedName name="Trans_134835_AATable">[1]PL!#REF!</definedName>
    <definedName name="Trans_136540_AATable" localSheetId="0">[1]PL!#REF!</definedName>
    <definedName name="Trans_136540_AATable">[1]PL!#REF!</definedName>
    <definedName name="Trans_137936_AATable" localSheetId="0">[1]PL!#REF!</definedName>
    <definedName name="Trans_137936_AATable">[1]PL!#REF!</definedName>
    <definedName name="Trans_137937_AATable" localSheetId="0">[1]PL!#REF!</definedName>
    <definedName name="Trans_137937_AATable">[1]PL!#REF!</definedName>
    <definedName name="Trans_138724_AATable" localSheetId="0">[1]PL!#REF!</definedName>
    <definedName name="Trans_138724_AATable">[1]PL!#REF!</definedName>
    <definedName name="Trans_138730_AATable" localSheetId="0">[1]PL!#REF!</definedName>
    <definedName name="Trans_138730_AATable">[1]PL!#REF!</definedName>
    <definedName name="Trans_138751_AATable" localSheetId="0">[1]PL!#REF!</definedName>
    <definedName name="Trans_138751_AATable">[1]PL!#REF!</definedName>
    <definedName name="Trans_147922_AATable" localSheetId="0">[1]PL!#REF!</definedName>
    <definedName name="Trans_147922_AATable">[1]PL!#REF!</definedName>
    <definedName name="Trans_148731_AATable" localSheetId="0">[1]PL!#REF!</definedName>
    <definedName name="Trans_148731_AATable">[1]PL!#REF!</definedName>
    <definedName name="Trans_148732_AATable" localSheetId="0">[1]PL!#REF!</definedName>
    <definedName name="Trans_148732_AATable">[1]PL!#REF!</definedName>
    <definedName name="Trans_161961_AATable" localSheetId="0">[1]PL!#REF!</definedName>
    <definedName name="Trans_161961_AATable">[1]PL!#REF!</definedName>
    <definedName name="Trans_163176_AATable" localSheetId="0">[1]PL!#REF!</definedName>
    <definedName name="Trans_163176_AATable">[1]PL!#REF!</definedName>
    <definedName name="Trans_164327_AATable" localSheetId="0">[1]PL!#REF!</definedName>
    <definedName name="Trans_164327_AATable">[1]PL!#REF!</definedName>
    <definedName name="Trans_164466_AATable" localSheetId="0">[1]PL!#REF!</definedName>
    <definedName name="Trans_164466_AATable">[1]PL!#REF!</definedName>
    <definedName name="Trans_330152_AATable" localSheetId="0">[1]PL!#REF!</definedName>
    <definedName name="Trans_330152_AATable">[1]PL!#REF!</definedName>
    <definedName name="Trans_330900_AATable" localSheetId="0">[1]PL!#REF!</definedName>
    <definedName name="Trans_330900_AATable">[1]PL!#REF!</definedName>
    <definedName name="TRHTJTJ">#REF!</definedName>
    <definedName name="TRHYW45UJ">#REF!</definedName>
    <definedName name="TRJFMFXCRJY">[1]PL!#REF!</definedName>
    <definedName name="TRJJKF">#REF!</definedName>
    <definedName name="TRJT">#REF!</definedName>
    <definedName name="TRTHSZRJZX">#REF!</definedName>
    <definedName name="TRUUTIUT">[1]PL!#REF!</definedName>
    <definedName name="USD_Rate1_CHF" localSheetId="0">#REF!</definedName>
    <definedName name="USD_Rate1_CHF" localSheetId="1">#REF!</definedName>
    <definedName name="USD_Rate1_CHF">#REF!</definedName>
    <definedName name="USD_Rate2_CHF" localSheetId="0">#REF!</definedName>
    <definedName name="USD_Rate2_CHF">#REF!</definedName>
    <definedName name="VHVHMCGUK">#REF!</definedName>
    <definedName name="w" localSheetId="0">[1]PL!#REF!</definedName>
    <definedName name="w">[1]PL!#REF!</definedName>
    <definedName name="wrn.PPW." localSheetId="1" hidden="1">{#N/A,#N/A,FALSE,"BIDS";#N/A,#N/A,FALSE,"GEN"}</definedName>
    <definedName name="wrn.PPW." hidden="1">{#N/A,#N/A,FALSE,"BIDS";#N/A,#N/A,FALSE,"GEN"}</definedName>
    <definedName name="x" localSheetId="1" hidden="1">{#N/A,#N/A,FALSE,"BIDS";#N/A,#N/A,FALSE,"GEN"}</definedName>
    <definedName name="x" hidden="1">{#N/A,#N/A,FALSE,"BIDS";#N/A,#N/A,FALSE,"GEN"}</definedName>
    <definedName name="y" localSheetId="0">[1]PL!#REF!</definedName>
    <definedName name="y">[1]PL!#REF!</definedName>
    <definedName name="YJED">#REF!</definedName>
    <definedName name="YJYJJJMJM">[1]PL!#REF!</definedName>
    <definedName name="YTJRSJMS">[1]PL!#REF!</definedName>
    <definedName name="原価１" localSheetId="1">#REF!</definedName>
    <definedName name="原価１">#REF!</definedName>
    <definedName name="原価１０">#REF!</definedName>
    <definedName name="原価１１">#REF!</definedName>
    <definedName name="原価１２">#REF!</definedName>
    <definedName name="原価１３">#REF!</definedName>
    <definedName name="原価１４">#REF!</definedName>
    <definedName name="原価１５">#REF!</definedName>
    <definedName name="原価１６">#REF!</definedName>
    <definedName name="原価１７">#REF!</definedName>
    <definedName name="原価１８">#REF!</definedName>
    <definedName name="原価１９">#REF!</definedName>
    <definedName name="原価２">#REF!</definedName>
    <definedName name="原価２０">#REF!</definedName>
    <definedName name="原価３">#REF!</definedName>
    <definedName name="原価４">#REF!</definedName>
    <definedName name="原価５">#REF!</definedName>
    <definedName name="原価６">#REF!</definedName>
    <definedName name="原価７">#REF!</definedName>
    <definedName name="原価８">#REF!</definedName>
    <definedName name="原価９">#REF!</definedName>
    <definedName name="原価計算範囲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9" l="1"/>
  <c r="F18" i="19" l="1"/>
  <c r="G19" i="19" s="1"/>
  <c r="G31" i="19" s="1"/>
  <c r="F36" i="19" s="1"/>
  <c r="E31" i="19"/>
  <c r="E44" i="19"/>
  <c r="E35" i="19"/>
  <c r="L22" i="19"/>
  <c r="K22" i="19"/>
  <c r="J22" i="19"/>
  <c r="L23" i="19"/>
  <c r="K23" i="19"/>
  <c r="J23" i="19"/>
  <c r="F35" i="19"/>
  <c r="F33" i="19"/>
  <c r="G33" i="19" s="1"/>
  <c r="G24" i="19"/>
  <c r="G23" i="19"/>
  <c r="G22" i="19"/>
  <c r="J18" i="19"/>
  <c r="F19" i="19"/>
  <c r="F38" i="19" l="1"/>
  <c r="F39" i="19" s="1"/>
  <c r="E36" i="19"/>
  <c r="E38" i="19" s="1"/>
  <c r="E39" i="19" s="1"/>
  <c r="E24" i="19"/>
  <c r="E23" i="19"/>
  <c r="E22" i="19"/>
  <c r="G5" i="19" l="1"/>
</calcChain>
</file>

<file path=xl/sharedStrings.xml><?xml version="1.0" encoding="utf-8"?>
<sst xmlns="http://schemas.openxmlformats.org/spreadsheetml/2006/main" count="72" uniqueCount="71">
  <si>
    <t>Customer :</t>
  </si>
  <si>
    <t>Quote Ref :</t>
  </si>
  <si>
    <t xml:space="preserve">A. MAIN SCOPE OF SUPPLY </t>
  </si>
  <si>
    <t xml:space="preserve">Sr. No. </t>
  </si>
  <si>
    <t>Description</t>
  </si>
  <si>
    <t>Model</t>
  </si>
  <si>
    <t>I</t>
  </si>
  <si>
    <t>FM-MP-001</t>
  </si>
  <si>
    <t>TOTAL PRICE EX WORKS PUNE INR</t>
  </si>
  <si>
    <t>FORBES MARSHALL</t>
  </si>
  <si>
    <t>Price</t>
  </si>
  <si>
    <t>P&amp;F</t>
  </si>
  <si>
    <t>Payment terms</t>
  </si>
  <si>
    <t>Delivery</t>
  </si>
  <si>
    <t>Freight</t>
  </si>
  <si>
    <t>Extra at actual.</t>
  </si>
  <si>
    <t>Insurance</t>
  </si>
  <si>
    <t>Warranty</t>
  </si>
  <si>
    <t>Validity</t>
  </si>
  <si>
    <t>TERMS &amp; CONDITIONS - RUPEE PORTION</t>
  </si>
  <si>
    <t xml:space="preserve">Order to be placed at </t>
  </si>
  <si>
    <t>Forbes Marshall Pvt. Ltd. Plot No. B-85, Phase – II, Chakan Industrial Area
Village-Savardari-Chakan, Taluka-Khed Pune District – 410 501 State : Maharashtra</t>
  </si>
  <si>
    <t xml:space="preserve">Ex.Works -  Pune. </t>
  </si>
  <si>
    <t>3% extra</t>
  </si>
  <si>
    <t>Taxes &amp; Duties</t>
  </si>
  <si>
    <t>18% extra against GST</t>
  </si>
  <si>
    <t>10% payment Advance &amp; 90% against proforma invoice.</t>
  </si>
  <si>
    <t>To be discussed during commercial stage</t>
  </si>
  <si>
    <t>To be arranged by you, for which Dispatch particulars will be cabled/telexed to you immediately after Dispatch.</t>
  </si>
  <si>
    <t>Dispatch</t>
  </si>
  <si>
    <t>Unless instructed otherwise, materials will be dispatched by our Transporter or Courier. Please let us have relevant Road permit, if reqd.</t>
  </si>
  <si>
    <t>12 months from the date of commissioning or 18 months from the date of supply whichever is earlier.</t>
  </si>
  <si>
    <t>Pre-dispatch inspection</t>
  </si>
  <si>
    <t>At our Pune Works (if required). Inspection charges, if any, will be charged extra to your account.</t>
  </si>
  <si>
    <t>This offer is valid up to 30 Days</t>
  </si>
  <si>
    <t xml:space="preserve">Terms and Conditions </t>
  </si>
  <si>
    <t>This offer/sale by us shall be governed by our standard terms and condition of sale which is available on the following link:</t>
  </si>
  <si>
    <t xml:space="preserve">https://www.forbesmarshall.com/Terms-of-Sale </t>
  </si>
  <si>
    <t>Note: we reserve the right to amend the standard terms and conditions.</t>
  </si>
  <si>
    <t>SHINKAWA DIVISION</t>
  </si>
  <si>
    <t>FORBES MARSHALL PVT. LTD.</t>
  </si>
  <si>
    <t>SCOPE OF SUPPLY BY FORBES MARSHALL PUNE</t>
  </si>
  <si>
    <t>Vibration Sensor</t>
  </si>
  <si>
    <t>TAXES</t>
  </si>
  <si>
    <t>UNIT PRICE INR</t>
  </si>
  <si>
    <t>Total Price in INR</t>
  </si>
  <si>
    <t>II</t>
  </si>
  <si>
    <t>Accessories</t>
  </si>
  <si>
    <t>Vrushali Suryavanshi</t>
  </si>
  <si>
    <t>End User :</t>
  </si>
  <si>
    <t>Project :</t>
  </si>
  <si>
    <t>FM-MS-001</t>
  </si>
  <si>
    <t>M/s. ISGEC HEAVY ENGINEERING LTD</t>
  </si>
  <si>
    <t>M/s. GSFC</t>
  </si>
  <si>
    <t>600 TPD SULPHURIC ACID PLANT</t>
  </si>
  <si>
    <t>C5N-OEM-2K24-VS-OCT-084</t>
  </si>
  <si>
    <t>JPY to INR</t>
  </si>
  <si>
    <t>CBT-420-025-50-01</t>
  </si>
  <si>
    <t>Total Qty</t>
  </si>
  <si>
    <t>Service</t>
  </si>
  <si>
    <t>Extra at actuals</t>
  </si>
  <si>
    <t>By Customer</t>
  </si>
  <si>
    <t>UP in JPY</t>
  </si>
  <si>
    <t>FM-EXTC-SS-015</t>
  </si>
  <si>
    <t>Field Junction Box (For cable Termination)</t>
  </si>
  <si>
    <t>2 Wire Loop Power Sensor,
Output: 4-20mA, DCS/PLC connectivity
Measurement Range :- 0-25mm/sec RMS
2 pin MIL connector, 1/4"-28UNF female threading MOC-SS304 with Grub screw</t>
  </si>
  <si>
    <t>Mounting adaptor M8 x 1.25 mm, Length 10 mm</t>
  </si>
  <si>
    <t>Cables from JB to DCS/PLC</t>
  </si>
  <si>
    <t>INR 35,000/engg/day shall be charged extra lodging,boarding travel,air fare etc shall not be by FMPL</t>
  </si>
  <si>
    <t>Mounting pad, MOC: SS 304, with M6 x 1mm drill of size 30X30X15mm</t>
  </si>
  <si>
    <t>Extension Cable, 15-meter SS conduit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</si>
</sst>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_)"/>
  </numFmts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name val="ＭＳ Ｐゴシック"/>
      <family val="2"/>
      <charset val="128"/>
    </font>
    <font>
      <b/>
      <u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2"/>
      <color rgb="FF0000CC"/>
      <name val="Aptos Narrow"/>
      <family val="2"/>
      <scheme val="minor"/>
    </font>
    <font>
      <sz val="11"/>
      <name val="Arial"/>
      <family val="2"/>
    </font>
    <font>
      <b/>
      <u/>
      <sz val="12"/>
      <color rgb="FF0000CC"/>
      <name val="Aptos Narrow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i/>
      <sz val="16"/>
      <name val="Helv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indexed="8"/>
      <name val="Aptos Narrow"/>
      <family val="2"/>
      <scheme val="minor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0" borderId="0"/>
    <xf numFmtId="0" fontId="5" fillId="0" borderId="0"/>
    <xf numFmtId="0" fontId="3" fillId="0" borderId="0"/>
    <xf numFmtId="0" fontId="9" fillId="0" borderId="0"/>
    <xf numFmtId="0" fontId="1" fillId="2" borderId="0" applyNumberFormat="0" applyBorder="0" applyAlignment="0" applyProtection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165" fontId="21" fillId="0" borderId="0"/>
  </cellStyleXfs>
  <cellXfs count="77">
    <xf numFmtId="0" fontId="0" fillId="0" borderId="0" xfId="0"/>
    <xf numFmtId="0" fontId="4" fillId="3" borderId="0" xfId="1" applyFont="1" applyFill="1" applyAlignment="1">
      <alignment vertical="top"/>
    </xf>
    <xf numFmtId="0" fontId="6" fillId="3" borderId="0" xfId="1" applyFont="1" applyFill="1" applyAlignment="1">
      <alignment vertical="top"/>
    </xf>
    <xf numFmtId="0" fontId="6" fillId="4" borderId="0" xfId="3" applyFont="1" applyFill="1" applyAlignment="1">
      <alignment horizontal="left" vertical="top"/>
    </xf>
    <xf numFmtId="0" fontId="6" fillId="4" borderId="0" xfId="3" applyFont="1" applyFill="1" applyAlignment="1">
      <alignment vertical="top"/>
    </xf>
    <xf numFmtId="0" fontId="7" fillId="4" borderId="0" xfId="3" applyFont="1" applyFill="1" applyAlignment="1">
      <alignment horizontal="left" vertical="top"/>
    </xf>
    <xf numFmtId="0" fontId="7" fillId="4" borderId="0" xfId="3" quotePrefix="1" applyFont="1" applyFill="1" applyAlignment="1">
      <alignment horizontal="left" vertical="top"/>
    </xf>
    <xf numFmtId="164" fontId="7" fillId="4" borderId="0" xfId="3" applyNumberFormat="1" applyFont="1" applyFill="1" applyAlignment="1">
      <alignment horizontal="left" vertical="top"/>
    </xf>
    <xf numFmtId="164" fontId="4" fillId="3" borderId="0" xfId="2" applyNumberFormat="1" applyFont="1" applyFill="1" applyAlignment="1">
      <alignment horizontal="left" vertical="top" wrapText="1"/>
    </xf>
    <xf numFmtId="164" fontId="4" fillId="3" borderId="0" xfId="3" applyNumberFormat="1" applyFont="1" applyFill="1" applyAlignment="1">
      <alignment vertical="top" wrapText="1"/>
    </xf>
    <xf numFmtId="0" fontId="10" fillId="0" borderId="0" xfId="4" applyFont="1" applyAlignment="1">
      <alignment horizontal="left" vertical="center"/>
    </xf>
    <xf numFmtId="0" fontId="7" fillId="3" borderId="0" xfId="3" applyFont="1" applyFill="1" applyAlignment="1">
      <alignment vertical="top"/>
    </xf>
    <xf numFmtId="0" fontId="7" fillId="3" borderId="0" xfId="3" applyFont="1" applyFill="1" applyAlignment="1">
      <alignment horizontal="center" vertical="top"/>
    </xf>
    <xf numFmtId="0" fontId="2" fillId="5" borderId="1" xfId="2" applyFont="1" applyFill="1" applyBorder="1" applyAlignment="1">
      <alignment horizontal="center" vertical="center"/>
    </xf>
    <xf numFmtId="0" fontId="7" fillId="5" borderId="1" xfId="4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11" fillId="5" borderId="1" xfId="5" applyFont="1" applyFill="1" applyBorder="1" applyAlignment="1">
      <alignment horizontal="center" vertical="center" wrapText="1"/>
    </xf>
    <xf numFmtId="0" fontId="2" fillId="5" borderId="0" xfId="2" applyFont="1" applyFill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11" fillId="0" borderId="1" xfId="4" applyFont="1" applyBorder="1" applyAlignment="1">
      <alignment vertical="center"/>
    </xf>
    <xf numFmtId="0" fontId="11" fillId="0" borderId="1" xfId="4" applyFont="1" applyBorder="1" applyAlignment="1">
      <alignment vertical="center" wrapText="1"/>
    </xf>
    <xf numFmtId="1" fontId="4" fillId="3" borderId="0" xfId="1" applyNumberFormat="1" applyFont="1" applyFill="1" applyAlignment="1">
      <alignment vertical="top"/>
    </xf>
    <xf numFmtId="0" fontId="2" fillId="5" borderId="1" xfId="2" applyFont="1" applyFill="1" applyBorder="1" applyAlignment="1">
      <alignment horizontal="center"/>
    </xf>
    <xf numFmtId="0" fontId="2" fillId="5" borderId="0" xfId="2" applyFont="1" applyFill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1" fontId="4" fillId="0" borderId="0" xfId="2" applyNumberFormat="1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" fontId="14" fillId="5" borderId="1" xfId="2" applyNumberFormat="1" applyFont="1" applyFill="1" applyBorder="1" applyAlignment="1">
      <alignment horizontal="center"/>
    </xf>
    <xf numFmtId="0" fontId="4" fillId="3" borderId="0" xfId="1" applyFont="1" applyFill="1" applyAlignment="1">
      <alignment horizontal="center" vertical="top"/>
    </xf>
    <xf numFmtId="1" fontId="2" fillId="5" borderId="1" xfId="2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top"/>
    </xf>
    <xf numFmtId="0" fontId="15" fillId="0" borderId="0" xfId="10" applyFont="1"/>
    <xf numFmtId="0" fontId="16" fillId="0" borderId="0" xfId="2" applyFont="1"/>
    <xf numFmtId="0" fontId="5" fillId="0" borderId="0" xfId="2"/>
    <xf numFmtId="0" fontId="17" fillId="0" borderId="0" xfId="10" applyFont="1"/>
    <xf numFmtId="0" fontId="2" fillId="0" borderId="0" xfId="10" applyFont="1"/>
    <xf numFmtId="0" fontId="1" fillId="0" borderId="0" xfId="10" applyFont="1"/>
    <xf numFmtId="0" fontId="1" fillId="0" borderId="1" xfId="10" applyFont="1" applyBorder="1" applyAlignment="1">
      <alignment horizontal="justify" vertical="top"/>
    </xf>
    <xf numFmtId="0" fontId="1" fillId="0" borderId="1" xfId="10" applyFont="1" applyBorder="1" applyAlignment="1">
      <alignment horizontal="left" vertical="top" wrapText="1"/>
    </xf>
    <xf numFmtId="0" fontId="1" fillId="0" borderId="1" xfId="10" applyFont="1" applyBorder="1" applyAlignment="1">
      <alignment horizontal="justify" vertical="top" wrapText="1"/>
    </xf>
    <xf numFmtId="0" fontId="4" fillId="0" borderId="1" xfId="11" applyFont="1" applyBorder="1" applyAlignment="1">
      <alignment vertical="top" wrapText="1"/>
    </xf>
    <xf numFmtId="0" fontId="1" fillId="0" borderId="2" xfId="10" applyFont="1" applyBorder="1" applyAlignment="1">
      <alignment horizontal="justify" vertical="top" wrapText="1"/>
    </xf>
    <xf numFmtId="0" fontId="4" fillId="0" borderId="1" xfId="2" applyFont="1" applyBorder="1" applyAlignment="1">
      <alignment vertical="center" wrapText="1"/>
    </xf>
    <xf numFmtId="0" fontId="19" fillId="0" borderId="1" xfId="12" applyFont="1" applyBorder="1" applyAlignment="1" applyProtection="1"/>
    <xf numFmtId="0" fontId="20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0" xfId="2" applyFont="1" applyAlignment="1">
      <alignment vertical="center"/>
    </xf>
    <xf numFmtId="0" fontId="4" fillId="0" borderId="1" xfId="2" applyFont="1" applyBorder="1" applyAlignment="1">
      <alignment horizontal="center"/>
    </xf>
    <xf numFmtId="0" fontId="7" fillId="6" borderId="1" xfId="6" applyFont="1" applyFill="1" applyBorder="1" applyAlignment="1">
      <alignment vertical="center" wrapText="1"/>
    </xf>
    <xf numFmtId="0" fontId="7" fillId="6" borderId="1" xfId="6" applyFont="1" applyFill="1" applyBorder="1" applyAlignment="1">
      <alignment horizontal="center" vertical="center" wrapText="1"/>
    </xf>
    <xf numFmtId="0" fontId="7" fillId="0" borderId="1" xfId="6" applyFont="1" applyBorder="1" applyAlignment="1">
      <alignment vertical="center" wrapText="1"/>
    </xf>
    <xf numFmtId="0" fontId="4" fillId="0" borderId="0" xfId="2" applyFont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vertical="center" wrapText="1"/>
    </xf>
    <xf numFmtId="1" fontId="11" fillId="5" borderId="1" xfId="5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7" fillId="4" borderId="1" xfId="4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8" fillId="4" borderId="0" xfId="3" applyFont="1" applyFill="1" applyAlignment="1">
      <alignment horizontal="left" vertical="center"/>
    </xf>
    <xf numFmtId="1" fontId="2" fillId="5" borderId="0" xfId="2" applyNumberFormat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top"/>
    </xf>
    <xf numFmtId="0" fontId="24" fillId="0" borderId="1" xfId="4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top"/>
    </xf>
    <xf numFmtId="0" fontId="7" fillId="3" borderId="1" xfId="1" applyFont="1" applyFill="1" applyBorder="1" applyAlignment="1">
      <alignment vertical="top"/>
    </xf>
    <xf numFmtId="0" fontId="7" fillId="3" borderId="0" xfId="1" applyFont="1" applyFill="1" applyAlignment="1">
      <alignment vertical="top"/>
    </xf>
    <xf numFmtId="0" fontId="25" fillId="0" borderId="0" xfId="0" applyFont="1"/>
    <xf numFmtId="0" fontId="12" fillId="0" borderId="1" xfId="4" applyFont="1" applyBorder="1" applyAlignment="1">
      <alignment vertical="center"/>
    </xf>
    <xf numFmtId="0" fontId="8" fillId="4" borderId="0" xfId="3" applyFont="1" applyFill="1" applyAlignment="1">
      <alignment horizontal="left" vertical="center"/>
    </xf>
    <xf numFmtId="0" fontId="13" fillId="5" borderId="1" xfId="8" applyFont="1" applyFill="1" applyBorder="1" applyAlignment="1">
      <alignment horizontal="center" vertical="center"/>
    </xf>
    <xf numFmtId="0" fontId="1" fillId="0" borderId="1" xfId="10" applyFont="1" applyBorder="1" applyAlignment="1">
      <alignment horizontal="left" vertical="top" wrapText="1"/>
    </xf>
    <xf numFmtId="1" fontId="7" fillId="5" borderId="1" xfId="8" applyNumberFormat="1" applyFont="1" applyFill="1" applyBorder="1" applyAlignment="1">
      <alignment horizontal="center" vertical="center"/>
    </xf>
  </cellXfs>
  <cellStyles count="14">
    <cellStyle name="40% - Accent4 2" xfId="5" xr:uid="{079A86A8-C63A-46D9-82EA-0C126BC77E66}"/>
    <cellStyle name="Hyperlink 2" xfId="12" xr:uid="{BD43209C-0BA5-460F-8A90-C921A0C16581}"/>
    <cellStyle name="Normal" xfId="0" builtinId="0"/>
    <cellStyle name="Normal - Style1" xfId="13" xr:uid="{C92795A8-66F1-44D5-AC82-C155F53B362D}"/>
    <cellStyle name="Normal 2" xfId="2" xr:uid="{B88FE69B-8816-4D97-8A46-BC36EE73B749}"/>
    <cellStyle name="Normal 2 10" xfId="11" xr:uid="{54BEB64C-F078-42E6-9368-BCD93B257747}"/>
    <cellStyle name="Normal 2 2" xfId="3" xr:uid="{B7A5F94E-7F44-4294-9AB3-F3FB1EE7F377}"/>
    <cellStyle name="Normal 3 2" xfId="1" xr:uid="{A1007665-1FC8-4BCF-A7DA-1FAACFEC6D04}"/>
    <cellStyle name="Normal 3 3" xfId="7" xr:uid="{DAC2747C-64A1-4970-842D-4FE23F9648C7}"/>
    <cellStyle name="Normal 32" xfId="9" xr:uid="{036903DF-99AD-4F28-BE69-3E096665CFBC}"/>
    <cellStyle name="Normal 4 2 2" xfId="10" xr:uid="{AA85D5E9-31A6-4488-8C04-BDBA780A1CE7}"/>
    <cellStyle name="Normal_Sheet1 2" xfId="8" xr:uid="{FFA7A0F8-6776-461A-96F1-6EFF6B544BE9}"/>
    <cellStyle name="Normal_Sheet1 2 2 2 2" xfId="6" xr:uid="{5AB90EAB-250B-4D82-A579-43C87DEA38D1}"/>
    <cellStyle name="Normal_Sheet1 3" xfId="4" xr:uid="{DC6186B4-B943-4DC2-BC3E-966672AFE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115359</xdr:colOff>
      <xdr:row>0</xdr:row>
      <xdr:rowOff>0</xdr:rowOff>
    </xdr:from>
    <xdr:to>
      <xdr:col>2</xdr:col>
      <xdr:colOff>938742</xdr:colOff>
      <xdr:row>5</xdr:row>
      <xdr:rowOff>7890</xdr:rowOff>
    </xdr:to>
    <xdr:pic>
      <xdr:nvPicPr>
        <xdr:cNvPr id="2" name="Picture 1" descr="UnilinkPH">
          <a:extLst>
            <a:ext uri="{FF2B5EF4-FFF2-40B4-BE49-F238E27FC236}">
              <a16:creationId xmlns:a16="http://schemas.microsoft.com/office/drawing/2014/main" id="{3EF41A15-1F6E-4882-B138-59CF67A6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9" y="0"/>
          <a:ext cx="1823508" cy="960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1081616</xdr:colOff>
      <xdr:row>0</xdr:row>
      <xdr:rowOff>73025</xdr:rowOff>
    </xdr:from>
    <xdr:to>
      <xdr:col>4</xdr:col>
      <xdr:colOff>835579</xdr:colOff>
      <xdr:row>4</xdr:row>
      <xdr:rowOff>187325</xdr:rowOff>
    </xdr:to>
    <xdr:pic>
      <xdr:nvPicPr>
        <xdr:cNvPr id="3" name="Picture 2" descr="Shinkawa Electric Co., Ltd. (57270)">
          <a:extLst>
            <a:ext uri="{FF2B5EF4-FFF2-40B4-BE49-F238E27FC236}">
              <a16:creationId xmlns:a16="http://schemas.microsoft.com/office/drawing/2014/main" id="{90EA8C44-A58B-42C6-A450-8EF4D1522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7541" y="73025"/>
          <a:ext cx="2059013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AT_Lite_master/PAT_Lite_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supportcentral.ge.com/attachments/scmail/37115/PATLite_BOM_R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lagivi\Desktop\PA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Temporary%20Directory%201%20for%20PATLite_CondMon.zip/PATLite_CondM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Scope-Controls"/>
      <sheetName val="Scope-HW"/>
      <sheetName val="Trendmaster Configure"/>
      <sheetName val="Screen-Hydro"/>
      <sheetName val="Screen-OPS"/>
      <sheetName val="PackSys"/>
      <sheetName val="Scope-SW"/>
      <sheetName val="Scope-PartXRef"/>
      <sheetName val="Scope-TMBOP"/>
      <sheetName val="HW-SW"/>
      <sheetName val="PL"/>
      <sheetName val="Spare Parts"/>
      <sheetName val="Service Cal"/>
      <sheetName val="Service Pricing"/>
      <sheetName val="3500 Rack Layout"/>
      <sheetName val="Parts List"/>
      <sheetName val="ScopeDefaults"/>
      <sheetName val="Quotation"/>
      <sheetName val="R2 Summary"/>
      <sheetName val="RRC"/>
      <sheetName val="PriceAuthority"/>
      <sheetName val="Margin Share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Overspeed"/>
      <sheetName val="Scope-Controls"/>
      <sheetName val="Scope-HW"/>
      <sheetName val="Trendmaster Configure"/>
      <sheetName val="Scope-PartXRef"/>
      <sheetName val="Scope-SW"/>
      <sheetName val="HW-SW"/>
      <sheetName val="PL"/>
      <sheetName val="Spare Parts"/>
      <sheetName val="PackSys"/>
      <sheetName val="Scope-TMBOP"/>
      <sheetName val="3500 Rack Layout"/>
      <sheetName val="BPerformance"/>
      <sheetName val="Service Cal"/>
      <sheetName val="Service Pricing"/>
      <sheetName val="Parts List"/>
      <sheetName val="ScopeDefaults"/>
      <sheetName val="Quotation"/>
      <sheetName val="R2 Summary"/>
      <sheetName val="RRC"/>
      <sheetName val="PriceAuthority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>
        <row r="12">
          <cell r="K1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B5" t="b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Information"/>
      <sheetName val="CITemp"/>
      <sheetName val="TCP"/>
      <sheetName val="TechReg-Countries"/>
      <sheetName val="Scope-Global"/>
      <sheetName val="Scope-GP-Others"/>
      <sheetName val="Scope-GP-PM"/>
      <sheetName val="GPRack-BOM"/>
      <sheetName val="Service-Countries"/>
      <sheetName val="Scope-Recip"/>
      <sheetName val="Scope-Hydro"/>
      <sheetName val="Scope-Wireless"/>
      <sheetName val="Scope-HW"/>
      <sheetName val="Overspeed"/>
      <sheetName val="DM2K_Migration"/>
      <sheetName val="Scope-TMBOP"/>
      <sheetName val="Scope-SW"/>
      <sheetName val="Scope-SW-China"/>
      <sheetName val="Scope-BPerf"/>
      <sheetName val="Scope-EMAP-CLOC"/>
      <sheetName val="Scope-AnomAlert"/>
      <sheetName val="Scope-Rightrax"/>
      <sheetName val="Scope-3500 ENCORE"/>
      <sheetName val="Scope-3701 ADAPT.Wind"/>
      <sheetName val="EMAP-SAP-PN"/>
      <sheetName val="HW-SW"/>
      <sheetName val="PROJECT ENGINEERING"/>
      <sheetName val="PackSys"/>
      <sheetName val="FAT PRICING"/>
      <sheetName val="Spare Parts"/>
      <sheetName val="Scope-PM"/>
      <sheetName val="PL"/>
      <sheetName val="Parts List"/>
      <sheetName val="3500 Rack Layout"/>
      <sheetName val="GP-BOM-Temp"/>
      <sheetName val="Service Cal"/>
      <sheetName val="Service Pricing"/>
      <sheetName val="Machining Estimate Sheet"/>
      <sheetName val="Scope-Project Documentation"/>
      <sheetName val="Commercial Adders"/>
      <sheetName val="QuoteSetup"/>
      <sheetName val="QuoteLogic2"/>
      <sheetName val="Quotation"/>
      <sheetName val="PriceAuthority"/>
      <sheetName val="R3 SAP interface"/>
      <sheetName val="R3 SAP interface-Final"/>
      <sheetName val="Dump"/>
      <sheetName val="Revision Status"/>
    </sheetNames>
    <sheetDataSet>
      <sheetData sheetId="0" refreshError="1">
        <row r="48">
          <cell r="E48">
            <v>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e-Global"/>
      <sheetName val="GPRack-BOM"/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WiTry"/>
      <sheetName val="Scope-HW"/>
      <sheetName val="Trendmaster Configure"/>
      <sheetName val="Scope-PartXRef"/>
      <sheetName val="Overspeed"/>
      <sheetName val="DM2K_Migration"/>
      <sheetName val="Scope-SW"/>
      <sheetName val="HW-SW"/>
      <sheetName val="PL"/>
      <sheetName val="ScopeDefaults"/>
      <sheetName val="Scope-GP-Others"/>
      <sheetName val="Spare Parts"/>
      <sheetName val="Scope-TMBOP"/>
      <sheetName val="PackSys"/>
      <sheetName val="FAT PRICING"/>
      <sheetName val="PROJECT ENGINEERING"/>
      <sheetName val="Scope-PM"/>
      <sheetName val="FormatTemplate"/>
      <sheetName val="Service Cal"/>
      <sheetName val="Service Pricing"/>
      <sheetName val="UsefulLinks"/>
      <sheetName val="3500 Rack Layout"/>
      <sheetName val="Parts List"/>
      <sheetName val="Compliance"/>
      <sheetName val="Quotation"/>
      <sheetName val="QuoteSetup"/>
      <sheetName val="QuoteLogic"/>
      <sheetName val="R2 Summary"/>
      <sheetName val="RiskReview"/>
      <sheetName val="PriceAuthority"/>
      <sheetName val="Scope-SW-V5"/>
      <sheetName val="Scope-Controls"/>
      <sheetName val="Service OTR Summary"/>
      <sheetName val="BPPricing"/>
      <sheetName val="R3 SAP interface"/>
      <sheetName val="Revision Status"/>
    </sheetNames>
    <sheetDataSet>
      <sheetData sheetId="0"/>
      <sheetData sheetId="1"/>
      <sheetData sheetId="2"/>
      <sheetData sheetId="3"/>
      <sheetData sheetId="4">
        <row r="11">
          <cell r="K1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orbesmarshall.com/Terms-of-S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7966-D760-4E18-A053-96A2DAB645B4}">
  <sheetPr>
    <tabColor theme="3" tint="0.59999389629810485"/>
  </sheetPr>
  <dimension ref="B4:L44"/>
  <sheetViews>
    <sheetView tabSelected="1" view="pageBreakPreview" topLeftCell="A21" zoomScale="90" zoomScaleSheetLayoutView="90" workbookViewId="0">
      <selection activeCell="E31" sqref="E31"/>
    </sheetView>
  </sheetViews>
  <sheetFormatPr defaultColWidth="6.42578125" defaultRowHeight="15"/>
  <cols>
    <col min="1" max="1" width="2.28515625" style="1" customWidth="1"/>
    <col min="2" max="2" width="12.7109375" style="1" customWidth="1"/>
    <col min="3" max="3" width="67.42578125" style="1" bestFit="1" customWidth="1"/>
    <col min="4" max="4" width="34.5703125" style="1" customWidth="1"/>
    <col min="5" max="5" width="14" style="1" customWidth="1"/>
    <col min="6" max="6" width="13.85546875" style="1" customWidth="1"/>
    <col min="7" max="7" width="11.28515625" style="1" bestFit="1" customWidth="1"/>
    <col min="8" max="8" width="9.140625" style="1" bestFit="1" customWidth="1"/>
    <col min="9" max="9" width="11.28515625" style="1" customWidth="1"/>
    <col min="10" max="10" width="8" style="1" bestFit="1" customWidth="1"/>
    <col min="11" max="11" width="10" style="1" bestFit="1" customWidth="1"/>
    <col min="12" max="13" width="6.42578125" style="1"/>
    <col min="14" max="14" width="10" style="1" bestFit="1" customWidth="1"/>
    <col min="15" max="15" width="6.42578125" style="1"/>
    <col min="16" max="16" width="7.85546875" style="1" bestFit="1" customWidth="1"/>
    <col min="17" max="16384" width="6.42578125" style="1"/>
  </cols>
  <sheetData>
    <row r="4" spans="2:7">
      <c r="F4" s="57" t="s">
        <v>56</v>
      </c>
      <c r="G4" s="57">
        <v>0.59</v>
      </c>
    </row>
    <row r="5" spans="2:7">
      <c r="F5" s="58" t="s">
        <v>43</v>
      </c>
      <c r="G5" s="58">
        <f>1.075*1.03</f>
        <v>1.1072500000000001</v>
      </c>
    </row>
    <row r="6" spans="2:7" ht="15.75">
      <c r="B6" s="2" t="s">
        <v>0</v>
      </c>
      <c r="C6" s="3" t="s">
        <v>52</v>
      </c>
      <c r="F6" s="58"/>
      <c r="G6" s="58"/>
    </row>
    <row r="7" spans="2:7" ht="15.75">
      <c r="B7" s="2" t="s">
        <v>49</v>
      </c>
      <c r="C7" s="3" t="s">
        <v>53</v>
      </c>
      <c r="F7" s="33"/>
      <c r="G7" s="56"/>
    </row>
    <row r="8" spans="2:7" ht="15.75">
      <c r="B8" s="4" t="s">
        <v>50</v>
      </c>
      <c r="C8" s="3" t="s">
        <v>54</v>
      </c>
      <c r="F8" s="33"/>
      <c r="G8" s="56"/>
    </row>
    <row r="9" spans="2:7" ht="15.75">
      <c r="B9" s="4" t="s">
        <v>1</v>
      </c>
      <c r="C9" s="3" t="s">
        <v>55</v>
      </c>
      <c r="F9" s="33"/>
      <c r="G9" s="56"/>
    </row>
    <row r="10" spans="2:7">
      <c r="B10" s="5"/>
      <c r="C10" s="6"/>
      <c r="F10" s="33"/>
      <c r="G10" s="56"/>
    </row>
    <row r="11" spans="2:7">
      <c r="B11" s="5"/>
      <c r="C11" s="7"/>
      <c r="F11" s="33"/>
      <c r="G11" s="33"/>
    </row>
    <row r="12" spans="2:7">
      <c r="F12" s="33"/>
      <c r="G12" s="33"/>
    </row>
    <row r="13" spans="2:7">
      <c r="B13" s="73" t="s">
        <v>2</v>
      </c>
      <c r="C13" s="73"/>
      <c r="D13" s="73"/>
      <c r="E13" s="64"/>
    </row>
    <row r="14" spans="2:7">
      <c r="B14" s="8"/>
      <c r="C14" s="9"/>
    </row>
    <row r="15" spans="2:7" ht="15" customHeight="1">
      <c r="B15" s="10" t="s">
        <v>41</v>
      </c>
      <c r="C15" s="11"/>
      <c r="D15" s="11"/>
      <c r="E15" s="11"/>
    </row>
    <row r="16" spans="2:7" ht="15" customHeight="1">
      <c r="B16" s="11"/>
      <c r="C16" s="11"/>
      <c r="D16" s="11"/>
      <c r="E16" s="12"/>
    </row>
    <row r="17" spans="2:12" ht="30">
      <c r="B17" s="13" t="s">
        <v>3</v>
      </c>
      <c r="C17" s="13" t="s">
        <v>4</v>
      </c>
      <c r="D17" s="13" t="s">
        <v>5</v>
      </c>
      <c r="E17" s="14" t="s">
        <v>58</v>
      </c>
      <c r="F17" s="16" t="s">
        <v>44</v>
      </c>
      <c r="G17" s="16" t="s">
        <v>45</v>
      </c>
      <c r="H17" s="15" t="s">
        <v>62</v>
      </c>
      <c r="I17" s="17"/>
    </row>
    <row r="18" spans="2:12">
      <c r="B18" s="54" t="s">
        <v>6</v>
      </c>
      <c r="C18" s="53" t="s">
        <v>42</v>
      </c>
      <c r="D18" s="19"/>
      <c r="E18" s="19"/>
      <c r="F18" s="59">
        <f>F19</f>
        <v>10352.7875</v>
      </c>
      <c r="G18" s="16"/>
      <c r="H18" s="13"/>
      <c r="I18" s="17"/>
      <c r="J18" s="1">
        <f>21000*14</f>
        <v>294000</v>
      </c>
    </row>
    <row r="19" spans="2:12" ht="120">
      <c r="B19" s="18">
        <v>1</v>
      </c>
      <c r="C19" s="55" t="s">
        <v>65</v>
      </c>
      <c r="D19" s="19" t="s">
        <v>57</v>
      </c>
      <c r="E19" s="19">
        <v>14</v>
      </c>
      <c r="F19" s="59">
        <f>H19*0.55*1.03*1.075</f>
        <v>10352.7875</v>
      </c>
      <c r="G19" s="34">
        <f>E19*F18</f>
        <v>144939.02499999999</v>
      </c>
      <c r="H19" s="13">
        <v>17000</v>
      </c>
      <c r="I19" s="17"/>
      <c r="J19" s="65">
        <v>21000</v>
      </c>
    </row>
    <row r="20" spans="2:12">
      <c r="B20" s="18"/>
      <c r="C20" s="55"/>
      <c r="D20" s="19"/>
      <c r="E20" s="19"/>
      <c r="F20" s="59"/>
      <c r="G20" s="34"/>
      <c r="H20" s="13"/>
      <c r="I20" s="17"/>
      <c r="J20" s="65"/>
    </row>
    <row r="21" spans="2:12">
      <c r="B21" s="54" t="s">
        <v>46</v>
      </c>
      <c r="C21" s="53" t="s">
        <v>47</v>
      </c>
      <c r="D21" s="61"/>
      <c r="E21" s="19"/>
      <c r="F21" s="16"/>
      <c r="G21" s="16"/>
      <c r="H21" s="13"/>
      <c r="I21" s="17"/>
    </row>
    <row r="22" spans="2:12">
      <c r="B22" s="25">
        <v>1</v>
      </c>
      <c r="C22" s="72" t="s">
        <v>70</v>
      </c>
      <c r="D22" s="61" t="s">
        <v>63</v>
      </c>
      <c r="E22" s="19">
        <f>E19</f>
        <v>14</v>
      </c>
      <c r="F22" s="52">
        <v>1800</v>
      </c>
      <c r="G22" s="34">
        <f>F22*E22</f>
        <v>25200</v>
      </c>
      <c r="H22" s="52"/>
      <c r="I22" s="63">
        <v>1396</v>
      </c>
      <c r="J22" s="65">
        <f>F22-I22</f>
        <v>404</v>
      </c>
      <c r="K22" s="1">
        <f>J22/0.45</f>
        <v>897.77777777777771</v>
      </c>
      <c r="L22" s="1">
        <f>K22*14</f>
        <v>12568.888888888889</v>
      </c>
    </row>
    <row r="23" spans="2:12">
      <c r="B23" s="25">
        <v>2</v>
      </c>
      <c r="C23" s="71" t="s">
        <v>69</v>
      </c>
      <c r="D23" s="61" t="s">
        <v>7</v>
      </c>
      <c r="E23" s="19">
        <f>E19</f>
        <v>14</v>
      </c>
      <c r="F23" s="52">
        <v>450</v>
      </c>
      <c r="G23" s="34">
        <f>F23*E23</f>
        <v>6300</v>
      </c>
      <c r="H23" s="35"/>
      <c r="I23" s="63">
        <v>100</v>
      </c>
      <c r="J23" s="65">
        <f>F23-I23</f>
        <v>350</v>
      </c>
      <c r="K23" s="1">
        <f>J23/0.45</f>
        <v>777.77777777777771</v>
      </c>
      <c r="L23" s="1">
        <f>800*14</f>
        <v>11200</v>
      </c>
    </row>
    <row r="24" spans="2:12">
      <c r="B24" s="25">
        <v>3</v>
      </c>
      <c r="C24" s="71" t="s">
        <v>66</v>
      </c>
      <c r="D24" s="61" t="s">
        <v>51</v>
      </c>
      <c r="E24" s="19">
        <f>E19</f>
        <v>14</v>
      </c>
      <c r="F24" s="52">
        <v>120</v>
      </c>
      <c r="G24" s="34">
        <f>F24*E24</f>
        <v>1680</v>
      </c>
      <c r="H24" s="35"/>
      <c r="I24" s="63"/>
      <c r="J24" s="65"/>
    </row>
    <row r="25" spans="2:12">
      <c r="B25" s="25"/>
      <c r="C25" s="20"/>
      <c r="D25" s="61"/>
      <c r="E25" s="19"/>
      <c r="F25" s="52"/>
      <c r="G25" s="34"/>
      <c r="H25" s="35"/>
      <c r="I25" s="63"/>
      <c r="J25" s="65"/>
    </row>
    <row r="26" spans="2:12">
      <c r="B26" s="25">
        <v>4</v>
      </c>
      <c r="C26" s="21" t="s">
        <v>64</v>
      </c>
      <c r="D26" s="61" t="s">
        <v>61</v>
      </c>
      <c r="E26" s="19"/>
      <c r="F26" s="28"/>
      <c r="G26" s="60"/>
      <c r="H26" s="28"/>
      <c r="I26" s="29"/>
      <c r="J26" s="65"/>
    </row>
    <row r="27" spans="2:12">
      <c r="B27" s="25"/>
      <c r="C27" s="21"/>
      <c r="D27" s="61"/>
      <c r="E27" s="19"/>
      <c r="F27" s="28"/>
      <c r="G27" s="60"/>
      <c r="H27" s="28"/>
      <c r="I27" s="29"/>
      <c r="J27" s="65"/>
    </row>
    <row r="28" spans="2:12">
      <c r="B28" s="68">
        <v>8</v>
      </c>
      <c r="C28" s="69" t="s">
        <v>67</v>
      </c>
      <c r="D28" s="31" t="s">
        <v>61</v>
      </c>
      <c r="E28" s="62"/>
      <c r="F28" s="27"/>
      <c r="G28" s="28"/>
      <c r="H28" s="26"/>
      <c r="I28" s="30"/>
    </row>
    <row r="29" spans="2:12" ht="15.75">
      <c r="B29" s="68">
        <v>9</v>
      </c>
      <c r="C29" s="69" t="s">
        <v>59</v>
      </c>
      <c r="D29" s="67"/>
      <c r="E29" s="62" t="s">
        <v>60</v>
      </c>
      <c r="F29" s="27"/>
      <c r="G29" s="28"/>
      <c r="H29" s="26"/>
      <c r="I29" s="30"/>
    </row>
    <row r="30" spans="2:12" ht="15.75">
      <c r="B30" s="66"/>
      <c r="C30" s="35" t="s">
        <v>68</v>
      </c>
      <c r="D30" s="67"/>
      <c r="E30" s="62"/>
      <c r="F30" s="27"/>
      <c r="G30" s="28"/>
      <c r="H30" s="26"/>
      <c r="I30" s="30"/>
    </row>
    <row r="31" spans="2:12" ht="18.75">
      <c r="B31" s="74" t="s">
        <v>8</v>
      </c>
      <c r="C31" s="74"/>
      <c r="D31" s="74"/>
      <c r="E31" s="76">
        <f>E35</f>
        <v>318200</v>
      </c>
      <c r="F31" s="27"/>
      <c r="G31" s="32">
        <f>SUM(G18:G28)</f>
        <v>178119.02499999999</v>
      </c>
      <c r="H31" s="23"/>
      <c r="I31" s="24"/>
      <c r="J31" s="22"/>
      <c r="K31" s="22"/>
    </row>
    <row r="33" spans="4:8">
      <c r="F33" s="22">
        <f>E31-E35</f>
        <v>0</v>
      </c>
      <c r="G33" s="1">
        <f>F33/14</f>
        <v>0</v>
      </c>
    </row>
    <row r="34" spans="4:8">
      <c r="F34" s="22"/>
    </row>
    <row r="35" spans="4:8">
      <c r="E35" s="1">
        <f>294000+11200+13000</f>
        <v>318200</v>
      </c>
      <c r="F35" s="22">
        <f>E31</f>
        <v>318200</v>
      </c>
    </row>
    <row r="36" spans="4:8">
      <c r="E36" s="22">
        <f>G31</f>
        <v>178119.02499999999</v>
      </c>
      <c r="F36" s="22">
        <f>G31</f>
        <v>178119.02499999999</v>
      </c>
    </row>
    <row r="37" spans="4:8">
      <c r="E37" s="1">
        <v>3000</v>
      </c>
      <c r="F37" s="1">
        <v>2000</v>
      </c>
    </row>
    <row r="38" spans="4:8">
      <c r="E38" s="22">
        <f>E35-E36-E37</f>
        <v>137080.97500000001</v>
      </c>
      <c r="F38" s="22">
        <f>F35-F36-F37</f>
        <v>138080.97500000001</v>
      </c>
      <c r="H38" s="1">
        <f>E31/14</f>
        <v>22728.571428571428</v>
      </c>
    </row>
    <row r="39" spans="4:8">
      <c r="E39" s="1">
        <f>E38/E35%</f>
        <v>43.080130421118795</v>
      </c>
      <c r="F39" s="1">
        <f>F38/F35%</f>
        <v>43.39439817724702</v>
      </c>
    </row>
    <row r="41" spans="4:8">
      <c r="D41" s="70"/>
    </row>
    <row r="44" spans="4:8">
      <c r="E44" s="1">
        <f>42000*7</f>
        <v>294000</v>
      </c>
    </row>
  </sheetData>
  <mergeCells count="2">
    <mergeCell ref="B13:D13"/>
    <mergeCell ref="B31:D31"/>
  </mergeCells>
  <pageMargins left="0.23622047244094491" right="0.23622047244094491" top="0.23622047244094491" bottom="0.23622047244094491" header="0.23622047244094491" footer="0.23622047244094491"/>
  <pageSetup paperSize="9" scale="52" orientation="portrait" r:id="rId1"/>
  <headerFooter alignWithMargins="0">
    <oddFooter xml:space="preserve">&amp;C&amp;"Arial,Bold"Main System BOM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27E-DDB7-4A30-A27A-800D5CA09486}">
  <sheetPr>
    <pageSetUpPr fitToPage="1"/>
  </sheetPr>
  <dimension ref="A1:B24"/>
  <sheetViews>
    <sheetView workbookViewId="0">
      <selection activeCell="A24" sqref="A24"/>
    </sheetView>
  </sheetViews>
  <sheetFormatPr defaultRowHeight="14.25"/>
  <cols>
    <col min="1" max="1" width="23.42578125" style="37" customWidth="1"/>
    <col min="2" max="2" width="74.7109375" style="37" customWidth="1"/>
    <col min="3" max="16384" width="9.140625" style="38"/>
  </cols>
  <sheetData>
    <row r="1" spans="1:2" ht="15.75">
      <c r="A1" s="36" t="s">
        <v>9</v>
      </c>
    </row>
    <row r="3" spans="1:2" ht="15.75">
      <c r="A3" s="39" t="s">
        <v>19</v>
      </c>
      <c r="B3" s="40"/>
    </row>
    <row r="4" spans="1:2" ht="15">
      <c r="A4" s="41"/>
      <c r="B4" s="41"/>
    </row>
    <row r="5" spans="1:2" ht="45">
      <c r="A5" s="42" t="s">
        <v>20</v>
      </c>
      <c r="B5" s="43" t="s">
        <v>21</v>
      </c>
    </row>
    <row r="6" spans="1:2" ht="15">
      <c r="A6" s="44" t="s">
        <v>10</v>
      </c>
      <c r="B6" s="43" t="s">
        <v>22</v>
      </c>
    </row>
    <row r="7" spans="1:2" ht="15">
      <c r="A7" s="44" t="s">
        <v>11</v>
      </c>
      <c r="B7" s="43" t="s">
        <v>23</v>
      </c>
    </row>
    <row r="8" spans="1:2" ht="15">
      <c r="A8" s="44" t="s">
        <v>24</v>
      </c>
      <c r="B8" s="43" t="s">
        <v>25</v>
      </c>
    </row>
    <row r="9" spans="1:2" ht="15">
      <c r="A9" s="44" t="s">
        <v>12</v>
      </c>
      <c r="B9" s="43" t="s">
        <v>26</v>
      </c>
    </row>
    <row r="10" spans="1:2" ht="15">
      <c r="A10" s="44" t="s">
        <v>13</v>
      </c>
      <c r="B10" s="45" t="s">
        <v>27</v>
      </c>
    </row>
    <row r="11" spans="1:2" ht="15">
      <c r="A11" s="44" t="s">
        <v>14</v>
      </c>
      <c r="B11" s="43" t="s">
        <v>15</v>
      </c>
    </row>
    <row r="12" spans="1:2" ht="30">
      <c r="A12" s="44" t="s">
        <v>16</v>
      </c>
      <c r="B12" s="43" t="s">
        <v>28</v>
      </c>
    </row>
    <row r="13" spans="1:2" ht="30">
      <c r="A13" s="44" t="s">
        <v>29</v>
      </c>
      <c r="B13" s="43" t="s">
        <v>30</v>
      </c>
    </row>
    <row r="14" spans="1:2" ht="30">
      <c r="A14" s="44" t="s">
        <v>17</v>
      </c>
      <c r="B14" s="45" t="s">
        <v>31</v>
      </c>
    </row>
    <row r="15" spans="1:2" ht="30">
      <c r="A15" s="44" t="s">
        <v>32</v>
      </c>
      <c r="B15" s="43" t="s">
        <v>33</v>
      </c>
    </row>
    <row r="16" spans="1:2" ht="15">
      <c r="A16" s="46" t="s">
        <v>18</v>
      </c>
      <c r="B16" s="46" t="s">
        <v>34</v>
      </c>
    </row>
    <row r="17" spans="1:2" ht="30">
      <c r="A17" s="75" t="s">
        <v>35</v>
      </c>
      <c r="B17" s="47" t="s">
        <v>36</v>
      </c>
    </row>
    <row r="18" spans="1:2">
      <c r="A18" s="75"/>
      <c r="B18" s="48" t="s">
        <v>37</v>
      </c>
    </row>
    <row r="19" spans="1:2" ht="15">
      <c r="A19" s="75"/>
      <c r="B19" s="47" t="s">
        <v>38</v>
      </c>
    </row>
    <row r="20" spans="1:2" ht="15">
      <c r="A20" s="49"/>
      <c r="B20" s="50"/>
    </row>
    <row r="21" spans="1:2" ht="15">
      <c r="A21" s="40" t="s">
        <v>48</v>
      </c>
      <c r="B21" s="41"/>
    </row>
    <row r="22" spans="1:2" ht="15">
      <c r="A22" s="51" t="s">
        <v>39</v>
      </c>
      <c r="B22" s="41"/>
    </row>
    <row r="23" spans="1:2" ht="15">
      <c r="B23" s="41"/>
    </row>
    <row r="24" spans="1:2" ht="15">
      <c r="A24" s="51" t="s">
        <v>40</v>
      </c>
    </row>
  </sheetData>
  <mergeCells count="1">
    <mergeCell ref="A17:A19"/>
  </mergeCells>
  <hyperlinks>
    <hyperlink ref="B18" r:id="rId1" display="https://www.forbesmarshall.com/Terms-of-Sale" xr:uid="{679AFBDA-5621-4104-979B-D5C4358E1017}"/>
  </hyperlinks>
  <pageMargins left="0.7" right="0.7" top="0.75" bottom="0.75" header="0.3" footer="0.3"/>
  <pageSetup paperSize="9" scale="8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736AD8909844F9A704F2468388BC4" ma:contentTypeVersion="4" ma:contentTypeDescription="Create a new document." ma:contentTypeScope="" ma:versionID="87fbe9eb288dc05f64963a3bb8153636">
  <xsd:schema xmlns:xsd="http://www.w3.org/2001/XMLSchema" xmlns:xs="http://www.w3.org/2001/XMLSchema" xmlns:p="http://schemas.microsoft.com/office/2006/metadata/properties" xmlns:ns3="4c2be52d-515f-4d87-af1a-23ce8fcb4703" targetNamespace="http://schemas.microsoft.com/office/2006/metadata/properties" ma:root="true" ma:fieldsID="f676ed0efbb1a1d01459bf1e893bd5fe" ns3:_="">
    <xsd:import namespace="4c2be52d-515f-4d87-af1a-23ce8fcb47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be52d-515f-4d87-af1a-23ce8fcb4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7C7A3-338A-4003-9E96-55A8AD0E3E47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4c2be52d-515f-4d87-af1a-23ce8fcb4703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CFE792D-DCBD-4FE8-9814-0E937CC84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be52d-515f-4d87-af1a-23ce8fcb4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E45C8E-A569-4FE5-A8B7-D889DB747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T&amp;C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VRUSHALI SURYAWANSHI(5CD8334CHZ)</dc:creator>
  <cp:lastModifiedBy>VRUSHALI SURYAWANSHI(5CD8334CHZ)</cp:lastModifiedBy>
  <cp:lastPrinted>2024-07-09T12:55:36Z</cp:lastPrinted>
  <dcterms:created xsi:type="dcterms:W3CDTF">2024-06-17T09:15:30Z</dcterms:created>
  <dcterms:modified xsi:type="dcterms:W3CDTF">2024-11-13T05:14:56Z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0x010100CC9736AD8909844F9A704F2468388BC4</vt:lpwstr>
  </property>
</Properties>
</file>