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Riddhi Bhargava\Documents\"/>
    </mc:Choice>
  </mc:AlternateContent>
  <xr:revisionPtr revIDLastSave="0" documentId="8_{9B298BCC-BECE-497C-A65B-7C1F27025A3B}" xr6:coauthVersionLast="47" xr6:coauthVersionMax="47" xr10:uidLastSave="{00000000-0000-0000-0000-000000000000}"/>
  <bookViews>
    <workbookView xWindow="-110" yWindow="-110" windowWidth="19420" windowHeight="10300" firstSheet="1" activeTab="1" xr2:uid="{00000000-000D-0000-FFFF-FFFF00000000}"/>
  </bookViews>
  <sheets>
    <sheet name="Data Dictionary" sheetId="3" state="hidden" r:id="rId1"/>
    <sheet name="Switchbacks" sheetId="1" r:id="rId2"/>
    <sheet name="Q1.1" sheetId="6" r:id="rId3"/>
    <sheet name="Q1.2" sheetId="13" r:id="rId4"/>
    <sheet name="1.3.1" sheetId="18" r:id="rId5"/>
    <sheet name="Q1.3" sheetId="19" r:id="rId6"/>
    <sheet name="Q1.4" sheetId="20" r:id="rId7"/>
    <sheet name="Q2.1" sheetId="9" r:id="rId8"/>
    <sheet name="Q2.2" sheetId="15" r:id="rId9"/>
  </sheets>
  <definedNames>
    <definedName name="_xlnm._FilterDatabase" localSheetId="1" hidden="1">Switchbacks!$A$1:$N$127</definedName>
  </definedNames>
  <calcPr calcId="191029"/>
  <pivotCaches>
    <pivotCache cacheId="0" r:id="rId10"/>
    <pivotCache cacheId="1" r:id="rId11"/>
    <pivotCache cacheId="2"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3" l="1"/>
  <c r="I5" i="6"/>
  <c r="AC12" i="15"/>
  <c r="S13" i="15"/>
  <c r="I12" i="15"/>
  <c r="AH8" i="9"/>
  <c r="V8" i="9"/>
  <c r="J8" i="9"/>
  <c r="G36" i="6"/>
  <c r="G33" i="6"/>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2" i="1"/>
  <c r="L3" i="1" l="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M53" i="1" s="1"/>
  <c r="L54" i="1"/>
  <c r="M54" i="1" s="1"/>
  <c r="L55" i="1"/>
  <c r="M55" i="1" s="1"/>
  <c r="L56" i="1"/>
  <c r="M56" i="1" s="1"/>
  <c r="L57" i="1"/>
  <c r="M57" i="1" s="1"/>
  <c r="L58" i="1"/>
  <c r="M58" i="1" s="1"/>
  <c r="L59" i="1"/>
  <c r="M59" i="1" s="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M125" i="1" s="1"/>
  <c r="L126" i="1"/>
  <c r="M126" i="1" s="1"/>
  <c r="L127" i="1"/>
  <c r="M127" i="1" s="1"/>
  <c r="L2" i="1"/>
  <c r="M2" i="1" s="1"/>
</calcChain>
</file>

<file path=xl/sharedStrings.xml><?xml version="1.0" encoding="utf-8"?>
<sst xmlns="http://schemas.openxmlformats.org/spreadsheetml/2006/main" count="854" uniqueCount="143">
  <si>
    <t>city_id</t>
  </si>
  <si>
    <t>period_start</t>
  </si>
  <si>
    <t>wait_time</t>
  </si>
  <si>
    <t>treat</t>
  </si>
  <si>
    <t>commute</t>
  </si>
  <si>
    <t>trips_pool</t>
  </si>
  <si>
    <t>rider_cancellations</t>
  </si>
  <si>
    <t>total_driver_payout</t>
  </si>
  <si>
    <t>total_matches</t>
  </si>
  <si>
    <t>total_double_matches</t>
  </si>
  <si>
    <t>Boston</t>
  </si>
  <si>
    <t>2 mins</t>
  </si>
  <si>
    <t>5 mins</t>
  </si>
  <si>
    <t>Data Dictionary</t>
  </si>
  <si>
    <t>Variable</t>
  </si>
  <si>
    <t>Type</t>
  </si>
  <si>
    <t>Definition</t>
  </si>
  <si>
    <t>Numeric</t>
  </si>
  <si>
    <t>String</t>
  </si>
  <si>
    <t>Date</t>
  </si>
  <si>
    <t>"Switchbacks" Tab</t>
  </si>
  <si>
    <t xml:space="preserve">Start date and time for the 160-minute time period of the current observation. </t>
  </si>
  <si>
    <t>This variable takes on two possible values: "2 mins" if the matching algorithm let riders wait up to 2 minutes during the current time period; "5 mins" if the matching algorithm let riders wait up to 5 minutes during the current time period.</t>
  </si>
  <si>
    <t>Boolean</t>
  </si>
  <si>
    <t>This variable takes on two possible values: "TRUE" if wait_time equals "5 mins"; "FALSE" if wait_time equals "2 mins".</t>
  </si>
  <si>
    <t>This variable takes on two possible values: "TRUE" if the time period happens during rush hours (7-9:40AM or 3-5:40PM), "FALSE" otherwise.</t>
  </si>
  <si>
    <t>Total number of requested trips that were cancelled by the rider in the current time period.</t>
  </si>
  <si>
    <t>Total number of POOL trips completed in the current time period. Each matched ride request is a separate trip.</t>
  </si>
  <si>
    <t>Total number of Express POOL trips completed in the current time period. Each matched ride request is a separate trip.</t>
  </si>
  <si>
    <t>Location where the experiment took place. In the data it is always equal to "Boston."</t>
  </si>
  <si>
    <t xml:space="preserve">Total dollars paid to drivers for trips completed in the current time period. This is equal to Uber's total costs for matching trips in the current time period. </t>
  </si>
  <si>
    <t>trips_express</t>
  </si>
  <si>
    <t>Number of completed trips during the current time period that were paired with at least another rider for part of the trip. Each matched ride request is a separate trip, so two separate riders matched together would count as two matches.</t>
  </si>
  <si>
    <t>Number of completed trips during the current time period that were paired with at least two other riders for part of the trip. Each matched ride request is a separate trip, so three separate riders matched together would count as three double matches.</t>
  </si>
  <si>
    <t>Grand Total</t>
  </si>
  <si>
    <t>Row Labels</t>
  </si>
  <si>
    <t>FALSE</t>
  </si>
  <si>
    <t>TRUE</t>
  </si>
  <si>
    <t xml:space="preserve">Total trips </t>
  </si>
  <si>
    <t xml:space="preserve">Average of Total trips </t>
  </si>
  <si>
    <t xml:space="preserve"> </t>
  </si>
  <si>
    <t>t-Test: Two-Sample Assuming Unequal Variances</t>
  </si>
  <si>
    <t>Variable 1</t>
  </si>
  <si>
    <t>Variable 2</t>
  </si>
  <si>
    <t>Mean</t>
  </si>
  <si>
    <t>Variance</t>
  </si>
  <si>
    <t>Observations</t>
  </si>
  <si>
    <t>Hypothesized Mean Difference</t>
  </si>
  <si>
    <t>df</t>
  </si>
  <si>
    <t>t Stat</t>
  </si>
  <si>
    <t>P(T&lt;=t) one-tail</t>
  </si>
  <si>
    <t>t Critical one-tail</t>
  </si>
  <si>
    <t>P(T&lt;=t) two-tail</t>
  </si>
  <si>
    <t>t Critical two-tail</t>
  </si>
  <si>
    <t xml:space="preserve">Rate of each ride-share </t>
  </si>
  <si>
    <t xml:space="preserve">Total number of trips </t>
  </si>
  <si>
    <t xml:space="preserve">Rider cancellation </t>
  </si>
  <si>
    <t xml:space="preserve">Payouts </t>
  </si>
  <si>
    <t>Profit</t>
  </si>
  <si>
    <t>Column Labels</t>
  </si>
  <si>
    <t>Difference</t>
  </si>
  <si>
    <t xml:space="preserve">H1: Number of ride-share trips is higher in commuting hours </t>
  </si>
  <si>
    <t xml:space="preserve">H0: Number of ride-share trips is not higher in commuting hours </t>
  </si>
  <si>
    <t>Average of trips_express</t>
  </si>
  <si>
    <t>Average of trips_pool</t>
  </si>
  <si>
    <t xml:space="preserve">Rate of using trips pool </t>
  </si>
  <si>
    <t xml:space="preserve">Rate of using trips express </t>
  </si>
  <si>
    <t>Commute= false</t>
  </si>
  <si>
    <t>Commute= true</t>
  </si>
  <si>
    <t>3000-3099</t>
  </si>
  <si>
    <t>3100-3199</t>
  </si>
  <si>
    <t>3200-3299</t>
  </si>
  <si>
    <t>Trips_Pool</t>
  </si>
  <si>
    <t>Trips_express</t>
  </si>
  <si>
    <t>Ride type</t>
  </si>
  <si>
    <t xml:space="preserve">Number of trips </t>
  </si>
  <si>
    <t xml:space="preserve">Count of Number of trips </t>
  </si>
  <si>
    <t>700-799</t>
  </si>
  <si>
    <t>800-899</t>
  </si>
  <si>
    <t>900-999</t>
  </si>
  <si>
    <t>1000-1099</t>
  </si>
  <si>
    <t>1100-1199</t>
  </si>
  <si>
    <t>1200-1299</t>
  </si>
  <si>
    <t>1300-1399</t>
  </si>
  <si>
    <t>1400-1499</t>
  </si>
  <si>
    <t>1500-1599</t>
  </si>
  <si>
    <t>1600-1699</t>
  </si>
  <si>
    <t>1700-1799</t>
  </si>
  <si>
    <t>1800-1899</t>
  </si>
  <si>
    <t>1900-1999</t>
  </si>
  <si>
    <t>2000-2099</t>
  </si>
  <si>
    <t>2100-2199</t>
  </si>
  <si>
    <t>2200-2299</t>
  </si>
  <si>
    <t>2300-2399</t>
  </si>
  <si>
    <t>2400-2499</t>
  </si>
  <si>
    <t>2500-2599</t>
  </si>
  <si>
    <t>2600-2699</t>
  </si>
  <si>
    <t>2700-2799</t>
  </si>
  <si>
    <t>2900-2999</t>
  </si>
  <si>
    <t>Since the P value is smaller, we reject the null hypothesis and conclude that there is a statistical difference and number of ride-share trips is higher during commuting hours</t>
  </si>
  <si>
    <t>Part-2 =&gt; rate of using ride-share service</t>
  </si>
  <si>
    <t>Using pivot table, I got the three parameters below</t>
  </si>
  <si>
    <t>Then the rate of using each ride share service was calculated</t>
  </si>
  <si>
    <t xml:space="preserve">It can be seen that the rate of using trips express is greater than the rate of using trips pool </t>
  </si>
  <si>
    <t xml:space="preserve">We use the t-test to compare the mean values of the two tables we got using the pivot table. We use the P-value from one tail test since the test is uni-directional. </t>
  </si>
  <si>
    <t xml:space="preserve">Rough data- which is required for the main question </t>
  </si>
  <si>
    <t>Since for all the questions we have to compare the average between two groups, I first arranged the required data from the switchbacks using pivot tables and then did t-test. Two tail t-test was used since it was two-directional</t>
  </si>
  <si>
    <t xml:space="preserve">H0: There is no significant difference in the average of rider cancellations between treat and control groups during commute hours </t>
  </si>
  <si>
    <t xml:space="preserve">H0: There is no significant difference in the average number of ride shares between treat and control groups during commute hours </t>
  </si>
  <si>
    <t xml:space="preserve">H1: There is significant difference in the average number of ride shares between treat and control groups during commute hours </t>
  </si>
  <si>
    <t xml:space="preserve">H1: There is significant difference in the average number of ride cancellations between treat and control groups during commute hours </t>
  </si>
  <si>
    <t xml:space="preserve">Since the p-value is smaller than 0.05, we reject the null hypothesis and conclude that there is significant difference in the average number of ride cancellations between treat and control groups during commute hours </t>
  </si>
  <si>
    <t xml:space="preserve">Since the p-value is greater than 0.05, we fail to reject the null hypothesis and conclude that there is no significant difference in the average number of ride shares between treat and control groups during commute hours </t>
  </si>
  <si>
    <t>Rider cancellations</t>
  </si>
  <si>
    <t xml:space="preserve">H0: There is no significant difference in the average payouts between treat and control groups during commute hours </t>
  </si>
  <si>
    <t xml:space="preserve">H1: There is significant difference in the average payouts between treat and control groups during commute hours </t>
  </si>
  <si>
    <t xml:space="preserve">Since the p-value is greater than 0.05, we fail to reject the null hypothesis and conclude that there is no significant difference in the average payouts between treat and control groups during commute hours </t>
  </si>
  <si>
    <t xml:space="preserve">H0: There is no significant difference in the average number of ride shares between treat and control groups during non-commute hours </t>
  </si>
  <si>
    <t xml:space="preserve">H1: There is significant difference in the average number of ride shares between treat and control groups during non-commute hours </t>
  </si>
  <si>
    <t xml:space="preserve">Since the p-value is greater than 0.05, we fail to reject the null hypothesis and conclude that there is no significant difference in the average number of ride shares between treat and control groups during non- commute hours </t>
  </si>
  <si>
    <t xml:space="preserve">H0: There is no significant difference in the average of rider cancellations between treat and control groups during non-commute hours </t>
  </si>
  <si>
    <t xml:space="preserve">H1: There is significant difference in the average number of ride cancellations between treat and control groups during non-commute hours </t>
  </si>
  <si>
    <t xml:space="preserve">Since the p-value is smaller than 0.05, we reject the null hypothesis and conclude that there is significant difference in the average number of ride cancellations between treat and control groups during non-commute hours </t>
  </si>
  <si>
    <t xml:space="preserve">H0: There is no significant difference in the average payouts between treat and control groups during non-commute hours </t>
  </si>
  <si>
    <t xml:space="preserve">H1: There is significant difference in the average payouts between treat and control groups during non-commute hours </t>
  </si>
  <si>
    <t xml:space="preserve">Since the p-value is greater than 0.05, we fail to reject the null hypothesis and conclude that there is no significant difference in the average payouts between treat and control groups during non-commute hours </t>
  </si>
  <si>
    <t>1. Since the total number of trips was required for analysis, first I created a column in Switchback and added the trips pool and trips express</t>
  </si>
  <si>
    <t>2. Using the required fields, I created the pivot table below</t>
  </si>
  <si>
    <t>3. Now I created a hypothesis based on the analysis we require and used the t-test to see the difference in average</t>
  </si>
  <si>
    <t xml:space="preserve">Since the p-value is greater than 0.05, we fail to reject the null hypothesis and conclude that there is no significant difference in the average profit between commute and non-commute hours groups during commute hours </t>
  </si>
  <si>
    <t>1. We are given the rate of service for pool and express trips. I made a column for profit in the switchback and calculated it by multiplying the cost with the total number of trips and then substracting it from the total rider payout.</t>
  </si>
  <si>
    <t>2. Then I stacked the profit according to the commute false and true below.</t>
  </si>
  <si>
    <t xml:space="preserve">3. Using t-test I compared the difference in the mean of both </t>
  </si>
  <si>
    <t>H0: There is no significant difference in the Uber's profit between commuting and non-commuting hours</t>
  </si>
  <si>
    <t>H1: There is significant difference in the Uber's profit between commuting and non-commuting hours</t>
  </si>
  <si>
    <t>1. I copy pasted the required data in another sheer and stacked trips pool and express on top of one another</t>
  </si>
  <si>
    <t>2. I used this table to create a pivot table (shown in next worksheet)</t>
  </si>
  <si>
    <t>3. I grouped the data into 100s for easy visualization.</t>
  </si>
  <si>
    <t>4. Using the pivot table analysis tools, I created the histogram for both required fields</t>
  </si>
  <si>
    <t>5. Finally, I provided a filter for users to filter between commute and non- commute</t>
  </si>
  <si>
    <t xml:space="preserve">This gives me the total count of ride-share service for each service in one graph </t>
  </si>
  <si>
    <t>Screenshot of code in Google colab</t>
  </si>
  <si>
    <t xml:space="preserve">The bandwidth was chosen to get the best possible smooth curve. A little trial and error was also required.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</si>
</sst>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1"/>
      <color theme="1"/>
      <name val="Calibri"/>
      <family val="2"/>
      <scheme val="minor"/>
    </font>
    <font>
      <b/>
      <sz val="14"/>
      <color theme="1"/>
      <name val="Calibri"/>
      <family val="2"/>
      <scheme val="minor"/>
    </font>
    <font>
      <i/>
      <sz val="12"/>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4" tint="0.7999816888943144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4">
    <xf numFmtId="0" fontId="0" fillId="0" borderId="0" xfId="0"/>
    <xf numFmtId="22" fontId="0" fillId="0" borderId="0" xfId="0" applyNumberFormat="1"/>
    <xf numFmtId="0" fontId="19" fillId="0" borderId="0" xfId="0" applyFont="1" applyAlignment="1">
      <alignment vertical="center"/>
    </xf>
    <xf numFmtId="0" fontId="0" fillId="0" borderId="0" xfId="0" applyAlignment="1">
      <alignment vertical="center"/>
    </xf>
    <xf numFmtId="0" fontId="18" fillId="0" borderId="0" xfId="0" applyFont="1" applyAlignment="1">
      <alignment vertical="center"/>
    </xf>
    <xf numFmtId="0" fontId="0" fillId="0" borderId="0" xfId="0" applyAlignment="1">
      <alignment vertical="center" wrapText="1"/>
    </xf>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10" xfId="0" applyBorder="1"/>
    <xf numFmtId="0" fontId="20" fillId="0" borderId="11" xfId="0" applyFont="1" applyBorder="1" applyAlignment="1">
      <alignment horizontal="center"/>
    </xf>
    <xf numFmtId="0" fontId="0" fillId="0" borderId="0" xfId="0" applyAlignment="1">
      <alignment horizontal="center"/>
    </xf>
    <xf numFmtId="0" fontId="16" fillId="0" borderId="0" xfId="0" applyFont="1"/>
    <xf numFmtId="0" fontId="0" fillId="33" borderId="0" xfId="0" applyFill="1"/>
    <xf numFmtId="0" fontId="0" fillId="0" borderId="0" xfId="0" applyAlignment="1">
      <alignment horizontal="center" wrapText="1"/>
    </xf>
    <xf numFmtId="0" fontId="0" fillId="34" borderId="0" xfId="0" applyFill="1"/>
    <xf numFmtId="0" fontId="0" fillId="36" borderId="0" xfId="0" applyFill="1" applyAlignment="1">
      <alignment horizontal="center"/>
    </xf>
    <xf numFmtId="0" fontId="0" fillId="37" borderId="0" xfId="0" applyFill="1"/>
    <xf numFmtId="0" fontId="0" fillId="37" borderId="20" xfId="0" applyFill="1" applyBorder="1"/>
    <xf numFmtId="0" fontId="0" fillId="37" borderId="21" xfId="0" applyFill="1" applyBorder="1"/>
    <xf numFmtId="0" fontId="0" fillId="37" borderId="22" xfId="0" applyFill="1" applyBorder="1"/>
    <xf numFmtId="0" fontId="0" fillId="38" borderId="0" xfId="0" applyFill="1"/>
    <xf numFmtId="0" fontId="20" fillId="0" borderId="17" xfId="0" applyFont="1" applyBorder="1" applyAlignment="1">
      <alignment horizontal="center"/>
    </xf>
    <xf numFmtId="0" fontId="0" fillId="37" borderId="23" xfId="0" applyFill="1" applyBorder="1"/>
    <xf numFmtId="0" fontId="0" fillId="37" borderId="24" xfId="0" applyFill="1" applyBorder="1"/>
    <xf numFmtId="0" fontId="0" fillId="0" borderId="12" xfId="0" applyBorder="1" applyAlignment="1">
      <alignment wrapText="1"/>
    </xf>
    <xf numFmtId="0" fontId="0" fillId="0" borderId="16"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7" xfId="0" applyBorder="1" applyAlignment="1">
      <alignment wrapText="1"/>
    </xf>
    <xf numFmtId="0" fontId="0" fillId="0" borderId="15" xfId="0" applyBorder="1" applyAlignment="1">
      <alignment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35" borderId="0" xfId="0" applyFill="1" applyAlignment="1">
      <alignment horizontal="center" wrapText="1"/>
    </xf>
    <xf numFmtId="0" fontId="0" fillId="35" borderId="10" xfId="0" applyFill="1" applyBorder="1" applyAlignment="1">
      <alignment horizontal="center" wrapText="1"/>
    </xf>
    <xf numFmtId="0" fontId="0" fillId="35" borderId="0" xfId="0" applyFill="1"/>
    <xf numFmtId="0" fontId="0" fillId="0" borderId="18" xfId="0" applyBorder="1" applyAlignment="1">
      <alignment horizontal="center" wrapText="1"/>
    </xf>
    <xf numFmtId="0" fontId="0" fillId="0" borderId="19" xfId="0" applyBorder="1" applyAlignment="1">
      <alignment horizontal="center" wrapText="1"/>
    </xf>
    <xf numFmtId="0" fontId="0" fillId="0" borderId="0" xfId="0" applyAlignment="1">
      <alignment horizontal="center" wrapText="1"/>
    </xf>
    <xf numFmtId="0" fontId="0" fillId="0" borderId="0" xfId="0"/>
    <xf numFmtId="0" fontId="16" fillId="0" borderId="0" xfId="0" applyFont="1" applyAlignment="1">
      <alignment horizontal="center"/>
    </xf>
    <xf numFmtId="0" fontId="0" fillId="36"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[719 Assignment 2_Riddhi .xlsx]Q1.3!PivotTable2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alpha val="8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alpha val="78000"/>
            </a:srgb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alpha val="5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'Q1.3'!$B$3:$B$4</c:f>
              <c:strCache>
                <c:ptCount val="1"/>
                <c:pt idx="0">
                  <c:v>Trips_express</c:v>
                </c:pt>
              </c:strCache>
            </c:strRef>
          </c:tx>
          <c:spPr>
            <a:solidFill>
              <a:schemeClr val="accent1"/>
            </a:solidFill>
            <a:ln>
              <a:noFill/>
            </a:ln>
            <a:effectLst/>
          </c:spPr>
          <c:invertIfNegative val="0"/>
          <c:cat>
            <c:strRef>
              <c:f>'Q1.3'!$A$5:$A$30</c:f>
              <c:strCache>
                <c:ptCount val="25"/>
                <c:pt idx="0">
                  <c:v>700-799</c:v>
                </c:pt>
                <c:pt idx="1">
                  <c:v>800-899</c:v>
                </c:pt>
                <c:pt idx="2">
                  <c:v>900-999</c:v>
                </c:pt>
                <c:pt idx="3">
                  <c:v>1000-1099</c:v>
                </c:pt>
                <c:pt idx="4">
                  <c:v>1100-1199</c:v>
                </c:pt>
                <c:pt idx="5">
                  <c:v>1200-1299</c:v>
                </c:pt>
                <c:pt idx="6">
                  <c:v>1300-1399</c:v>
                </c:pt>
                <c:pt idx="7">
                  <c:v>1400-1499</c:v>
                </c:pt>
                <c:pt idx="8">
                  <c:v>1500-1599</c:v>
                </c:pt>
                <c:pt idx="9">
                  <c:v>1600-1699</c:v>
                </c:pt>
                <c:pt idx="10">
                  <c:v>1700-1799</c:v>
                </c:pt>
                <c:pt idx="11">
                  <c:v>1800-1899</c:v>
                </c:pt>
                <c:pt idx="12">
                  <c:v>1900-1999</c:v>
                </c:pt>
                <c:pt idx="13">
                  <c:v>2000-2099</c:v>
                </c:pt>
                <c:pt idx="14">
                  <c:v>2100-2199</c:v>
                </c:pt>
                <c:pt idx="15">
                  <c:v>2200-2299</c:v>
                </c:pt>
                <c:pt idx="16">
                  <c:v>2300-2399</c:v>
                </c:pt>
                <c:pt idx="17">
                  <c:v>2400-2499</c:v>
                </c:pt>
                <c:pt idx="18">
                  <c:v>2500-2599</c:v>
                </c:pt>
                <c:pt idx="19">
                  <c:v>2600-2699</c:v>
                </c:pt>
                <c:pt idx="20">
                  <c:v>2700-2799</c:v>
                </c:pt>
                <c:pt idx="21">
                  <c:v>2900-2999</c:v>
                </c:pt>
                <c:pt idx="22">
                  <c:v>3000-3099</c:v>
                </c:pt>
                <c:pt idx="23">
                  <c:v>3100-3199</c:v>
                </c:pt>
                <c:pt idx="24">
                  <c:v>3200-3299</c:v>
                </c:pt>
              </c:strCache>
            </c:strRef>
          </c:cat>
          <c:val>
            <c:numRef>
              <c:f>'Q1.3'!$B$5:$B$30</c:f>
              <c:numCache>
                <c:formatCode>General</c:formatCode>
                <c:ptCount val="25"/>
                <c:pt idx="9">
                  <c:v>1</c:v>
                </c:pt>
                <c:pt idx="11">
                  <c:v>3</c:v>
                </c:pt>
                <c:pt idx="12">
                  <c:v>9</c:v>
                </c:pt>
                <c:pt idx="13">
                  <c:v>11</c:v>
                </c:pt>
                <c:pt idx="14">
                  <c:v>7</c:v>
                </c:pt>
                <c:pt idx="15">
                  <c:v>16</c:v>
                </c:pt>
                <c:pt idx="16">
                  <c:v>11</c:v>
                </c:pt>
                <c:pt idx="17">
                  <c:v>15</c:v>
                </c:pt>
                <c:pt idx="18">
                  <c:v>15</c:v>
                </c:pt>
                <c:pt idx="19">
                  <c:v>7</c:v>
                </c:pt>
                <c:pt idx="20">
                  <c:v>5</c:v>
                </c:pt>
                <c:pt idx="21">
                  <c:v>2</c:v>
                </c:pt>
                <c:pt idx="22">
                  <c:v>1</c:v>
                </c:pt>
                <c:pt idx="23">
                  <c:v>2</c:v>
                </c:pt>
                <c:pt idx="24">
                  <c:v>1</c:v>
                </c:pt>
              </c:numCache>
            </c:numRef>
          </c:val>
          <c:extLst>
            <c:ext xmlns:c16="http://schemas.microsoft.com/office/drawing/2014/chart" uri="{C3380CC4-5D6E-409C-BE32-E72D297353CC}">
              <c16:uniqueId val="{00000000-1E2A-4AE6-888C-C0FA06948484}"/>
            </c:ext>
          </c:extLst>
        </c:ser>
        <c:ser>
          <c:idx val="1"/>
          <c:order val="1"/>
          <c:tx>
            <c:strRef>
              <c:f>'Q1.3'!$C$3:$C$4</c:f>
              <c:strCache>
                <c:ptCount val="1"/>
                <c:pt idx="0">
                  <c:v>Trips_Pool</c:v>
                </c:pt>
              </c:strCache>
            </c:strRef>
          </c:tx>
          <c:spPr>
            <a:solidFill>
              <a:srgbClr val="FFC000">
                <a:alpha val="55000"/>
              </a:srgbClr>
            </a:solidFill>
            <a:ln>
              <a:noFill/>
            </a:ln>
            <a:effectLst/>
          </c:spPr>
          <c:invertIfNegative val="0"/>
          <c:cat>
            <c:strRef>
              <c:f>'Q1.3'!$A$5:$A$30</c:f>
              <c:strCache>
                <c:ptCount val="25"/>
                <c:pt idx="0">
                  <c:v>700-799</c:v>
                </c:pt>
                <c:pt idx="1">
                  <c:v>800-899</c:v>
                </c:pt>
                <c:pt idx="2">
                  <c:v>900-999</c:v>
                </c:pt>
                <c:pt idx="3">
                  <c:v>1000-1099</c:v>
                </c:pt>
                <c:pt idx="4">
                  <c:v>1100-1199</c:v>
                </c:pt>
                <c:pt idx="5">
                  <c:v>1200-1299</c:v>
                </c:pt>
                <c:pt idx="6">
                  <c:v>1300-1399</c:v>
                </c:pt>
                <c:pt idx="7">
                  <c:v>1400-1499</c:v>
                </c:pt>
                <c:pt idx="8">
                  <c:v>1500-1599</c:v>
                </c:pt>
                <c:pt idx="9">
                  <c:v>1600-1699</c:v>
                </c:pt>
                <c:pt idx="10">
                  <c:v>1700-1799</c:v>
                </c:pt>
                <c:pt idx="11">
                  <c:v>1800-1899</c:v>
                </c:pt>
                <c:pt idx="12">
                  <c:v>1900-1999</c:v>
                </c:pt>
                <c:pt idx="13">
                  <c:v>2000-2099</c:v>
                </c:pt>
                <c:pt idx="14">
                  <c:v>2100-2199</c:v>
                </c:pt>
                <c:pt idx="15">
                  <c:v>2200-2299</c:v>
                </c:pt>
                <c:pt idx="16">
                  <c:v>2300-2399</c:v>
                </c:pt>
                <c:pt idx="17">
                  <c:v>2400-2499</c:v>
                </c:pt>
                <c:pt idx="18">
                  <c:v>2500-2599</c:v>
                </c:pt>
                <c:pt idx="19">
                  <c:v>2600-2699</c:v>
                </c:pt>
                <c:pt idx="20">
                  <c:v>2700-2799</c:v>
                </c:pt>
                <c:pt idx="21">
                  <c:v>2900-2999</c:v>
                </c:pt>
                <c:pt idx="22">
                  <c:v>3000-3099</c:v>
                </c:pt>
                <c:pt idx="23">
                  <c:v>3100-3199</c:v>
                </c:pt>
                <c:pt idx="24">
                  <c:v>3200-3299</c:v>
                </c:pt>
              </c:strCache>
            </c:strRef>
          </c:cat>
          <c:val>
            <c:numRef>
              <c:f>'Q1.3'!$C$5:$C$30</c:f>
              <c:numCache>
                <c:formatCode>General</c:formatCode>
                <c:ptCount val="25"/>
                <c:pt idx="0">
                  <c:v>1</c:v>
                </c:pt>
                <c:pt idx="1">
                  <c:v>1</c:v>
                </c:pt>
                <c:pt idx="2">
                  <c:v>3</c:v>
                </c:pt>
                <c:pt idx="3">
                  <c:v>9</c:v>
                </c:pt>
                <c:pt idx="4">
                  <c:v>10</c:v>
                </c:pt>
                <c:pt idx="5">
                  <c:v>15</c:v>
                </c:pt>
                <c:pt idx="6">
                  <c:v>18</c:v>
                </c:pt>
                <c:pt idx="7">
                  <c:v>17</c:v>
                </c:pt>
                <c:pt idx="8">
                  <c:v>13</c:v>
                </c:pt>
                <c:pt idx="9">
                  <c:v>8</c:v>
                </c:pt>
                <c:pt idx="10">
                  <c:v>5</c:v>
                </c:pt>
                <c:pt idx="11">
                  <c:v>3</c:v>
                </c:pt>
                <c:pt idx="12">
                  <c:v>2</c:v>
                </c:pt>
                <c:pt idx="15">
                  <c:v>1</c:v>
                </c:pt>
              </c:numCache>
            </c:numRef>
          </c:val>
          <c:extLst>
            <c:ext xmlns:c16="http://schemas.microsoft.com/office/drawing/2014/chart" uri="{C3380CC4-5D6E-409C-BE32-E72D297353CC}">
              <c16:uniqueId val="{00000001-1E2A-4AE6-888C-C0FA06948484}"/>
            </c:ext>
          </c:extLst>
        </c:ser>
        <c:dLbls>
          <c:showLegendKey val="0"/>
          <c:showVal val="0"/>
          <c:showCatName val="0"/>
          <c:showSerName val="0"/>
          <c:showPercent val="0"/>
          <c:showBubbleSize val="0"/>
        </c:dLbls>
        <c:gapWidth val="0"/>
        <c:overlap val="100"/>
        <c:axId val="951777007"/>
        <c:axId val="818702752"/>
      </c:barChart>
      <c:catAx>
        <c:axId val="95177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702752"/>
        <c:crosses val="autoZero"/>
        <c:auto val="1"/>
        <c:lblAlgn val="ctr"/>
        <c:lblOffset val="100"/>
        <c:noMultiLvlLbl val="0"/>
      </c:catAx>
      <c:valAx>
        <c:axId val="81870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77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193674</xdr:colOff>
      <xdr:row>1</xdr:row>
      <xdr:rowOff>98424</xdr:rowOff>
    </xdr:from>
    <xdr:to>
      <xdr:col>14</xdr:col>
      <xdr:colOff>304799</xdr:colOff>
      <xdr:row>20</xdr:row>
      <xdr:rowOff>107949</xdr:rowOff>
    </xdr:to>
    <xdr:graphicFrame macro="">
      <xdr:nvGraphicFramePr>
        <xdr:cNvPr id="2" name="Chart 1">
          <a:extLst>
            <a:ext uri="{FF2B5EF4-FFF2-40B4-BE49-F238E27FC236}">
              <a16:creationId xmlns:a16="http://schemas.microsoft.com/office/drawing/2014/main" id="{63156045-7EAA-DDB2-E6F2-095AEEAD9E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12</xdr:col>
      <xdr:colOff>336941</xdr:colOff>
      <xdr:row>26</xdr:row>
      <xdr:rowOff>25644</xdr:rowOff>
    </xdr:to>
    <xdr:pic>
      <xdr:nvPicPr>
        <xdr:cNvPr id="4" name="Picture 3">
          <a:extLst>
            <a:ext uri="{FF2B5EF4-FFF2-40B4-BE49-F238E27FC236}">
              <a16:creationId xmlns:a16="http://schemas.microsoft.com/office/drawing/2014/main" id="{63D3B470-1509-90A0-47A0-F7FFF5049219}"/>
            </a:ext>
          </a:extLst>
        </xdr:cNvPr>
        <xdr:cNvPicPr>
          <a:picLocks noChangeAspect="1"/>
        </xdr:cNvPicPr>
      </xdr:nvPicPr>
      <xdr:blipFill>
        <a:blip xmlns:r="http://schemas.openxmlformats.org/officeDocument/2006/relationships" r:embed="rId1"/>
        <a:stretch>
          <a:fillRect/>
        </a:stretch>
      </xdr:blipFill>
      <xdr:spPr>
        <a:xfrm>
          <a:off x="1104900" y="393700"/>
          <a:ext cx="7601341" cy="4750044"/>
        </a:xfrm>
        <a:prstGeom prst="rect">
          <a:avLst/>
        </a:prstGeom>
      </xdr:spPr>
    </xdr:pic>
    <xdr:clientData/>
  </xdr:twoCellAnchor>
  <xdr:twoCellAnchor editAs="oneCell">
    <xdr:from>
      <xdr:col>2</xdr:col>
      <xdr:colOff>0</xdr:colOff>
      <xdr:row>29</xdr:row>
      <xdr:rowOff>0</xdr:rowOff>
    </xdr:from>
    <xdr:to>
      <xdr:col>9</xdr:col>
      <xdr:colOff>31989</xdr:colOff>
      <xdr:row>45</xdr:row>
      <xdr:rowOff>76366</xdr:rowOff>
    </xdr:to>
    <xdr:pic>
      <xdr:nvPicPr>
        <xdr:cNvPr id="5" name="Picture 4">
          <a:extLst>
            <a:ext uri="{FF2B5EF4-FFF2-40B4-BE49-F238E27FC236}">
              <a16:creationId xmlns:a16="http://schemas.microsoft.com/office/drawing/2014/main" id="{E0B04B7D-0FAC-7FE8-E6E6-3AAA218DC39C}"/>
            </a:ext>
          </a:extLst>
        </xdr:cNvPr>
        <xdr:cNvPicPr>
          <a:picLocks noChangeAspect="1"/>
        </xdr:cNvPicPr>
      </xdr:nvPicPr>
      <xdr:blipFill>
        <a:blip xmlns:r="http://schemas.openxmlformats.org/officeDocument/2006/relationships" r:embed="rId2"/>
        <a:stretch>
          <a:fillRect/>
        </a:stretch>
      </xdr:blipFill>
      <xdr:spPr>
        <a:xfrm>
          <a:off x="1765300" y="5708650"/>
          <a:ext cx="4654789" cy="322596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ddhi Bhargava" refreshedDate="45320.874093865743" createdVersion="8" refreshedVersion="8" minRefreshableVersion="3" recordCount="126" xr:uid="{082BCC38-53B5-44B8-BE2F-BF41FF0EB781}">
  <cacheSource type="worksheet">
    <worksheetSource ref="A1:M127" sheet="Switchbacks"/>
  </cacheSource>
  <cacheFields count="13">
    <cacheField name="city_id" numFmtId="0">
      <sharedItems/>
    </cacheField>
    <cacheField name="period_start" numFmtId="22">
      <sharedItems containsSemiMixedTypes="0" containsNonDate="0" containsDate="1" containsString="0" minDate="2018-02-19T07:00:00" maxDate="2018-03-05T04:20:00"/>
    </cacheField>
    <cacheField name="wait_time" numFmtId="0">
      <sharedItems/>
    </cacheField>
    <cacheField name="treat" numFmtId="0">
      <sharedItems count="2">
        <b v="0"/>
        <b v="1"/>
      </sharedItems>
    </cacheField>
    <cacheField name="commute" numFmtId="0">
      <sharedItems count="2">
        <b v="1"/>
        <b v="0"/>
      </sharedItems>
    </cacheField>
    <cacheField name="trips_pool" numFmtId="0">
      <sharedItems containsSemiMixedTypes="0" containsString="0" containsNumber="1" containsInteger="1" minValue="771" maxValue="2241" count="116">
        <n v="1415"/>
        <n v="1461"/>
        <n v="1362"/>
        <n v="1984"/>
        <n v="1371"/>
        <n v="1401"/>
        <n v="1216"/>
        <n v="1691"/>
        <n v="1248"/>
        <n v="1815"/>
        <n v="1594"/>
        <n v="1629"/>
        <n v="1640"/>
        <n v="1173"/>
        <n v="1853"/>
        <n v="1145"/>
        <n v="1490"/>
        <n v="1560"/>
        <n v="1916"/>
        <n v="1664"/>
        <n v="1039"/>
        <n v="1741"/>
        <n v="1596"/>
        <n v="1408"/>
        <n v="1304"/>
        <n v="1268"/>
        <n v="1498"/>
        <n v="1519"/>
        <n v="1744"/>
        <n v="1502"/>
        <n v="1555"/>
        <n v="1620"/>
        <n v="1021"/>
        <n v="987"/>
        <n v="1324"/>
        <n v="1178"/>
        <n v="1253"/>
        <n v="1177"/>
        <n v="1364"/>
        <n v="1635"/>
        <n v="1346"/>
        <n v="771"/>
        <n v="1283"/>
        <n v="1273"/>
        <n v="1598"/>
        <n v="1409"/>
        <n v="1593"/>
        <n v="1201"/>
        <n v="930"/>
        <n v="1064"/>
        <n v="1005"/>
        <n v="1745"/>
        <n v="1514"/>
        <n v="1259"/>
        <n v="1587"/>
        <n v="1311"/>
        <n v="1422"/>
        <n v="1435"/>
        <n v="1739"/>
        <n v="1251"/>
        <n v="1414"/>
        <n v="1474"/>
        <n v="1499"/>
        <n v="1548"/>
        <n v="1923"/>
        <n v="1412"/>
        <n v="1473"/>
        <n v="1121"/>
        <n v="1249"/>
        <n v="990"/>
        <n v="1674"/>
        <n v="829"/>
        <n v="1053"/>
        <n v="1385"/>
        <n v="1481"/>
        <n v="1174"/>
        <n v="1716"/>
        <n v="1419"/>
        <n v="1529"/>
        <n v="1557"/>
        <n v="1075"/>
        <n v="1099"/>
        <n v="1482"/>
        <n v="1875"/>
        <n v="1377"/>
        <n v="1742"/>
        <n v="1957"/>
        <n v="1492"/>
        <n v="1202"/>
        <n v="1292"/>
        <n v="1270"/>
        <n v="1069"/>
        <n v="1293"/>
        <n v="1782"/>
        <n v="1389"/>
        <n v="1425"/>
        <n v="1390"/>
        <n v="2241"/>
        <n v="1355"/>
        <n v="1348"/>
        <n v="1710"/>
        <n v="1165"/>
        <n v="1630"/>
        <n v="1302"/>
        <n v="1103"/>
        <n v="1087"/>
        <n v="1156"/>
        <n v="1515"/>
        <n v="1151"/>
        <n v="1818"/>
        <n v="1393"/>
        <n v="1718"/>
        <n v="1303"/>
        <n v="1157"/>
        <n v="1170"/>
        <n v="1360"/>
      </sharedItems>
    </cacheField>
    <cacheField name="trips_express" numFmtId="0">
      <sharedItems containsSemiMixedTypes="0" containsString="0" containsNumber="1" containsInteger="1" minValue="1638" maxValue="4507" count="119">
        <n v="3245"/>
        <n v="2363"/>
        <n v="2184"/>
        <n v="3584"/>
        <n v="2580"/>
        <n v="2022"/>
        <n v="2543"/>
        <n v="2018"/>
        <n v="2481"/>
        <n v="2539"/>
        <n v="2773"/>
        <n v="2380"/>
        <n v="3290"/>
        <n v="1891"/>
        <n v="2305"/>
        <n v="2419"/>
        <n v="1949"/>
        <n v="2309"/>
        <n v="3469"/>
        <n v="2320"/>
        <n v="3188"/>
        <n v="3392"/>
        <n v="2256"/>
        <n v="1638"/>
        <n v="2561"/>
        <n v="2121"/>
        <n v="2198"/>
        <n v="2377"/>
        <n v="2060"/>
        <n v="2276"/>
        <n v="4507"/>
        <n v="2229"/>
        <n v="2243"/>
        <n v="2540"/>
        <n v="2015"/>
        <n v="2054"/>
        <n v="3591"/>
        <n v="2479"/>
        <n v="2664"/>
        <n v="3946"/>
        <n v="2397"/>
        <n v="1988"/>
        <n v="2467"/>
        <n v="2296"/>
        <n v="2515"/>
        <n v="2141"/>
        <n v="2620"/>
        <n v="2565"/>
        <n v="2434"/>
        <n v="2582"/>
        <n v="2666"/>
        <n v="2437"/>
        <n v="2500"/>
        <n v="2140"/>
        <n v="2496"/>
        <n v="3062"/>
        <n v="2457"/>
        <n v="1914"/>
        <n v="2736"/>
        <n v="2244"/>
        <n v="3292"/>
        <n v="1996"/>
        <n v="2371"/>
        <n v="2762"/>
        <n v="2234"/>
        <n v="2905"/>
        <n v="2928"/>
        <n v="2225"/>
        <n v="2525"/>
        <n v="2608"/>
        <n v="1867"/>
        <n v="3800"/>
        <n v="2055"/>
        <n v="2280"/>
        <n v="3638"/>
        <n v="2668"/>
        <n v="1932"/>
        <n v="2273"/>
        <n v="3043"/>
        <n v="2742"/>
        <n v="2137"/>
        <n v="3851"/>
        <n v="2534"/>
        <n v="2604"/>
        <n v="1915"/>
        <n v="2517"/>
        <n v="3217"/>
        <n v="2361"/>
        <n v="2953"/>
        <n v="3349"/>
        <n v="2524"/>
        <n v="1961"/>
        <n v="1845"/>
        <n v="3212"/>
        <n v="2235"/>
        <n v="2090"/>
        <n v="3400"/>
        <n v="2459"/>
        <n v="2091"/>
        <n v="2031"/>
        <n v="2287"/>
        <n v="2501"/>
        <n v="2471"/>
        <n v="2732"/>
        <n v="2453"/>
        <n v="2081"/>
        <n v="3110"/>
        <n v="2158"/>
        <n v="2403"/>
        <n v="2254"/>
        <n v="2059"/>
        <n v="2793"/>
        <n v="1970"/>
        <n v="2301"/>
        <n v="2655"/>
        <n v="2334"/>
        <n v="2359"/>
        <n v="2240"/>
        <n v="2421"/>
      </sharedItems>
    </cacheField>
    <cacheField name="rider_cancellations" numFmtId="0">
      <sharedItems containsSemiMixedTypes="0" containsString="0" containsNumber="1" containsInteger="1" minValue="95" maxValue="355" count="76">
        <n v="256"/>
        <n v="203"/>
        <n v="118"/>
        <n v="355"/>
        <n v="181"/>
        <n v="135"/>
        <n v="103"/>
        <n v="150"/>
        <n v="131"/>
        <n v="284"/>
        <n v="166"/>
        <n v="185"/>
        <n v="236"/>
        <n v="144"/>
        <n v="159"/>
        <n v="182"/>
        <n v="125"/>
        <n v="180"/>
        <n v="245"/>
        <n v="183"/>
        <n v="168"/>
        <n v="290"/>
        <n v="151"/>
        <n v="155"/>
        <n v="165"/>
        <n v="157"/>
        <n v="275"/>
        <n v="145"/>
        <n v="172"/>
        <n v="350"/>
        <n v="156"/>
        <n v="160"/>
        <n v="129"/>
        <n v="147"/>
        <n v="228"/>
        <n v="175"/>
        <n v="333"/>
        <n v="162"/>
        <n v="140"/>
        <n v="174"/>
        <n v="95"/>
        <n v="161"/>
        <n v="132"/>
        <n v="139"/>
        <n v="101"/>
        <n v="154"/>
        <n v="194"/>
        <n v="126"/>
        <n v="176"/>
        <n v="173"/>
        <n v="146"/>
        <n v="289"/>
        <n v="128"/>
        <n v="197"/>
        <n v="218"/>
        <n v="190"/>
        <n v="164"/>
        <n v="279"/>
        <n v="188"/>
        <n v="121"/>
        <n v="170"/>
        <n v="141"/>
        <n v="307"/>
        <n v="163"/>
        <n v="207"/>
        <n v="320"/>
        <n v="200"/>
        <n v="171"/>
        <n v="133"/>
        <n v="152"/>
        <n v="204"/>
        <n v="169"/>
        <n v="193"/>
        <n v="136"/>
        <n v="158"/>
        <n v="196"/>
      </sharedItems>
      <fieldGroup base="7">
        <rangePr startNum="95" endNum="355" groupInterval="10"/>
        <groupItems count="28">
          <s v="&lt;95"/>
          <s v="95-104"/>
          <s v="105-114"/>
          <s v="115-124"/>
          <s v="125-134"/>
          <s v="135-144"/>
          <s v="145-154"/>
          <s v="155-164"/>
          <s v="165-174"/>
          <s v="175-184"/>
          <s v="185-194"/>
          <s v="195-204"/>
          <s v="205-214"/>
          <s v="215-224"/>
          <s v="225-234"/>
          <s v="235-244"/>
          <s v="245-254"/>
          <s v="255-264"/>
          <s v="265-274"/>
          <s v="275-284"/>
          <s v="285-294"/>
          <s v="295-304"/>
          <s v="305-314"/>
          <s v="315-324"/>
          <s v="325-334"/>
          <s v="335-344"/>
          <s v="345-355"/>
          <s v="&gt;355"/>
        </groupItems>
      </fieldGroup>
    </cacheField>
    <cacheField name="total_driver_payout" numFmtId="0">
      <sharedItems containsSemiMixedTypes="0" containsString="0" containsNumber="1" minValue="18769.9929886151" maxValue="48600.421964020301" count="126">
        <n v="34458.411634112003"/>
        <n v="29764.349820603398"/>
        <n v="27437.367362990099"/>
        <n v="44995.452992828403"/>
        <n v="27583.955295478299"/>
        <n v="23888.1108478885"/>
        <n v="29642.905667940799"/>
        <n v="25794.869919853001"/>
        <n v="23238.946287844101"/>
        <n v="34047.473898242701"/>
        <n v="28053.364801861899"/>
        <n v="25964.418902863599"/>
        <n v="39912.401512054799"/>
        <n v="22029.7343108391"/>
        <n v="33299.0927276648"/>
        <n v="25062.182708330802"/>
        <n v="25419.060914892001"/>
        <n v="25104.444883120799"/>
        <n v="44871.105848575498"/>
        <n v="27626.135992248699"/>
        <n v="29259.935472889301"/>
        <n v="40452.018555603398"/>
        <n v="30605.276488818399"/>
        <n v="23986.181990529702"/>
        <n v="27110.774431415201"/>
        <n v="22830.550069828201"/>
        <n v="24991.392697711599"/>
        <n v="28585.283089325199"/>
        <n v="25858.748632110899"/>
        <n v="27385.132567237499"/>
        <n v="48600.421964020301"/>
        <n v="24975.6996358133"/>
        <n v="28000.423030176498"/>
        <n v="25506.896679234102"/>
        <n v="23769.4107627046"/>
        <n v="21882.918958137001"/>
        <n v="34077.770112606398"/>
        <n v="26375.099387107901"/>
        <n v="34025.031028692501"/>
        <n v="37418.687961130097"/>
        <n v="24965.472983963999"/>
        <n v="28523.283169594899"/>
        <n v="30717.884328667798"/>
        <n v="23742.415076588299"/>
        <n v="23565.3627930691"/>
        <n v="20430.220640400701"/>
        <n v="29641.435038198801"/>
        <n v="32106.1536276511"/>
        <n v="25026.8179769122"/>
        <n v="27320.548577994599"/>
        <n v="26725.517813943501"/>
        <n v="21754.245373791298"/>
        <n v="22153.188781728801"/>
        <n v="22076.635244371999"/>
        <n v="28170.199868698499"/>
        <n v="31142.5059786487"/>
        <n v="28525.792469142802"/>
        <n v="23986.557201600499"/>
        <n v="31276.060045436599"/>
        <n v="25226.175124732901"/>
        <n v="31725.5028847961"/>
        <n v="24969.8404449544"/>
        <n v="26992.549364220398"/>
        <n v="38010.2455847987"/>
        <n v="25681.258923862799"/>
        <n v="28686.207789944401"/>
        <n v="33547.232002226599"/>
        <n v="23572.378408555302"/>
        <n v="25184.8961617686"/>
        <n v="29670.2347704534"/>
        <n v="26605.2498401456"/>
        <n v="19163.205133831201"/>
        <n v="41714.536377995901"/>
        <n v="22526.4080538054"/>
        <n v="23695.539978494999"/>
        <n v="32674.1446043533"/>
        <n v="24063.367069527401"/>
        <n v="25668.426358506302"/>
        <n v="27881.702057599799"/>
        <n v="18769.9929886151"/>
        <n v="22713.798573243599"/>
        <n v="34278.220006247997"/>
        <n v="30141.7583132043"/>
        <n v="26216.0636897484"/>
        <n v="44887.994186008204"/>
        <n v="28329.3260449712"/>
        <n v="30528.6006281671"/>
        <n v="24718.4825174986"/>
        <n v="24732.105451519401"/>
        <n v="25928.743592511801"/>
        <n v="38605.553505809803"/>
        <n v="31795.2440924648"/>
        <n v="30318.0597781867"/>
        <n v="34639.932997972501"/>
        <n v="32913.806684852898"/>
        <n v="27966.579765198301"/>
        <n v="25286.399016237301"/>
        <n v="20078.312035754701"/>
        <n v="23459.269553300401"/>
        <n v="32340.8234149936"/>
        <n v="28041.728437752099"/>
        <n v="26964.734310858999"/>
        <n v="34568.798971751501"/>
        <n v="24389.9073059025"/>
        <n v="25019.771638758499"/>
        <n v="29304.253273605598"/>
        <n v="31954.647328725201"/>
        <n v="31204.875344568201"/>
        <n v="28158.738222246098"/>
        <n v="28075.728211819402"/>
        <n v="23013.784017560902"/>
        <n v="26807.736675048502"/>
        <n v="29810.3269575987"/>
        <n v="27884.2325338228"/>
        <n v="23997.490408681999"/>
        <n v="22757.181729473301"/>
        <n v="31600.013141044099"/>
        <n v="22995.159002092099"/>
        <n v="29426.909594189099"/>
        <n v="24339.583560799001"/>
        <n v="28015.257605576"/>
        <n v="28288.521150903001"/>
        <n v="27072.606354438201"/>
        <n v="23525.1159516837"/>
        <n v="23005.270270510398"/>
        <n v="26017.526022086498"/>
      </sharedItems>
    </cacheField>
    <cacheField name="total_matches" numFmtId="0">
      <sharedItems containsSemiMixedTypes="0" containsString="0" containsNumber="1" containsInteger="1" minValue="1588" maxValue="5005"/>
    </cacheField>
    <cacheField name="total_double_matches" numFmtId="0">
      <sharedItems containsSemiMixedTypes="0" containsString="0" containsNumber="1" containsInteger="1" minValue="728" maxValue="2739"/>
    </cacheField>
    <cacheField name="Total trips " numFmtId="0">
      <sharedItems containsSemiMixedTypes="0" containsString="0" containsNumber="1" containsInteger="1" minValue="3002" maxValue="6009" count="122">
        <n v="4660"/>
        <n v="3824"/>
        <n v="3546"/>
        <n v="5568"/>
        <n v="3951"/>
        <n v="3423"/>
        <n v="3759"/>
        <n v="3709"/>
        <n v="3729"/>
        <n v="4354"/>
        <n v="4367"/>
        <n v="4009"/>
        <n v="4930"/>
        <n v="3064"/>
        <n v="4158"/>
        <n v="3564"/>
        <n v="3439"/>
        <n v="3869"/>
        <n v="5385"/>
        <n v="3984"/>
        <n v="4227"/>
        <n v="5133"/>
        <n v="3852"/>
        <n v="3046"/>
        <n v="3809"/>
        <n v="3425"/>
        <n v="3466"/>
        <n v="3875"/>
        <n v="3579"/>
        <n v="4020"/>
        <n v="6009"/>
        <n v="3784"/>
        <n v="3863"/>
        <n v="3561"/>
        <n v="3002"/>
        <n v="3378"/>
        <n v="4769"/>
        <n v="3732"/>
        <n v="4304"/>
        <n v="5123"/>
        <n v="3761"/>
        <n v="3623"/>
        <n v="3838"/>
        <n v="3642"/>
        <n v="3286"/>
        <n v="3424"/>
        <n v="3893"/>
        <n v="4163"/>
        <n v="3843"/>
        <n v="4175"/>
        <n v="3867"/>
        <n v="3367"/>
        <n v="3145"/>
        <n v="4241"/>
        <n v="4576"/>
        <n v="3716"/>
        <n v="3501"/>
        <n v="4047"/>
        <n v="3666"/>
        <n v="4551"/>
        <n v="3431"/>
        <n v="3772"/>
        <n v="4501"/>
        <n v="3485"/>
        <n v="3929"/>
        <n v="4379"/>
        <n v="4427"/>
        <n v="3773"/>
        <n v="4448"/>
        <n v="3613"/>
        <n v="3279"/>
        <n v="5273"/>
        <n v="3419"/>
        <n v="3401"/>
        <n v="4887"/>
        <n v="3658"/>
        <n v="3606"/>
        <n v="3248"/>
        <n v="3326"/>
        <n v="4428"/>
        <n v="4223"/>
        <n v="3311"/>
        <n v="5567"/>
        <n v="3953"/>
        <n v="4133"/>
        <n v="3472"/>
        <n v="3575"/>
        <n v="3616"/>
        <n v="4699"/>
        <n v="4236"/>
        <n v="4330"/>
        <n v="5091"/>
        <n v="4481"/>
        <n v="3151"/>
        <n v="3253"/>
        <n v="3115"/>
        <n v="4281"/>
        <n v="3528"/>
        <n v="3872"/>
        <n v="4789"/>
        <n v="3884"/>
        <n v="3481"/>
        <n v="4272"/>
        <n v="3701"/>
        <n v="3856"/>
        <n v="3819"/>
        <n v="4442"/>
        <n v="3618"/>
        <n v="3711"/>
        <n v="4412"/>
        <n v="3482"/>
        <n v="3506"/>
        <n v="3312"/>
        <n v="3410"/>
        <n v="3574"/>
        <n v="3944"/>
        <n v="3788"/>
        <n v="3694"/>
        <n v="4373"/>
        <n v="3637"/>
        <n v="3516"/>
        <n v="3781"/>
      </sharedItems>
      <fieldGroup base="11">
        <rangePr autoStart="0" startNum="700" endNum="6009" groupInterval="500"/>
        <groupItems count="13">
          <s v="&lt;700"/>
          <s v="700-1199"/>
          <s v="1200-1699"/>
          <s v="1700-2199"/>
          <s v="2200-2699"/>
          <s v="2700-3199"/>
          <s v="3200-3699"/>
          <s v="3700-4199"/>
          <s v="4200-4699"/>
          <s v="4700-5199"/>
          <s v="5200-5699"/>
          <s v="5700-6199"/>
          <s v="&gt;6200"/>
        </groupItems>
      </fieldGroup>
    </cacheField>
    <cacheField name="Rate of each ride-share " numFmtId="0">
      <sharedItems containsSemiMixedTypes="0" containsString="0" containsNumber="1" minValue="5.3246845287000903" maxValue="9.2668660237665978" count="126">
        <n v="7.3945089343587984"/>
        <n v="7.7835642836305956"/>
        <n v="7.7375542478821489"/>
        <n v="8.0810799196890084"/>
        <n v="6.9815123501590231"/>
        <n v="6.9787060613171192"/>
        <n v="7.8858488076458633"/>
        <n v="6.954669700688326"/>
        <n v="6.2319512705401179"/>
        <n v="7.8198148594953381"/>
        <n v="6.423944310021044"/>
        <n v="6.4765325275289598"/>
        <n v="8.0958218077190267"/>
        <n v="7.189861067506234"/>
        <n v="8.0084398094431943"/>
        <n v="7.0320377969502808"/>
        <n v="7.3914105597243385"/>
        <n v="6.4886133065703797"/>
        <n v="8.33261018543649"/>
        <n v="6.9342710823917422"/>
        <n v="6.9221517560656025"/>
        <n v="7.8807750936301186"/>
        <n v="7.9452950386340602"/>
        <n v="7.8746493731220291"/>
        <n v="7.1175569523274351"/>
        <n v="6.665854034986336"/>
        <n v="7.2104422093801501"/>
        <n v="7.376847248858116"/>
        <n v="7.2251323364378033"/>
        <n v="6.8122220316511193"/>
        <n v="8.0879384197071555"/>
        <n v="6.6003434555531975"/>
        <n v="7.2483621615781768"/>
        <n v="7.1628465822055887"/>
        <n v="7.9178583486690872"/>
        <n v="6.4780695553987568"/>
        <n v="7.1456846535136087"/>
        <n v="7.0672827939731784"/>
        <n v="7.9054440122426817"/>
        <n v="7.3040577710579928"/>
        <n v="6.6379880308332888"/>
        <n v="7.8728355422563894"/>
        <n v="8.0036175947545072"/>
        <n v="6.5190596036760846"/>
        <n v="7.1714433332529213"/>
        <n v="5.9667700468459994"/>
        <n v="7.6140341736960702"/>
        <n v="7.7122636626594039"/>
        <n v="6.5123127704689567"/>
        <n v="6.5438439707771492"/>
        <n v="6.9111760573942336"/>
        <n v="6.4610173370333523"/>
        <n v="6.2158217681618408"/>
        <n v="7.0195978519465818"/>
        <n v="6.6423484717515917"/>
        <n v="6.8056175652641393"/>
        <n v="7.6764780595109796"/>
        <n v="6.851344530591402"/>
        <n v="7.728208560770101"/>
        <n v="6.8811170553008463"/>
        <n v="6.9711058854748629"/>
        <n v="7.27771508159557"/>
        <n v="7.1560311145865318"/>
        <n v="8.44484460893106"/>
        <n v="7.3690843397023809"/>
        <n v="7.3011473122790536"/>
        <n v="7.6609344604308287"/>
        <n v="5.3246845287000903"/>
        <n v="6.6750321128461705"/>
        <n v="6.6704664501918618"/>
        <n v="7.3637558372946579"/>
        <n v="5.84422236469387"/>
        <n v="7.9109684009095202"/>
        <n v="6.5885955114961687"/>
        <n v="6.967227279769185"/>
        <n v="6.6859309605797623"/>
        <n v="6.5782851474924549"/>
        <n v="6.907542077100727"/>
        <n v="7.7320305206876867"/>
        <n v="5.7789387280218909"/>
        <n v="6.8291637321838845"/>
        <n v="7.7412420971653111"/>
        <n v="7.1375226884215728"/>
        <n v="7.9178688280726064"/>
        <n v="8.0632287023546265"/>
        <n v="7.1665383366990136"/>
        <n v="7.3865474541899587"/>
        <n v="7.1193786052703345"/>
        <n v="6.9180714549704616"/>
        <n v="7.1705596218229539"/>
        <n v="8.2156955747626732"/>
        <n v="7.5059594174846085"/>
        <n v="7.0018613806435797"/>
        <n v="6.8041510504758396"/>
        <n v="7.3451922974454131"/>
        <n v="7.1179892504958771"/>
        <n v="8.0248806779553483"/>
        <n v="6.1722447081938832"/>
        <n v="7.5310656671911396"/>
        <n v="7.5545020824558744"/>
        <n v="7.948335724986423"/>
        <n v="6.9640326216061466"/>
        <n v="7.2183752290147218"/>
        <n v="6.2795847852478115"/>
        <n v="7.1875241708585174"/>
        <n v="6.8596098486904493"/>
        <n v="8.6340576408336123"/>
        <n v="8.092550659898393"/>
        <n v="7.3733276308578422"/>
        <n v="6.3205151309814047"/>
        <n v="6.360913216572941"/>
        <n v="7.2238579021957694"/>
        <n v="6.7566470892109471"/>
        <n v="8.0081081372265359"/>
        <n v="6.8446920732122072"/>
        <n v="6.8711297492371077"/>
        <n v="9.2668660237665978"/>
        <n v="6.4340120319228031"/>
        <n v="7.461183974185877"/>
        <n v="6.4254444458286697"/>
        <n v="7.583989606273958"/>
        <n v="6.4689049053059691"/>
        <n v="7.4436641062519113"/>
        <n v="6.690874844051109"/>
        <n v="6.7464135690646332"/>
        <n v="6.8811229891791852"/>
      </sharedItems>
    </cacheField>
  </cacheFields>
  <extLst>
    <ext xmlns:x14="http://schemas.microsoft.com/office/spreadsheetml/2009/9/main" uri="{725AE2AE-9491-48be-B2B4-4EB974FC3084}">
      <x14:pivotCacheDefinition pivotCacheId="10870225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ddhi Bhargava" refreshedDate="45325.499780092592" createdVersion="8" refreshedVersion="8" minRefreshableVersion="3" recordCount="126" xr:uid="{D875D781-3926-4EDA-91B0-ACCC11B02EDB}">
  <cacheSource type="worksheet">
    <worksheetSource ref="A1:L127" sheet="Switchbacks"/>
  </cacheSource>
  <cacheFields count="12">
    <cacheField name="city_id" numFmtId="0">
      <sharedItems/>
    </cacheField>
    <cacheField name="period_start" numFmtId="22">
      <sharedItems containsSemiMixedTypes="0" containsNonDate="0" containsDate="1" containsString="0" minDate="2018-02-19T07:00:00" maxDate="2018-03-05T04:20:00"/>
    </cacheField>
    <cacheField name="wait_time" numFmtId="0">
      <sharedItems/>
    </cacheField>
    <cacheField name="treat" numFmtId="0">
      <sharedItems count="2">
        <b v="0"/>
        <b v="1"/>
      </sharedItems>
    </cacheField>
    <cacheField name="commute" numFmtId="0">
      <sharedItems count="2">
        <b v="1"/>
        <b v="0"/>
      </sharedItems>
    </cacheField>
    <cacheField name="trips_pool" numFmtId="0">
      <sharedItems containsSemiMixedTypes="0" containsString="0" containsNumber="1" containsInteger="1" minValue="771" maxValue="2241"/>
    </cacheField>
    <cacheField name="trips_express" numFmtId="0">
      <sharedItems containsSemiMixedTypes="0" containsString="0" containsNumber="1" containsInteger="1" minValue="1638" maxValue="4507"/>
    </cacheField>
    <cacheField name="rider_cancellations" numFmtId="0">
      <sharedItems containsSemiMixedTypes="0" containsString="0" containsNumber="1" containsInteger="1" minValue="95" maxValue="355" count="76">
        <n v="256"/>
        <n v="203"/>
        <n v="118"/>
        <n v="355"/>
        <n v="181"/>
        <n v="135"/>
        <n v="103"/>
        <n v="150"/>
        <n v="131"/>
        <n v="284"/>
        <n v="166"/>
        <n v="185"/>
        <n v="236"/>
        <n v="144"/>
        <n v="159"/>
        <n v="182"/>
        <n v="125"/>
        <n v="180"/>
        <n v="245"/>
        <n v="183"/>
        <n v="168"/>
        <n v="290"/>
        <n v="151"/>
        <n v="155"/>
        <n v="165"/>
        <n v="157"/>
        <n v="275"/>
        <n v="145"/>
        <n v="172"/>
        <n v="350"/>
        <n v="156"/>
        <n v="160"/>
        <n v="129"/>
        <n v="147"/>
        <n v="228"/>
        <n v="175"/>
        <n v="333"/>
        <n v="162"/>
        <n v="140"/>
        <n v="174"/>
        <n v="95"/>
        <n v="161"/>
        <n v="132"/>
        <n v="139"/>
        <n v="101"/>
        <n v="154"/>
        <n v="194"/>
        <n v="126"/>
        <n v="176"/>
        <n v="173"/>
        <n v="146"/>
        <n v="289"/>
        <n v="128"/>
        <n v="197"/>
        <n v="218"/>
        <n v="190"/>
        <n v="164"/>
        <n v="279"/>
        <n v="188"/>
        <n v="121"/>
        <n v="170"/>
        <n v="141"/>
        <n v="307"/>
        <n v="163"/>
        <n v="207"/>
        <n v="320"/>
        <n v="200"/>
        <n v="171"/>
        <n v="133"/>
        <n v="152"/>
        <n v="204"/>
        <n v="169"/>
        <n v="193"/>
        <n v="136"/>
        <n v="158"/>
        <n v="196"/>
      </sharedItems>
    </cacheField>
    <cacheField name="total_driver_payout" numFmtId="0">
      <sharedItems containsSemiMixedTypes="0" containsString="0" containsNumber="1" minValue="18769.9929886151" maxValue="48600.421964020301" count="126">
        <n v="34458.411634112003"/>
        <n v="29764.349820603398"/>
        <n v="27437.367362990099"/>
        <n v="44995.452992828403"/>
        <n v="27583.955295478299"/>
        <n v="23888.1108478885"/>
        <n v="29642.905667940799"/>
        <n v="25794.869919853001"/>
        <n v="23238.946287844101"/>
        <n v="34047.473898242701"/>
        <n v="28053.364801861899"/>
        <n v="25964.418902863599"/>
        <n v="39912.401512054799"/>
        <n v="22029.7343108391"/>
        <n v="33299.0927276648"/>
        <n v="25062.182708330802"/>
        <n v="25419.060914892001"/>
        <n v="25104.444883120799"/>
        <n v="44871.105848575498"/>
        <n v="27626.135992248699"/>
        <n v="29259.935472889301"/>
        <n v="40452.018555603398"/>
        <n v="30605.276488818399"/>
        <n v="23986.181990529702"/>
        <n v="27110.774431415201"/>
        <n v="22830.550069828201"/>
        <n v="24991.392697711599"/>
        <n v="28585.283089325199"/>
        <n v="25858.748632110899"/>
        <n v="27385.132567237499"/>
        <n v="48600.421964020301"/>
        <n v="24975.6996358133"/>
        <n v="28000.423030176498"/>
        <n v="25506.896679234102"/>
        <n v="23769.4107627046"/>
        <n v="21882.918958137001"/>
        <n v="34077.770112606398"/>
        <n v="26375.099387107901"/>
        <n v="34025.031028692501"/>
        <n v="37418.687961130097"/>
        <n v="24965.472983963999"/>
        <n v="28523.283169594899"/>
        <n v="30717.884328667798"/>
        <n v="23742.415076588299"/>
        <n v="23565.3627930691"/>
        <n v="20430.220640400701"/>
        <n v="29641.435038198801"/>
        <n v="32106.1536276511"/>
        <n v="25026.8179769122"/>
        <n v="27320.548577994599"/>
        <n v="26725.517813943501"/>
        <n v="21754.245373791298"/>
        <n v="22153.188781728801"/>
        <n v="22076.635244371999"/>
        <n v="28170.199868698499"/>
        <n v="31142.5059786487"/>
        <n v="28525.792469142802"/>
        <n v="23986.557201600499"/>
        <n v="31276.060045436599"/>
        <n v="25226.175124732901"/>
        <n v="31725.5028847961"/>
        <n v="24969.8404449544"/>
        <n v="26992.549364220398"/>
        <n v="38010.2455847987"/>
        <n v="25681.258923862799"/>
        <n v="28686.207789944401"/>
        <n v="33547.232002226599"/>
        <n v="23572.378408555302"/>
        <n v="25184.8961617686"/>
        <n v="29670.2347704534"/>
        <n v="26605.2498401456"/>
        <n v="19163.205133831201"/>
        <n v="41714.536377995901"/>
        <n v="22526.4080538054"/>
        <n v="23695.539978494999"/>
        <n v="32674.1446043533"/>
        <n v="24063.367069527401"/>
        <n v="25668.426358506302"/>
        <n v="27881.702057599799"/>
        <n v="18769.9929886151"/>
        <n v="22713.798573243599"/>
        <n v="34278.220006247997"/>
        <n v="30141.7583132043"/>
        <n v="26216.0636897484"/>
        <n v="44887.994186008204"/>
        <n v="28329.3260449712"/>
        <n v="30528.6006281671"/>
        <n v="24718.4825174986"/>
        <n v="24732.105451519401"/>
        <n v="25928.743592511801"/>
        <n v="38605.553505809803"/>
        <n v="31795.2440924648"/>
        <n v="30318.0597781867"/>
        <n v="34639.932997972501"/>
        <n v="32913.806684852898"/>
        <n v="27966.579765198301"/>
        <n v="25286.399016237301"/>
        <n v="20078.312035754701"/>
        <n v="23459.269553300401"/>
        <n v="32340.8234149936"/>
        <n v="28041.728437752099"/>
        <n v="26964.734310858999"/>
        <n v="34568.798971751501"/>
        <n v="24389.9073059025"/>
        <n v="25019.771638758499"/>
        <n v="29304.253273605598"/>
        <n v="31954.647328725201"/>
        <n v="31204.875344568201"/>
        <n v="28158.738222246098"/>
        <n v="28075.728211819402"/>
        <n v="23013.784017560902"/>
        <n v="26807.736675048502"/>
        <n v="29810.3269575987"/>
        <n v="27884.2325338228"/>
        <n v="23997.490408681999"/>
        <n v="22757.181729473301"/>
        <n v="31600.013141044099"/>
        <n v="22995.159002092099"/>
        <n v="29426.909594189099"/>
        <n v="24339.583560799001"/>
        <n v="28015.257605576"/>
        <n v="28288.521150903001"/>
        <n v="27072.606354438201"/>
        <n v="23525.1159516837"/>
        <n v="23005.270270510398"/>
        <n v="26017.526022086498"/>
      </sharedItems>
    </cacheField>
    <cacheField name="total_matches" numFmtId="0">
      <sharedItems containsSemiMixedTypes="0" containsString="0" containsNumber="1" containsInteger="1" minValue="1588" maxValue="5005"/>
    </cacheField>
    <cacheField name="total_double_matches" numFmtId="0">
      <sharedItems containsSemiMixedTypes="0" containsString="0" containsNumber="1" containsInteger="1" minValue="728" maxValue="2739"/>
    </cacheField>
    <cacheField name="Total trips " numFmtId="0">
      <sharedItems containsSemiMixedTypes="0" containsString="0" containsNumber="1" containsInteger="1" minValue="3002" maxValue="6009" count="122">
        <n v="4660"/>
        <n v="3824"/>
        <n v="3546"/>
        <n v="5568"/>
        <n v="3951"/>
        <n v="3423"/>
        <n v="3759"/>
        <n v="3709"/>
        <n v="3729"/>
        <n v="4354"/>
        <n v="4367"/>
        <n v="4009"/>
        <n v="4930"/>
        <n v="3064"/>
        <n v="4158"/>
        <n v="3564"/>
        <n v="3439"/>
        <n v="3869"/>
        <n v="5385"/>
        <n v="3984"/>
        <n v="4227"/>
        <n v="5133"/>
        <n v="3852"/>
        <n v="3046"/>
        <n v="3809"/>
        <n v="3425"/>
        <n v="3466"/>
        <n v="3875"/>
        <n v="3579"/>
        <n v="4020"/>
        <n v="6009"/>
        <n v="3784"/>
        <n v="3863"/>
        <n v="3561"/>
        <n v="3002"/>
        <n v="3378"/>
        <n v="4769"/>
        <n v="3732"/>
        <n v="4304"/>
        <n v="5123"/>
        <n v="3761"/>
        <n v="3623"/>
        <n v="3838"/>
        <n v="3642"/>
        <n v="3286"/>
        <n v="3424"/>
        <n v="3893"/>
        <n v="4163"/>
        <n v="3843"/>
        <n v="4175"/>
        <n v="3867"/>
        <n v="3367"/>
        <n v="3145"/>
        <n v="4241"/>
        <n v="4576"/>
        <n v="3716"/>
        <n v="3501"/>
        <n v="4047"/>
        <n v="3666"/>
        <n v="4551"/>
        <n v="3431"/>
        <n v="3772"/>
        <n v="4501"/>
        <n v="3485"/>
        <n v="3929"/>
        <n v="4379"/>
        <n v="4427"/>
        <n v="3773"/>
        <n v="4448"/>
        <n v="3613"/>
        <n v="3279"/>
        <n v="5273"/>
        <n v="3419"/>
        <n v="3401"/>
        <n v="4887"/>
        <n v="3658"/>
        <n v="3606"/>
        <n v="3248"/>
        <n v="3326"/>
        <n v="4428"/>
        <n v="4223"/>
        <n v="3311"/>
        <n v="5567"/>
        <n v="3953"/>
        <n v="4133"/>
        <n v="3472"/>
        <n v="3575"/>
        <n v="3616"/>
        <n v="4699"/>
        <n v="4236"/>
        <n v="4330"/>
        <n v="5091"/>
        <n v="4481"/>
        <n v="3151"/>
        <n v="3253"/>
        <n v="3115"/>
        <n v="4281"/>
        <n v="3528"/>
        <n v="3872"/>
        <n v="4789"/>
        <n v="3884"/>
        <n v="3481"/>
        <n v="4272"/>
        <n v="3701"/>
        <n v="3856"/>
        <n v="3819"/>
        <n v="4442"/>
        <n v="3618"/>
        <n v="3711"/>
        <n v="4412"/>
        <n v="3482"/>
        <n v="3506"/>
        <n v="3312"/>
        <n v="3410"/>
        <n v="3574"/>
        <n v="3944"/>
        <n v="3788"/>
        <n v="3694"/>
        <n v="4373"/>
        <n v="3637"/>
        <n v="3516"/>
        <n v="378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ddhi Bhargava" refreshedDate="45325.524363425924" createdVersion="8" refreshedVersion="8" minRefreshableVersion="3" recordCount="252" xr:uid="{1C850EFB-4BD8-4ECD-B79A-867726926B56}">
  <cacheSource type="worksheet">
    <worksheetSource ref="C2:F254" sheet="1.3.1"/>
  </cacheSource>
  <cacheFields count="4">
    <cacheField name="treat" numFmtId="0">
      <sharedItems/>
    </cacheField>
    <cacheField name="commute" numFmtId="0">
      <sharedItems count="2">
        <b v="1"/>
        <b v="0"/>
      </sharedItems>
    </cacheField>
    <cacheField name="Ride type" numFmtId="0">
      <sharedItems count="2">
        <s v="Trips_Pool"/>
        <s v="Trips_express"/>
      </sharedItems>
    </cacheField>
    <cacheField name="Number of trips " numFmtId="0">
      <sharedItems containsSemiMixedTypes="0" containsString="0" containsNumber="1" containsInteger="1" minValue="771" maxValue="4507" count="235">
        <n v="1415"/>
        <n v="1461"/>
        <n v="1362"/>
        <n v="1984"/>
        <n v="1371"/>
        <n v="1401"/>
        <n v="1216"/>
        <n v="1691"/>
        <n v="1248"/>
        <n v="1815"/>
        <n v="1594"/>
        <n v="1629"/>
        <n v="1640"/>
        <n v="1173"/>
        <n v="1853"/>
        <n v="1145"/>
        <n v="1490"/>
        <n v="1560"/>
        <n v="1916"/>
        <n v="1664"/>
        <n v="1039"/>
        <n v="1741"/>
        <n v="1596"/>
        <n v="1408"/>
        <n v="1304"/>
        <n v="1268"/>
        <n v="1498"/>
        <n v="1519"/>
        <n v="1744"/>
        <n v="1502"/>
        <n v="1555"/>
        <n v="1620"/>
        <n v="1021"/>
        <n v="987"/>
        <n v="1324"/>
        <n v="1178"/>
        <n v="1253"/>
        <n v="1177"/>
        <n v="1364"/>
        <n v="1635"/>
        <n v="1346"/>
        <n v="771"/>
        <n v="1283"/>
        <n v="1273"/>
        <n v="1598"/>
        <n v="1409"/>
        <n v="1593"/>
        <n v="1201"/>
        <n v="930"/>
        <n v="1064"/>
        <n v="1005"/>
        <n v="1745"/>
        <n v="1514"/>
        <n v="1259"/>
        <n v="1587"/>
        <n v="1311"/>
        <n v="1422"/>
        <n v="1435"/>
        <n v="1739"/>
        <n v="1251"/>
        <n v="1414"/>
        <n v="1474"/>
        <n v="1499"/>
        <n v="1548"/>
        <n v="1923"/>
        <n v="1412"/>
        <n v="1473"/>
        <n v="1121"/>
        <n v="1249"/>
        <n v="990"/>
        <n v="1674"/>
        <n v="829"/>
        <n v="1053"/>
        <n v="1385"/>
        <n v="1481"/>
        <n v="1174"/>
        <n v="1716"/>
        <n v="1419"/>
        <n v="1529"/>
        <n v="1557"/>
        <n v="1075"/>
        <n v="1099"/>
        <n v="1482"/>
        <n v="1875"/>
        <n v="1377"/>
        <n v="1742"/>
        <n v="1957"/>
        <n v="1492"/>
        <n v="1202"/>
        <n v="1292"/>
        <n v="1270"/>
        <n v="1069"/>
        <n v="1293"/>
        <n v="1782"/>
        <n v="1389"/>
        <n v="1425"/>
        <n v="1390"/>
        <n v="2241"/>
        <n v="1355"/>
        <n v="1348"/>
        <n v="1710"/>
        <n v="1165"/>
        <n v="1630"/>
        <n v="1302"/>
        <n v="1103"/>
        <n v="1087"/>
        <n v="1156"/>
        <n v="1515"/>
        <n v="1151"/>
        <n v="1818"/>
        <n v="1393"/>
        <n v="1718"/>
        <n v="1303"/>
        <n v="1157"/>
        <n v="1170"/>
        <n v="1360"/>
        <n v="3245"/>
        <n v="2363"/>
        <n v="2184"/>
        <n v="3584"/>
        <n v="2580"/>
        <n v="2022"/>
        <n v="2543"/>
        <n v="2018"/>
        <n v="2481"/>
        <n v="2539"/>
        <n v="2773"/>
        <n v="2380"/>
        <n v="3290"/>
        <n v="1891"/>
        <n v="2305"/>
        <n v="2419"/>
        <n v="1949"/>
        <n v="2309"/>
        <n v="3469"/>
        <n v="2320"/>
        <n v="3188"/>
        <n v="3392"/>
        <n v="2256"/>
        <n v="1638"/>
        <n v="2561"/>
        <n v="2121"/>
        <n v="2198"/>
        <n v="2377"/>
        <n v="2060"/>
        <n v="2276"/>
        <n v="4507"/>
        <n v="2229"/>
        <n v="2243"/>
        <n v="2540"/>
        <n v="2015"/>
        <n v="2054"/>
        <n v="3591"/>
        <n v="2479"/>
        <n v="2664"/>
        <n v="3946"/>
        <n v="2397"/>
        <n v="1988"/>
        <n v="2467"/>
        <n v="2296"/>
        <n v="2515"/>
        <n v="2141"/>
        <n v="2620"/>
        <n v="2565"/>
        <n v="2434"/>
        <n v="2582"/>
        <n v="2666"/>
        <n v="2437"/>
        <n v="2500"/>
        <n v="2140"/>
        <n v="2496"/>
        <n v="3062"/>
        <n v="2457"/>
        <n v="1914"/>
        <n v="2736"/>
        <n v="2244"/>
        <n v="3292"/>
        <n v="1996"/>
        <n v="2371"/>
        <n v="2762"/>
        <n v="2234"/>
        <n v="2905"/>
        <n v="2928"/>
        <n v="2225"/>
        <n v="2525"/>
        <n v="2608"/>
        <n v="1867"/>
        <n v="3800"/>
        <n v="2055"/>
        <n v="2280"/>
        <n v="3638"/>
        <n v="2668"/>
        <n v="1932"/>
        <n v="2273"/>
        <n v="3043"/>
        <n v="2742"/>
        <n v="2137"/>
        <n v="3851"/>
        <n v="2534"/>
        <n v="2604"/>
        <n v="1915"/>
        <n v="2517"/>
        <n v="3217"/>
        <n v="2361"/>
        <n v="2953"/>
        <n v="3349"/>
        <n v="2524"/>
        <n v="1961"/>
        <n v="1845"/>
        <n v="3212"/>
        <n v="2235"/>
        <n v="2090"/>
        <n v="3400"/>
        <n v="2459"/>
        <n v="2091"/>
        <n v="2031"/>
        <n v="2287"/>
        <n v="2501"/>
        <n v="2471"/>
        <n v="2732"/>
        <n v="2453"/>
        <n v="2081"/>
        <n v="3110"/>
        <n v="2158"/>
        <n v="2403"/>
        <n v="2254"/>
        <n v="2059"/>
        <n v="2793"/>
        <n v="1970"/>
        <n v="2301"/>
        <n v="2655"/>
        <n v="2334"/>
        <n v="2359"/>
        <n v="2240"/>
        <n v="2421"/>
      </sharedItems>
      <fieldGroup base="3">
        <rangePr autoStart="0" startNum="700" endNum="4507" groupInterval="100"/>
        <groupItems count="41">
          <s v="&lt;700"/>
          <s v="700-799"/>
          <s v="800-899"/>
          <s v="900-999"/>
          <s v="1000-1099"/>
          <s v="1100-1199"/>
          <s v="1200-1299"/>
          <s v="1300-1399"/>
          <s v="1400-1499"/>
          <s v="1500-1599"/>
          <s v="1600-1699"/>
          <s v="1700-1799"/>
          <s v="1800-1899"/>
          <s v="1900-1999"/>
          <s v="2000-2099"/>
          <s v="2100-2199"/>
          <s v="2200-2299"/>
          <s v="2300-2399"/>
          <s v="2400-2499"/>
          <s v="2500-2599"/>
          <s v="2600-2699"/>
          <s v="2700-2799"/>
          <s v="2800-2899"/>
          <s v="2900-2999"/>
          <s v="3000-3099"/>
          <s v="3100-3199"/>
          <s v="3200-3299"/>
          <s v="3300-3399"/>
          <s v="3400-3499"/>
          <s v="3500-3599"/>
          <s v="3600-3699"/>
          <s v="3700-3799"/>
          <s v="3800-3899"/>
          <s v="3900-3999"/>
          <s v="4000-4099"/>
          <s v="4100-4199"/>
          <s v="4200-4299"/>
          <s v="4300-4399"/>
          <s v="4400-4499"/>
          <s v="4500-4599"/>
          <s v="&gt;46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
  <r>
    <s v="Boston"/>
    <d v="2018-02-19T07:00:00"/>
    <s v="2 mins"/>
    <x v="0"/>
    <x v="0"/>
    <x v="0"/>
    <x v="0"/>
    <x v="0"/>
    <x v="0"/>
    <n v="3372"/>
    <n v="1476"/>
    <x v="0"/>
    <x v="0"/>
  </r>
  <r>
    <s v="Boston"/>
    <d v="2018-02-19T09:40:00"/>
    <s v="5 mins"/>
    <x v="1"/>
    <x v="1"/>
    <x v="1"/>
    <x v="1"/>
    <x v="1"/>
    <x v="1"/>
    <n v="2288"/>
    <n v="1275"/>
    <x v="1"/>
    <x v="1"/>
  </r>
  <r>
    <s v="Boston"/>
    <d v="2018-02-19T12:20:00"/>
    <s v="2 mins"/>
    <x v="0"/>
    <x v="1"/>
    <x v="2"/>
    <x v="2"/>
    <x v="2"/>
    <x v="2"/>
    <n v="2283"/>
    <n v="962"/>
    <x v="2"/>
    <x v="2"/>
  </r>
  <r>
    <s v="Boston"/>
    <d v="2018-02-19T15:00:00"/>
    <s v="5 mins"/>
    <x v="1"/>
    <x v="0"/>
    <x v="3"/>
    <x v="3"/>
    <x v="3"/>
    <x v="3"/>
    <n v="4035"/>
    <n v="2021"/>
    <x v="3"/>
    <x v="3"/>
  </r>
  <r>
    <s v="Boston"/>
    <d v="2018-02-19T17:40:00"/>
    <s v="2 mins"/>
    <x v="0"/>
    <x v="1"/>
    <x v="4"/>
    <x v="4"/>
    <x v="4"/>
    <x v="4"/>
    <n v="2200"/>
    <n v="979"/>
    <x v="4"/>
    <x v="4"/>
  </r>
  <r>
    <s v="Boston"/>
    <d v="2018-02-19T20:20:00"/>
    <s v="5 mins"/>
    <x v="1"/>
    <x v="1"/>
    <x v="5"/>
    <x v="5"/>
    <x v="5"/>
    <x v="5"/>
    <n v="2066"/>
    <n v="1062"/>
    <x v="5"/>
    <x v="5"/>
  </r>
  <r>
    <s v="Boston"/>
    <d v="2018-02-19T23:00:00"/>
    <s v="2 mins"/>
    <x v="0"/>
    <x v="1"/>
    <x v="6"/>
    <x v="6"/>
    <x v="6"/>
    <x v="6"/>
    <n v="2600"/>
    <n v="1406"/>
    <x v="6"/>
    <x v="6"/>
  </r>
  <r>
    <s v="Boston"/>
    <d v="2018-02-20T01:40:00"/>
    <s v="5 mins"/>
    <x v="1"/>
    <x v="1"/>
    <x v="7"/>
    <x v="7"/>
    <x v="7"/>
    <x v="7"/>
    <n v="1918"/>
    <n v="1281"/>
    <x v="7"/>
    <x v="7"/>
  </r>
  <r>
    <s v="Boston"/>
    <d v="2018-02-20T04:20:00"/>
    <s v="2 mins"/>
    <x v="0"/>
    <x v="1"/>
    <x v="8"/>
    <x v="8"/>
    <x v="8"/>
    <x v="8"/>
    <n v="2623"/>
    <n v="1059"/>
    <x v="8"/>
    <x v="8"/>
  </r>
  <r>
    <s v="Boston"/>
    <d v="2018-02-20T07:00:00"/>
    <s v="5 mins"/>
    <x v="1"/>
    <x v="0"/>
    <x v="9"/>
    <x v="9"/>
    <x v="9"/>
    <x v="9"/>
    <n v="2624"/>
    <n v="1565"/>
    <x v="9"/>
    <x v="9"/>
  </r>
  <r>
    <s v="Boston"/>
    <d v="2018-02-20T09:40:00"/>
    <s v="2 mins"/>
    <x v="0"/>
    <x v="1"/>
    <x v="10"/>
    <x v="10"/>
    <x v="10"/>
    <x v="10"/>
    <n v="2723"/>
    <n v="855"/>
    <x v="10"/>
    <x v="10"/>
  </r>
  <r>
    <s v="Boston"/>
    <d v="2018-02-20T12:20:00"/>
    <s v="5 mins"/>
    <x v="1"/>
    <x v="1"/>
    <x v="11"/>
    <x v="11"/>
    <x v="11"/>
    <x v="11"/>
    <n v="2477"/>
    <n v="1322"/>
    <x v="11"/>
    <x v="11"/>
  </r>
  <r>
    <s v="Boston"/>
    <d v="2018-02-20T15:00:00"/>
    <s v="2 mins"/>
    <x v="0"/>
    <x v="0"/>
    <x v="12"/>
    <x v="12"/>
    <x v="12"/>
    <x v="12"/>
    <n v="3777"/>
    <n v="1969"/>
    <x v="12"/>
    <x v="12"/>
  </r>
  <r>
    <s v="Boston"/>
    <d v="2018-02-20T17:40:00"/>
    <s v="5 mins"/>
    <x v="1"/>
    <x v="1"/>
    <x v="13"/>
    <x v="13"/>
    <x v="13"/>
    <x v="13"/>
    <n v="1893"/>
    <n v="998"/>
    <x v="13"/>
    <x v="13"/>
  </r>
  <r>
    <s v="Boston"/>
    <d v="2018-02-20T20:20:00"/>
    <s v="2 mins"/>
    <x v="0"/>
    <x v="1"/>
    <x v="14"/>
    <x v="14"/>
    <x v="14"/>
    <x v="14"/>
    <n v="2234"/>
    <n v="1145"/>
    <x v="14"/>
    <x v="14"/>
  </r>
  <r>
    <s v="Boston"/>
    <d v="2018-02-20T23:00:00"/>
    <s v="5 mins"/>
    <x v="1"/>
    <x v="1"/>
    <x v="15"/>
    <x v="15"/>
    <x v="15"/>
    <x v="15"/>
    <n v="2214"/>
    <n v="1104"/>
    <x v="15"/>
    <x v="15"/>
  </r>
  <r>
    <s v="Boston"/>
    <d v="2018-02-21T01:40:00"/>
    <s v="2 mins"/>
    <x v="0"/>
    <x v="1"/>
    <x v="16"/>
    <x v="16"/>
    <x v="16"/>
    <x v="16"/>
    <n v="1904"/>
    <n v="1120"/>
    <x v="16"/>
    <x v="16"/>
  </r>
  <r>
    <s v="Boston"/>
    <d v="2018-02-21T04:20:00"/>
    <s v="5 mins"/>
    <x v="1"/>
    <x v="1"/>
    <x v="17"/>
    <x v="17"/>
    <x v="17"/>
    <x v="17"/>
    <n v="2125"/>
    <n v="990"/>
    <x v="17"/>
    <x v="17"/>
  </r>
  <r>
    <s v="Boston"/>
    <d v="2018-02-21T07:00:00"/>
    <s v="2 mins"/>
    <x v="0"/>
    <x v="0"/>
    <x v="18"/>
    <x v="18"/>
    <x v="18"/>
    <x v="18"/>
    <n v="3575"/>
    <n v="1809"/>
    <x v="18"/>
    <x v="18"/>
  </r>
  <r>
    <s v="Boston"/>
    <d v="2018-02-21T09:40:00"/>
    <s v="5 mins"/>
    <x v="1"/>
    <x v="1"/>
    <x v="19"/>
    <x v="19"/>
    <x v="19"/>
    <x v="19"/>
    <n v="2344"/>
    <n v="1309"/>
    <x v="19"/>
    <x v="19"/>
  </r>
  <r>
    <s v="Boston"/>
    <d v="2018-02-21T12:20:00"/>
    <s v="2 mins"/>
    <x v="0"/>
    <x v="1"/>
    <x v="20"/>
    <x v="20"/>
    <x v="20"/>
    <x v="20"/>
    <n v="3045"/>
    <n v="1607"/>
    <x v="20"/>
    <x v="20"/>
  </r>
  <r>
    <s v="Boston"/>
    <d v="2018-02-21T15:00:00"/>
    <s v="5 mins"/>
    <x v="1"/>
    <x v="0"/>
    <x v="21"/>
    <x v="21"/>
    <x v="21"/>
    <x v="21"/>
    <n v="4116"/>
    <n v="1690"/>
    <x v="21"/>
    <x v="21"/>
  </r>
  <r>
    <s v="Boston"/>
    <d v="2018-02-21T17:40:00"/>
    <s v="2 mins"/>
    <x v="0"/>
    <x v="1"/>
    <x v="22"/>
    <x v="22"/>
    <x v="22"/>
    <x v="22"/>
    <n v="2280"/>
    <n v="1480"/>
    <x v="22"/>
    <x v="22"/>
  </r>
  <r>
    <s v="Boston"/>
    <d v="2018-02-21T20:20:00"/>
    <s v="5 mins"/>
    <x v="1"/>
    <x v="1"/>
    <x v="23"/>
    <x v="23"/>
    <x v="23"/>
    <x v="23"/>
    <n v="1746"/>
    <n v="754"/>
    <x v="23"/>
    <x v="23"/>
  </r>
  <r>
    <s v="Boston"/>
    <d v="2018-02-21T23:00:00"/>
    <s v="2 mins"/>
    <x v="0"/>
    <x v="1"/>
    <x v="8"/>
    <x v="24"/>
    <x v="24"/>
    <x v="24"/>
    <n v="2213"/>
    <n v="1329"/>
    <x v="24"/>
    <x v="24"/>
  </r>
  <r>
    <s v="Boston"/>
    <d v="2018-02-22T01:40:00"/>
    <s v="5 mins"/>
    <x v="1"/>
    <x v="1"/>
    <x v="24"/>
    <x v="25"/>
    <x v="25"/>
    <x v="25"/>
    <n v="2188"/>
    <n v="728"/>
    <x v="25"/>
    <x v="25"/>
  </r>
  <r>
    <s v="Boston"/>
    <d v="2018-02-22T04:20:00"/>
    <s v="2 mins"/>
    <x v="0"/>
    <x v="1"/>
    <x v="25"/>
    <x v="26"/>
    <x v="2"/>
    <x v="26"/>
    <n v="2015"/>
    <n v="1099"/>
    <x v="26"/>
    <x v="26"/>
  </r>
  <r>
    <s v="Boston"/>
    <d v="2018-02-22T07:00:00"/>
    <s v="5 mins"/>
    <x v="1"/>
    <x v="0"/>
    <x v="26"/>
    <x v="27"/>
    <x v="26"/>
    <x v="27"/>
    <n v="2656"/>
    <n v="1442"/>
    <x v="27"/>
    <x v="27"/>
  </r>
  <r>
    <s v="Boston"/>
    <d v="2018-02-22T09:40:00"/>
    <s v="2 mins"/>
    <x v="0"/>
    <x v="1"/>
    <x v="27"/>
    <x v="28"/>
    <x v="27"/>
    <x v="28"/>
    <n v="2117"/>
    <n v="836"/>
    <x v="28"/>
    <x v="28"/>
  </r>
  <r>
    <s v="Boston"/>
    <d v="2018-02-22T12:20:00"/>
    <s v="5 mins"/>
    <x v="1"/>
    <x v="1"/>
    <x v="28"/>
    <x v="29"/>
    <x v="28"/>
    <x v="29"/>
    <n v="2171"/>
    <n v="1481"/>
    <x v="29"/>
    <x v="29"/>
  </r>
  <r>
    <s v="Boston"/>
    <d v="2018-02-22T15:00:00"/>
    <s v="2 mins"/>
    <x v="0"/>
    <x v="0"/>
    <x v="29"/>
    <x v="30"/>
    <x v="29"/>
    <x v="30"/>
    <n v="5005"/>
    <n v="2533"/>
    <x v="30"/>
    <x v="30"/>
  </r>
  <r>
    <s v="Boston"/>
    <d v="2018-02-22T17:40:00"/>
    <s v="5 mins"/>
    <x v="1"/>
    <x v="1"/>
    <x v="30"/>
    <x v="31"/>
    <x v="30"/>
    <x v="31"/>
    <n v="2085"/>
    <n v="1488"/>
    <x v="31"/>
    <x v="31"/>
  </r>
  <r>
    <s v="Boston"/>
    <d v="2018-02-22T20:20:00"/>
    <s v="2 mins"/>
    <x v="0"/>
    <x v="1"/>
    <x v="31"/>
    <x v="32"/>
    <x v="31"/>
    <x v="32"/>
    <n v="2154"/>
    <n v="959"/>
    <x v="32"/>
    <x v="32"/>
  </r>
  <r>
    <s v="Boston"/>
    <d v="2018-02-22T23:00:00"/>
    <s v="5 mins"/>
    <x v="1"/>
    <x v="1"/>
    <x v="32"/>
    <x v="33"/>
    <x v="19"/>
    <x v="33"/>
    <n v="2362"/>
    <n v="1276"/>
    <x v="33"/>
    <x v="33"/>
  </r>
  <r>
    <s v="Boston"/>
    <d v="2018-02-23T01:40:00"/>
    <s v="2 mins"/>
    <x v="0"/>
    <x v="1"/>
    <x v="33"/>
    <x v="34"/>
    <x v="32"/>
    <x v="34"/>
    <n v="1935"/>
    <n v="742"/>
    <x v="34"/>
    <x v="34"/>
  </r>
  <r>
    <s v="Boston"/>
    <d v="2018-02-23T04:20:00"/>
    <s v="5 mins"/>
    <x v="1"/>
    <x v="1"/>
    <x v="34"/>
    <x v="35"/>
    <x v="33"/>
    <x v="35"/>
    <n v="2148"/>
    <n v="1141"/>
    <x v="35"/>
    <x v="35"/>
  </r>
  <r>
    <s v="Boston"/>
    <d v="2018-02-23T07:00:00"/>
    <s v="2 mins"/>
    <x v="0"/>
    <x v="0"/>
    <x v="35"/>
    <x v="36"/>
    <x v="34"/>
    <x v="36"/>
    <n v="3816"/>
    <n v="1619"/>
    <x v="36"/>
    <x v="36"/>
  </r>
  <r>
    <s v="Boston"/>
    <d v="2018-02-23T09:40:00"/>
    <s v="5 mins"/>
    <x v="1"/>
    <x v="1"/>
    <x v="36"/>
    <x v="37"/>
    <x v="35"/>
    <x v="37"/>
    <n v="2592"/>
    <n v="1555"/>
    <x v="37"/>
    <x v="37"/>
  </r>
  <r>
    <s v="Boston"/>
    <d v="2018-02-23T12:20:00"/>
    <s v="2 mins"/>
    <x v="0"/>
    <x v="1"/>
    <x v="12"/>
    <x v="38"/>
    <x v="19"/>
    <x v="38"/>
    <n v="2597"/>
    <n v="1348"/>
    <x v="38"/>
    <x v="38"/>
  </r>
  <r>
    <s v="Boston"/>
    <d v="2018-02-23T15:00:00"/>
    <s v="5 mins"/>
    <x v="1"/>
    <x v="0"/>
    <x v="37"/>
    <x v="39"/>
    <x v="36"/>
    <x v="39"/>
    <n v="4203"/>
    <n v="2739"/>
    <x v="39"/>
    <x v="39"/>
  </r>
  <r>
    <s v="Boston"/>
    <d v="2018-02-23T17:40:00"/>
    <s v="2 mins"/>
    <x v="0"/>
    <x v="1"/>
    <x v="38"/>
    <x v="40"/>
    <x v="35"/>
    <x v="40"/>
    <n v="2433"/>
    <n v="981"/>
    <x v="40"/>
    <x v="40"/>
  </r>
  <r>
    <s v="Boston"/>
    <d v="2018-02-23T20:20:00"/>
    <s v="5 mins"/>
    <x v="1"/>
    <x v="1"/>
    <x v="39"/>
    <x v="41"/>
    <x v="37"/>
    <x v="41"/>
    <n v="1745"/>
    <n v="1389"/>
    <x v="41"/>
    <x v="41"/>
  </r>
  <r>
    <s v="Boston"/>
    <d v="2018-02-23T23:00:00"/>
    <s v="2 mins"/>
    <x v="0"/>
    <x v="1"/>
    <x v="4"/>
    <x v="42"/>
    <x v="38"/>
    <x v="42"/>
    <n v="2740"/>
    <n v="1132"/>
    <x v="42"/>
    <x v="42"/>
  </r>
  <r>
    <s v="Boston"/>
    <d v="2018-02-24T01:40:00"/>
    <s v="5 mins"/>
    <x v="1"/>
    <x v="1"/>
    <x v="40"/>
    <x v="43"/>
    <x v="39"/>
    <x v="43"/>
    <n v="2279"/>
    <n v="1065"/>
    <x v="43"/>
    <x v="43"/>
  </r>
  <r>
    <s v="Boston"/>
    <d v="2018-02-24T04:20:00"/>
    <s v="2 mins"/>
    <x v="0"/>
    <x v="1"/>
    <x v="41"/>
    <x v="44"/>
    <x v="40"/>
    <x v="44"/>
    <n v="2616"/>
    <n v="1352"/>
    <x v="44"/>
    <x v="44"/>
  </r>
  <r>
    <s v="Boston"/>
    <d v="2018-02-24T07:00:00"/>
    <s v="5 mins"/>
    <x v="1"/>
    <x v="1"/>
    <x v="42"/>
    <x v="45"/>
    <x v="41"/>
    <x v="45"/>
    <n v="2238"/>
    <n v="996"/>
    <x v="45"/>
    <x v="45"/>
  </r>
  <r>
    <s v="Boston"/>
    <d v="2018-02-24T09:40:00"/>
    <s v="2 mins"/>
    <x v="0"/>
    <x v="1"/>
    <x v="43"/>
    <x v="46"/>
    <x v="24"/>
    <x v="46"/>
    <n v="2612"/>
    <n v="1104"/>
    <x v="46"/>
    <x v="46"/>
  </r>
  <r>
    <s v="Boston"/>
    <d v="2018-02-24T12:20:00"/>
    <s v="5 mins"/>
    <x v="1"/>
    <x v="1"/>
    <x v="44"/>
    <x v="47"/>
    <x v="19"/>
    <x v="47"/>
    <n v="2472"/>
    <n v="1338"/>
    <x v="47"/>
    <x v="47"/>
  </r>
  <r>
    <s v="Boston"/>
    <d v="2018-02-24T15:00:00"/>
    <s v="2 mins"/>
    <x v="0"/>
    <x v="1"/>
    <x v="45"/>
    <x v="48"/>
    <x v="42"/>
    <x v="48"/>
    <n v="2571"/>
    <n v="1257"/>
    <x v="48"/>
    <x v="48"/>
  </r>
  <r>
    <s v="Boston"/>
    <d v="2018-02-24T17:40:00"/>
    <s v="5 mins"/>
    <x v="1"/>
    <x v="1"/>
    <x v="46"/>
    <x v="49"/>
    <x v="17"/>
    <x v="49"/>
    <n v="2365"/>
    <n v="1291"/>
    <x v="49"/>
    <x v="49"/>
  </r>
  <r>
    <s v="Boston"/>
    <d v="2018-02-24T20:20:00"/>
    <s v="2 mins"/>
    <x v="0"/>
    <x v="1"/>
    <x v="47"/>
    <x v="50"/>
    <x v="11"/>
    <x v="50"/>
    <n v="2971"/>
    <n v="1541"/>
    <x v="50"/>
    <x v="50"/>
  </r>
  <r>
    <s v="Boston"/>
    <d v="2018-02-24T23:00:00"/>
    <s v="5 mins"/>
    <x v="1"/>
    <x v="1"/>
    <x v="48"/>
    <x v="51"/>
    <x v="43"/>
    <x v="51"/>
    <n v="2352"/>
    <n v="1185"/>
    <x v="51"/>
    <x v="51"/>
  </r>
  <r>
    <s v="Boston"/>
    <d v="2018-02-25T01:40:00"/>
    <s v="2 mins"/>
    <x v="0"/>
    <x v="1"/>
    <x v="49"/>
    <x v="52"/>
    <x v="44"/>
    <x v="52"/>
    <n v="2735"/>
    <n v="1288"/>
    <x v="15"/>
    <x v="52"/>
  </r>
  <r>
    <s v="Boston"/>
    <d v="2018-02-25T04:20:00"/>
    <s v="5 mins"/>
    <x v="1"/>
    <x v="1"/>
    <x v="50"/>
    <x v="53"/>
    <x v="45"/>
    <x v="53"/>
    <n v="2299"/>
    <n v="1250"/>
    <x v="52"/>
    <x v="53"/>
  </r>
  <r>
    <s v="Boston"/>
    <d v="2018-02-25T07:00:00"/>
    <s v="2 mins"/>
    <x v="0"/>
    <x v="1"/>
    <x v="51"/>
    <x v="54"/>
    <x v="14"/>
    <x v="54"/>
    <n v="2510"/>
    <n v="1022"/>
    <x v="53"/>
    <x v="54"/>
  </r>
  <r>
    <s v="Boston"/>
    <d v="2018-02-25T09:40:00"/>
    <s v="5 mins"/>
    <x v="1"/>
    <x v="1"/>
    <x v="52"/>
    <x v="55"/>
    <x v="46"/>
    <x v="55"/>
    <n v="3120"/>
    <n v="1662"/>
    <x v="54"/>
    <x v="55"/>
  </r>
  <r>
    <s v="Boston"/>
    <d v="2018-02-25T12:20:00"/>
    <s v="2 mins"/>
    <x v="0"/>
    <x v="1"/>
    <x v="53"/>
    <x v="56"/>
    <x v="47"/>
    <x v="56"/>
    <n v="2304"/>
    <n v="1106"/>
    <x v="55"/>
    <x v="56"/>
  </r>
  <r>
    <s v="Boston"/>
    <d v="2018-02-25T15:00:00"/>
    <s v="5 mins"/>
    <x v="1"/>
    <x v="1"/>
    <x v="54"/>
    <x v="57"/>
    <x v="25"/>
    <x v="57"/>
    <n v="1924"/>
    <n v="1300"/>
    <x v="56"/>
    <x v="57"/>
  </r>
  <r>
    <s v="Boston"/>
    <d v="2018-02-25T17:40:00"/>
    <s v="2 mins"/>
    <x v="0"/>
    <x v="1"/>
    <x v="55"/>
    <x v="58"/>
    <x v="48"/>
    <x v="58"/>
    <n v="2905"/>
    <n v="1683"/>
    <x v="57"/>
    <x v="58"/>
  </r>
  <r>
    <s v="Boston"/>
    <d v="2018-02-25T20:20:00"/>
    <s v="5 mins"/>
    <x v="1"/>
    <x v="1"/>
    <x v="56"/>
    <x v="59"/>
    <x v="45"/>
    <x v="59"/>
    <n v="2222"/>
    <n v="1114"/>
    <x v="58"/>
    <x v="59"/>
  </r>
  <r>
    <s v="Boston"/>
    <d v="2018-02-25T23:00:00"/>
    <s v="2 mins"/>
    <x v="0"/>
    <x v="1"/>
    <x v="53"/>
    <x v="60"/>
    <x v="20"/>
    <x v="60"/>
    <n v="3209"/>
    <n v="1857"/>
    <x v="59"/>
    <x v="60"/>
  </r>
  <r>
    <s v="Boston"/>
    <d v="2018-02-26T01:40:00"/>
    <s v="5 mins"/>
    <x v="1"/>
    <x v="1"/>
    <x v="57"/>
    <x v="61"/>
    <x v="49"/>
    <x v="61"/>
    <n v="1871"/>
    <n v="1157"/>
    <x v="60"/>
    <x v="61"/>
  </r>
  <r>
    <s v="Boston"/>
    <d v="2018-02-26T04:20:00"/>
    <s v="2 mins"/>
    <x v="0"/>
    <x v="1"/>
    <x v="5"/>
    <x v="62"/>
    <x v="50"/>
    <x v="62"/>
    <n v="2365"/>
    <n v="814"/>
    <x v="61"/>
    <x v="62"/>
  </r>
  <r>
    <s v="Boston"/>
    <d v="2018-02-26T07:00:00"/>
    <s v="5 mins"/>
    <x v="1"/>
    <x v="0"/>
    <x v="58"/>
    <x v="63"/>
    <x v="51"/>
    <x v="63"/>
    <n v="3112"/>
    <n v="1391"/>
    <x v="62"/>
    <x v="63"/>
  </r>
  <r>
    <s v="Boston"/>
    <d v="2018-02-26T09:40:00"/>
    <s v="2 mins"/>
    <x v="0"/>
    <x v="1"/>
    <x v="59"/>
    <x v="64"/>
    <x v="52"/>
    <x v="64"/>
    <n v="2167"/>
    <n v="1198"/>
    <x v="63"/>
    <x v="64"/>
  </r>
  <r>
    <s v="Boston"/>
    <d v="2018-02-26T12:20:00"/>
    <s v="5 mins"/>
    <x v="1"/>
    <x v="1"/>
    <x v="60"/>
    <x v="44"/>
    <x v="46"/>
    <x v="65"/>
    <n v="2457"/>
    <n v="1482"/>
    <x v="64"/>
    <x v="65"/>
  </r>
  <r>
    <s v="Boston"/>
    <d v="2018-02-26T15:00:00"/>
    <s v="2 mins"/>
    <x v="0"/>
    <x v="0"/>
    <x v="61"/>
    <x v="65"/>
    <x v="53"/>
    <x v="66"/>
    <n v="2810"/>
    <n v="1049"/>
    <x v="65"/>
    <x v="66"/>
  </r>
  <r>
    <s v="Boston"/>
    <d v="2018-02-26T17:40:00"/>
    <s v="5 mins"/>
    <x v="1"/>
    <x v="1"/>
    <x v="62"/>
    <x v="66"/>
    <x v="54"/>
    <x v="67"/>
    <n v="2972"/>
    <n v="1814"/>
    <x v="66"/>
    <x v="67"/>
  </r>
  <r>
    <s v="Boston"/>
    <d v="2018-02-26T20:20:00"/>
    <s v="2 mins"/>
    <x v="0"/>
    <x v="1"/>
    <x v="63"/>
    <x v="67"/>
    <x v="10"/>
    <x v="68"/>
    <n v="2422"/>
    <n v="1236"/>
    <x v="67"/>
    <x v="68"/>
  </r>
  <r>
    <s v="Boston"/>
    <d v="2018-02-26T23:00:00"/>
    <s v="5 mins"/>
    <x v="1"/>
    <x v="1"/>
    <x v="64"/>
    <x v="68"/>
    <x v="55"/>
    <x v="69"/>
    <n v="2747"/>
    <n v="1417"/>
    <x v="68"/>
    <x v="69"/>
  </r>
  <r>
    <s v="Boston"/>
    <d v="2018-02-27T01:40:00"/>
    <s v="2 mins"/>
    <x v="0"/>
    <x v="1"/>
    <x v="50"/>
    <x v="69"/>
    <x v="31"/>
    <x v="70"/>
    <n v="2727"/>
    <n v="1177"/>
    <x v="69"/>
    <x v="70"/>
  </r>
  <r>
    <s v="Boston"/>
    <d v="2018-02-27T04:20:00"/>
    <s v="5 mins"/>
    <x v="1"/>
    <x v="1"/>
    <x v="65"/>
    <x v="70"/>
    <x v="56"/>
    <x v="71"/>
    <n v="1588"/>
    <n v="1420"/>
    <x v="70"/>
    <x v="71"/>
  </r>
  <r>
    <s v="Boston"/>
    <d v="2018-02-27T07:00:00"/>
    <s v="2 mins"/>
    <x v="0"/>
    <x v="0"/>
    <x v="66"/>
    <x v="71"/>
    <x v="57"/>
    <x v="72"/>
    <n v="4060"/>
    <n v="2034"/>
    <x v="71"/>
    <x v="72"/>
  </r>
  <r>
    <s v="Boston"/>
    <d v="2018-02-27T09:40:00"/>
    <s v="5 mins"/>
    <x v="1"/>
    <x v="1"/>
    <x v="38"/>
    <x v="72"/>
    <x v="58"/>
    <x v="73"/>
    <n v="2083"/>
    <n v="1196"/>
    <x v="72"/>
    <x v="73"/>
  </r>
  <r>
    <s v="Boston"/>
    <d v="2018-02-27T12:20:00"/>
    <s v="2 mins"/>
    <x v="0"/>
    <x v="1"/>
    <x v="67"/>
    <x v="73"/>
    <x v="6"/>
    <x v="74"/>
    <n v="2232"/>
    <n v="949"/>
    <x v="73"/>
    <x v="74"/>
  </r>
  <r>
    <s v="Boston"/>
    <d v="2018-02-27T15:00:00"/>
    <s v="5 mins"/>
    <x v="1"/>
    <x v="0"/>
    <x v="68"/>
    <x v="74"/>
    <x v="51"/>
    <x v="75"/>
    <n v="3842"/>
    <n v="1686"/>
    <x v="74"/>
    <x v="75"/>
  </r>
  <r>
    <s v="Boston"/>
    <d v="2018-02-27T17:40:00"/>
    <s v="2 mins"/>
    <x v="0"/>
    <x v="1"/>
    <x v="69"/>
    <x v="75"/>
    <x v="59"/>
    <x v="76"/>
    <n v="2541"/>
    <n v="1055"/>
    <x v="75"/>
    <x v="76"/>
  </r>
  <r>
    <s v="Boston"/>
    <d v="2018-02-27T20:20:00"/>
    <s v="5 mins"/>
    <x v="1"/>
    <x v="1"/>
    <x v="66"/>
    <x v="32"/>
    <x v="60"/>
    <x v="77"/>
    <n v="2306"/>
    <n v="1229"/>
    <x v="55"/>
    <x v="77"/>
  </r>
  <r>
    <s v="Boston"/>
    <d v="2018-02-27T23:00:00"/>
    <s v="2 mins"/>
    <x v="0"/>
    <x v="1"/>
    <x v="70"/>
    <x v="76"/>
    <x v="49"/>
    <x v="78"/>
    <n v="1885"/>
    <n v="1211"/>
    <x v="76"/>
    <x v="78"/>
  </r>
  <r>
    <s v="Boston"/>
    <d v="2018-02-28T01:40:00"/>
    <s v="5 mins"/>
    <x v="1"/>
    <x v="1"/>
    <x v="71"/>
    <x v="15"/>
    <x v="49"/>
    <x v="79"/>
    <n v="2183"/>
    <n v="1657"/>
    <x v="77"/>
    <x v="79"/>
  </r>
  <r>
    <s v="Boston"/>
    <d v="2018-02-28T04:20:00"/>
    <s v="2 mins"/>
    <x v="0"/>
    <x v="1"/>
    <x v="72"/>
    <x v="77"/>
    <x v="61"/>
    <x v="80"/>
    <n v="2224"/>
    <n v="1397"/>
    <x v="78"/>
    <x v="80"/>
  </r>
  <r>
    <s v="Boston"/>
    <d v="2018-02-28T07:00:00"/>
    <s v="5 mins"/>
    <x v="1"/>
    <x v="0"/>
    <x v="73"/>
    <x v="78"/>
    <x v="62"/>
    <x v="81"/>
    <n v="3439"/>
    <n v="1985"/>
    <x v="79"/>
    <x v="81"/>
  </r>
  <r>
    <s v="Boston"/>
    <d v="2018-02-28T09:40:00"/>
    <s v="2 mins"/>
    <x v="0"/>
    <x v="1"/>
    <x v="74"/>
    <x v="79"/>
    <x v="10"/>
    <x v="82"/>
    <n v="2686"/>
    <n v="1321"/>
    <x v="80"/>
    <x v="82"/>
  </r>
  <r>
    <s v="Boston"/>
    <d v="2018-02-28T12:20:00"/>
    <s v="5 mins"/>
    <x v="1"/>
    <x v="1"/>
    <x v="75"/>
    <x v="80"/>
    <x v="25"/>
    <x v="83"/>
    <n v="2201"/>
    <n v="1032"/>
    <x v="81"/>
    <x v="83"/>
  </r>
  <r>
    <s v="Boston"/>
    <d v="2018-02-28T15:00:00"/>
    <s v="2 mins"/>
    <x v="0"/>
    <x v="0"/>
    <x v="76"/>
    <x v="81"/>
    <x v="51"/>
    <x v="84"/>
    <n v="4229"/>
    <n v="2001"/>
    <x v="82"/>
    <x v="84"/>
  </r>
  <r>
    <s v="Boston"/>
    <d v="2018-02-28T17:40:00"/>
    <s v="5 mins"/>
    <x v="1"/>
    <x v="1"/>
    <x v="77"/>
    <x v="82"/>
    <x v="63"/>
    <x v="85"/>
    <n v="2495"/>
    <n v="988"/>
    <x v="83"/>
    <x v="85"/>
  </r>
  <r>
    <s v="Boston"/>
    <d v="2018-02-28T20:20:00"/>
    <s v="2 mins"/>
    <x v="0"/>
    <x v="1"/>
    <x v="78"/>
    <x v="83"/>
    <x v="14"/>
    <x v="86"/>
    <n v="2545"/>
    <n v="1237"/>
    <x v="84"/>
    <x v="86"/>
  </r>
  <r>
    <s v="Boston"/>
    <d v="2018-02-28T23:00:00"/>
    <s v="5 mins"/>
    <x v="1"/>
    <x v="1"/>
    <x v="79"/>
    <x v="84"/>
    <x v="45"/>
    <x v="87"/>
    <n v="1806"/>
    <n v="1419"/>
    <x v="85"/>
    <x v="87"/>
  </r>
  <r>
    <s v="Boston"/>
    <d v="2018-03-01T01:40:00"/>
    <s v="2 mins"/>
    <x v="0"/>
    <x v="1"/>
    <x v="80"/>
    <x v="52"/>
    <x v="20"/>
    <x v="88"/>
    <n v="2606"/>
    <n v="1274"/>
    <x v="86"/>
    <x v="88"/>
  </r>
  <r>
    <s v="Boston"/>
    <d v="2018-03-01T04:20:00"/>
    <s v="5 mins"/>
    <x v="1"/>
    <x v="1"/>
    <x v="81"/>
    <x v="85"/>
    <x v="13"/>
    <x v="89"/>
    <n v="2327"/>
    <n v="1637"/>
    <x v="87"/>
    <x v="89"/>
  </r>
  <r>
    <s v="Boston"/>
    <d v="2018-03-01T07:00:00"/>
    <s v="2 mins"/>
    <x v="0"/>
    <x v="0"/>
    <x v="82"/>
    <x v="86"/>
    <x v="11"/>
    <x v="90"/>
    <n v="3404"/>
    <n v="1864"/>
    <x v="88"/>
    <x v="90"/>
  </r>
  <r>
    <s v="Boston"/>
    <d v="2018-03-01T09:40:00"/>
    <s v="5 mins"/>
    <x v="1"/>
    <x v="1"/>
    <x v="83"/>
    <x v="87"/>
    <x v="64"/>
    <x v="91"/>
    <n v="2269"/>
    <n v="1227"/>
    <x v="89"/>
    <x v="91"/>
  </r>
  <r>
    <s v="Boston"/>
    <d v="2018-03-01T12:20:00"/>
    <s v="2 mins"/>
    <x v="0"/>
    <x v="1"/>
    <x v="84"/>
    <x v="88"/>
    <x v="30"/>
    <x v="92"/>
    <n v="2561"/>
    <n v="1854"/>
    <x v="90"/>
    <x v="92"/>
  </r>
  <r>
    <s v="Boston"/>
    <d v="2018-03-01T15:00:00"/>
    <s v="5 mins"/>
    <x v="1"/>
    <x v="0"/>
    <x v="85"/>
    <x v="89"/>
    <x v="65"/>
    <x v="93"/>
    <n v="3240"/>
    <n v="1858"/>
    <x v="91"/>
    <x v="93"/>
  </r>
  <r>
    <s v="Boston"/>
    <d v="2018-03-01T17:40:00"/>
    <s v="2 mins"/>
    <x v="0"/>
    <x v="1"/>
    <x v="86"/>
    <x v="90"/>
    <x v="66"/>
    <x v="94"/>
    <n v="2689"/>
    <n v="1044"/>
    <x v="92"/>
    <x v="94"/>
  </r>
  <r>
    <s v="Boston"/>
    <d v="2018-03-01T20:20:00"/>
    <s v="5 mins"/>
    <x v="1"/>
    <x v="1"/>
    <x v="87"/>
    <x v="51"/>
    <x v="37"/>
    <x v="95"/>
    <n v="2367"/>
    <n v="1429"/>
    <x v="64"/>
    <x v="95"/>
  </r>
  <r>
    <s v="Boston"/>
    <d v="2018-03-01T23:00:00"/>
    <s v="2 mins"/>
    <x v="0"/>
    <x v="1"/>
    <x v="88"/>
    <x v="16"/>
    <x v="59"/>
    <x v="96"/>
    <n v="2050"/>
    <n v="735"/>
    <x v="93"/>
    <x v="96"/>
  </r>
  <r>
    <s v="Boston"/>
    <d v="2018-03-02T01:40:00"/>
    <s v="5 mins"/>
    <x v="1"/>
    <x v="1"/>
    <x v="89"/>
    <x v="91"/>
    <x v="67"/>
    <x v="97"/>
    <n v="2174"/>
    <n v="1284"/>
    <x v="94"/>
    <x v="97"/>
  </r>
  <r>
    <s v="Boston"/>
    <d v="2018-03-02T04:20:00"/>
    <s v="2 mins"/>
    <x v="0"/>
    <x v="1"/>
    <x v="90"/>
    <x v="92"/>
    <x v="68"/>
    <x v="98"/>
    <n v="2028"/>
    <n v="1000"/>
    <x v="95"/>
    <x v="98"/>
  </r>
  <r>
    <s v="Boston"/>
    <d v="2018-03-02T07:00:00"/>
    <s v="5 mins"/>
    <x v="1"/>
    <x v="0"/>
    <x v="91"/>
    <x v="93"/>
    <x v="21"/>
    <x v="99"/>
    <n v="3477"/>
    <n v="1701"/>
    <x v="96"/>
    <x v="99"/>
  </r>
  <r>
    <s v="Boston"/>
    <d v="2018-03-02T09:40:00"/>
    <s v="2 mins"/>
    <x v="0"/>
    <x v="1"/>
    <x v="92"/>
    <x v="94"/>
    <x v="43"/>
    <x v="100"/>
    <n v="2288"/>
    <n v="1031"/>
    <x v="97"/>
    <x v="100"/>
  </r>
  <r>
    <s v="Boston"/>
    <d v="2018-03-02T12:20:00"/>
    <s v="5 mins"/>
    <x v="1"/>
    <x v="1"/>
    <x v="93"/>
    <x v="95"/>
    <x v="69"/>
    <x v="101"/>
    <n v="2021"/>
    <n v="1420"/>
    <x v="98"/>
    <x v="101"/>
  </r>
  <r>
    <s v="Boston"/>
    <d v="2018-03-02T15:00:00"/>
    <s v="2 mins"/>
    <x v="0"/>
    <x v="0"/>
    <x v="94"/>
    <x v="96"/>
    <x v="70"/>
    <x v="102"/>
    <n v="3845"/>
    <n v="1589"/>
    <x v="99"/>
    <x v="102"/>
  </r>
  <r>
    <s v="Boston"/>
    <d v="2018-03-02T17:40:00"/>
    <s v="5 mins"/>
    <x v="1"/>
    <x v="1"/>
    <x v="95"/>
    <x v="97"/>
    <x v="60"/>
    <x v="103"/>
    <n v="2513"/>
    <n v="1233"/>
    <x v="100"/>
    <x v="103"/>
  </r>
  <r>
    <s v="Boston"/>
    <d v="2018-03-02T20:20:00"/>
    <s v="2 mins"/>
    <x v="0"/>
    <x v="1"/>
    <x v="96"/>
    <x v="98"/>
    <x v="39"/>
    <x v="104"/>
    <n v="1928"/>
    <n v="1119"/>
    <x v="101"/>
    <x v="104"/>
  </r>
  <r>
    <s v="Boston"/>
    <d v="2018-03-02T23:00:00"/>
    <s v="5 mins"/>
    <x v="1"/>
    <x v="1"/>
    <x v="97"/>
    <x v="99"/>
    <x v="53"/>
    <x v="105"/>
    <n v="1962"/>
    <n v="1133"/>
    <x v="102"/>
    <x v="105"/>
  </r>
  <r>
    <s v="Boston"/>
    <d v="2018-03-03T01:40:00"/>
    <s v="2 mins"/>
    <x v="0"/>
    <x v="1"/>
    <x v="60"/>
    <x v="100"/>
    <x v="22"/>
    <x v="106"/>
    <n v="2003"/>
    <n v="1315"/>
    <x v="103"/>
    <x v="106"/>
  </r>
  <r>
    <s v="Boston"/>
    <d v="2018-03-03T04:20:00"/>
    <s v="5 mins"/>
    <x v="1"/>
    <x v="1"/>
    <x v="98"/>
    <x v="101"/>
    <x v="17"/>
    <x v="107"/>
    <n v="2432"/>
    <n v="1405"/>
    <x v="104"/>
    <x v="107"/>
  </r>
  <r>
    <s v="Boston"/>
    <d v="2018-03-03T07:00:00"/>
    <s v="2 mins"/>
    <x v="0"/>
    <x v="1"/>
    <x v="99"/>
    <x v="102"/>
    <x v="27"/>
    <x v="108"/>
    <n v="2075"/>
    <n v="1464"/>
    <x v="105"/>
    <x v="108"/>
  </r>
  <r>
    <s v="Boston"/>
    <d v="2018-03-03T09:40:00"/>
    <s v="5 mins"/>
    <x v="1"/>
    <x v="1"/>
    <x v="100"/>
    <x v="103"/>
    <x v="71"/>
    <x v="109"/>
    <n v="2921"/>
    <n v="1698"/>
    <x v="106"/>
    <x v="109"/>
  </r>
  <r>
    <s v="Boston"/>
    <d v="2018-03-03T12:20:00"/>
    <s v="2 mins"/>
    <x v="0"/>
    <x v="1"/>
    <x v="101"/>
    <x v="104"/>
    <x v="72"/>
    <x v="110"/>
    <n v="2361"/>
    <n v="820"/>
    <x v="107"/>
    <x v="110"/>
  </r>
  <r>
    <s v="Boston"/>
    <d v="2018-03-03T15:00:00"/>
    <s v="5 mins"/>
    <x v="1"/>
    <x v="1"/>
    <x v="102"/>
    <x v="105"/>
    <x v="14"/>
    <x v="111"/>
    <n v="1980"/>
    <n v="978"/>
    <x v="108"/>
    <x v="111"/>
  </r>
  <r>
    <s v="Boston"/>
    <d v="2018-03-03T17:40:00"/>
    <s v="2 mins"/>
    <x v="0"/>
    <x v="1"/>
    <x v="103"/>
    <x v="106"/>
    <x v="60"/>
    <x v="112"/>
    <n v="3080"/>
    <n v="1838"/>
    <x v="109"/>
    <x v="112"/>
  </r>
  <r>
    <s v="Boston"/>
    <d v="2018-03-03T20:20:00"/>
    <s v="5 mins"/>
    <x v="1"/>
    <x v="1"/>
    <x v="34"/>
    <x v="107"/>
    <x v="16"/>
    <x v="113"/>
    <n v="2208"/>
    <n v="1373"/>
    <x v="110"/>
    <x v="113"/>
  </r>
  <r>
    <s v="Boston"/>
    <d v="2018-03-03T23:00:00"/>
    <s v="2 mins"/>
    <x v="0"/>
    <x v="1"/>
    <x v="104"/>
    <x v="108"/>
    <x v="73"/>
    <x v="114"/>
    <n v="2498"/>
    <n v="1032"/>
    <x v="111"/>
    <x v="114"/>
  </r>
  <r>
    <s v="Boston"/>
    <d v="2018-03-04T01:40:00"/>
    <s v="5 mins"/>
    <x v="1"/>
    <x v="1"/>
    <x v="105"/>
    <x v="67"/>
    <x v="27"/>
    <x v="115"/>
    <n v="2267"/>
    <n v="1055"/>
    <x v="112"/>
    <x v="115"/>
  </r>
  <r>
    <s v="Boston"/>
    <d v="2018-03-04T04:20:00"/>
    <s v="2 mins"/>
    <x v="0"/>
    <x v="1"/>
    <x v="106"/>
    <x v="109"/>
    <x v="42"/>
    <x v="116"/>
    <n v="2177"/>
    <n v="1304"/>
    <x v="113"/>
    <x v="116"/>
  </r>
  <r>
    <s v="Boston"/>
    <d v="2018-03-04T07:00:00"/>
    <s v="5 mins"/>
    <x v="1"/>
    <x v="1"/>
    <x v="107"/>
    <x v="110"/>
    <x v="32"/>
    <x v="117"/>
    <n v="1828"/>
    <n v="1063"/>
    <x v="114"/>
    <x v="117"/>
  </r>
  <r>
    <s v="Boston"/>
    <d v="2018-03-04T09:40:00"/>
    <s v="2 mins"/>
    <x v="0"/>
    <x v="1"/>
    <x v="108"/>
    <x v="111"/>
    <x v="72"/>
    <x v="118"/>
    <n v="2732"/>
    <n v="1752"/>
    <x v="115"/>
    <x v="118"/>
  </r>
  <r>
    <s v="Boston"/>
    <d v="2018-03-04T12:20:00"/>
    <s v="5 mins"/>
    <x v="1"/>
    <x v="1"/>
    <x v="109"/>
    <x v="112"/>
    <x v="70"/>
    <x v="119"/>
    <n v="1974"/>
    <n v="1510"/>
    <x v="116"/>
    <x v="119"/>
  </r>
  <r>
    <s v="Boston"/>
    <d v="2018-03-04T15:00:00"/>
    <s v="2 mins"/>
    <x v="0"/>
    <x v="1"/>
    <x v="110"/>
    <x v="113"/>
    <x v="41"/>
    <x v="120"/>
    <n v="2179"/>
    <n v="882"/>
    <x v="117"/>
    <x v="120"/>
  </r>
  <r>
    <s v="Boston"/>
    <d v="2018-03-04T17:40:00"/>
    <s v="5 mins"/>
    <x v="1"/>
    <x v="1"/>
    <x v="111"/>
    <x v="114"/>
    <x v="49"/>
    <x v="121"/>
    <n v="2600"/>
    <n v="1361"/>
    <x v="118"/>
    <x v="121"/>
  </r>
  <r>
    <s v="Boston"/>
    <d v="2018-03-04T20:20:00"/>
    <s v="2 mins"/>
    <x v="0"/>
    <x v="1"/>
    <x v="112"/>
    <x v="115"/>
    <x v="74"/>
    <x v="122"/>
    <n v="2164"/>
    <n v="940"/>
    <x v="119"/>
    <x v="122"/>
  </r>
  <r>
    <s v="Boston"/>
    <d v="2018-03-04T23:00:00"/>
    <s v="5 mins"/>
    <x v="1"/>
    <x v="1"/>
    <x v="113"/>
    <x v="116"/>
    <x v="45"/>
    <x v="123"/>
    <n v="2323"/>
    <n v="1473"/>
    <x v="120"/>
    <x v="123"/>
  </r>
  <r>
    <s v="Boston"/>
    <d v="2018-03-05T01:40:00"/>
    <s v="2 mins"/>
    <x v="0"/>
    <x v="1"/>
    <x v="114"/>
    <x v="117"/>
    <x v="8"/>
    <x v="124"/>
    <n v="2257"/>
    <n v="900"/>
    <x v="113"/>
    <x v="124"/>
  </r>
  <r>
    <s v="Boston"/>
    <d v="2018-03-05T04:20:00"/>
    <s v="5 mins"/>
    <x v="1"/>
    <x v="1"/>
    <x v="115"/>
    <x v="118"/>
    <x v="75"/>
    <x v="125"/>
    <n v="2361"/>
    <n v="1015"/>
    <x v="121"/>
    <x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
  <r>
    <s v="Boston"/>
    <d v="2018-02-19T07:00:00"/>
    <s v="2 mins"/>
    <x v="0"/>
    <x v="0"/>
    <n v="1415"/>
    <n v="3245"/>
    <x v="0"/>
    <x v="0"/>
    <n v="3372"/>
    <n v="1476"/>
    <x v="0"/>
  </r>
  <r>
    <s v="Boston"/>
    <d v="2018-02-19T09:40:00"/>
    <s v="5 mins"/>
    <x v="1"/>
    <x v="1"/>
    <n v="1461"/>
    <n v="2363"/>
    <x v="1"/>
    <x v="1"/>
    <n v="2288"/>
    <n v="1275"/>
    <x v="1"/>
  </r>
  <r>
    <s v="Boston"/>
    <d v="2018-02-19T12:20:00"/>
    <s v="2 mins"/>
    <x v="0"/>
    <x v="1"/>
    <n v="1362"/>
    <n v="2184"/>
    <x v="2"/>
    <x v="2"/>
    <n v="2283"/>
    <n v="962"/>
    <x v="2"/>
  </r>
  <r>
    <s v="Boston"/>
    <d v="2018-02-19T15:00:00"/>
    <s v="5 mins"/>
    <x v="1"/>
    <x v="0"/>
    <n v="1984"/>
    <n v="3584"/>
    <x v="3"/>
    <x v="3"/>
    <n v="4035"/>
    <n v="2021"/>
    <x v="3"/>
  </r>
  <r>
    <s v="Boston"/>
    <d v="2018-02-19T17:40:00"/>
    <s v="2 mins"/>
    <x v="0"/>
    <x v="1"/>
    <n v="1371"/>
    <n v="2580"/>
    <x v="4"/>
    <x v="4"/>
    <n v="2200"/>
    <n v="979"/>
    <x v="4"/>
  </r>
  <r>
    <s v="Boston"/>
    <d v="2018-02-19T20:20:00"/>
    <s v="5 mins"/>
    <x v="1"/>
    <x v="1"/>
    <n v="1401"/>
    <n v="2022"/>
    <x v="5"/>
    <x v="5"/>
    <n v="2066"/>
    <n v="1062"/>
    <x v="5"/>
  </r>
  <r>
    <s v="Boston"/>
    <d v="2018-02-19T23:00:00"/>
    <s v="2 mins"/>
    <x v="0"/>
    <x v="1"/>
    <n v="1216"/>
    <n v="2543"/>
    <x v="6"/>
    <x v="6"/>
    <n v="2600"/>
    <n v="1406"/>
    <x v="6"/>
  </r>
  <r>
    <s v="Boston"/>
    <d v="2018-02-20T01:40:00"/>
    <s v="5 mins"/>
    <x v="1"/>
    <x v="1"/>
    <n v="1691"/>
    <n v="2018"/>
    <x v="7"/>
    <x v="7"/>
    <n v="1918"/>
    <n v="1281"/>
    <x v="7"/>
  </r>
  <r>
    <s v="Boston"/>
    <d v="2018-02-20T04:20:00"/>
    <s v="2 mins"/>
    <x v="0"/>
    <x v="1"/>
    <n v="1248"/>
    <n v="2481"/>
    <x v="8"/>
    <x v="8"/>
    <n v="2623"/>
    <n v="1059"/>
    <x v="8"/>
  </r>
  <r>
    <s v="Boston"/>
    <d v="2018-02-20T07:00:00"/>
    <s v="5 mins"/>
    <x v="1"/>
    <x v="0"/>
    <n v="1815"/>
    <n v="2539"/>
    <x v="9"/>
    <x v="9"/>
    <n v="2624"/>
    <n v="1565"/>
    <x v="9"/>
  </r>
  <r>
    <s v="Boston"/>
    <d v="2018-02-20T09:40:00"/>
    <s v="2 mins"/>
    <x v="0"/>
    <x v="1"/>
    <n v="1594"/>
    <n v="2773"/>
    <x v="10"/>
    <x v="10"/>
    <n v="2723"/>
    <n v="855"/>
    <x v="10"/>
  </r>
  <r>
    <s v="Boston"/>
    <d v="2018-02-20T12:20:00"/>
    <s v="5 mins"/>
    <x v="1"/>
    <x v="1"/>
    <n v="1629"/>
    <n v="2380"/>
    <x v="11"/>
    <x v="11"/>
    <n v="2477"/>
    <n v="1322"/>
    <x v="11"/>
  </r>
  <r>
    <s v="Boston"/>
    <d v="2018-02-20T15:00:00"/>
    <s v="2 mins"/>
    <x v="0"/>
    <x v="0"/>
    <n v="1640"/>
    <n v="3290"/>
    <x v="12"/>
    <x v="12"/>
    <n v="3777"/>
    <n v="1969"/>
    <x v="12"/>
  </r>
  <r>
    <s v="Boston"/>
    <d v="2018-02-20T17:40:00"/>
    <s v="5 mins"/>
    <x v="1"/>
    <x v="1"/>
    <n v="1173"/>
    <n v="1891"/>
    <x v="13"/>
    <x v="13"/>
    <n v="1893"/>
    <n v="998"/>
    <x v="13"/>
  </r>
  <r>
    <s v="Boston"/>
    <d v="2018-02-20T20:20:00"/>
    <s v="2 mins"/>
    <x v="0"/>
    <x v="1"/>
    <n v="1853"/>
    <n v="2305"/>
    <x v="14"/>
    <x v="14"/>
    <n v="2234"/>
    <n v="1145"/>
    <x v="14"/>
  </r>
  <r>
    <s v="Boston"/>
    <d v="2018-02-20T23:00:00"/>
    <s v="5 mins"/>
    <x v="1"/>
    <x v="1"/>
    <n v="1145"/>
    <n v="2419"/>
    <x v="15"/>
    <x v="15"/>
    <n v="2214"/>
    <n v="1104"/>
    <x v="15"/>
  </r>
  <r>
    <s v="Boston"/>
    <d v="2018-02-21T01:40:00"/>
    <s v="2 mins"/>
    <x v="0"/>
    <x v="1"/>
    <n v="1490"/>
    <n v="1949"/>
    <x v="16"/>
    <x v="16"/>
    <n v="1904"/>
    <n v="1120"/>
    <x v="16"/>
  </r>
  <r>
    <s v="Boston"/>
    <d v="2018-02-21T04:20:00"/>
    <s v="5 mins"/>
    <x v="1"/>
    <x v="1"/>
    <n v="1560"/>
    <n v="2309"/>
    <x v="17"/>
    <x v="17"/>
    <n v="2125"/>
    <n v="990"/>
    <x v="17"/>
  </r>
  <r>
    <s v="Boston"/>
    <d v="2018-02-21T07:00:00"/>
    <s v="2 mins"/>
    <x v="0"/>
    <x v="0"/>
    <n v="1916"/>
    <n v="3469"/>
    <x v="18"/>
    <x v="18"/>
    <n v="3575"/>
    <n v="1809"/>
    <x v="18"/>
  </r>
  <r>
    <s v="Boston"/>
    <d v="2018-02-21T09:40:00"/>
    <s v="5 mins"/>
    <x v="1"/>
    <x v="1"/>
    <n v="1664"/>
    <n v="2320"/>
    <x v="19"/>
    <x v="19"/>
    <n v="2344"/>
    <n v="1309"/>
    <x v="19"/>
  </r>
  <r>
    <s v="Boston"/>
    <d v="2018-02-21T12:20:00"/>
    <s v="2 mins"/>
    <x v="0"/>
    <x v="1"/>
    <n v="1039"/>
    <n v="3188"/>
    <x v="20"/>
    <x v="20"/>
    <n v="3045"/>
    <n v="1607"/>
    <x v="20"/>
  </r>
  <r>
    <s v="Boston"/>
    <d v="2018-02-21T15:00:00"/>
    <s v="5 mins"/>
    <x v="1"/>
    <x v="0"/>
    <n v="1741"/>
    <n v="3392"/>
    <x v="21"/>
    <x v="21"/>
    <n v="4116"/>
    <n v="1690"/>
    <x v="21"/>
  </r>
  <r>
    <s v="Boston"/>
    <d v="2018-02-21T17:40:00"/>
    <s v="2 mins"/>
    <x v="0"/>
    <x v="1"/>
    <n v="1596"/>
    <n v="2256"/>
    <x v="22"/>
    <x v="22"/>
    <n v="2280"/>
    <n v="1480"/>
    <x v="22"/>
  </r>
  <r>
    <s v="Boston"/>
    <d v="2018-02-21T20:20:00"/>
    <s v="5 mins"/>
    <x v="1"/>
    <x v="1"/>
    <n v="1408"/>
    <n v="1638"/>
    <x v="23"/>
    <x v="23"/>
    <n v="1746"/>
    <n v="754"/>
    <x v="23"/>
  </r>
  <r>
    <s v="Boston"/>
    <d v="2018-02-21T23:00:00"/>
    <s v="2 mins"/>
    <x v="0"/>
    <x v="1"/>
    <n v="1248"/>
    <n v="2561"/>
    <x v="24"/>
    <x v="24"/>
    <n v="2213"/>
    <n v="1329"/>
    <x v="24"/>
  </r>
  <r>
    <s v="Boston"/>
    <d v="2018-02-22T01:40:00"/>
    <s v="5 mins"/>
    <x v="1"/>
    <x v="1"/>
    <n v="1304"/>
    <n v="2121"/>
    <x v="25"/>
    <x v="25"/>
    <n v="2188"/>
    <n v="728"/>
    <x v="25"/>
  </r>
  <r>
    <s v="Boston"/>
    <d v="2018-02-22T04:20:00"/>
    <s v="2 mins"/>
    <x v="0"/>
    <x v="1"/>
    <n v="1268"/>
    <n v="2198"/>
    <x v="2"/>
    <x v="26"/>
    <n v="2015"/>
    <n v="1099"/>
    <x v="26"/>
  </r>
  <r>
    <s v="Boston"/>
    <d v="2018-02-22T07:00:00"/>
    <s v="5 mins"/>
    <x v="1"/>
    <x v="0"/>
    <n v="1498"/>
    <n v="2377"/>
    <x v="26"/>
    <x v="27"/>
    <n v="2656"/>
    <n v="1442"/>
    <x v="27"/>
  </r>
  <r>
    <s v="Boston"/>
    <d v="2018-02-22T09:40:00"/>
    <s v="2 mins"/>
    <x v="0"/>
    <x v="1"/>
    <n v="1519"/>
    <n v="2060"/>
    <x v="27"/>
    <x v="28"/>
    <n v="2117"/>
    <n v="836"/>
    <x v="28"/>
  </r>
  <r>
    <s v="Boston"/>
    <d v="2018-02-22T12:20:00"/>
    <s v="5 mins"/>
    <x v="1"/>
    <x v="1"/>
    <n v="1744"/>
    <n v="2276"/>
    <x v="28"/>
    <x v="29"/>
    <n v="2171"/>
    <n v="1481"/>
    <x v="29"/>
  </r>
  <r>
    <s v="Boston"/>
    <d v="2018-02-22T15:00:00"/>
    <s v="2 mins"/>
    <x v="0"/>
    <x v="0"/>
    <n v="1502"/>
    <n v="4507"/>
    <x v="29"/>
    <x v="30"/>
    <n v="5005"/>
    <n v="2533"/>
    <x v="30"/>
  </r>
  <r>
    <s v="Boston"/>
    <d v="2018-02-22T17:40:00"/>
    <s v="5 mins"/>
    <x v="1"/>
    <x v="1"/>
    <n v="1555"/>
    <n v="2229"/>
    <x v="30"/>
    <x v="31"/>
    <n v="2085"/>
    <n v="1488"/>
    <x v="31"/>
  </r>
  <r>
    <s v="Boston"/>
    <d v="2018-02-22T20:20:00"/>
    <s v="2 mins"/>
    <x v="0"/>
    <x v="1"/>
    <n v="1620"/>
    <n v="2243"/>
    <x v="31"/>
    <x v="32"/>
    <n v="2154"/>
    <n v="959"/>
    <x v="32"/>
  </r>
  <r>
    <s v="Boston"/>
    <d v="2018-02-22T23:00:00"/>
    <s v="5 mins"/>
    <x v="1"/>
    <x v="1"/>
    <n v="1021"/>
    <n v="2540"/>
    <x v="19"/>
    <x v="33"/>
    <n v="2362"/>
    <n v="1276"/>
    <x v="33"/>
  </r>
  <r>
    <s v="Boston"/>
    <d v="2018-02-23T01:40:00"/>
    <s v="2 mins"/>
    <x v="0"/>
    <x v="1"/>
    <n v="987"/>
    <n v="2015"/>
    <x v="32"/>
    <x v="34"/>
    <n v="1935"/>
    <n v="742"/>
    <x v="34"/>
  </r>
  <r>
    <s v="Boston"/>
    <d v="2018-02-23T04:20:00"/>
    <s v="5 mins"/>
    <x v="1"/>
    <x v="1"/>
    <n v="1324"/>
    <n v="2054"/>
    <x v="33"/>
    <x v="35"/>
    <n v="2148"/>
    <n v="1141"/>
    <x v="35"/>
  </r>
  <r>
    <s v="Boston"/>
    <d v="2018-02-23T07:00:00"/>
    <s v="2 mins"/>
    <x v="0"/>
    <x v="0"/>
    <n v="1178"/>
    <n v="3591"/>
    <x v="34"/>
    <x v="36"/>
    <n v="3816"/>
    <n v="1619"/>
    <x v="36"/>
  </r>
  <r>
    <s v="Boston"/>
    <d v="2018-02-23T09:40:00"/>
    <s v="5 mins"/>
    <x v="1"/>
    <x v="1"/>
    <n v="1253"/>
    <n v="2479"/>
    <x v="35"/>
    <x v="37"/>
    <n v="2592"/>
    <n v="1555"/>
    <x v="37"/>
  </r>
  <r>
    <s v="Boston"/>
    <d v="2018-02-23T12:20:00"/>
    <s v="2 mins"/>
    <x v="0"/>
    <x v="1"/>
    <n v="1640"/>
    <n v="2664"/>
    <x v="19"/>
    <x v="38"/>
    <n v="2597"/>
    <n v="1348"/>
    <x v="38"/>
  </r>
  <r>
    <s v="Boston"/>
    <d v="2018-02-23T15:00:00"/>
    <s v="5 mins"/>
    <x v="1"/>
    <x v="0"/>
    <n v="1177"/>
    <n v="3946"/>
    <x v="36"/>
    <x v="39"/>
    <n v="4203"/>
    <n v="2739"/>
    <x v="39"/>
  </r>
  <r>
    <s v="Boston"/>
    <d v="2018-02-23T17:40:00"/>
    <s v="2 mins"/>
    <x v="0"/>
    <x v="1"/>
    <n v="1364"/>
    <n v="2397"/>
    <x v="35"/>
    <x v="40"/>
    <n v="2433"/>
    <n v="981"/>
    <x v="40"/>
  </r>
  <r>
    <s v="Boston"/>
    <d v="2018-02-23T20:20:00"/>
    <s v="5 mins"/>
    <x v="1"/>
    <x v="1"/>
    <n v="1635"/>
    <n v="1988"/>
    <x v="37"/>
    <x v="41"/>
    <n v="1745"/>
    <n v="1389"/>
    <x v="41"/>
  </r>
  <r>
    <s v="Boston"/>
    <d v="2018-02-23T23:00:00"/>
    <s v="2 mins"/>
    <x v="0"/>
    <x v="1"/>
    <n v="1371"/>
    <n v="2467"/>
    <x v="38"/>
    <x v="42"/>
    <n v="2740"/>
    <n v="1132"/>
    <x v="42"/>
  </r>
  <r>
    <s v="Boston"/>
    <d v="2018-02-24T01:40:00"/>
    <s v="5 mins"/>
    <x v="1"/>
    <x v="1"/>
    <n v="1346"/>
    <n v="2296"/>
    <x v="39"/>
    <x v="43"/>
    <n v="2279"/>
    <n v="1065"/>
    <x v="43"/>
  </r>
  <r>
    <s v="Boston"/>
    <d v="2018-02-24T04:20:00"/>
    <s v="2 mins"/>
    <x v="0"/>
    <x v="1"/>
    <n v="771"/>
    <n v="2515"/>
    <x v="40"/>
    <x v="44"/>
    <n v="2616"/>
    <n v="1352"/>
    <x v="44"/>
  </r>
  <r>
    <s v="Boston"/>
    <d v="2018-02-24T07:00:00"/>
    <s v="5 mins"/>
    <x v="1"/>
    <x v="1"/>
    <n v="1283"/>
    <n v="2141"/>
    <x v="41"/>
    <x v="45"/>
    <n v="2238"/>
    <n v="996"/>
    <x v="45"/>
  </r>
  <r>
    <s v="Boston"/>
    <d v="2018-02-24T09:40:00"/>
    <s v="2 mins"/>
    <x v="0"/>
    <x v="1"/>
    <n v="1273"/>
    <n v="2620"/>
    <x v="24"/>
    <x v="46"/>
    <n v="2612"/>
    <n v="1104"/>
    <x v="46"/>
  </r>
  <r>
    <s v="Boston"/>
    <d v="2018-02-24T12:20:00"/>
    <s v="5 mins"/>
    <x v="1"/>
    <x v="1"/>
    <n v="1598"/>
    <n v="2565"/>
    <x v="19"/>
    <x v="47"/>
    <n v="2472"/>
    <n v="1338"/>
    <x v="47"/>
  </r>
  <r>
    <s v="Boston"/>
    <d v="2018-02-24T15:00:00"/>
    <s v="2 mins"/>
    <x v="0"/>
    <x v="1"/>
    <n v="1409"/>
    <n v="2434"/>
    <x v="42"/>
    <x v="48"/>
    <n v="2571"/>
    <n v="1257"/>
    <x v="48"/>
  </r>
  <r>
    <s v="Boston"/>
    <d v="2018-02-24T17:40:00"/>
    <s v="5 mins"/>
    <x v="1"/>
    <x v="1"/>
    <n v="1593"/>
    <n v="2582"/>
    <x v="17"/>
    <x v="49"/>
    <n v="2365"/>
    <n v="1291"/>
    <x v="49"/>
  </r>
  <r>
    <s v="Boston"/>
    <d v="2018-02-24T20:20:00"/>
    <s v="2 mins"/>
    <x v="0"/>
    <x v="1"/>
    <n v="1201"/>
    <n v="2666"/>
    <x v="11"/>
    <x v="50"/>
    <n v="2971"/>
    <n v="1541"/>
    <x v="50"/>
  </r>
  <r>
    <s v="Boston"/>
    <d v="2018-02-24T23:00:00"/>
    <s v="5 mins"/>
    <x v="1"/>
    <x v="1"/>
    <n v="930"/>
    <n v="2437"/>
    <x v="43"/>
    <x v="51"/>
    <n v="2352"/>
    <n v="1185"/>
    <x v="51"/>
  </r>
  <r>
    <s v="Boston"/>
    <d v="2018-02-25T01:40:00"/>
    <s v="2 mins"/>
    <x v="0"/>
    <x v="1"/>
    <n v="1064"/>
    <n v="2500"/>
    <x v="44"/>
    <x v="52"/>
    <n v="2735"/>
    <n v="1288"/>
    <x v="15"/>
  </r>
  <r>
    <s v="Boston"/>
    <d v="2018-02-25T04:20:00"/>
    <s v="5 mins"/>
    <x v="1"/>
    <x v="1"/>
    <n v="1005"/>
    <n v="2140"/>
    <x v="45"/>
    <x v="53"/>
    <n v="2299"/>
    <n v="1250"/>
    <x v="52"/>
  </r>
  <r>
    <s v="Boston"/>
    <d v="2018-02-25T07:00:00"/>
    <s v="2 mins"/>
    <x v="0"/>
    <x v="1"/>
    <n v="1745"/>
    <n v="2496"/>
    <x v="14"/>
    <x v="54"/>
    <n v="2510"/>
    <n v="1022"/>
    <x v="53"/>
  </r>
  <r>
    <s v="Boston"/>
    <d v="2018-02-25T09:40:00"/>
    <s v="5 mins"/>
    <x v="1"/>
    <x v="1"/>
    <n v="1514"/>
    <n v="3062"/>
    <x v="46"/>
    <x v="55"/>
    <n v="3120"/>
    <n v="1662"/>
    <x v="54"/>
  </r>
  <r>
    <s v="Boston"/>
    <d v="2018-02-25T12:20:00"/>
    <s v="2 mins"/>
    <x v="0"/>
    <x v="1"/>
    <n v="1259"/>
    <n v="2457"/>
    <x v="47"/>
    <x v="56"/>
    <n v="2304"/>
    <n v="1106"/>
    <x v="55"/>
  </r>
  <r>
    <s v="Boston"/>
    <d v="2018-02-25T15:00:00"/>
    <s v="5 mins"/>
    <x v="1"/>
    <x v="1"/>
    <n v="1587"/>
    <n v="1914"/>
    <x v="25"/>
    <x v="57"/>
    <n v="1924"/>
    <n v="1300"/>
    <x v="56"/>
  </r>
  <r>
    <s v="Boston"/>
    <d v="2018-02-25T17:40:00"/>
    <s v="2 mins"/>
    <x v="0"/>
    <x v="1"/>
    <n v="1311"/>
    <n v="2736"/>
    <x v="48"/>
    <x v="58"/>
    <n v="2905"/>
    <n v="1683"/>
    <x v="57"/>
  </r>
  <r>
    <s v="Boston"/>
    <d v="2018-02-25T20:20:00"/>
    <s v="5 mins"/>
    <x v="1"/>
    <x v="1"/>
    <n v="1422"/>
    <n v="2244"/>
    <x v="45"/>
    <x v="59"/>
    <n v="2222"/>
    <n v="1114"/>
    <x v="58"/>
  </r>
  <r>
    <s v="Boston"/>
    <d v="2018-02-25T23:00:00"/>
    <s v="2 mins"/>
    <x v="0"/>
    <x v="1"/>
    <n v="1259"/>
    <n v="3292"/>
    <x v="20"/>
    <x v="60"/>
    <n v="3209"/>
    <n v="1857"/>
    <x v="59"/>
  </r>
  <r>
    <s v="Boston"/>
    <d v="2018-02-26T01:40:00"/>
    <s v="5 mins"/>
    <x v="1"/>
    <x v="1"/>
    <n v="1435"/>
    <n v="1996"/>
    <x v="49"/>
    <x v="61"/>
    <n v="1871"/>
    <n v="1157"/>
    <x v="60"/>
  </r>
  <r>
    <s v="Boston"/>
    <d v="2018-02-26T04:20:00"/>
    <s v="2 mins"/>
    <x v="0"/>
    <x v="1"/>
    <n v="1401"/>
    <n v="2371"/>
    <x v="50"/>
    <x v="62"/>
    <n v="2365"/>
    <n v="814"/>
    <x v="61"/>
  </r>
  <r>
    <s v="Boston"/>
    <d v="2018-02-26T07:00:00"/>
    <s v="5 mins"/>
    <x v="1"/>
    <x v="0"/>
    <n v="1739"/>
    <n v="2762"/>
    <x v="51"/>
    <x v="63"/>
    <n v="3112"/>
    <n v="1391"/>
    <x v="62"/>
  </r>
  <r>
    <s v="Boston"/>
    <d v="2018-02-26T09:40:00"/>
    <s v="2 mins"/>
    <x v="0"/>
    <x v="1"/>
    <n v="1251"/>
    <n v="2234"/>
    <x v="52"/>
    <x v="64"/>
    <n v="2167"/>
    <n v="1198"/>
    <x v="63"/>
  </r>
  <r>
    <s v="Boston"/>
    <d v="2018-02-26T12:20:00"/>
    <s v="5 mins"/>
    <x v="1"/>
    <x v="1"/>
    <n v="1414"/>
    <n v="2515"/>
    <x v="46"/>
    <x v="65"/>
    <n v="2457"/>
    <n v="1482"/>
    <x v="64"/>
  </r>
  <r>
    <s v="Boston"/>
    <d v="2018-02-26T15:00:00"/>
    <s v="2 mins"/>
    <x v="0"/>
    <x v="0"/>
    <n v="1474"/>
    <n v="2905"/>
    <x v="53"/>
    <x v="66"/>
    <n v="2810"/>
    <n v="1049"/>
    <x v="65"/>
  </r>
  <r>
    <s v="Boston"/>
    <d v="2018-02-26T17:40:00"/>
    <s v="5 mins"/>
    <x v="1"/>
    <x v="1"/>
    <n v="1499"/>
    <n v="2928"/>
    <x v="54"/>
    <x v="67"/>
    <n v="2972"/>
    <n v="1814"/>
    <x v="66"/>
  </r>
  <r>
    <s v="Boston"/>
    <d v="2018-02-26T20:20:00"/>
    <s v="2 mins"/>
    <x v="0"/>
    <x v="1"/>
    <n v="1548"/>
    <n v="2225"/>
    <x v="10"/>
    <x v="68"/>
    <n v="2422"/>
    <n v="1236"/>
    <x v="67"/>
  </r>
  <r>
    <s v="Boston"/>
    <d v="2018-02-26T23:00:00"/>
    <s v="5 mins"/>
    <x v="1"/>
    <x v="1"/>
    <n v="1923"/>
    <n v="2525"/>
    <x v="55"/>
    <x v="69"/>
    <n v="2747"/>
    <n v="1417"/>
    <x v="68"/>
  </r>
  <r>
    <s v="Boston"/>
    <d v="2018-02-27T01:40:00"/>
    <s v="2 mins"/>
    <x v="0"/>
    <x v="1"/>
    <n v="1005"/>
    <n v="2608"/>
    <x v="31"/>
    <x v="70"/>
    <n v="2727"/>
    <n v="1177"/>
    <x v="69"/>
  </r>
  <r>
    <s v="Boston"/>
    <d v="2018-02-27T04:20:00"/>
    <s v="5 mins"/>
    <x v="1"/>
    <x v="1"/>
    <n v="1412"/>
    <n v="1867"/>
    <x v="56"/>
    <x v="71"/>
    <n v="1588"/>
    <n v="1420"/>
    <x v="70"/>
  </r>
  <r>
    <s v="Boston"/>
    <d v="2018-02-27T07:00:00"/>
    <s v="2 mins"/>
    <x v="0"/>
    <x v="0"/>
    <n v="1473"/>
    <n v="3800"/>
    <x v="57"/>
    <x v="72"/>
    <n v="4060"/>
    <n v="2034"/>
    <x v="71"/>
  </r>
  <r>
    <s v="Boston"/>
    <d v="2018-02-27T09:40:00"/>
    <s v="5 mins"/>
    <x v="1"/>
    <x v="1"/>
    <n v="1364"/>
    <n v="2055"/>
    <x v="58"/>
    <x v="73"/>
    <n v="2083"/>
    <n v="1196"/>
    <x v="72"/>
  </r>
  <r>
    <s v="Boston"/>
    <d v="2018-02-27T12:20:00"/>
    <s v="2 mins"/>
    <x v="0"/>
    <x v="1"/>
    <n v="1121"/>
    <n v="2280"/>
    <x v="6"/>
    <x v="74"/>
    <n v="2232"/>
    <n v="949"/>
    <x v="73"/>
  </r>
  <r>
    <s v="Boston"/>
    <d v="2018-02-27T15:00:00"/>
    <s v="5 mins"/>
    <x v="1"/>
    <x v="0"/>
    <n v="1249"/>
    <n v="3638"/>
    <x v="51"/>
    <x v="75"/>
    <n v="3842"/>
    <n v="1686"/>
    <x v="74"/>
  </r>
  <r>
    <s v="Boston"/>
    <d v="2018-02-27T17:40:00"/>
    <s v="2 mins"/>
    <x v="0"/>
    <x v="1"/>
    <n v="990"/>
    <n v="2668"/>
    <x v="59"/>
    <x v="76"/>
    <n v="2541"/>
    <n v="1055"/>
    <x v="75"/>
  </r>
  <r>
    <s v="Boston"/>
    <d v="2018-02-27T20:20:00"/>
    <s v="5 mins"/>
    <x v="1"/>
    <x v="1"/>
    <n v="1473"/>
    <n v="2243"/>
    <x v="60"/>
    <x v="77"/>
    <n v="2306"/>
    <n v="1229"/>
    <x v="55"/>
  </r>
  <r>
    <s v="Boston"/>
    <d v="2018-02-27T23:00:00"/>
    <s v="2 mins"/>
    <x v="0"/>
    <x v="1"/>
    <n v="1674"/>
    <n v="1932"/>
    <x v="49"/>
    <x v="78"/>
    <n v="1885"/>
    <n v="1211"/>
    <x v="76"/>
  </r>
  <r>
    <s v="Boston"/>
    <d v="2018-02-28T01:40:00"/>
    <s v="5 mins"/>
    <x v="1"/>
    <x v="1"/>
    <n v="829"/>
    <n v="2419"/>
    <x v="49"/>
    <x v="79"/>
    <n v="2183"/>
    <n v="1657"/>
    <x v="77"/>
  </r>
  <r>
    <s v="Boston"/>
    <d v="2018-02-28T04:20:00"/>
    <s v="2 mins"/>
    <x v="0"/>
    <x v="1"/>
    <n v="1053"/>
    <n v="2273"/>
    <x v="61"/>
    <x v="80"/>
    <n v="2224"/>
    <n v="1397"/>
    <x v="78"/>
  </r>
  <r>
    <s v="Boston"/>
    <d v="2018-02-28T07:00:00"/>
    <s v="5 mins"/>
    <x v="1"/>
    <x v="0"/>
    <n v="1385"/>
    <n v="3043"/>
    <x v="62"/>
    <x v="81"/>
    <n v="3439"/>
    <n v="1985"/>
    <x v="79"/>
  </r>
  <r>
    <s v="Boston"/>
    <d v="2018-02-28T09:40:00"/>
    <s v="2 mins"/>
    <x v="0"/>
    <x v="1"/>
    <n v="1481"/>
    <n v="2742"/>
    <x v="10"/>
    <x v="82"/>
    <n v="2686"/>
    <n v="1321"/>
    <x v="80"/>
  </r>
  <r>
    <s v="Boston"/>
    <d v="2018-02-28T12:20:00"/>
    <s v="5 mins"/>
    <x v="1"/>
    <x v="1"/>
    <n v="1174"/>
    <n v="2137"/>
    <x v="25"/>
    <x v="83"/>
    <n v="2201"/>
    <n v="1032"/>
    <x v="81"/>
  </r>
  <r>
    <s v="Boston"/>
    <d v="2018-02-28T15:00:00"/>
    <s v="2 mins"/>
    <x v="0"/>
    <x v="0"/>
    <n v="1716"/>
    <n v="3851"/>
    <x v="51"/>
    <x v="84"/>
    <n v="4229"/>
    <n v="2001"/>
    <x v="82"/>
  </r>
  <r>
    <s v="Boston"/>
    <d v="2018-02-28T17:40:00"/>
    <s v="5 mins"/>
    <x v="1"/>
    <x v="1"/>
    <n v="1419"/>
    <n v="2534"/>
    <x v="63"/>
    <x v="85"/>
    <n v="2495"/>
    <n v="988"/>
    <x v="83"/>
  </r>
  <r>
    <s v="Boston"/>
    <d v="2018-02-28T20:20:00"/>
    <s v="2 mins"/>
    <x v="0"/>
    <x v="1"/>
    <n v="1529"/>
    <n v="2604"/>
    <x v="14"/>
    <x v="86"/>
    <n v="2545"/>
    <n v="1237"/>
    <x v="84"/>
  </r>
  <r>
    <s v="Boston"/>
    <d v="2018-02-28T23:00:00"/>
    <s v="5 mins"/>
    <x v="1"/>
    <x v="1"/>
    <n v="1557"/>
    <n v="1915"/>
    <x v="45"/>
    <x v="87"/>
    <n v="1806"/>
    <n v="1419"/>
    <x v="85"/>
  </r>
  <r>
    <s v="Boston"/>
    <d v="2018-03-01T01:40:00"/>
    <s v="2 mins"/>
    <x v="0"/>
    <x v="1"/>
    <n v="1075"/>
    <n v="2500"/>
    <x v="20"/>
    <x v="88"/>
    <n v="2606"/>
    <n v="1274"/>
    <x v="86"/>
  </r>
  <r>
    <s v="Boston"/>
    <d v="2018-03-01T04:20:00"/>
    <s v="5 mins"/>
    <x v="1"/>
    <x v="1"/>
    <n v="1099"/>
    <n v="2517"/>
    <x v="13"/>
    <x v="89"/>
    <n v="2327"/>
    <n v="1637"/>
    <x v="87"/>
  </r>
  <r>
    <s v="Boston"/>
    <d v="2018-03-01T07:00:00"/>
    <s v="2 mins"/>
    <x v="0"/>
    <x v="0"/>
    <n v="1482"/>
    <n v="3217"/>
    <x v="11"/>
    <x v="90"/>
    <n v="3404"/>
    <n v="1864"/>
    <x v="88"/>
  </r>
  <r>
    <s v="Boston"/>
    <d v="2018-03-01T09:40:00"/>
    <s v="5 mins"/>
    <x v="1"/>
    <x v="1"/>
    <n v="1875"/>
    <n v="2361"/>
    <x v="64"/>
    <x v="91"/>
    <n v="2269"/>
    <n v="1227"/>
    <x v="89"/>
  </r>
  <r>
    <s v="Boston"/>
    <d v="2018-03-01T12:20:00"/>
    <s v="2 mins"/>
    <x v="0"/>
    <x v="1"/>
    <n v="1377"/>
    <n v="2953"/>
    <x v="30"/>
    <x v="92"/>
    <n v="2561"/>
    <n v="1854"/>
    <x v="90"/>
  </r>
  <r>
    <s v="Boston"/>
    <d v="2018-03-01T15:00:00"/>
    <s v="5 mins"/>
    <x v="1"/>
    <x v="0"/>
    <n v="1742"/>
    <n v="3349"/>
    <x v="65"/>
    <x v="93"/>
    <n v="3240"/>
    <n v="1858"/>
    <x v="91"/>
  </r>
  <r>
    <s v="Boston"/>
    <d v="2018-03-01T17:40:00"/>
    <s v="2 mins"/>
    <x v="0"/>
    <x v="1"/>
    <n v="1957"/>
    <n v="2524"/>
    <x v="66"/>
    <x v="94"/>
    <n v="2689"/>
    <n v="1044"/>
    <x v="92"/>
  </r>
  <r>
    <s v="Boston"/>
    <d v="2018-03-01T20:20:00"/>
    <s v="5 mins"/>
    <x v="1"/>
    <x v="1"/>
    <n v="1492"/>
    <n v="2437"/>
    <x v="37"/>
    <x v="95"/>
    <n v="2367"/>
    <n v="1429"/>
    <x v="64"/>
  </r>
  <r>
    <s v="Boston"/>
    <d v="2018-03-01T23:00:00"/>
    <s v="2 mins"/>
    <x v="0"/>
    <x v="1"/>
    <n v="1202"/>
    <n v="1949"/>
    <x v="59"/>
    <x v="96"/>
    <n v="2050"/>
    <n v="735"/>
    <x v="93"/>
  </r>
  <r>
    <s v="Boston"/>
    <d v="2018-03-02T01:40:00"/>
    <s v="5 mins"/>
    <x v="1"/>
    <x v="1"/>
    <n v="1292"/>
    <n v="1961"/>
    <x v="67"/>
    <x v="97"/>
    <n v="2174"/>
    <n v="1284"/>
    <x v="94"/>
  </r>
  <r>
    <s v="Boston"/>
    <d v="2018-03-02T04:20:00"/>
    <s v="2 mins"/>
    <x v="0"/>
    <x v="1"/>
    <n v="1270"/>
    <n v="1845"/>
    <x v="68"/>
    <x v="98"/>
    <n v="2028"/>
    <n v="1000"/>
    <x v="95"/>
  </r>
  <r>
    <s v="Boston"/>
    <d v="2018-03-02T07:00:00"/>
    <s v="5 mins"/>
    <x v="1"/>
    <x v="0"/>
    <n v="1069"/>
    <n v="3212"/>
    <x v="21"/>
    <x v="99"/>
    <n v="3477"/>
    <n v="1701"/>
    <x v="96"/>
  </r>
  <r>
    <s v="Boston"/>
    <d v="2018-03-02T09:40:00"/>
    <s v="2 mins"/>
    <x v="0"/>
    <x v="1"/>
    <n v="1293"/>
    <n v="2235"/>
    <x v="43"/>
    <x v="100"/>
    <n v="2288"/>
    <n v="1031"/>
    <x v="97"/>
  </r>
  <r>
    <s v="Boston"/>
    <d v="2018-03-02T12:20:00"/>
    <s v="5 mins"/>
    <x v="1"/>
    <x v="1"/>
    <n v="1782"/>
    <n v="2090"/>
    <x v="69"/>
    <x v="101"/>
    <n v="2021"/>
    <n v="1420"/>
    <x v="98"/>
  </r>
  <r>
    <s v="Boston"/>
    <d v="2018-03-02T15:00:00"/>
    <s v="2 mins"/>
    <x v="0"/>
    <x v="0"/>
    <n v="1389"/>
    <n v="3400"/>
    <x v="70"/>
    <x v="102"/>
    <n v="3845"/>
    <n v="1589"/>
    <x v="99"/>
  </r>
  <r>
    <s v="Boston"/>
    <d v="2018-03-02T17:40:00"/>
    <s v="5 mins"/>
    <x v="1"/>
    <x v="1"/>
    <n v="1425"/>
    <n v="2459"/>
    <x v="60"/>
    <x v="103"/>
    <n v="2513"/>
    <n v="1233"/>
    <x v="100"/>
  </r>
  <r>
    <s v="Boston"/>
    <d v="2018-03-02T20:20:00"/>
    <s v="2 mins"/>
    <x v="0"/>
    <x v="1"/>
    <n v="1390"/>
    <n v="2091"/>
    <x v="39"/>
    <x v="104"/>
    <n v="1928"/>
    <n v="1119"/>
    <x v="101"/>
  </r>
  <r>
    <s v="Boston"/>
    <d v="2018-03-02T23:00:00"/>
    <s v="5 mins"/>
    <x v="1"/>
    <x v="1"/>
    <n v="2241"/>
    <n v="2031"/>
    <x v="53"/>
    <x v="105"/>
    <n v="1962"/>
    <n v="1133"/>
    <x v="102"/>
  </r>
  <r>
    <s v="Boston"/>
    <d v="2018-03-03T01:40:00"/>
    <s v="2 mins"/>
    <x v="0"/>
    <x v="1"/>
    <n v="1414"/>
    <n v="2287"/>
    <x v="22"/>
    <x v="106"/>
    <n v="2003"/>
    <n v="1315"/>
    <x v="103"/>
  </r>
  <r>
    <s v="Boston"/>
    <d v="2018-03-03T04:20:00"/>
    <s v="5 mins"/>
    <x v="1"/>
    <x v="1"/>
    <n v="1355"/>
    <n v="2501"/>
    <x v="17"/>
    <x v="107"/>
    <n v="2432"/>
    <n v="1405"/>
    <x v="104"/>
  </r>
  <r>
    <s v="Boston"/>
    <d v="2018-03-03T07:00:00"/>
    <s v="2 mins"/>
    <x v="0"/>
    <x v="1"/>
    <n v="1348"/>
    <n v="2471"/>
    <x v="27"/>
    <x v="108"/>
    <n v="2075"/>
    <n v="1464"/>
    <x v="105"/>
  </r>
  <r>
    <s v="Boston"/>
    <d v="2018-03-03T09:40:00"/>
    <s v="5 mins"/>
    <x v="1"/>
    <x v="1"/>
    <n v="1710"/>
    <n v="2732"/>
    <x v="71"/>
    <x v="109"/>
    <n v="2921"/>
    <n v="1698"/>
    <x v="106"/>
  </r>
  <r>
    <s v="Boston"/>
    <d v="2018-03-03T12:20:00"/>
    <s v="2 mins"/>
    <x v="0"/>
    <x v="1"/>
    <n v="1165"/>
    <n v="2453"/>
    <x v="72"/>
    <x v="110"/>
    <n v="2361"/>
    <n v="820"/>
    <x v="107"/>
  </r>
  <r>
    <s v="Boston"/>
    <d v="2018-03-03T15:00:00"/>
    <s v="5 mins"/>
    <x v="1"/>
    <x v="1"/>
    <n v="1630"/>
    <n v="2081"/>
    <x v="14"/>
    <x v="111"/>
    <n v="1980"/>
    <n v="978"/>
    <x v="108"/>
  </r>
  <r>
    <s v="Boston"/>
    <d v="2018-03-03T17:40:00"/>
    <s v="2 mins"/>
    <x v="0"/>
    <x v="1"/>
    <n v="1302"/>
    <n v="3110"/>
    <x v="60"/>
    <x v="112"/>
    <n v="3080"/>
    <n v="1838"/>
    <x v="109"/>
  </r>
  <r>
    <s v="Boston"/>
    <d v="2018-03-03T20:20:00"/>
    <s v="5 mins"/>
    <x v="1"/>
    <x v="1"/>
    <n v="1324"/>
    <n v="2158"/>
    <x v="16"/>
    <x v="113"/>
    <n v="2208"/>
    <n v="1373"/>
    <x v="110"/>
  </r>
  <r>
    <s v="Boston"/>
    <d v="2018-03-03T23:00:00"/>
    <s v="2 mins"/>
    <x v="0"/>
    <x v="1"/>
    <n v="1103"/>
    <n v="2403"/>
    <x v="73"/>
    <x v="114"/>
    <n v="2498"/>
    <n v="1032"/>
    <x v="111"/>
  </r>
  <r>
    <s v="Boston"/>
    <d v="2018-03-04T01:40:00"/>
    <s v="5 mins"/>
    <x v="1"/>
    <x v="1"/>
    <n v="1087"/>
    <n v="2225"/>
    <x v="27"/>
    <x v="115"/>
    <n v="2267"/>
    <n v="1055"/>
    <x v="112"/>
  </r>
  <r>
    <s v="Boston"/>
    <d v="2018-03-04T04:20:00"/>
    <s v="2 mins"/>
    <x v="0"/>
    <x v="1"/>
    <n v="1156"/>
    <n v="2254"/>
    <x v="42"/>
    <x v="116"/>
    <n v="2177"/>
    <n v="1304"/>
    <x v="113"/>
  </r>
  <r>
    <s v="Boston"/>
    <d v="2018-03-04T07:00:00"/>
    <s v="5 mins"/>
    <x v="1"/>
    <x v="1"/>
    <n v="1515"/>
    <n v="2059"/>
    <x v="32"/>
    <x v="117"/>
    <n v="1828"/>
    <n v="1063"/>
    <x v="114"/>
  </r>
  <r>
    <s v="Boston"/>
    <d v="2018-03-04T09:40:00"/>
    <s v="2 mins"/>
    <x v="0"/>
    <x v="1"/>
    <n v="1151"/>
    <n v="2793"/>
    <x v="72"/>
    <x v="118"/>
    <n v="2732"/>
    <n v="1752"/>
    <x v="115"/>
  </r>
  <r>
    <s v="Boston"/>
    <d v="2018-03-04T12:20:00"/>
    <s v="5 mins"/>
    <x v="1"/>
    <x v="1"/>
    <n v="1818"/>
    <n v="1970"/>
    <x v="70"/>
    <x v="119"/>
    <n v="1974"/>
    <n v="1510"/>
    <x v="116"/>
  </r>
  <r>
    <s v="Boston"/>
    <d v="2018-03-04T15:00:00"/>
    <s v="2 mins"/>
    <x v="0"/>
    <x v="1"/>
    <n v="1393"/>
    <n v="2301"/>
    <x v="41"/>
    <x v="120"/>
    <n v="2179"/>
    <n v="882"/>
    <x v="117"/>
  </r>
  <r>
    <s v="Boston"/>
    <d v="2018-03-04T17:40:00"/>
    <s v="5 mins"/>
    <x v="1"/>
    <x v="1"/>
    <n v="1718"/>
    <n v="2655"/>
    <x v="49"/>
    <x v="121"/>
    <n v="2600"/>
    <n v="1361"/>
    <x v="118"/>
  </r>
  <r>
    <s v="Boston"/>
    <d v="2018-03-04T20:20:00"/>
    <s v="2 mins"/>
    <x v="0"/>
    <x v="1"/>
    <n v="1303"/>
    <n v="2334"/>
    <x v="74"/>
    <x v="122"/>
    <n v="2164"/>
    <n v="940"/>
    <x v="119"/>
  </r>
  <r>
    <s v="Boston"/>
    <d v="2018-03-04T23:00:00"/>
    <s v="5 mins"/>
    <x v="1"/>
    <x v="1"/>
    <n v="1157"/>
    <n v="2359"/>
    <x v="45"/>
    <x v="123"/>
    <n v="2323"/>
    <n v="1473"/>
    <x v="120"/>
  </r>
  <r>
    <s v="Boston"/>
    <d v="2018-03-05T01:40:00"/>
    <s v="2 mins"/>
    <x v="0"/>
    <x v="1"/>
    <n v="1170"/>
    <n v="2240"/>
    <x v="8"/>
    <x v="124"/>
    <n v="2257"/>
    <n v="900"/>
    <x v="113"/>
  </r>
  <r>
    <s v="Boston"/>
    <d v="2018-03-05T04:20:00"/>
    <s v="5 mins"/>
    <x v="1"/>
    <x v="1"/>
    <n v="1360"/>
    <n v="2421"/>
    <x v="75"/>
    <x v="125"/>
    <n v="2361"/>
    <n v="1015"/>
    <x v="12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b v="0"/>
    <x v="0"/>
    <x v="0"/>
    <x v="0"/>
  </r>
  <r>
    <b v="1"/>
    <x v="1"/>
    <x v="0"/>
    <x v="1"/>
  </r>
  <r>
    <b v="0"/>
    <x v="1"/>
    <x v="0"/>
    <x v="2"/>
  </r>
  <r>
    <b v="1"/>
    <x v="0"/>
    <x v="0"/>
    <x v="3"/>
  </r>
  <r>
    <b v="0"/>
    <x v="1"/>
    <x v="0"/>
    <x v="4"/>
  </r>
  <r>
    <b v="1"/>
    <x v="1"/>
    <x v="0"/>
    <x v="5"/>
  </r>
  <r>
    <b v="0"/>
    <x v="1"/>
    <x v="0"/>
    <x v="6"/>
  </r>
  <r>
    <b v="1"/>
    <x v="1"/>
    <x v="0"/>
    <x v="7"/>
  </r>
  <r>
    <b v="0"/>
    <x v="1"/>
    <x v="0"/>
    <x v="8"/>
  </r>
  <r>
    <b v="1"/>
    <x v="0"/>
    <x v="0"/>
    <x v="9"/>
  </r>
  <r>
    <b v="0"/>
    <x v="1"/>
    <x v="0"/>
    <x v="10"/>
  </r>
  <r>
    <b v="1"/>
    <x v="1"/>
    <x v="0"/>
    <x v="11"/>
  </r>
  <r>
    <b v="0"/>
    <x v="0"/>
    <x v="0"/>
    <x v="12"/>
  </r>
  <r>
    <b v="1"/>
    <x v="1"/>
    <x v="0"/>
    <x v="13"/>
  </r>
  <r>
    <b v="0"/>
    <x v="1"/>
    <x v="0"/>
    <x v="14"/>
  </r>
  <r>
    <b v="1"/>
    <x v="1"/>
    <x v="0"/>
    <x v="15"/>
  </r>
  <r>
    <b v="0"/>
    <x v="1"/>
    <x v="0"/>
    <x v="16"/>
  </r>
  <r>
    <b v="1"/>
    <x v="1"/>
    <x v="0"/>
    <x v="17"/>
  </r>
  <r>
    <b v="0"/>
    <x v="0"/>
    <x v="0"/>
    <x v="18"/>
  </r>
  <r>
    <b v="1"/>
    <x v="1"/>
    <x v="0"/>
    <x v="19"/>
  </r>
  <r>
    <b v="0"/>
    <x v="1"/>
    <x v="0"/>
    <x v="20"/>
  </r>
  <r>
    <b v="1"/>
    <x v="0"/>
    <x v="0"/>
    <x v="21"/>
  </r>
  <r>
    <b v="0"/>
    <x v="1"/>
    <x v="0"/>
    <x v="22"/>
  </r>
  <r>
    <b v="1"/>
    <x v="1"/>
    <x v="0"/>
    <x v="23"/>
  </r>
  <r>
    <b v="0"/>
    <x v="1"/>
    <x v="0"/>
    <x v="8"/>
  </r>
  <r>
    <b v="1"/>
    <x v="1"/>
    <x v="0"/>
    <x v="24"/>
  </r>
  <r>
    <b v="0"/>
    <x v="1"/>
    <x v="0"/>
    <x v="25"/>
  </r>
  <r>
    <b v="1"/>
    <x v="0"/>
    <x v="0"/>
    <x v="26"/>
  </r>
  <r>
    <b v="0"/>
    <x v="1"/>
    <x v="0"/>
    <x v="27"/>
  </r>
  <r>
    <b v="1"/>
    <x v="1"/>
    <x v="0"/>
    <x v="28"/>
  </r>
  <r>
    <b v="0"/>
    <x v="0"/>
    <x v="0"/>
    <x v="29"/>
  </r>
  <r>
    <b v="1"/>
    <x v="1"/>
    <x v="0"/>
    <x v="30"/>
  </r>
  <r>
    <b v="0"/>
    <x v="1"/>
    <x v="0"/>
    <x v="31"/>
  </r>
  <r>
    <b v="1"/>
    <x v="1"/>
    <x v="0"/>
    <x v="32"/>
  </r>
  <r>
    <b v="0"/>
    <x v="1"/>
    <x v="0"/>
    <x v="33"/>
  </r>
  <r>
    <b v="1"/>
    <x v="1"/>
    <x v="0"/>
    <x v="34"/>
  </r>
  <r>
    <b v="0"/>
    <x v="0"/>
    <x v="0"/>
    <x v="35"/>
  </r>
  <r>
    <b v="1"/>
    <x v="1"/>
    <x v="0"/>
    <x v="36"/>
  </r>
  <r>
    <b v="0"/>
    <x v="1"/>
    <x v="0"/>
    <x v="12"/>
  </r>
  <r>
    <b v="1"/>
    <x v="0"/>
    <x v="0"/>
    <x v="37"/>
  </r>
  <r>
    <b v="0"/>
    <x v="1"/>
    <x v="0"/>
    <x v="38"/>
  </r>
  <r>
    <b v="1"/>
    <x v="1"/>
    <x v="0"/>
    <x v="39"/>
  </r>
  <r>
    <b v="0"/>
    <x v="1"/>
    <x v="0"/>
    <x v="4"/>
  </r>
  <r>
    <b v="1"/>
    <x v="1"/>
    <x v="0"/>
    <x v="40"/>
  </r>
  <r>
    <b v="0"/>
    <x v="1"/>
    <x v="0"/>
    <x v="41"/>
  </r>
  <r>
    <b v="1"/>
    <x v="1"/>
    <x v="0"/>
    <x v="42"/>
  </r>
  <r>
    <b v="0"/>
    <x v="1"/>
    <x v="0"/>
    <x v="43"/>
  </r>
  <r>
    <b v="1"/>
    <x v="1"/>
    <x v="0"/>
    <x v="44"/>
  </r>
  <r>
    <b v="0"/>
    <x v="1"/>
    <x v="0"/>
    <x v="45"/>
  </r>
  <r>
    <b v="1"/>
    <x v="1"/>
    <x v="0"/>
    <x v="46"/>
  </r>
  <r>
    <b v="0"/>
    <x v="1"/>
    <x v="0"/>
    <x v="47"/>
  </r>
  <r>
    <b v="1"/>
    <x v="1"/>
    <x v="0"/>
    <x v="48"/>
  </r>
  <r>
    <b v="0"/>
    <x v="1"/>
    <x v="0"/>
    <x v="49"/>
  </r>
  <r>
    <b v="1"/>
    <x v="1"/>
    <x v="0"/>
    <x v="50"/>
  </r>
  <r>
    <b v="0"/>
    <x v="1"/>
    <x v="0"/>
    <x v="51"/>
  </r>
  <r>
    <b v="1"/>
    <x v="1"/>
    <x v="0"/>
    <x v="52"/>
  </r>
  <r>
    <b v="0"/>
    <x v="1"/>
    <x v="0"/>
    <x v="53"/>
  </r>
  <r>
    <b v="1"/>
    <x v="1"/>
    <x v="0"/>
    <x v="54"/>
  </r>
  <r>
    <b v="0"/>
    <x v="1"/>
    <x v="0"/>
    <x v="55"/>
  </r>
  <r>
    <b v="1"/>
    <x v="1"/>
    <x v="0"/>
    <x v="56"/>
  </r>
  <r>
    <b v="0"/>
    <x v="1"/>
    <x v="0"/>
    <x v="53"/>
  </r>
  <r>
    <b v="1"/>
    <x v="1"/>
    <x v="0"/>
    <x v="57"/>
  </r>
  <r>
    <b v="0"/>
    <x v="1"/>
    <x v="0"/>
    <x v="5"/>
  </r>
  <r>
    <b v="1"/>
    <x v="0"/>
    <x v="0"/>
    <x v="58"/>
  </r>
  <r>
    <b v="0"/>
    <x v="1"/>
    <x v="0"/>
    <x v="59"/>
  </r>
  <r>
    <b v="1"/>
    <x v="1"/>
    <x v="0"/>
    <x v="60"/>
  </r>
  <r>
    <b v="0"/>
    <x v="0"/>
    <x v="0"/>
    <x v="61"/>
  </r>
  <r>
    <b v="1"/>
    <x v="1"/>
    <x v="0"/>
    <x v="62"/>
  </r>
  <r>
    <b v="0"/>
    <x v="1"/>
    <x v="0"/>
    <x v="63"/>
  </r>
  <r>
    <b v="1"/>
    <x v="1"/>
    <x v="0"/>
    <x v="64"/>
  </r>
  <r>
    <b v="0"/>
    <x v="1"/>
    <x v="0"/>
    <x v="50"/>
  </r>
  <r>
    <b v="1"/>
    <x v="1"/>
    <x v="0"/>
    <x v="65"/>
  </r>
  <r>
    <b v="0"/>
    <x v="0"/>
    <x v="0"/>
    <x v="66"/>
  </r>
  <r>
    <b v="1"/>
    <x v="1"/>
    <x v="0"/>
    <x v="38"/>
  </r>
  <r>
    <b v="0"/>
    <x v="1"/>
    <x v="0"/>
    <x v="67"/>
  </r>
  <r>
    <b v="1"/>
    <x v="0"/>
    <x v="0"/>
    <x v="68"/>
  </r>
  <r>
    <b v="0"/>
    <x v="1"/>
    <x v="0"/>
    <x v="69"/>
  </r>
  <r>
    <b v="1"/>
    <x v="1"/>
    <x v="0"/>
    <x v="66"/>
  </r>
  <r>
    <b v="0"/>
    <x v="1"/>
    <x v="0"/>
    <x v="70"/>
  </r>
  <r>
    <b v="1"/>
    <x v="1"/>
    <x v="0"/>
    <x v="71"/>
  </r>
  <r>
    <b v="0"/>
    <x v="1"/>
    <x v="0"/>
    <x v="72"/>
  </r>
  <r>
    <b v="1"/>
    <x v="0"/>
    <x v="0"/>
    <x v="73"/>
  </r>
  <r>
    <b v="0"/>
    <x v="1"/>
    <x v="0"/>
    <x v="74"/>
  </r>
  <r>
    <b v="1"/>
    <x v="1"/>
    <x v="0"/>
    <x v="75"/>
  </r>
  <r>
    <b v="0"/>
    <x v="0"/>
    <x v="0"/>
    <x v="76"/>
  </r>
  <r>
    <b v="1"/>
    <x v="1"/>
    <x v="0"/>
    <x v="77"/>
  </r>
  <r>
    <b v="0"/>
    <x v="1"/>
    <x v="0"/>
    <x v="78"/>
  </r>
  <r>
    <b v="1"/>
    <x v="1"/>
    <x v="0"/>
    <x v="79"/>
  </r>
  <r>
    <b v="0"/>
    <x v="1"/>
    <x v="0"/>
    <x v="80"/>
  </r>
  <r>
    <b v="1"/>
    <x v="1"/>
    <x v="0"/>
    <x v="81"/>
  </r>
  <r>
    <b v="0"/>
    <x v="0"/>
    <x v="0"/>
    <x v="82"/>
  </r>
  <r>
    <b v="1"/>
    <x v="1"/>
    <x v="0"/>
    <x v="83"/>
  </r>
  <r>
    <b v="0"/>
    <x v="1"/>
    <x v="0"/>
    <x v="84"/>
  </r>
  <r>
    <b v="1"/>
    <x v="0"/>
    <x v="0"/>
    <x v="85"/>
  </r>
  <r>
    <b v="0"/>
    <x v="1"/>
    <x v="0"/>
    <x v="86"/>
  </r>
  <r>
    <b v="1"/>
    <x v="1"/>
    <x v="0"/>
    <x v="87"/>
  </r>
  <r>
    <b v="0"/>
    <x v="1"/>
    <x v="0"/>
    <x v="88"/>
  </r>
  <r>
    <b v="1"/>
    <x v="1"/>
    <x v="0"/>
    <x v="89"/>
  </r>
  <r>
    <b v="0"/>
    <x v="1"/>
    <x v="0"/>
    <x v="90"/>
  </r>
  <r>
    <b v="1"/>
    <x v="0"/>
    <x v="0"/>
    <x v="91"/>
  </r>
  <r>
    <b v="0"/>
    <x v="1"/>
    <x v="0"/>
    <x v="92"/>
  </r>
  <r>
    <b v="1"/>
    <x v="1"/>
    <x v="0"/>
    <x v="93"/>
  </r>
  <r>
    <b v="0"/>
    <x v="0"/>
    <x v="0"/>
    <x v="94"/>
  </r>
  <r>
    <b v="1"/>
    <x v="1"/>
    <x v="0"/>
    <x v="95"/>
  </r>
  <r>
    <b v="0"/>
    <x v="1"/>
    <x v="0"/>
    <x v="96"/>
  </r>
  <r>
    <b v="1"/>
    <x v="1"/>
    <x v="0"/>
    <x v="97"/>
  </r>
  <r>
    <b v="0"/>
    <x v="1"/>
    <x v="0"/>
    <x v="60"/>
  </r>
  <r>
    <b v="1"/>
    <x v="1"/>
    <x v="0"/>
    <x v="98"/>
  </r>
  <r>
    <b v="0"/>
    <x v="1"/>
    <x v="0"/>
    <x v="99"/>
  </r>
  <r>
    <b v="1"/>
    <x v="1"/>
    <x v="0"/>
    <x v="100"/>
  </r>
  <r>
    <b v="0"/>
    <x v="1"/>
    <x v="0"/>
    <x v="101"/>
  </r>
  <r>
    <b v="1"/>
    <x v="1"/>
    <x v="0"/>
    <x v="102"/>
  </r>
  <r>
    <b v="0"/>
    <x v="1"/>
    <x v="0"/>
    <x v="103"/>
  </r>
  <r>
    <b v="1"/>
    <x v="1"/>
    <x v="0"/>
    <x v="34"/>
  </r>
  <r>
    <b v="0"/>
    <x v="1"/>
    <x v="0"/>
    <x v="104"/>
  </r>
  <r>
    <b v="1"/>
    <x v="1"/>
    <x v="0"/>
    <x v="105"/>
  </r>
  <r>
    <b v="0"/>
    <x v="1"/>
    <x v="0"/>
    <x v="106"/>
  </r>
  <r>
    <b v="1"/>
    <x v="1"/>
    <x v="0"/>
    <x v="107"/>
  </r>
  <r>
    <b v="0"/>
    <x v="1"/>
    <x v="0"/>
    <x v="108"/>
  </r>
  <r>
    <b v="1"/>
    <x v="1"/>
    <x v="0"/>
    <x v="109"/>
  </r>
  <r>
    <b v="0"/>
    <x v="1"/>
    <x v="0"/>
    <x v="110"/>
  </r>
  <r>
    <b v="1"/>
    <x v="1"/>
    <x v="0"/>
    <x v="111"/>
  </r>
  <r>
    <b v="0"/>
    <x v="1"/>
    <x v="0"/>
    <x v="112"/>
  </r>
  <r>
    <b v="1"/>
    <x v="1"/>
    <x v="0"/>
    <x v="113"/>
  </r>
  <r>
    <b v="0"/>
    <x v="1"/>
    <x v="0"/>
    <x v="114"/>
  </r>
  <r>
    <b v="1"/>
    <x v="1"/>
    <x v="0"/>
    <x v="115"/>
  </r>
  <r>
    <b v="0"/>
    <x v="0"/>
    <x v="1"/>
    <x v="116"/>
  </r>
  <r>
    <b v="1"/>
    <x v="1"/>
    <x v="1"/>
    <x v="117"/>
  </r>
  <r>
    <b v="0"/>
    <x v="1"/>
    <x v="1"/>
    <x v="118"/>
  </r>
  <r>
    <b v="1"/>
    <x v="0"/>
    <x v="1"/>
    <x v="119"/>
  </r>
  <r>
    <b v="0"/>
    <x v="1"/>
    <x v="1"/>
    <x v="120"/>
  </r>
  <r>
    <b v="1"/>
    <x v="1"/>
    <x v="1"/>
    <x v="121"/>
  </r>
  <r>
    <b v="0"/>
    <x v="1"/>
    <x v="1"/>
    <x v="122"/>
  </r>
  <r>
    <b v="1"/>
    <x v="1"/>
    <x v="1"/>
    <x v="123"/>
  </r>
  <r>
    <b v="0"/>
    <x v="1"/>
    <x v="1"/>
    <x v="124"/>
  </r>
  <r>
    <b v="1"/>
    <x v="0"/>
    <x v="1"/>
    <x v="125"/>
  </r>
  <r>
    <b v="0"/>
    <x v="1"/>
    <x v="1"/>
    <x v="126"/>
  </r>
  <r>
    <b v="1"/>
    <x v="1"/>
    <x v="1"/>
    <x v="127"/>
  </r>
  <r>
    <b v="0"/>
    <x v="0"/>
    <x v="1"/>
    <x v="128"/>
  </r>
  <r>
    <b v="1"/>
    <x v="1"/>
    <x v="1"/>
    <x v="129"/>
  </r>
  <r>
    <b v="0"/>
    <x v="1"/>
    <x v="1"/>
    <x v="130"/>
  </r>
  <r>
    <b v="1"/>
    <x v="1"/>
    <x v="1"/>
    <x v="131"/>
  </r>
  <r>
    <b v="0"/>
    <x v="1"/>
    <x v="1"/>
    <x v="132"/>
  </r>
  <r>
    <b v="1"/>
    <x v="1"/>
    <x v="1"/>
    <x v="133"/>
  </r>
  <r>
    <b v="0"/>
    <x v="0"/>
    <x v="1"/>
    <x v="134"/>
  </r>
  <r>
    <b v="1"/>
    <x v="1"/>
    <x v="1"/>
    <x v="135"/>
  </r>
  <r>
    <b v="0"/>
    <x v="1"/>
    <x v="1"/>
    <x v="136"/>
  </r>
  <r>
    <b v="1"/>
    <x v="0"/>
    <x v="1"/>
    <x v="137"/>
  </r>
  <r>
    <b v="0"/>
    <x v="1"/>
    <x v="1"/>
    <x v="138"/>
  </r>
  <r>
    <b v="1"/>
    <x v="1"/>
    <x v="1"/>
    <x v="139"/>
  </r>
  <r>
    <b v="0"/>
    <x v="1"/>
    <x v="1"/>
    <x v="140"/>
  </r>
  <r>
    <b v="1"/>
    <x v="1"/>
    <x v="1"/>
    <x v="141"/>
  </r>
  <r>
    <b v="0"/>
    <x v="1"/>
    <x v="1"/>
    <x v="142"/>
  </r>
  <r>
    <b v="1"/>
    <x v="0"/>
    <x v="1"/>
    <x v="143"/>
  </r>
  <r>
    <b v="0"/>
    <x v="1"/>
    <x v="1"/>
    <x v="144"/>
  </r>
  <r>
    <b v="1"/>
    <x v="1"/>
    <x v="1"/>
    <x v="145"/>
  </r>
  <r>
    <b v="0"/>
    <x v="0"/>
    <x v="1"/>
    <x v="146"/>
  </r>
  <r>
    <b v="1"/>
    <x v="1"/>
    <x v="1"/>
    <x v="147"/>
  </r>
  <r>
    <b v="0"/>
    <x v="1"/>
    <x v="1"/>
    <x v="148"/>
  </r>
  <r>
    <b v="1"/>
    <x v="1"/>
    <x v="1"/>
    <x v="149"/>
  </r>
  <r>
    <b v="0"/>
    <x v="1"/>
    <x v="1"/>
    <x v="150"/>
  </r>
  <r>
    <b v="1"/>
    <x v="1"/>
    <x v="1"/>
    <x v="151"/>
  </r>
  <r>
    <b v="0"/>
    <x v="0"/>
    <x v="1"/>
    <x v="152"/>
  </r>
  <r>
    <b v="1"/>
    <x v="1"/>
    <x v="1"/>
    <x v="153"/>
  </r>
  <r>
    <b v="0"/>
    <x v="1"/>
    <x v="1"/>
    <x v="154"/>
  </r>
  <r>
    <b v="1"/>
    <x v="0"/>
    <x v="1"/>
    <x v="155"/>
  </r>
  <r>
    <b v="0"/>
    <x v="1"/>
    <x v="1"/>
    <x v="156"/>
  </r>
  <r>
    <b v="1"/>
    <x v="1"/>
    <x v="1"/>
    <x v="157"/>
  </r>
  <r>
    <b v="0"/>
    <x v="1"/>
    <x v="1"/>
    <x v="158"/>
  </r>
  <r>
    <b v="1"/>
    <x v="1"/>
    <x v="1"/>
    <x v="159"/>
  </r>
  <r>
    <b v="0"/>
    <x v="1"/>
    <x v="1"/>
    <x v="160"/>
  </r>
  <r>
    <b v="1"/>
    <x v="1"/>
    <x v="1"/>
    <x v="161"/>
  </r>
  <r>
    <b v="0"/>
    <x v="1"/>
    <x v="1"/>
    <x v="162"/>
  </r>
  <r>
    <b v="1"/>
    <x v="1"/>
    <x v="1"/>
    <x v="163"/>
  </r>
  <r>
    <b v="0"/>
    <x v="1"/>
    <x v="1"/>
    <x v="164"/>
  </r>
  <r>
    <b v="1"/>
    <x v="1"/>
    <x v="1"/>
    <x v="165"/>
  </r>
  <r>
    <b v="0"/>
    <x v="1"/>
    <x v="1"/>
    <x v="166"/>
  </r>
  <r>
    <b v="1"/>
    <x v="1"/>
    <x v="1"/>
    <x v="167"/>
  </r>
  <r>
    <b v="0"/>
    <x v="1"/>
    <x v="1"/>
    <x v="168"/>
  </r>
  <r>
    <b v="1"/>
    <x v="1"/>
    <x v="1"/>
    <x v="169"/>
  </r>
  <r>
    <b v="0"/>
    <x v="1"/>
    <x v="1"/>
    <x v="170"/>
  </r>
  <r>
    <b v="1"/>
    <x v="1"/>
    <x v="1"/>
    <x v="171"/>
  </r>
  <r>
    <b v="0"/>
    <x v="1"/>
    <x v="1"/>
    <x v="172"/>
  </r>
  <r>
    <b v="1"/>
    <x v="1"/>
    <x v="1"/>
    <x v="173"/>
  </r>
  <r>
    <b v="0"/>
    <x v="1"/>
    <x v="1"/>
    <x v="174"/>
  </r>
  <r>
    <b v="1"/>
    <x v="1"/>
    <x v="1"/>
    <x v="175"/>
  </r>
  <r>
    <b v="0"/>
    <x v="1"/>
    <x v="1"/>
    <x v="176"/>
  </r>
  <r>
    <b v="1"/>
    <x v="1"/>
    <x v="1"/>
    <x v="177"/>
  </r>
  <r>
    <b v="0"/>
    <x v="1"/>
    <x v="1"/>
    <x v="178"/>
  </r>
  <r>
    <b v="1"/>
    <x v="0"/>
    <x v="1"/>
    <x v="179"/>
  </r>
  <r>
    <b v="0"/>
    <x v="1"/>
    <x v="1"/>
    <x v="180"/>
  </r>
  <r>
    <b v="1"/>
    <x v="1"/>
    <x v="1"/>
    <x v="160"/>
  </r>
  <r>
    <b v="0"/>
    <x v="0"/>
    <x v="1"/>
    <x v="181"/>
  </r>
  <r>
    <b v="1"/>
    <x v="1"/>
    <x v="1"/>
    <x v="182"/>
  </r>
  <r>
    <b v="0"/>
    <x v="1"/>
    <x v="1"/>
    <x v="183"/>
  </r>
  <r>
    <b v="1"/>
    <x v="1"/>
    <x v="1"/>
    <x v="184"/>
  </r>
  <r>
    <b v="0"/>
    <x v="1"/>
    <x v="1"/>
    <x v="185"/>
  </r>
  <r>
    <b v="1"/>
    <x v="1"/>
    <x v="1"/>
    <x v="186"/>
  </r>
  <r>
    <b v="0"/>
    <x v="0"/>
    <x v="1"/>
    <x v="187"/>
  </r>
  <r>
    <b v="1"/>
    <x v="1"/>
    <x v="1"/>
    <x v="188"/>
  </r>
  <r>
    <b v="0"/>
    <x v="1"/>
    <x v="1"/>
    <x v="189"/>
  </r>
  <r>
    <b v="1"/>
    <x v="0"/>
    <x v="1"/>
    <x v="190"/>
  </r>
  <r>
    <b v="0"/>
    <x v="1"/>
    <x v="1"/>
    <x v="191"/>
  </r>
  <r>
    <b v="1"/>
    <x v="1"/>
    <x v="1"/>
    <x v="148"/>
  </r>
  <r>
    <b v="0"/>
    <x v="1"/>
    <x v="1"/>
    <x v="192"/>
  </r>
  <r>
    <b v="1"/>
    <x v="1"/>
    <x v="1"/>
    <x v="131"/>
  </r>
  <r>
    <b v="0"/>
    <x v="1"/>
    <x v="1"/>
    <x v="193"/>
  </r>
  <r>
    <b v="1"/>
    <x v="0"/>
    <x v="1"/>
    <x v="194"/>
  </r>
  <r>
    <b v="0"/>
    <x v="1"/>
    <x v="1"/>
    <x v="195"/>
  </r>
  <r>
    <b v="1"/>
    <x v="1"/>
    <x v="1"/>
    <x v="196"/>
  </r>
  <r>
    <b v="0"/>
    <x v="0"/>
    <x v="1"/>
    <x v="197"/>
  </r>
  <r>
    <b v="1"/>
    <x v="1"/>
    <x v="1"/>
    <x v="198"/>
  </r>
  <r>
    <b v="0"/>
    <x v="1"/>
    <x v="1"/>
    <x v="199"/>
  </r>
  <r>
    <b v="1"/>
    <x v="1"/>
    <x v="1"/>
    <x v="200"/>
  </r>
  <r>
    <b v="0"/>
    <x v="1"/>
    <x v="1"/>
    <x v="168"/>
  </r>
  <r>
    <b v="1"/>
    <x v="1"/>
    <x v="1"/>
    <x v="201"/>
  </r>
  <r>
    <b v="0"/>
    <x v="0"/>
    <x v="1"/>
    <x v="202"/>
  </r>
  <r>
    <b v="1"/>
    <x v="1"/>
    <x v="1"/>
    <x v="203"/>
  </r>
  <r>
    <b v="0"/>
    <x v="1"/>
    <x v="1"/>
    <x v="204"/>
  </r>
  <r>
    <b v="1"/>
    <x v="0"/>
    <x v="1"/>
    <x v="205"/>
  </r>
  <r>
    <b v="0"/>
    <x v="1"/>
    <x v="1"/>
    <x v="206"/>
  </r>
  <r>
    <b v="1"/>
    <x v="1"/>
    <x v="1"/>
    <x v="167"/>
  </r>
  <r>
    <b v="0"/>
    <x v="1"/>
    <x v="1"/>
    <x v="132"/>
  </r>
  <r>
    <b v="1"/>
    <x v="1"/>
    <x v="1"/>
    <x v="207"/>
  </r>
  <r>
    <b v="0"/>
    <x v="1"/>
    <x v="1"/>
    <x v="208"/>
  </r>
  <r>
    <b v="1"/>
    <x v="0"/>
    <x v="1"/>
    <x v="209"/>
  </r>
  <r>
    <b v="0"/>
    <x v="1"/>
    <x v="1"/>
    <x v="210"/>
  </r>
  <r>
    <b v="1"/>
    <x v="1"/>
    <x v="1"/>
    <x v="211"/>
  </r>
  <r>
    <b v="0"/>
    <x v="0"/>
    <x v="1"/>
    <x v="212"/>
  </r>
  <r>
    <b v="1"/>
    <x v="1"/>
    <x v="1"/>
    <x v="213"/>
  </r>
  <r>
    <b v="0"/>
    <x v="1"/>
    <x v="1"/>
    <x v="214"/>
  </r>
  <r>
    <b v="1"/>
    <x v="1"/>
    <x v="1"/>
    <x v="215"/>
  </r>
  <r>
    <b v="0"/>
    <x v="1"/>
    <x v="1"/>
    <x v="216"/>
  </r>
  <r>
    <b v="1"/>
    <x v="1"/>
    <x v="1"/>
    <x v="217"/>
  </r>
  <r>
    <b v="0"/>
    <x v="1"/>
    <x v="1"/>
    <x v="218"/>
  </r>
  <r>
    <b v="1"/>
    <x v="1"/>
    <x v="1"/>
    <x v="219"/>
  </r>
  <r>
    <b v="0"/>
    <x v="1"/>
    <x v="1"/>
    <x v="220"/>
  </r>
  <r>
    <b v="1"/>
    <x v="1"/>
    <x v="1"/>
    <x v="221"/>
  </r>
  <r>
    <b v="0"/>
    <x v="1"/>
    <x v="1"/>
    <x v="222"/>
  </r>
  <r>
    <b v="1"/>
    <x v="1"/>
    <x v="1"/>
    <x v="223"/>
  </r>
  <r>
    <b v="0"/>
    <x v="1"/>
    <x v="1"/>
    <x v="224"/>
  </r>
  <r>
    <b v="1"/>
    <x v="1"/>
    <x v="1"/>
    <x v="183"/>
  </r>
  <r>
    <b v="0"/>
    <x v="1"/>
    <x v="1"/>
    <x v="225"/>
  </r>
  <r>
    <b v="1"/>
    <x v="1"/>
    <x v="1"/>
    <x v="226"/>
  </r>
  <r>
    <b v="0"/>
    <x v="1"/>
    <x v="1"/>
    <x v="227"/>
  </r>
  <r>
    <b v="1"/>
    <x v="1"/>
    <x v="1"/>
    <x v="228"/>
  </r>
  <r>
    <b v="0"/>
    <x v="1"/>
    <x v="1"/>
    <x v="229"/>
  </r>
  <r>
    <b v="1"/>
    <x v="1"/>
    <x v="1"/>
    <x v="230"/>
  </r>
  <r>
    <b v="0"/>
    <x v="1"/>
    <x v="1"/>
    <x v="231"/>
  </r>
  <r>
    <b v="1"/>
    <x v="1"/>
    <x v="1"/>
    <x v="232"/>
  </r>
  <r>
    <b v="0"/>
    <x v="1"/>
    <x v="1"/>
    <x v="233"/>
  </r>
  <r>
    <b v="1"/>
    <x v="1"/>
    <x v="1"/>
    <x v="2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2B73A9-BE83-4014-A8BD-4188C166884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0:D31" firstHeaderRow="1" firstDataRow="1" firstDataCol="1" rowPageCount="1" colPageCount="1"/>
  <pivotFields count="12">
    <pivotField showAll="0"/>
    <pivotField numFmtId="22" showAll="0"/>
    <pivotField showAll="0"/>
    <pivotField showAll="0"/>
    <pivotField axis="axisPage" showAll="0">
      <items count="3">
        <item x="1"/>
        <item x="0"/>
        <item t="default"/>
      </items>
    </pivotField>
    <pivotField showAll="0"/>
    <pivotField showAll="0"/>
    <pivotField showAll="0"/>
    <pivotField showAll="0"/>
    <pivotField showAll="0"/>
    <pivotField showAll="0"/>
    <pivotField axis="axisRow" showAll="0">
      <items count="123">
        <item x="34"/>
        <item x="23"/>
        <item x="13"/>
        <item x="95"/>
        <item x="52"/>
        <item x="93"/>
        <item x="77"/>
        <item x="94"/>
        <item x="70"/>
        <item x="44"/>
        <item x="81"/>
        <item x="112"/>
        <item x="78"/>
        <item x="51"/>
        <item x="35"/>
        <item x="73"/>
        <item x="113"/>
        <item x="72"/>
        <item x="5"/>
        <item x="45"/>
        <item x="25"/>
        <item x="60"/>
        <item x="16"/>
        <item x="26"/>
        <item x="85"/>
        <item x="101"/>
        <item x="110"/>
        <item x="63"/>
        <item x="56"/>
        <item x="111"/>
        <item x="120"/>
        <item x="97"/>
        <item x="2"/>
        <item x="33"/>
        <item x="15"/>
        <item x="114"/>
        <item x="86"/>
        <item x="28"/>
        <item x="76"/>
        <item x="69"/>
        <item x="87"/>
        <item x="107"/>
        <item x="41"/>
        <item x="119"/>
        <item x="43"/>
        <item x="75"/>
        <item x="58"/>
        <item x="117"/>
        <item x="103"/>
        <item x="7"/>
        <item x="108"/>
        <item x="55"/>
        <item x="8"/>
        <item x="37"/>
        <item x="6"/>
        <item x="40"/>
        <item x="61"/>
        <item x="67"/>
        <item x="121"/>
        <item x="31"/>
        <item x="116"/>
        <item x="24"/>
        <item x="105"/>
        <item x="1"/>
        <item x="42"/>
        <item x="48"/>
        <item x="22"/>
        <item x="104"/>
        <item x="32"/>
        <item x="50"/>
        <item x="17"/>
        <item x="98"/>
        <item x="27"/>
        <item x="100"/>
        <item x="46"/>
        <item x="64"/>
        <item x="115"/>
        <item x="4"/>
        <item x="83"/>
        <item x="19"/>
        <item x="11"/>
        <item x="29"/>
        <item x="57"/>
        <item x="84"/>
        <item x="14"/>
        <item x="47"/>
        <item x="49"/>
        <item x="80"/>
        <item x="20"/>
        <item x="89"/>
        <item x="53"/>
        <item x="102"/>
        <item x="96"/>
        <item x="38"/>
        <item x="90"/>
        <item x="9"/>
        <item x="10"/>
        <item x="118"/>
        <item x="65"/>
        <item x="109"/>
        <item x="66"/>
        <item x="79"/>
        <item x="106"/>
        <item x="68"/>
        <item x="92"/>
        <item x="62"/>
        <item x="59"/>
        <item x="54"/>
        <item x="0"/>
        <item x="88"/>
        <item x="36"/>
        <item x="99"/>
        <item x="74"/>
        <item x="12"/>
        <item x="91"/>
        <item x="39"/>
        <item x="21"/>
        <item x="71"/>
        <item x="18"/>
        <item x="82"/>
        <item x="3"/>
        <item x="30"/>
        <item t="default"/>
      </items>
    </pivotField>
  </pivotFields>
  <rowFields count="1">
    <field x="11"/>
  </rowFields>
  <rowItems count="21">
    <i>
      <x v="72"/>
    </i>
    <i>
      <x v="92"/>
    </i>
    <i>
      <x v="95"/>
    </i>
    <i>
      <x v="98"/>
    </i>
    <i>
      <x v="101"/>
    </i>
    <i>
      <x v="105"/>
    </i>
    <i>
      <x v="108"/>
    </i>
    <i>
      <x v="109"/>
    </i>
    <i>
      <x v="110"/>
    </i>
    <i>
      <x v="111"/>
    </i>
    <i>
      <x v="112"/>
    </i>
    <i>
      <x v="113"/>
    </i>
    <i>
      <x v="114"/>
    </i>
    <i>
      <x v="115"/>
    </i>
    <i>
      <x v="116"/>
    </i>
    <i>
      <x v="117"/>
    </i>
    <i>
      <x v="118"/>
    </i>
    <i>
      <x v="119"/>
    </i>
    <i>
      <x v="120"/>
    </i>
    <i>
      <x v="121"/>
    </i>
    <i t="grand">
      <x/>
    </i>
  </rowItems>
  <colItems count="1">
    <i/>
  </colItems>
  <pageFields count="1">
    <pageField fld="4"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F59878D-D65A-491D-8E48-4A609DBD4C92}"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Y10:Y21" firstHeaderRow="1" firstDataRow="1" firstDataCol="1" rowPageCount="2" colPageCount="1"/>
  <pivotFields count="12">
    <pivotField showAll="0"/>
    <pivotField numFmtId="22" showAll="0"/>
    <pivotField showAll="0"/>
    <pivotField axis="axisPage" showAll="0">
      <items count="3">
        <item x="0"/>
        <item x="1"/>
        <item t="default"/>
      </items>
    </pivotField>
    <pivotField axis="axisPage" showAll="0">
      <items count="3">
        <item x="1"/>
        <item x="0"/>
        <item t="default"/>
      </items>
    </pivotField>
    <pivotField showAll="0"/>
    <pivotField showAll="0"/>
    <pivotField showAll="0"/>
    <pivotField axis="axisRow" showAll="0">
      <items count="127">
        <item x="79"/>
        <item x="71"/>
        <item x="97"/>
        <item x="45"/>
        <item x="51"/>
        <item x="35"/>
        <item x="13"/>
        <item x="53"/>
        <item x="52"/>
        <item x="73"/>
        <item x="80"/>
        <item x="115"/>
        <item x="25"/>
        <item x="117"/>
        <item x="124"/>
        <item x="110"/>
        <item x="8"/>
        <item x="98"/>
        <item x="123"/>
        <item x="44"/>
        <item x="67"/>
        <item x="74"/>
        <item x="43"/>
        <item x="34"/>
        <item x="5"/>
        <item x="23"/>
        <item x="57"/>
        <item x="114"/>
        <item x="76"/>
        <item x="119"/>
        <item x="103"/>
        <item x="87"/>
        <item x="88"/>
        <item x="40"/>
        <item x="61"/>
        <item x="31"/>
        <item x="26"/>
        <item x="104"/>
        <item x="48"/>
        <item x="15"/>
        <item x="17"/>
        <item x="68"/>
        <item x="59"/>
        <item x="96"/>
        <item x="16"/>
        <item x="33"/>
        <item x="77"/>
        <item x="64"/>
        <item x="7"/>
        <item x="28"/>
        <item x="89"/>
        <item x="11"/>
        <item x="125"/>
        <item x="83"/>
        <item x="37"/>
        <item x="70"/>
        <item x="50"/>
        <item x="111"/>
        <item x="101"/>
        <item x="62"/>
        <item x="122"/>
        <item x="24"/>
        <item x="49"/>
        <item x="29"/>
        <item x="2"/>
        <item x="4"/>
        <item x="19"/>
        <item x="78"/>
        <item x="113"/>
        <item x="95"/>
        <item x="32"/>
        <item x="120"/>
        <item x="100"/>
        <item x="10"/>
        <item x="109"/>
        <item x="108"/>
        <item x="54"/>
        <item x="121"/>
        <item x="85"/>
        <item x="41"/>
        <item x="56"/>
        <item x="27"/>
        <item x="65"/>
        <item x="20"/>
        <item x="105"/>
        <item x="118"/>
        <item x="46"/>
        <item x="6"/>
        <item x="69"/>
        <item x="1"/>
        <item x="112"/>
        <item x="82"/>
        <item x="92"/>
        <item x="86"/>
        <item x="22"/>
        <item x="42"/>
        <item x="55"/>
        <item x="107"/>
        <item x="58"/>
        <item x="116"/>
        <item x="60"/>
        <item x="91"/>
        <item x="106"/>
        <item x="47"/>
        <item x="99"/>
        <item x="75"/>
        <item x="94"/>
        <item x="14"/>
        <item x="66"/>
        <item x="38"/>
        <item x="9"/>
        <item x="36"/>
        <item x="0"/>
        <item x="102"/>
        <item x="81"/>
        <item x="93"/>
        <item x="39"/>
        <item x="63"/>
        <item x="90"/>
        <item x="12"/>
        <item x="21"/>
        <item x="72"/>
        <item x="18"/>
        <item x="84"/>
        <item x="3"/>
        <item x="30"/>
        <item t="default"/>
      </items>
    </pivotField>
    <pivotField showAll="0"/>
    <pivotField showAll="0"/>
    <pivotField showAll="0"/>
  </pivotFields>
  <rowFields count="1">
    <field x="8"/>
  </rowFields>
  <rowItems count="11">
    <i>
      <x v="81"/>
    </i>
    <i>
      <x v="104"/>
    </i>
    <i>
      <x v="105"/>
    </i>
    <i>
      <x v="110"/>
    </i>
    <i>
      <x v="114"/>
    </i>
    <i>
      <x v="115"/>
    </i>
    <i>
      <x v="116"/>
    </i>
    <i>
      <x v="117"/>
    </i>
    <i>
      <x v="120"/>
    </i>
    <i>
      <x v="124"/>
    </i>
    <i t="grand">
      <x/>
    </i>
  </rowItems>
  <colItems count="1">
    <i/>
  </colItems>
  <pageFields count="2">
    <pageField fld="4" item="1" hier="-1"/>
    <pageField fld="3"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8DA949F-4F6A-4789-94B3-9F28D58D6C84}"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11:U65" firstHeaderRow="1" firstDataRow="1" firstDataCol="1" rowPageCount="2" colPageCount="1"/>
  <pivotFields count="12">
    <pivotField showAll="0"/>
    <pivotField numFmtId="22" showAll="0"/>
    <pivotField showAll="0"/>
    <pivotField axis="axisPage" showAll="0">
      <items count="3">
        <item x="0"/>
        <item x="1"/>
        <item t="default"/>
      </items>
    </pivotField>
    <pivotField axis="axisPage" showAll="0">
      <items count="3">
        <item x="1"/>
        <item x="0"/>
        <item t="default"/>
      </items>
    </pivotField>
    <pivotField showAll="0"/>
    <pivotField showAll="0"/>
    <pivotField showAll="0"/>
    <pivotField axis="axisRow" showAll="0">
      <items count="127">
        <item x="79"/>
        <item x="71"/>
        <item x="97"/>
        <item x="45"/>
        <item x="51"/>
        <item x="35"/>
        <item x="13"/>
        <item x="53"/>
        <item x="52"/>
        <item x="73"/>
        <item x="80"/>
        <item x="115"/>
        <item x="25"/>
        <item x="117"/>
        <item x="124"/>
        <item x="110"/>
        <item x="8"/>
        <item x="98"/>
        <item x="123"/>
        <item x="44"/>
        <item x="67"/>
        <item x="74"/>
        <item x="43"/>
        <item x="34"/>
        <item x="5"/>
        <item x="23"/>
        <item x="57"/>
        <item x="114"/>
        <item x="76"/>
        <item x="119"/>
        <item x="103"/>
        <item x="87"/>
        <item x="88"/>
        <item x="40"/>
        <item x="61"/>
        <item x="31"/>
        <item x="26"/>
        <item x="104"/>
        <item x="48"/>
        <item x="15"/>
        <item x="17"/>
        <item x="68"/>
        <item x="59"/>
        <item x="96"/>
        <item x="16"/>
        <item x="33"/>
        <item x="77"/>
        <item x="64"/>
        <item x="7"/>
        <item x="28"/>
        <item x="89"/>
        <item x="11"/>
        <item x="125"/>
        <item x="83"/>
        <item x="37"/>
        <item x="70"/>
        <item x="50"/>
        <item x="111"/>
        <item x="101"/>
        <item x="62"/>
        <item x="122"/>
        <item x="24"/>
        <item x="49"/>
        <item x="29"/>
        <item x="2"/>
        <item x="4"/>
        <item x="19"/>
        <item x="78"/>
        <item x="113"/>
        <item x="95"/>
        <item x="32"/>
        <item x="120"/>
        <item x="100"/>
        <item x="10"/>
        <item x="109"/>
        <item x="108"/>
        <item x="54"/>
        <item x="121"/>
        <item x="85"/>
        <item x="41"/>
        <item x="56"/>
        <item x="27"/>
        <item x="65"/>
        <item x="20"/>
        <item x="105"/>
        <item x="118"/>
        <item x="46"/>
        <item x="6"/>
        <item x="69"/>
        <item x="1"/>
        <item x="112"/>
        <item x="82"/>
        <item x="92"/>
        <item x="86"/>
        <item x="22"/>
        <item x="42"/>
        <item x="55"/>
        <item x="107"/>
        <item x="58"/>
        <item x="116"/>
        <item x="60"/>
        <item x="91"/>
        <item x="106"/>
        <item x="47"/>
        <item x="99"/>
        <item x="75"/>
        <item x="94"/>
        <item x="14"/>
        <item x="66"/>
        <item x="38"/>
        <item x="9"/>
        <item x="36"/>
        <item x="81"/>
        <item x="0"/>
        <item x="102"/>
        <item x="93"/>
        <item x="39"/>
        <item x="63"/>
        <item x="90"/>
        <item x="12"/>
        <item x="21"/>
        <item x="72"/>
        <item x="18"/>
        <item x="84"/>
        <item x="3"/>
        <item x="30"/>
        <item t="default"/>
      </items>
    </pivotField>
    <pivotField showAll="0"/>
    <pivotField showAll="0"/>
    <pivotField showAll="0"/>
  </pivotFields>
  <rowFields count="1">
    <field x="8"/>
  </rowFields>
  <rowItems count="54">
    <i>
      <x/>
    </i>
    <i>
      <x v="1"/>
    </i>
    <i>
      <x v="2"/>
    </i>
    <i>
      <x v="3"/>
    </i>
    <i>
      <x v="4"/>
    </i>
    <i>
      <x v="5"/>
    </i>
    <i>
      <x v="6"/>
    </i>
    <i>
      <x v="7"/>
    </i>
    <i>
      <x v="9"/>
    </i>
    <i>
      <x v="11"/>
    </i>
    <i>
      <x v="12"/>
    </i>
    <i>
      <x v="13"/>
    </i>
    <i>
      <x v="18"/>
    </i>
    <i>
      <x v="20"/>
    </i>
    <i>
      <x v="22"/>
    </i>
    <i>
      <x v="24"/>
    </i>
    <i>
      <x v="25"/>
    </i>
    <i>
      <x v="26"/>
    </i>
    <i>
      <x v="29"/>
    </i>
    <i>
      <x v="30"/>
    </i>
    <i>
      <x v="31"/>
    </i>
    <i>
      <x v="34"/>
    </i>
    <i>
      <x v="35"/>
    </i>
    <i>
      <x v="39"/>
    </i>
    <i>
      <x v="40"/>
    </i>
    <i>
      <x v="42"/>
    </i>
    <i>
      <x v="45"/>
    </i>
    <i>
      <x v="46"/>
    </i>
    <i>
      <x v="48"/>
    </i>
    <i>
      <x v="50"/>
    </i>
    <i>
      <x v="51"/>
    </i>
    <i>
      <x v="52"/>
    </i>
    <i>
      <x v="53"/>
    </i>
    <i>
      <x v="54"/>
    </i>
    <i>
      <x v="57"/>
    </i>
    <i>
      <x v="58"/>
    </i>
    <i>
      <x v="62"/>
    </i>
    <i>
      <x v="63"/>
    </i>
    <i>
      <x v="66"/>
    </i>
    <i>
      <x v="68"/>
    </i>
    <i>
      <x v="69"/>
    </i>
    <i>
      <x v="74"/>
    </i>
    <i>
      <x v="77"/>
    </i>
    <i>
      <x v="78"/>
    </i>
    <i>
      <x v="79"/>
    </i>
    <i>
      <x v="82"/>
    </i>
    <i>
      <x v="84"/>
    </i>
    <i>
      <x v="88"/>
    </i>
    <i>
      <x v="89"/>
    </i>
    <i>
      <x v="96"/>
    </i>
    <i>
      <x v="97"/>
    </i>
    <i>
      <x v="101"/>
    </i>
    <i>
      <x v="103"/>
    </i>
    <i t="grand">
      <x/>
    </i>
  </rowItems>
  <colItems count="1">
    <i/>
  </colItems>
  <pageFields count="2">
    <pageField fld="4" item="0" hier="-1"/>
    <pageField fld="3"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7E5FEA1-7174-4781-A5E3-37848BCC3545}" name="PivotTable2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A64" firstHeaderRow="1" firstDataRow="1" firstDataCol="1" rowPageCount="2" colPageCount="1"/>
  <pivotFields count="12">
    <pivotField showAll="0"/>
    <pivotField numFmtId="22" showAll="0"/>
    <pivotField showAll="0"/>
    <pivotField axis="axisPage" showAll="0">
      <items count="3">
        <item x="0"/>
        <item x="1"/>
        <item t="default"/>
      </items>
    </pivotField>
    <pivotField axis="axisPage" showAll="0">
      <items count="3">
        <item x="1"/>
        <item x="0"/>
        <item t="default"/>
      </items>
    </pivotField>
    <pivotField showAll="0"/>
    <pivotField showAll="0"/>
    <pivotField showAll="0"/>
    <pivotField showAll="0"/>
    <pivotField showAll="0"/>
    <pivotField showAll="0"/>
    <pivotField axis="axisRow" showAll="0">
      <items count="123">
        <item x="34"/>
        <item x="23"/>
        <item x="13"/>
        <item x="95"/>
        <item x="52"/>
        <item x="93"/>
        <item x="77"/>
        <item x="94"/>
        <item x="70"/>
        <item x="44"/>
        <item x="81"/>
        <item x="112"/>
        <item x="78"/>
        <item x="51"/>
        <item x="35"/>
        <item x="73"/>
        <item x="113"/>
        <item x="72"/>
        <item x="5"/>
        <item x="45"/>
        <item x="25"/>
        <item x="60"/>
        <item x="16"/>
        <item x="26"/>
        <item x="85"/>
        <item x="101"/>
        <item x="110"/>
        <item x="63"/>
        <item x="56"/>
        <item x="111"/>
        <item x="120"/>
        <item x="97"/>
        <item x="2"/>
        <item x="33"/>
        <item x="15"/>
        <item x="114"/>
        <item x="86"/>
        <item x="28"/>
        <item x="76"/>
        <item x="69"/>
        <item x="87"/>
        <item x="107"/>
        <item x="41"/>
        <item x="119"/>
        <item x="43"/>
        <item x="75"/>
        <item x="58"/>
        <item x="117"/>
        <item x="103"/>
        <item x="7"/>
        <item x="108"/>
        <item x="55"/>
        <item x="8"/>
        <item x="37"/>
        <item x="6"/>
        <item x="40"/>
        <item x="61"/>
        <item x="67"/>
        <item x="121"/>
        <item x="31"/>
        <item x="116"/>
        <item x="24"/>
        <item x="105"/>
        <item x="1"/>
        <item x="42"/>
        <item x="48"/>
        <item x="22"/>
        <item x="104"/>
        <item x="32"/>
        <item x="50"/>
        <item x="17"/>
        <item x="98"/>
        <item x="27"/>
        <item x="100"/>
        <item x="46"/>
        <item x="64"/>
        <item x="115"/>
        <item x="4"/>
        <item x="83"/>
        <item x="19"/>
        <item x="11"/>
        <item x="29"/>
        <item x="57"/>
        <item x="84"/>
        <item x="14"/>
        <item x="47"/>
        <item x="49"/>
        <item x="80"/>
        <item x="20"/>
        <item x="89"/>
        <item x="53"/>
        <item x="102"/>
        <item x="96"/>
        <item x="38"/>
        <item x="90"/>
        <item x="9"/>
        <item x="10"/>
        <item x="118"/>
        <item x="65"/>
        <item x="109"/>
        <item x="66"/>
        <item x="79"/>
        <item x="106"/>
        <item x="68"/>
        <item x="92"/>
        <item x="62"/>
        <item x="59"/>
        <item x="54"/>
        <item x="0"/>
        <item x="88"/>
        <item x="36"/>
        <item x="99"/>
        <item x="74"/>
        <item x="12"/>
        <item x="91"/>
        <item x="39"/>
        <item x="21"/>
        <item x="71"/>
        <item x="18"/>
        <item x="82"/>
        <item x="3"/>
        <item x="30"/>
        <item t="default"/>
      </items>
    </pivotField>
  </pivotFields>
  <rowFields count="1">
    <field x="11"/>
  </rowFields>
  <rowItems count="53">
    <i>
      <x v="1"/>
    </i>
    <i>
      <x v="2"/>
    </i>
    <i>
      <x v="4"/>
    </i>
    <i>
      <x v="6"/>
    </i>
    <i>
      <x v="7"/>
    </i>
    <i>
      <x v="8"/>
    </i>
    <i>
      <x v="10"/>
    </i>
    <i>
      <x v="11"/>
    </i>
    <i>
      <x v="13"/>
    </i>
    <i>
      <x v="14"/>
    </i>
    <i>
      <x v="17"/>
    </i>
    <i>
      <x v="18"/>
    </i>
    <i>
      <x v="19"/>
    </i>
    <i>
      <x v="20"/>
    </i>
    <i>
      <x v="21"/>
    </i>
    <i>
      <x v="24"/>
    </i>
    <i>
      <x v="26"/>
    </i>
    <i>
      <x v="28"/>
    </i>
    <i>
      <x v="30"/>
    </i>
    <i>
      <x v="33"/>
    </i>
    <i>
      <x v="34"/>
    </i>
    <i>
      <x v="35"/>
    </i>
    <i>
      <x v="40"/>
    </i>
    <i>
      <x v="42"/>
    </i>
    <i>
      <x v="44"/>
    </i>
    <i>
      <x v="46"/>
    </i>
    <i>
      <x v="49"/>
    </i>
    <i>
      <x v="50"/>
    </i>
    <i>
      <x v="51"/>
    </i>
    <i>
      <x v="53"/>
    </i>
    <i>
      <x v="58"/>
    </i>
    <i>
      <x v="59"/>
    </i>
    <i>
      <x v="60"/>
    </i>
    <i>
      <x v="63"/>
    </i>
    <i>
      <x v="67"/>
    </i>
    <i>
      <x v="70"/>
    </i>
    <i>
      <x v="71"/>
    </i>
    <i>
      <x v="73"/>
    </i>
    <i>
      <x v="75"/>
    </i>
    <i>
      <x v="78"/>
    </i>
    <i>
      <x v="79"/>
    </i>
    <i>
      <x v="80"/>
    </i>
    <i>
      <x v="81"/>
    </i>
    <i>
      <x v="85"/>
    </i>
    <i>
      <x v="86"/>
    </i>
    <i>
      <x v="89"/>
    </i>
    <i>
      <x v="91"/>
    </i>
    <i>
      <x v="97"/>
    </i>
    <i>
      <x v="100"/>
    </i>
    <i>
      <x v="102"/>
    </i>
    <i>
      <x v="103"/>
    </i>
    <i>
      <x v="107"/>
    </i>
    <i t="grand">
      <x/>
    </i>
  </rowItems>
  <colItems count="1">
    <i/>
  </colItems>
  <pageFields count="2">
    <pageField fld="4" item="0" hier="-1"/>
    <pageField fld="3"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0281363-E52E-4B3B-842B-312155D79605}" name="PivotTable2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1:E64" firstHeaderRow="1" firstDataRow="1" firstDataCol="1" rowPageCount="2" colPageCount="1"/>
  <pivotFields count="12">
    <pivotField showAll="0"/>
    <pivotField numFmtId="22" showAll="0"/>
    <pivotField showAll="0"/>
    <pivotField axis="axisPage" showAll="0">
      <items count="3">
        <item x="0"/>
        <item x="1"/>
        <item t="default"/>
      </items>
    </pivotField>
    <pivotField axis="axisPage" showAll="0">
      <items count="3">
        <item x="1"/>
        <item x="0"/>
        <item t="default"/>
      </items>
    </pivotField>
    <pivotField showAll="0"/>
    <pivotField showAll="0"/>
    <pivotField showAll="0"/>
    <pivotField showAll="0"/>
    <pivotField showAll="0"/>
    <pivotField showAll="0"/>
    <pivotField axis="axisRow" showAll="0">
      <items count="123">
        <item x="34"/>
        <item x="23"/>
        <item x="13"/>
        <item x="95"/>
        <item x="52"/>
        <item x="93"/>
        <item x="77"/>
        <item x="94"/>
        <item x="70"/>
        <item x="44"/>
        <item x="81"/>
        <item x="112"/>
        <item x="78"/>
        <item x="51"/>
        <item x="35"/>
        <item x="73"/>
        <item x="113"/>
        <item x="72"/>
        <item x="5"/>
        <item x="45"/>
        <item x="25"/>
        <item x="60"/>
        <item x="16"/>
        <item x="26"/>
        <item x="85"/>
        <item x="101"/>
        <item x="110"/>
        <item x="63"/>
        <item x="56"/>
        <item x="111"/>
        <item x="120"/>
        <item x="97"/>
        <item x="2"/>
        <item x="33"/>
        <item x="15"/>
        <item x="114"/>
        <item x="86"/>
        <item x="28"/>
        <item x="76"/>
        <item x="69"/>
        <item x="87"/>
        <item x="107"/>
        <item x="41"/>
        <item x="119"/>
        <item x="43"/>
        <item x="75"/>
        <item x="58"/>
        <item x="117"/>
        <item x="103"/>
        <item x="7"/>
        <item x="108"/>
        <item x="55"/>
        <item x="8"/>
        <item x="37"/>
        <item x="6"/>
        <item x="40"/>
        <item x="61"/>
        <item x="67"/>
        <item x="121"/>
        <item x="31"/>
        <item x="116"/>
        <item x="24"/>
        <item x="105"/>
        <item x="1"/>
        <item x="42"/>
        <item x="48"/>
        <item x="22"/>
        <item x="104"/>
        <item x="32"/>
        <item x="50"/>
        <item x="17"/>
        <item x="98"/>
        <item x="27"/>
        <item x="100"/>
        <item x="46"/>
        <item x="64"/>
        <item x="115"/>
        <item x="4"/>
        <item x="83"/>
        <item x="19"/>
        <item x="11"/>
        <item x="29"/>
        <item x="57"/>
        <item x="84"/>
        <item x="14"/>
        <item x="47"/>
        <item x="49"/>
        <item x="80"/>
        <item x="20"/>
        <item x="89"/>
        <item x="53"/>
        <item x="102"/>
        <item x="96"/>
        <item x="38"/>
        <item x="90"/>
        <item x="9"/>
        <item x="10"/>
        <item x="118"/>
        <item x="65"/>
        <item x="109"/>
        <item x="66"/>
        <item x="79"/>
        <item x="106"/>
        <item x="68"/>
        <item x="92"/>
        <item x="62"/>
        <item x="59"/>
        <item x="54"/>
        <item x="0"/>
        <item x="88"/>
        <item x="36"/>
        <item x="99"/>
        <item x="74"/>
        <item x="12"/>
        <item x="91"/>
        <item x="39"/>
        <item x="21"/>
        <item x="71"/>
        <item x="18"/>
        <item x="82"/>
        <item x="3"/>
        <item x="30"/>
        <item t="default"/>
      </items>
    </pivotField>
  </pivotFields>
  <rowFields count="1">
    <field x="11"/>
  </rowFields>
  <rowItems count="53">
    <i>
      <x/>
    </i>
    <i>
      <x v="3"/>
    </i>
    <i>
      <x v="5"/>
    </i>
    <i>
      <x v="9"/>
    </i>
    <i>
      <x v="12"/>
    </i>
    <i>
      <x v="15"/>
    </i>
    <i>
      <x v="16"/>
    </i>
    <i>
      <x v="22"/>
    </i>
    <i>
      <x v="23"/>
    </i>
    <i>
      <x v="25"/>
    </i>
    <i>
      <x v="27"/>
    </i>
    <i>
      <x v="29"/>
    </i>
    <i>
      <x v="31"/>
    </i>
    <i>
      <x v="32"/>
    </i>
    <i>
      <x v="34"/>
    </i>
    <i>
      <x v="36"/>
    </i>
    <i>
      <x v="37"/>
    </i>
    <i>
      <x v="38"/>
    </i>
    <i>
      <x v="39"/>
    </i>
    <i>
      <x v="41"/>
    </i>
    <i>
      <x v="43"/>
    </i>
    <i>
      <x v="45"/>
    </i>
    <i>
      <x v="47"/>
    </i>
    <i>
      <x v="48"/>
    </i>
    <i>
      <x v="51"/>
    </i>
    <i>
      <x v="52"/>
    </i>
    <i>
      <x v="54"/>
    </i>
    <i>
      <x v="55"/>
    </i>
    <i>
      <x v="56"/>
    </i>
    <i>
      <x v="57"/>
    </i>
    <i>
      <x v="61"/>
    </i>
    <i>
      <x v="62"/>
    </i>
    <i>
      <x v="64"/>
    </i>
    <i>
      <x v="65"/>
    </i>
    <i>
      <x v="66"/>
    </i>
    <i>
      <x v="68"/>
    </i>
    <i>
      <x v="69"/>
    </i>
    <i>
      <x v="74"/>
    </i>
    <i>
      <x v="76"/>
    </i>
    <i>
      <x v="77"/>
    </i>
    <i>
      <x v="82"/>
    </i>
    <i>
      <x v="83"/>
    </i>
    <i>
      <x v="84"/>
    </i>
    <i>
      <x v="87"/>
    </i>
    <i>
      <x v="88"/>
    </i>
    <i>
      <x v="90"/>
    </i>
    <i>
      <x v="93"/>
    </i>
    <i>
      <x v="94"/>
    </i>
    <i>
      <x v="96"/>
    </i>
    <i>
      <x v="99"/>
    </i>
    <i>
      <x v="104"/>
    </i>
    <i>
      <x v="106"/>
    </i>
    <i t="grand">
      <x/>
    </i>
  </rowItems>
  <colItems count="1">
    <i/>
  </colItems>
  <pageFields count="2">
    <pageField fld="3" item="0" hier="-1"/>
    <pageField fld="4"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789C3C5-D83A-41A9-BFC4-1C6C5FCBFC32}"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1:O49" firstHeaderRow="1" firstDataRow="1" firstDataCol="1" rowPageCount="2" colPageCount="1"/>
  <pivotFields count="12">
    <pivotField showAll="0"/>
    <pivotField numFmtId="22" showAll="0"/>
    <pivotField showAll="0"/>
    <pivotField axis="axisPage" showAll="0">
      <items count="3">
        <item x="0"/>
        <item x="1"/>
        <item t="default"/>
      </items>
    </pivotField>
    <pivotField axis="axisPage" showAll="0">
      <items count="3">
        <item x="1"/>
        <item x="0"/>
        <item t="default"/>
      </items>
    </pivotField>
    <pivotField showAll="0"/>
    <pivotField showAll="0"/>
    <pivotField axis="axisRow" showAll="0">
      <items count="77">
        <item x="40"/>
        <item x="44"/>
        <item x="6"/>
        <item x="2"/>
        <item x="59"/>
        <item x="16"/>
        <item x="47"/>
        <item x="52"/>
        <item x="32"/>
        <item x="8"/>
        <item x="42"/>
        <item x="68"/>
        <item x="5"/>
        <item x="73"/>
        <item x="43"/>
        <item x="38"/>
        <item x="61"/>
        <item x="13"/>
        <item x="27"/>
        <item x="50"/>
        <item x="33"/>
        <item x="7"/>
        <item x="22"/>
        <item x="69"/>
        <item x="45"/>
        <item x="23"/>
        <item x="30"/>
        <item x="25"/>
        <item x="74"/>
        <item x="14"/>
        <item x="31"/>
        <item x="41"/>
        <item x="37"/>
        <item x="63"/>
        <item x="56"/>
        <item x="24"/>
        <item x="10"/>
        <item x="20"/>
        <item x="71"/>
        <item x="60"/>
        <item x="67"/>
        <item x="28"/>
        <item x="49"/>
        <item x="39"/>
        <item x="35"/>
        <item x="48"/>
        <item x="17"/>
        <item x="4"/>
        <item x="15"/>
        <item x="19"/>
        <item x="11"/>
        <item x="58"/>
        <item x="55"/>
        <item x="72"/>
        <item x="46"/>
        <item x="75"/>
        <item x="53"/>
        <item x="66"/>
        <item x="1"/>
        <item x="70"/>
        <item x="64"/>
        <item x="54"/>
        <item x="34"/>
        <item x="12"/>
        <item x="18"/>
        <item x="0"/>
        <item x="26"/>
        <item x="57"/>
        <item x="9"/>
        <item x="51"/>
        <item x="21"/>
        <item x="62"/>
        <item x="65"/>
        <item x="36"/>
        <item x="29"/>
        <item x="3"/>
        <item t="default"/>
      </items>
    </pivotField>
    <pivotField showAll="0"/>
    <pivotField showAll="0"/>
    <pivotField showAll="0"/>
    <pivotField showAll="0"/>
  </pivotFields>
  <rowFields count="1">
    <field x="7"/>
  </rowFields>
  <rowItems count="38">
    <i>
      <x/>
    </i>
    <i>
      <x v="1"/>
    </i>
    <i>
      <x v="2"/>
    </i>
    <i>
      <x v="3"/>
    </i>
    <i>
      <x v="4"/>
    </i>
    <i>
      <x v="5"/>
    </i>
    <i>
      <x v="6"/>
    </i>
    <i>
      <x v="7"/>
    </i>
    <i>
      <x v="8"/>
    </i>
    <i>
      <x v="9"/>
    </i>
    <i>
      <x v="10"/>
    </i>
    <i>
      <x v="11"/>
    </i>
    <i>
      <x v="13"/>
    </i>
    <i>
      <x v="14"/>
    </i>
    <i>
      <x v="15"/>
    </i>
    <i>
      <x v="16"/>
    </i>
    <i>
      <x v="18"/>
    </i>
    <i>
      <x v="19"/>
    </i>
    <i>
      <x v="22"/>
    </i>
    <i>
      <x v="26"/>
    </i>
    <i>
      <x v="28"/>
    </i>
    <i>
      <x v="29"/>
    </i>
    <i>
      <x v="30"/>
    </i>
    <i>
      <x v="31"/>
    </i>
    <i>
      <x v="35"/>
    </i>
    <i>
      <x v="36"/>
    </i>
    <i>
      <x v="37"/>
    </i>
    <i>
      <x v="39"/>
    </i>
    <i>
      <x v="42"/>
    </i>
    <i>
      <x v="43"/>
    </i>
    <i>
      <x v="44"/>
    </i>
    <i>
      <x v="45"/>
    </i>
    <i>
      <x v="47"/>
    </i>
    <i>
      <x v="49"/>
    </i>
    <i>
      <x v="50"/>
    </i>
    <i>
      <x v="53"/>
    </i>
    <i>
      <x v="57"/>
    </i>
    <i t="grand">
      <x/>
    </i>
  </rowItems>
  <colItems count="1">
    <i/>
  </colItems>
  <pageFields count="2">
    <pageField fld="4" item="0" hier="-1"/>
    <pageField fld="3"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DBE81DD-A5B2-4EF7-A4E7-FC2A28860BDE}"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1:K50" firstHeaderRow="1" firstDataRow="1" firstDataCol="1" rowPageCount="2" colPageCount="1"/>
  <pivotFields count="12">
    <pivotField showAll="0"/>
    <pivotField numFmtId="22" showAll="0"/>
    <pivotField showAll="0"/>
    <pivotField axis="axisPage" showAll="0">
      <items count="3">
        <item x="0"/>
        <item x="1"/>
        <item t="default"/>
      </items>
    </pivotField>
    <pivotField axis="axisPage" showAll="0">
      <items count="3">
        <item x="1"/>
        <item x="0"/>
        <item t="default"/>
      </items>
    </pivotField>
    <pivotField showAll="0"/>
    <pivotField showAll="0"/>
    <pivotField axis="axisRow" showAll="0">
      <items count="77">
        <item x="40"/>
        <item x="44"/>
        <item x="6"/>
        <item x="2"/>
        <item x="59"/>
        <item x="16"/>
        <item x="47"/>
        <item x="52"/>
        <item x="32"/>
        <item x="8"/>
        <item x="42"/>
        <item x="68"/>
        <item x="5"/>
        <item x="73"/>
        <item x="43"/>
        <item x="38"/>
        <item x="61"/>
        <item x="13"/>
        <item x="27"/>
        <item x="50"/>
        <item x="33"/>
        <item x="7"/>
        <item x="22"/>
        <item x="69"/>
        <item x="45"/>
        <item x="23"/>
        <item x="30"/>
        <item x="25"/>
        <item x="74"/>
        <item x="14"/>
        <item x="31"/>
        <item x="41"/>
        <item x="37"/>
        <item x="63"/>
        <item x="56"/>
        <item x="24"/>
        <item x="10"/>
        <item x="20"/>
        <item x="71"/>
        <item x="60"/>
        <item x="67"/>
        <item x="28"/>
        <item x="49"/>
        <item x="39"/>
        <item x="35"/>
        <item x="48"/>
        <item x="17"/>
        <item x="4"/>
        <item x="15"/>
        <item x="19"/>
        <item x="11"/>
        <item x="58"/>
        <item x="55"/>
        <item x="72"/>
        <item x="46"/>
        <item x="75"/>
        <item x="53"/>
        <item x="66"/>
        <item x="1"/>
        <item x="70"/>
        <item x="64"/>
        <item x="54"/>
        <item x="34"/>
        <item x="12"/>
        <item x="18"/>
        <item x="0"/>
        <item x="26"/>
        <item x="57"/>
        <item x="9"/>
        <item x="51"/>
        <item x="21"/>
        <item x="62"/>
        <item x="65"/>
        <item x="36"/>
        <item x="29"/>
        <item x="3"/>
        <item t="default"/>
      </items>
    </pivotField>
    <pivotField showAll="0"/>
    <pivotField showAll="0"/>
    <pivotField showAll="0"/>
    <pivotField showAll="0"/>
  </pivotFields>
  <rowFields count="1">
    <field x="7"/>
  </rowFields>
  <rowItems count="39">
    <i>
      <x v="5"/>
    </i>
    <i>
      <x v="8"/>
    </i>
    <i>
      <x v="12"/>
    </i>
    <i>
      <x v="14"/>
    </i>
    <i>
      <x v="17"/>
    </i>
    <i>
      <x v="18"/>
    </i>
    <i>
      <x v="20"/>
    </i>
    <i>
      <x v="21"/>
    </i>
    <i>
      <x v="23"/>
    </i>
    <i>
      <x v="24"/>
    </i>
    <i>
      <x v="25"/>
    </i>
    <i>
      <x v="26"/>
    </i>
    <i>
      <x v="27"/>
    </i>
    <i>
      <x v="29"/>
    </i>
    <i>
      <x v="31"/>
    </i>
    <i>
      <x v="32"/>
    </i>
    <i>
      <x v="33"/>
    </i>
    <i>
      <x v="34"/>
    </i>
    <i>
      <x v="38"/>
    </i>
    <i>
      <x v="39"/>
    </i>
    <i>
      <x v="40"/>
    </i>
    <i>
      <x v="41"/>
    </i>
    <i>
      <x v="42"/>
    </i>
    <i>
      <x v="43"/>
    </i>
    <i>
      <x v="44"/>
    </i>
    <i>
      <x v="46"/>
    </i>
    <i>
      <x v="48"/>
    </i>
    <i>
      <x v="49"/>
    </i>
    <i>
      <x v="50"/>
    </i>
    <i>
      <x v="51"/>
    </i>
    <i>
      <x v="52"/>
    </i>
    <i>
      <x v="54"/>
    </i>
    <i>
      <x v="55"/>
    </i>
    <i>
      <x v="56"/>
    </i>
    <i>
      <x v="58"/>
    </i>
    <i>
      <x v="59"/>
    </i>
    <i>
      <x v="60"/>
    </i>
    <i>
      <x v="61"/>
    </i>
    <i t="grand">
      <x/>
    </i>
  </rowItems>
  <colItems count="1">
    <i/>
  </colItems>
  <pageFields count="2">
    <pageField fld="4" item="0" hier="-1"/>
    <pageField fld="3"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3F59CCF-E09C-41F2-95AB-189C6C316C4B}"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Y11:Y65" firstHeaderRow="1" firstDataRow="1" firstDataCol="1" rowPageCount="2" colPageCount="1"/>
  <pivotFields count="12">
    <pivotField showAll="0"/>
    <pivotField numFmtId="22" showAll="0"/>
    <pivotField showAll="0"/>
    <pivotField axis="axisPage" showAll="0">
      <items count="3">
        <item x="0"/>
        <item x="1"/>
        <item t="default"/>
      </items>
    </pivotField>
    <pivotField axis="axisPage" showAll="0">
      <items count="3">
        <item x="1"/>
        <item x="0"/>
        <item t="default"/>
      </items>
    </pivotField>
    <pivotField showAll="0"/>
    <pivotField showAll="0"/>
    <pivotField showAll="0"/>
    <pivotField axis="axisRow" showAll="0">
      <items count="127">
        <item x="79"/>
        <item x="71"/>
        <item x="97"/>
        <item x="45"/>
        <item x="51"/>
        <item x="35"/>
        <item x="13"/>
        <item x="53"/>
        <item x="52"/>
        <item x="73"/>
        <item x="80"/>
        <item x="115"/>
        <item x="25"/>
        <item x="117"/>
        <item x="124"/>
        <item x="110"/>
        <item x="8"/>
        <item x="98"/>
        <item x="123"/>
        <item x="44"/>
        <item x="67"/>
        <item x="74"/>
        <item x="43"/>
        <item x="34"/>
        <item x="5"/>
        <item x="23"/>
        <item x="57"/>
        <item x="114"/>
        <item x="76"/>
        <item x="119"/>
        <item x="103"/>
        <item x="87"/>
        <item x="88"/>
        <item x="40"/>
        <item x="61"/>
        <item x="31"/>
        <item x="26"/>
        <item x="104"/>
        <item x="48"/>
        <item x="15"/>
        <item x="17"/>
        <item x="68"/>
        <item x="59"/>
        <item x="96"/>
        <item x="16"/>
        <item x="33"/>
        <item x="77"/>
        <item x="64"/>
        <item x="7"/>
        <item x="28"/>
        <item x="89"/>
        <item x="11"/>
        <item x="125"/>
        <item x="83"/>
        <item x="37"/>
        <item x="70"/>
        <item x="50"/>
        <item x="111"/>
        <item x="101"/>
        <item x="62"/>
        <item x="122"/>
        <item x="24"/>
        <item x="49"/>
        <item x="29"/>
        <item x="2"/>
        <item x="4"/>
        <item x="19"/>
        <item x="78"/>
        <item x="113"/>
        <item x="95"/>
        <item x="32"/>
        <item x="120"/>
        <item x="100"/>
        <item x="10"/>
        <item x="109"/>
        <item x="108"/>
        <item x="54"/>
        <item x="121"/>
        <item x="85"/>
        <item x="41"/>
        <item x="56"/>
        <item x="27"/>
        <item x="65"/>
        <item x="20"/>
        <item x="105"/>
        <item x="118"/>
        <item x="46"/>
        <item x="6"/>
        <item x="69"/>
        <item x="1"/>
        <item x="112"/>
        <item x="82"/>
        <item x="92"/>
        <item x="86"/>
        <item x="22"/>
        <item x="42"/>
        <item x="55"/>
        <item x="107"/>
        <item x="58"/>
        <item x="116"/>
        <item x="60"/>
        <item x="91"/>
        <item x="106"/>
        <item x="47"/>
        <item x="99"/>
        <item x="75"/>
        <item x="94"/>
        <item x="14"/>
        <item x="66"/>
        <item x="38"/>
        <item x="9"/>
        <item x="36"/>
        <item x="81"/>
        <item x="0"/>
        <item x="102"/>
        <item x="93"/>
        <item x="39"/>
        <item x="63"/>
        <item x="90"/>
        <item x="12"/>
        <item x="21"/>
        <item x="72"/>
        <item x="18"/>
        <item x="84"/>
        <item x="3"/>
        <item x="30"/>
        <item t="default"/>
      </items>
    </pivotField>
    <pivotField showAll="0"/>
    <pivotField showAll="0"/>
    <pivotField showAll="0"/>
  </pivotFields>
  <rowFields count="1">
    <field x="8"/>
  </rowFields>
  <rowItems count="54">
    <i>
      <x v="8"/>
    </i>
    <i>
      <x v="10"/>
    </i>
    <i>
      <x v="14"/>
    </i>
    <i>
      <x v="15"/>
    </i>
    <i>
      <x v="16"/>
    </i>
    <i>
      <x v="17"/>
    </i>
    <i>
      <x v="19"/>
    </i>
    <i>
      <x v="21"/>
    </i>
    <i>
      <x v="23"/>
    </i>
    <i>
      <x v="27"/>
    </i>
    <i>
      <x v="28"/>
    </i>
    <i>
      <x v="32"/>
    </i>
    <i>
      <x v="33"/>
    </i>
    <i>
      <x v="36"/>
    </i>
    <i>
      <x v="37"/>
    </i>
    <i>
      <x v="38"/>
    </i>
    <i>
      <x v="41"/>
    </i>
    <i>
      <x v="43"/>
    </i>
    <i>
      <x v="44"/>
    </i>
    <i>
      <x v="47"/>
    </i>
    <i>
      <x v="49"/>
    </i>
    <i>
      <x v="55"/>
    </i>
    <i>
      <x v="56"/>
    </i>
    <i>
      <x v="59"/>
    </i>
    <i>
      <x v="60"/>
    </i>
    <i>
      <x v="61"/>
    </i>
    <i>
      <x v="64"/>
    </i>
    <i>
      <x v="65"/>
    </i>
    <i>
      <x v="67"/>
    </i>
    <i>
      <x v="70"/>
    </i>
    <i>
      <x v="71"/>
    </i>
    <i>
      <x v="72"/>
    </i>
    <i>
      <x v="73"/>
    </i>
    <i>
      <x v="75"/>
    </i>
    <i>
      <x v="76"/>
    </i>
    <i>
      <x v="80"/>
    </i>
    <i>
      <x v="83"/>
    </i>
    <i>
      <x v="85"/>
    </i>
    <i>
      <x v="86"/>
    </i>
    <i>
      <x v="87"/>
    </i>
    <i>
      <x v="90"/>
    </i>
    <i>
      <x v="91"/>
    </i>
    <i>
      <x v="92"/>
    </i>
    <i>
      <x v="93"/>
    </i>
    <i>
      <x v="94"/>
    </i>
    <i>
      <x v="95"/>
    </i>
    <i>
      <x v="98"/>
    </i>
    <i>
      <x v="99"/>
    </i>
    <i>
      <x v="100"/>
    </i>
    <i>
      <x v="102"/>
    </i>
    <i>
      <x v="106"/>
    </i>
    <i>
      <x v="107"/>
    </i>
    <i>
      <x v="109"/>
    </i>
    <i t="grand">
      <x/>
    </i>
  </rowItems>
  <colItems count="1">
    <i/>
  </colItems>
  <pageFields count="2">
    <pageField fld="4" item="0" hier="-1"/>
    <pageField fld="3"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9312EE-2822-4269-B651-CABC7B7971A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3" firstHeaderRow="1" firstDataRow="1" firstDataCol="1" rowPageCount="1" colPageCount="1"/>
  <pivotFields count="12">
    <pivotField showAll="0"/>
    <pivotField numFmtId="22" showAll="0"/>
    <pivotField showAll="0"/>
    <pivotField showAll="0"/>
    <pivotField axis="axisPage" showAll="0">
      <items count="3">
        <item x="1"/>
        <item x="0"/>
        <item t="default"/>
      </items>
    </pivotField>
    <pivotField showAll="0"/>
    <pivotField showAll="0"/>
    <pivotField showAll="0"/>
    <pivotField showAll="0"/>
    <pivotField showAll="0"/>
    <pivotField showAll="0"/>
    <pivotField axis="axisRow" showAll="0">
      <items count="123">
        <item x="34"/>
        <item x="23"/>
        <item x="13"/>
        <item x="95"/>
        <item x="52"/>
        <item x="93"/>
        <item x="77"/>
        <item x="94"/>
        <item x="70"/>
        <item x="44"/>
        <item x="81"/>
        <item x="112"/>
        <item x="78"/>
        <item x="51"/>
        <item x="35"/>
        <item x="73"/>
        <item x="113"/>
        <item x="72"/>
        <item x="5"/>
        <item x="45"/>
        <item x="25"/>
        <item x="60"/>
        <item x="16"/>
        <item x="26"/>
        <item x="85"/>
        <item x="101"/>
        <item x="110"/>
        <item x="63"/>
        <item x="56"/>
        <item x="111"/>
        <item x="120"/>
        <item x="97"/>
        <item x="2"/>
        <item x="33"/>
        <item x="15"/>
        <item x="114"/>
        <item x="86"/>
        <item x="28"/>
        <item x="76"/>
        <item x="69"/>
        <item x="87"/>
        <item x="107"/>
        <item x="41"/>
        <item x="119"/>
        <item x="43"/>
        <item x="75"/>
        <item x="58"/>
        <item x="117"/>
        <item x="103"/>
        <item x="7"/>
        <item x="108"/>
        <item x="55"/>
        <item x="8"/>
        <item x="37"/>
        <item x="6"/>
        <item x="40"/>
        <item x="61"/>
        <item x="67"/>
        <item x="121"/>
        <item x="31"/>
        <item x="116"/>
        <item x="24"/>
        <item x="105"/>
        <item x="1"/>
        <item x="42"/>
        <item x="48"/>
        <item x="22"/>
        <item x="104"/>
        <item x="32"/>
        <item x="50"/>
        <item x="17"/>
        <item x="98"/>
        <item x="27"/>
        <item x="100"/>
        <item x="46"/>
        <item x="64"/>
        <item x="115"/>
        <item x="4"/>
        <item x="83"/>
        <item x="19"/>
        <item x="11"/>
        <item x="29"/>
        <item x="57"/>
        <item x="84"/>
        <item x="14"/>
        <item x="47"/>
        <item x="49"/>
        <item x="80"/>
        <item x="20"/>
        <item x="89"/>
        <item x="53"/>
        <item x="102"/>
        <item x="96"/>
        <item x="38"/>
        <item x="90"/>
        <item x="9"/>
        <item x="10"/>
        <item x="118"/>
        <item x="65"/>
        <item x="109"/>
        <item x="66"/>
        <item x="79"/>
        <item x="106"/>
        <item x="68"/>
        <item x="92"/>
        <item x="62"/>
        <item x="59"/>
        <item x="54"/>
        <item x="0"/>
        <item x="88"/>
        <item x="36"/>
        <item x="99"/>
        <item x="74"/>
        <item x="12"/>
        <item x="91"/>
        <item x="39"/>
        <item x="21"/>
        <item x="71"/>
        <item x="18"/>
        <item x="82"/>
        <item x="3"/>
        <item x="30"/>
        <item t="default"/>
      </items>
    </pivotField>
  </pivotFields>
  <rowFields count="1">
    <field x="11"/>
  </rowFields>
  <rowItems count="1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3"/>
    </i>
    <i>
      <x v="74"/>
    </i>
    <i>
      <x v="75"/>
    </i>
    <i>
      <x v="76"/>
    </i>
    <i>
      <x v="77"/>
    </i>
    <i>
      <x v="78"/>
    </i>
    <i>
      <x v="79"/>
    </i>
    <i>
      <x v="80"/>
    </i>
    <i>
      <x v="81"/>
    </i>
    <i>
      <x v="82"/>
    </i>
    <i>
      <x v="83"/>
    </i>
    <i>
      <x v="84"/>
    </i>
    <i>
      <x v="85"/>
    </i>
    <i>
      <x v="86"/>
    </i>
    <i>
      <x v="87"/>
    </i>
    <i>
      <x v="88"/>
    </i>
    <i>
      <x v="89"/>
    </i>
    <i>
      <x v="90"/>
    </i>
    <i>
      <x v="91"/>
    </i>
    <i>
      <x v="93"/>
    </i>
    <i>
      <x v="94"/>
    </i>
    <i>
      <x v="96"/>
    </i>
    <i>
      <x v="97"/>
    </i>
    <i>
      <x v="99"/>
    </i>
    <i>
      <x v="100"/>
    </i>
    <i>
      <x v="102"/>
    </i>
    <i>
      <x v="103"/>
    </i>
    <i>
      <x v="104"/>
    </i>
    <i>
      <x v="106"/>
    </i>
    <i>
      <x v="107"/>
    </i>
    <i t="grand">
      <x/>
    </i>
  </rowItems>
  <colItems count="1">
    <i/>
  </colItems>
  <pageFields count="1">
    <pageField fld="4"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D7CE60-3552-405B-A078-58A3E4D0576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9:I30" firstHeaderRow="0" firstDataRow="1" firstDataCol="0"/>
  <pivotFields count="13">
    <pivotField showAll="0"/>
    <pivotField numFmtId="22" showAll="0"/>
    <pivotField showAll="0"/>
    <pivotField showAll="0"/>
    <pivotField showAll="0"/>
    <pivotField dataField="1" showAll="0"/>
    <pivotField dataField="1" showAll="0"/>
    <pivotField showAll="0"/>
    <pivotField showAll="0"/>
    <pivotField showAll="0"/>
    <pivotField showAll="0"/>
    <pivotField dataField="1" showAll="0">
      <items count="14">
        <item x="0"/>
        <item x="1"/>
        <item x="2"/>
        <item x="3"/>
        <item x="4"/>
        <item x="5"/>
        <item x="6"/>
        <item x="7"/>
        <item x="8"/>
        <item x="9"/>
        <item x="10"/>
        <item x="11"/>
        <item x="12"/>
        <item t="default"/>
      </items>
    </pivotField>
    <pivotField showAll="0"/>
  </pivotFields>
  <rowItems count="1">
    <i/>
  </rowItems>
  <colFields count="1">
    <field x="-2"/>
  </colFields>
  <colItems count="3">
    <i>
      <x/>
    </i>
    <i i="1">
      <x v="1"/>
    </i>
    <i i="2">
      <x v="2"/>
    </i>
  </colItems>
  <dataFields count="3">
    <dataField name="Average of trips_pool" fld="5" subtotal="average" baseField="0" baseItem="1"/>
    <dataField name="Average of trips_express" fld="6" subtotal="average" baseField="0" baseItem="1"/>
    <dataField name="Average of Total trips " fld="11"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DDF30C-D553-481E-B49E-08E08A779DA9}"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30" firstHeaderRow="1" firstDataRow="2" firstDataCol="1" rowPageCount="1" colPageCount="1"/>
  <pivotFields count="4">
    <pivotField showAll="0"/>
    <pivotField axis="axisPage" showAll="0">
      <items count="3">
        <item x="1"/>
        <item x="0"/>
        <item t="default"/>
      </items>
    </pivotField>
    <pivotField axis="axisCol" showAll="0">
      <items count="3">
        <item x="1"/>
        <item x="0"/>
        <item t="default"/>
      </items>
    </pivotField>
    <pivotField axis="axisRow" dataField="1"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s>
  <rowFields count="1">
    <field x="3"/>
  </rowFields>
  <rowItems count="26">
    <i>
      <x v="1"/>
    </i>
    <i>
      <x v="2"/>
    </i>
    <i>
      <x v="3"/>
    </i>
    <i>
      <x v="4"/>
    </i>
    <i>
      <x v="5"/>
    </i>
    <i>
      <x v="6"/>
    </i>
    <i>
      <x v="7"/>
    </i>
    <i>
      <x v="8"/>
    </i>
    <i>
      <x v="9"/>
    </i>
    <i>
      <x v="10"/>
    </i>
    <i>
      <x v="11"/>
    </i>
    <i>
      <x v="12"/>
    </i>
    <i>
      <x v="13"/>
    </i>
    <i>
      <x v="14"/>
    </i>
    <i>
      <x v="15"/>
    </i>
    <i>
      <x v="16"/>
    </i>
    <i>
      <x v="17"/>
    </i>
    <i>
      <x v="18"/>
    </i>
    <i>
      <x v="19"/>
    </i>
    <i>
      <x v="20"/>
    </i>
    <i>
      <x v="21"/>
    </i>
    <i>
      <x v="23"/>
    </i>
    <i>
      <x v="24"/>
    </i>
    <i>
      <x v="25"/>
    </i>
    <i>
      <x v="26"/>
    </i>
    <i t="grand">
      <x/>
    </i>
  </rowItems>
  <colFields count="1">
    <field x="2"/>
  </colFields>
  <colItems count="3">
    <i>
      <x/>
    </i>
    <i>
      <x v="1"/>
    </i>
    <i t="grand">
      <x/>
    </i>
  </colItems>
  <pageFields count="1">
    <pageField fld="1" item="0" hier="-1"/>
  </pageFields>
  <dataFields count="1">
    <dataField name="Count of Number of trips " fld="3" subtotal="count" baseField="0" baseItem="0"/>
  </dataFields>
  <chartFormats count="4">
    <chartFormat chart="0" format="3" series="1">
      <pivotArea type="data" outline="0" fieldPosition="0">
        <references count="1">
          <reference field="2" count="1" selected="0">
            <x v="0"/>
          </reference>
        </references>
      </pivotArea>
    </chartFormat>
    <chartFormat chart="0" format="4" series="1">
      <pivotArea type="data" outline="0" fieldPosition="0">
        <references count="1">
          <reference field="2" count="1" selected="0">
            <x v="1"/>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8E82FE-731F-4795-A677-C8B5B812D8A1}"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C10:AC21" firstHeaderRow="1" firstDataRow="1" firstDataCol="1" rowPageCount="2" colPageCount="1"/>
  <pivotFields count="12">
    <pivotField showAll="0"/>
    <pivotField numFmtId="22" showAll="0"/>
    <pivotField showAll="0"/>
    <pivotField axis="axisPage" showAll="0">
      <items count="3">
        <item x="0"/>
        <item x="1"/>
        <item t="default"/>
      </items>
    </pivotField>
    <pivotField axis="axisPage" showAll="0">
      <items count="3">
        <item x="1"/>
        <item x="0"/>
        <item t="default"/>
      </items>
    </pivotField>
    <pivotField showAll="0"/>
    <pivotField showAll="0"/>
    <pivotField showAll="0"/>
    <pivotField axis="axisRow" showAll="0">
      <items count="127">
        <item x="79"/>
        <item x="71"/>
        <item x="97"/>
        <item x="45"/>
        <item x="51"/>
        <item x="35"/>
        <item x="13"/>
        <item x="53"/>
        <item x="52"/>
        <item x="73"/>
        <item x="80"/>
        <item x="115"/>
        <item x="25"/>
        <item x="117"/>
        <item x="124"/>
        <item x="110"/>
        <item x="8"/>
        <item x="98"/>
        <item x="123"/>
        <item x="44"/>
        <item x="67"/>
        <item x="74"/>
        <item x="43"/>
        <item x="34"/>
        <item x="5"/>
        <item x="23"/>
        <item x="57"/>
        <item x="114"/>
        <item x="76"/>
        <item x="119"/>
        <item x="103"/>
        <item x="87"/>
        <item x="88"/>
        <item x="40"/>
        <item x="61"/>
        <item x="31"/>
        <item x="26"/>
        <item x="104"/>
        <item x="48"/>
        <item x="15"/>
        <item x="17"/>
        <item x="68"/>
        <item x="59"/>
        <item x="96"/>
        <item x="16"/>
        <item x="33"/>
        <item x="77"/>
        <item x="64"/>
        <item x="7"/>
        <item x="28"/>
        <item x="89"/>
        <item x="11"/>
        <item x="125"/>
        <item x="83"/>
        <item x="37"/>
        <item x="70"/>
        <item x="50"/>
        <item x="111"/>
        <item x="101"/>
        <item x="62"/>
        <item x="122"/>
        <item x="24"/>
        <item x="49"/>
        <item x="29"/>
        <item x="2"/>
        <item x="4"/>
        <item x="19"/>
        <item x="78"/>
        <item x="113"/>
        <item x="95"/>
        <item x="32"/>
        <item x="120"/>
        <item x="100"/>
        <item x="10"/>
        <item x="109"/>
        <item x="108"/>
        <item x="54"/>
        <item x="121"/>
        <item x="85"/>
        <item x="41"/>
        <item x="56"/>
        <item x="27"/>
        <item x="65"/>
        <item x="20"/>
        <item x="105"/>
        <item x="118"/>
        <item x="46"/>
        <item x="6"/>
        <item x="69"/>
        <item x="1"/>
        <item x="112"/>
        <item x="82"/>
        <item x="92"/>
        <item x="86"/>
        <item x="22"/>
        <item x="42"/>
        <item x="55"/>
        <item x="107"/>
        <item x="58"/>
        <item x="116"/>
        <item x="60"/>
        <item x="91"/>
        <item x="106"/>
        <item x="47"/>
        <item x="99"/>
        <item x="75"/>
        <item x="94"/>
        <item x="14"/>
        <item x="66"/>
        <item x="38"/>
        <item x="9"/>
        <item x="36"/>
        <item x="81"/>
        <item x="0"/>
        <item x="102"/>
        <item x="93"/>
        <item x="39"/>
        <item x="63"/>
        <item x="90"/>
        <item x="12"/>
        <item x="21"/>
        <item x="72"/>
        <item x="18"/>
        <item x="84"/>
        <item x="3"/>
        <item x="30"/>
        <item t="default"/>
      </items>
    </pivotField>
    <pivotField showAll="0"/>
    <pivotField showAll="0"/>
    <pivotField showAll="0"/>
  </pivotFields>
  <rowFields count="1">
    <field x="8"/>
  </rowFields>
  <rowItems count="11">
    <i>
      <x v="108"/>
    </i>
    <i>
      <x v="111"/>
    </i>
    <i>
      <x v="113"/>
    </i>
    <i>
      <x v="114"/>
    </i>
    <i>
      <x v="118"/>
    </i>
    <i>
      <x v="119"/>
    </i>
    <i>
      <x v="121"/>
    </i>
    <i>
      <x v="122"/>
    </i>
    <i>
      <x v="123"/>
    </i>
    <i>
      <x v="125"/>
    </i>
    <i t="grand">
      <x/>
    </i>
  </rowItems>
  <colItems count="1">
    <i/>
  </colItems>
  <pageFields count="2">
    <pageField fld="4" item="1" hier="-1"/>
    <pageField fld="3"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53D572-3E8E-44A5-BB83-1141067F7F38}"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0:M19" firstHeaderRow="1" firstDataRow="1" firstDataCol="1" rowPageCount="2" colPageCount="1"/>
  <pivotFields count="12">
    <pivotField showAll="0"/>
    <pivotField numFmtId="22" showAll="0"/>
    <pivotField showAll="0"/>
    <pivotField axis="axisPage" showAll="0">
      <items count="3">
        <item x="0"/>
        <item x="1"/>
        <item t="default"/>
      </items>
    </pivotField>
    <pivotField axis="axisPage" showAll="0">
      <items count="3">
        <item x="1"/>
        <item x="0"/>
        <item t="default"/>
      </items>
    </pivotField>
    <pivotField showAll="0"/>
    <pivotField showAll="0"/>
    <pivotField axis="axisRow" showAll="0">
      <items count="77">
        <item x="40"/>
        <item x="44"/>
        <item x="6"/>
        <item x="2"/>
        <item x="59"/>
        <item x="16"/>
        <item x="47"/>
        <item x="52"/>
        <item x="32"/>
        <item x="8"/>
        <item x="42"/>
        <item x="68"/>
        <item x="5"/>
        <item x="73"/>
        <item x="43"/>
        <item x="38"/>
        <item x="61"/>
        <item x="13"/>
        <item x="27"/>
        <item x="50"/>
        <item x="33"/>
        <item x="7"/>
        <item x="22"/>
        <item x="69"/>
        <item x="45"/>
        <item x="23"/>
        <item x="30"/>
        <item x="25"/>
        <item x="74"/>
        <item x="14"/>
        <item x="31"/>
        <item x="41"/>
        <item x="37"/>
        <item x="63"/>
        <item x="56"/>
        <item x="24"/>
        <item x="10"/>
        <item x="20"/>
        <item x="71"/>
        <item x="60"/>
        <item x="67"/>
        <item x="28"/>
        <item x="49"/>
        <item x="39"/>
        <item x="35"/>
        <item x="48"/>
        <item x="17"/>
        <item x="4"/>
        <item x="15"/>
        <item x="19"/>
        <item x="11"/>
        <item x="58"/>
        <item x="55"/>
        <item x="72"/>
        <item x="46"/>
        <item x="75"/>
        <item x="53"/>
        <item x="66"/>
        <item x="1"/>
        <item x="70"/>
        <item x="64"/>
        <item x="54"/>
        <item x="34"/>
        <item x="12"/>
        <item x="18"/>
        <item x="0"/>
        <item x="26"/>
        <item x="57"/>
        <item x="9"/>
        <item x="51"/>
        <item x="21"/>
        <item x="62"/>
        <item x="65"/>
        <item x="36"/>
        <item x="29"/>
        <item x="3"/>
        <item t="default"/>
      </items>
    </pivotField>
    <pivotField showAll="0"/>
    <pivotField showAll="0"/>
    <pivotField showAll="0"/>
    <pivotField showAll="0"/>
  </pivotFields>
  <rowFields count="1">
    <field x="7"/>
  </rowFields>
  <rowItems count="9">
    <i>
      <x v="66"/>
    </i>
    <i>
      <x v="68"/>
    </i>
    <i>
      <x v="69"/>
    </i>
    <i>
      <x v="70"/>
    </i>
    <i>
      <x v="71"/>
    </i>
    <i>
      <x v="72"/>
    </i>
    <i>
      <x v="73"/>
    </i>
    <i>
      <x v="75"/>
    </i>
    <i t="grand">
      <x/>
    </i>
  </rowItems>
  <colItems count="1">
    <i/>
  </colItems>
  <pageFields count="2">
    <pageField fld="4" item="1" hier="-1"/>
    <pageField fld="3"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C523B1-7DF8-460D-B73D-0A49D083EF6A}"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10:Q21" firstHeaderRow="1" firstDataRow="1" firstDataCol="1" rowPageCount="2" colPageCount="1"/>
  <pivotFields count="12">
    <pivotField showAll="0"/>
    <pivotField numFmtId="22" showAll="0"/>
    <pivotField showAll="0"/>
    <pivotField axis="axisPage" showAll="0">
      <items count="3">
        <item x="0"/>
        <item x="1"/>
        <item t="default"/>
      </items>
    </pivotField>
    <pivotField axis="axisPage" showAll="0">
      <items count="3">
        <item x="1"/>
        <item x="0"/>
        <item t="default"/>
      </items>
    </pivotField>
    <pivotField showAll="0"/>
    <pivotField showAll="0"/>
    <pivotField axis="axisRow" showAll="0">
      <items count="77">
        <item x="40"/>
        <item x="44"/>
        <item x="6"/>
        <item x="2"/>
        <item x="59"/>
        <item x="16"/>
        <item x="47"/>
        <item x="52"/>
        <item x="32"/>
        <item x="8"/>
        <item x="42"/>
        <item x="68"/>
        <item x="5"/>
        <item x="73"/>
        <item x="43"/>
        <item x="38"/>
        <item x="61"/>
        <item x="13"/>
        <item x="27"/>
        <item x="50"/>
        <item x="33"/>
        <item x="7"/>
        <item x="22"/>
        <item x="69"/>
        <item x="45"/>
        <item x="23"/>
        <item x="30"/>
        <item x="25"/>
        <item x="74"/>
        <item x="14"/>
        <item x="31"/>
        <item x="41"/>
        <item x="37"/>
        <item x="63"/>
        <item x="56"/>
        <item x="24"/>
        <item x="10"/>
        <item x="20"/>
        <item x="71"/>
        <item x="60"/>
        <item x="67"/>
        <item x="28"/>
        <item x="49"/>
        <item x="39"/>
        <item x="35"/>
        <item x="48"/>
        <item x="17"/>
        <item x="4"/>
        <item x="15"/>
        <item x="19"/>
        <item x="11"/>
        <item x="58"/>
        <item x="55"/>
        <item x="72"/>
        <item x="46"/>
        <item x="75"/>
        <item x="53"/>
        <item x="66"/>
        <item x="1"/>
        <item x="70"/>
        <item x="64"/>
        <item x="54"/>
        <item x="34"/>
        <item x="12"/>
        <item x="18"/>
        <item x="0"/>
        <item x="26"/>
        <item x="57"/>
        <item x="9"/>
        <item x="51"/>
        <item x="21"/>
        <item x="62"/>
        <item x="65"/>
        <item x="36"/>
        <item x="29"/>
        <item x="3"/>
        <item t="default"/>
      </items>
    </pivotField>
    <pivotField showAll="0"/>
    <pivotField showAll="0"/>
    <pivotField showAll="0"/>
    <pivotField showAll="0"/>
  </pivotFields>
  <rowFields count="1">
    <field x="7"/>
  </rowFields>
  <rowItems count="11">
    <i>
      <x v="50"/>
    </i>
    <i>
      <x v="56"/>
    </i>
    <i>
      <x v="59"/>
    </i>
    <i>
      <x v="62"/>
    </i>
    <i>
      <x v="63"/>
    </i>
    <i>
      <x v="64"/>
    </i>
    <i>
      <x v="65"/>
    </i>
    <i>
      <x v="67"/>
    </i>
    <i>
      <x v="69"/>
    </i>
    <i>
      <x v="74"/>
    </i>
    <i t="grand">
      <x/>
    </i>
  </rowItems>
  <colItems count="1">
    <i/>
  </colItems>
  <pageFields count="2">
    <pageField fld="4" item="1" hier="-1"/>
    <pageField fld="3"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D9FBBE-0EE3-470F-820D-3EF7BEAF197C}"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0:E21" firstHeaderRow="1" firstDataRow="1" firstDataCol="1" rowPageCount="2" colPageCount="1"/>
  <pivotFields count="12">
    <pivotField showAll="0"/>
    <pivotField numFmtId="22" showAll="0"/>
    <pivotField showAll="0"/>
    <pivotField axis="axisPage" showAll="0">
      <items count="3">
        <item x="0"/>
        <item x="1"/>
        <item t="default"/>
      </items>
    </pivotField>
    <pivotField axis="axisPage" showAll="0">
      <items count="3">
        <item x="1"/>
        <item x="0"/>
        <item t="default"/>
      </items>
    </pivotField>
    <pivotField showAll="0"/>
    <pivotField showAll="0"/>
    <pivotField showAll="0"/>
    <pivotField showAll="0"/>
    <pivotField showAll="0"/>
    <pivotField showAll="0"/>
    <pivotField axis="axisRow" showAll="0">
      <items count="123">
        <item x="34"/>
        <item x="23"/>
        <item x="13"/>
        <item x="95"/>
        <item x="52"/>
        <item x="93"/>
        <item x="77"/>
        <item x="94"/>
        <item x="70"/>
        <item x="44"/>
        <item x="81"/>
        <item x="112"/>
        <item x="78"/>
        <item x="51"/>
        <item x="35"/>
        <item x="73"/>
        <item x="113"/>
        <item x="72"/>
        <item x="5"/>
        <item x="45"/>
        <item x="25"/>
        <item x="60"/>
        <item x="16"/>
        <item x="26"/>
        <item x="85"/>
        <item x="101"/>
        <item x="110"/>
        <item x="63"/>
        <item x="56"/>
        <item x="111"/>
        <item x="120"/>
        <item x="97"/>
        <item x="2"/>
        <item x="33"/>
        <item x="15"/>
        <item x="114"/>
        <item x="86"/>
        <item x="28"/>
        <item x="76"/>
        <item x="69"/>
        <item x="87"/>
        <item x="107"/>
        <item x="41"/>
        <item x="119"/>
        <item x="43"/>
        <item x="75"/>
        <item x="58"/>
        <item x="117"/>
        <item x="103"/>
        <item x="7"/>
        <item x="108"/>
        <item x="55"/>
        <item x="8"/>
        <item x="37"/>
        <item x="6"/>
        <item x="40"/>
        <item x="61"/>
        <item x="67"/>
        <item x="121"/>
        <item x="31"/>
        <item x="116"/>
        <item x="24"/>
        <item x="105"/>
        <item x="1"/>
        <item x="42"/>
        <item x="48"/>
        <item x="22"/>
        <item x="104"/>
        <item x="32"/>
        <item x="50"/>
        <item x="17"/>
        <item x="98"/>
        <item x="27"/>
        <item x="100"/>
        <item x="46"/>
        <item x="64"/>
        <item x="115"/>
        <item x="4"/>
        <item x="83"/>
        <item x="19"/>
        <item x="11"/>
        <item x="29"/>
        <item x="57"/>
        <item x="84"/>
        <item x="14"/>
        <item x="47"/>
        <item x="49"/>
        <item x="80"/>
        <item x="20"/>
        <item x="89"/>
        <item x="53"/>
        <item x="102"/>
        <item x="96"/>
        <item x="38"/>
        <item x="90"/>
        <item x="9"/>
        <item x="10"/>
        <item x="118"/>
        <item x="65"/>
        <item x="109"/>
        <item x="66"/>
        <item x="79"/>
        <item x="106"/>
        <item x="68"/>
        <item x="92"/>
        <item x="62"/>
        <item x="59"/>
        <item x="54"/>
        <item x="0"/>
        <item x="88"/>
        <item x="36"/>
        <item x="99"/>
        <item x="74"/>
        <item x="12"/>
        <item x="91"/>
        <item x="39"/>
        <item x="21"/>
        <item x="71"/>
        <item x="18"/>
        <item x="82"/>
        <item x="3"/>
        <item x="30"/>
        <item t="default"/>
      </items>
    </pivotField>
  </pivotFields>
  <rowFields count="1">
    <field x="11"/>
  </rowFields>
  <rowItems count="11">
    <i>
      <x v="98"/>
    </i>
    <i>
      <x v="108"/>
    </i>
    <i>
      <x v="109"/>
    </i>
    <i>
      <x v="110"/>
    </i>
    <i>
      <x v="111"/>
    </i>
    <i>
      <x v="113"/>
    </i>
    <i>
      <x v="117"/>
    </i>
    <i>
      <x v="118"/>
    </i>
    <i>
      <x v="119"/>
    </i>
    <i>
      <x v="121"/>
    </i>
    <i t="grand">
      <x/>
    </i>
  </rowItems>
  <colItems count="1">
    <i/>
  </colItems>
  <pageFields count="2">
    <pageField fld="4" item="1" hier="-1"/>
    <pageField fld="3"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A79AB9F-E1F2-4C67-8D17-DBE1EB8CBF9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21" firstHeaderRow="1" firstDataRow="1" firstDataCol="1" rowPageCount="2" colPageCount="1"/>
  <pivotFields count="12">
    <pivotField showAll="0"/>
    <pivotField numFmtId="22" showAll="0"/>
    <pivotField showAll="0"/>
    <pivotField axis="axisPage" showAll="0">
      <items count="3">
        <item x="0"/>
        <item x="1"/>
        <item t="default"/>
      </items>
    </pivotField>
    <pivotField axis="axisPage" showAll="0">
      <items count="3">
        <item x="1"/>
        <item x="0"/>
        <item t="default"/>
      </items>
    </pivotField>
    <pivotField showAll="0"/>
    <pivotField showAll="0"/>
    <pivotField showAll="0"/>
    <pivotField showAll="0"/>
    <pivotField showAll="0"/>
    <pivotField showAll="0"/>
    <pivotField axis="axisRow" showAll="0">
      <items count="123">
        <item x="34"/>
        <item x="23"/>
        <item x="13"/>
        <item x="95"/>
        <item x="52"/>
        <item x="93"/>
        <item x="77"/>
        <item x="94"/>
        <item x="70"/>
        <item x="44"/>
        <item x="81"/>
        <item x="112"/>
        <item x="78"/>
        <item x="51"/>
        <item x="35"/>
        <item x="73"/>
        <item x="113"/>
        <item x="72"/>
        <item x="5"/>
        <item x="45"/>
        <item x="25"/>
        <item x="60"/>
        <item x="16"/>
        <item x="26"/>
        <item x="85"/>
        <item x="101"/>
        <item x="110"/>
        <item x="63"/>
        <item x="56"/>
        <item x="111"/>
        <item x="120"/>
        <item x="97"/>
        <item x="2"/>
        <item x="33"/>
        <item x="15"/>
        <item x="114"/>
        <item x="86"/>
        <item x="28"/>
        <item x="76"/>
        <item x="69"/>
        <item x="87"/>
        <item x="107"/>
        <item x="41"/>
        <item x="119"/>
        <item x="43"/>
        <item x="75"/>
        <item x="58"/>
        <item x="117"/>
        <item x="103"/>
        <item x="7"/>
        <item x="108"/>
        <item x="55"/>
        <item x="8"/>
        <item x="37"/>
        <item x="6"/>
        <item x="40"/>
        <item x="61"/>
        <item x="67"/>
        <item x="121"/>
        <item x="31"/>
        <item x="116"/>
        <item x="24"/>
        <item x="105"/>
        <item x="1"/>
        <item x="42"/>
        <item x="48"/>
        <item x="22"/>
        <item x="104"/>
        <item x="32"/>
        <item x="50"/>
        <item x="17"/>
        <item x="98"/>
        <item x="27"/>
        <item x="100"/>
        <item x="46"/>
        <item x="64"/>
        <item x="115"/>
        <item x="4"/>
        <item x="83"/>
        <item x="19"/>
        <item x="11"/>
        <item x="29"/>
        <item x="57"/>
        <item x="84"/>
        <item x="14"/>
        <item x="47"/>
        <item x="49"/>
        <item x="80"/>
        <item x="20"/>
        <item x="89"/>
        <item x="53"/>
        <item x="102"/>
        <item x="96"/>
        <item x="38"/>
        <item x="90"/>
        <item x="9"/>
        <item x="10"/>
        <item x="118"/>
        <item x="65"/>
        <item x="109"/>
        <item x="66"/>
        <item x="79"/>
        <item x="106"/>
        <item x="68"/>
        <item x="92"/>
        <item x="62"/>
        <item x="59"/>
        <item x="54"/>
        <item x="0"/>
        <item x="88"/>
        <item x="36"/>
        <item x="99"/>
        <item x="74"/>
        <item x="12"/>
        <item x="91"/>
        <item x="39"/>
        <item x="21"/>
        <item x="71"/>
        <item x="18"/>
        <item x="82"/>
        <item x="3"/>
        <item x="30"/>
        <item t="default"/>
      </items>
    </pivotField>
  </pivotFields>
  <rowFields count="1">
    <field x="11"/>
  </rowFields>
  <rowItems count="11">
    <i>
      <x v="72"/>
    </i>
    <i>
      <x v="92"/>
    </i>
    <i>
      <x v="95"/>
    </i>
    <i>
      <x v="101"/>
    </i>
    <i>
      <x v="105"/>
    </i>
    <i>
      <x v="112"/>
    </i>
    <i>
      <x v="114"/>
    </i>
    <i>
      <x v="115"/>
    </i>
    <i>
      <x v="116"/>
    </i>
    <i>
      <x v="120"/>
    </i>
    <i t="grand">
      <x/>
    </i>
  </rowItems>
  <colItems count="1">
    <i/>
  </colItems>
  <pageFields count="2">
    <pageField fld="4" item="1" hier="-1"/>
    <pageField fld="3"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topLeftCell="A6" zoomScale="85" zoomScaleNormal="85" workbookViewId="0">
      <selection activeCell="A7" sqref="A7"/>
    </sheetView>
  </sheetViews>
  <sheetFormatPr defaultColWidth="11.08203125" defaultRowHeight="15.5" x14ac:dyDescent="0.35"/>
  <cols>
    <col min="1" max="1" width="26.08203125" bestFit="1" customWidth="1"/>
    <col min="2" max="2" width="17.4140625" customWidth="1"/>
    <col min="3" max="3" width="90.08203125" customWidth="1"/>
  </cols>
  <sheetData>
    <row r="1" spans="1:3" ht="18.5" x14ac:dyDescent="0.35">
      <c r="A1" s="2" t="s">
        <v>13</v>
      </c>
      <c r="B1" s="2"/>
      <c r="C1" s="3"/>
    </row>
    <row r="2" spans="1:3" ht="18.5" x14ac:dyDescent="0.35">
      <c r="A2" s="2" t="s">
        <v>20</v>
      </c>
      <c r="B2" s="2"/>
      <c r="C2" s="3"/>
    </row>
    <row r="3" spans="1:3" x14ac:dyDescent="0.35">
      <c r="A3" s="4" t="s">
        <v>14</v>
      </c>
      <c r="B3" s="4" t="s">
        <v>15</v>
      </c>
      <c r="C3" s="4" t="s">
        <v>16</v>
      </c>
    </row>
    <row r="4" spans="1:3" x14ac:dyDescent="0.35">
      <c r="A4" s="6" t="s">
        <v>0</v>
      </c>
      <c r="B4" s="3" t="s">
        <v>18</v>
      </c>
      <c r="C4" s="5" t="s">
        <v>29</v>
      </c>
    </row>
    <row r="5" spans="1:3" x14ac:dyDescent="0.35">
      <c r="A5" s="6" t="s">
        <v>1</v>
      </c>
      <c r="B5" s="3" t="s">
        <v>19</v>
      </c>
      <c r="C5" s="5" t="s">
        <v>21</v>
      </c>
    </row>
    <row r="6" spans="1:3" ht="46.5" x14ac:dyDescent="0.35">
      <c r="A6" s="6" t="s">
        <v>2</v>
      </c>
      <c r="B6" s="3" t="s">
        <v>18</v>
      </c>
      <c r="C6" s="5" t="s">
        <v>22</v>
      </c>
    </row>
    <row r="7" spans="1:3" ht="31" x14ac:dyDescent="0.35">
      <c r="A7" s="6" t="s">
        <v>3</v>
      </c>
      <c r="B7" s="3" t="s">
        <v>23</v>
      </c>
      <c r="C7" s="5" t="s">
        <v>24</v>
      </c>
    </row>
    <row r="8" spans="1:3" ht="31" x14ac:dyDescent="0.35">
      <c r="A8" s="6" t="s">
        <v>4</v>
      </c>
      <c r="B8" s="3" t="s">
        <v>23</v>
      </c>
      <c r="C8" s="5" t="s">
        <v>25</v>
      </c>
    </row>
    <row r="9" spans="1:3" ht="31" x14ac:dyDescent="0.35">
      <c r="A9" s="6" t="s">
        <v>5</v>
      </c>
      <c r="B9" s="3" t="s">
        <v>17</v>
      </c>
      <c r="C9" s="5" t="s">
        <v>27</v>
      </c>
    </row>
    <row r="10" spans="1:3" ht="31" x14ac:dyDescent="0.35">
      <c r="A10" s="6" t="s">
        <v>31</v>
      </c>
      <c r="B10" s="3" t="s">
        <v>17</v>
      </c>
      <c r="C10" s="5" t="s">
        <v>28</v>
      </c>
    </row>
    <row r="11" spans="1:3" x14ac:dyDescent="0.35">
      <c r="A11" s="6" t="s">
        <v>6</v>
      </c>
      <c r="B11" s="3" t="s">
        <v>17</v>
      </c>
      <c r="C11" s="5" t="s">
        <v>26</v>
      </c>
    </row>
    <row r="12" spans="1:3" ht="31" x14ac:dyDescent="0.35">
      <c r="A12" s="6" t="s">
        <v>7</v>
      </c>
      <c r="B12" s="3" t="s">
        <v>17</v>
      </c>
      <c r="C12" s="5" t="s">
        <v>30</v>
      </c>
    </row>
    <row r="13" spans="1:3" ht="46.5" x14ac:dyDescent="0.35">
      <c r="A13" s="6" t="s">
        <v>8</v>
      </c>
      <c r="B13" s="3" t="s">
        <v>17</v>
      </c>
      <c r="C13" s="5" t="s">
        <v>32</v>
      </c>
    </row>
    <row r="14" spans="1:3" ht="46.5" x14ac:dyDescent="0.35">
      <c r="A14" s="6" t="s">
        <v>9</v>
      </c>
      <c r="B14" s="3" t="s">
        <v>17</v>
      </c>
      <c r="C14" s="5" t="s">
        <v>33</v>
      </c>
    </row>
    <row r="15" spans="1:3" x14ac:dyDescent="0.35">
      <c r="A15" s="3"/>
      <c r="B15" s="3"/>
      <c r="C15" s="3"/>
    </row>
    <row r="16" spans="1:3" x14ac:dyDescent="0.35">
      <c r="A16" s="3"/>
      <c r="B16" s="3"/>
      <c r="C16" s="3"/>
    </row>
    <row r="17" spans="1:3" x14ac:dyDescent="0.35">
      <c r="A17" s="3"/>
      <c r="B17" s="3"/>
      <c r="C17"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7"/>
  <sheetViews>
    <sheetView tabSelected="1" zoomScale="72" workbookViewId="0">
      <selection activeCell="N2" sqref="N2"/>
    </sheetView>
  </sheetViews>
  <sheetFormatPr defaultColWidth="11.08203125" defaultRowHeight="15.5" x14ac:dyDescent="0.35"/>
  <cols>
    <col min="2" max="2" width="15.83203125" bestFit="1" customWidth="1"/>
    <col min="7" max="7" width="11.6640625" customWidth="1"/>
    <col min="8" max="8" width="16.9140625" bestFit="1" customWidth="1"/>
    <col min="9" max="9" width="17.4140625" bestFit="1" customWidth="1"/>
    <col min="10" max="10" width="14.1640625" customWidth="1"/>
    <col min="11" max="11" width="19.58203125" bestFit="1" customWidth="1"/>
    <col min="13" max="13" width="22.75" customWidth="1"/>
    <col min="14" max="14" width="11.75" bestFit="1" customWidth="1"/>
  </cols>
  <sheetData>
    <row r="1" spans="1:14" x14ac:dyDescent="0.35">
      <c r="A1" t="s">
        <v>0</v>
      </c>
      <c r="B1" t="s">
        <v>1</v>
      </c>
      <c r="C1" t="s">
        <v>2</v>
      </c>
      <c r="D1" t="s">
        <v>3</v>
      </c>
      <c r="E1" t="s">
        <v>4</v>
      </c>
      <c r="F1" t="s">
        <v>5</v>
      </c>
      <c r="G1" t="s">
        <v>31</v>
      </c>
      <c r="H1" t="s">
        <v>6</v>
      </c>
      <c r="I1" t="s">
        <v>7</v>
      </c>
      <c r="J1" t="s">
        <v>8</v>
      </c>
      <c r="K1" t="s">
        <v>9</v>
      </c>
      <c r="L1" t="s">
        <v>38</v>
      </c>
      <c r="M1" t="s">
        <v>54</v>
      </c>
      <c r="N1" t="s">
        <v>58</v>
      </c>
    </row>
    <row r="2" spans="1:14" x14ac:dyDescent="0.35">
      <c r="A2" t="s">
        <v>10</v>
      </c>
      <c r="B2" s="1">
        <v>43150.291666666664</v>
      </c>
      <c r="C2" t="s">
        <v>11</v>
      </c>
      <c r="D2" t="b">
        <v>0</v>
      </c>
      <c r="E2" t="b">
        <v>1</v>
      </c>
      <c r="F2">
        <v>1415</v>
      </c>
      <c r="G2">
        <v>3245</v>
      </c>
      <c r="H2">
        <v>256</v>
      </c>
      <c r="I2">
        <v>34458.411634112003</v>
      </c>
      <c r="J2">
        <v>3372</v>
      </c>
      <c r="K2">
        <v>1476</v>
      </c>
      <c r="L2">
        <f>F2+G2</f>
        <v>4660</v>
      </c>
      <c r="M2">
        <f>I2/L2</f>
        <v>7.3945089343587984</v>
      </c>
      <c r="N2">
        <f>(12.5*F2)+(10.5*G2)-I2</f>
        <v>17301.588365887997</v>
      </c>
    </row>
    <row r="3" spans="1:14" x14ac:dyDescent="0.35">
      <c r="A3" t="s">
        <v>10</v>
      </c>
      <c r="B3" s="1">
        <v>43150.402777777781</v>
      </c>
      <c r="C3" t="s">
        <v>12</v>
      </c>
      <c r="D3" t="b">
        <v>1</v>
      </c>
      <c r="E3" t="b">
        <v>0</v>
      </c>
      <c r="F3">
        <v>1461</v>
      </c>
      <c r="G3">
        <v>2363</v>
      </c>
      <c r="H3">
        <v>203</v>
      </c>
      <c r="I3">
        <v>29764.349820603398</v>
      </c>
      <c r="J3">
        <v>2288</v>
      </c>
      <c r="K3">
        <v>1275</v>
      </c>
      <c r="L3">
        <f t="shared" ref="L3:L66" si="0">F3+G3</f>
        <v>3824</v>
      </c>
      <c r="M3">
        <f t="shared" ref="M3:M66" si="1">I3/L3</f>
        <v>7.7835642836305956</v>
      </c>
      <c r="N3">
        <f t="shared" ref="N3:N66" si="2">(12.5*F3)+(10.5*G3)-I3</f>
        <v>13309.650179396602</v>
      </c>
    </row>
    <row r="4" spans="1:14" x14ac:dyDescent="0.35">
      <c r="A4" t="s">
        <v>10</v>
      </c>
      <c r="B4" s="1">
        <v>43150.513888888891</v>
      </c>
      <c r="C4" t="s">
        <v>11</v>
      </c>
      <c r="D4" t="b">
        <v>0</v>
      </c>
      <c r="E4" t="b">
        <v>0</v>
      </c>
      <c r="F4">
        <v>1362</v>
      </c>
      <c r="G4">
        <v>2184</v>
      </c>
      <c r="H4">
        <v>118</v>
      </c>
      <c r="I4">
        <v>27437.367362990099</v>
      </c>
      <c r="J4">
        <v>2283</v>
      </c>
      <c r="K4">
        <v>962</v>
      </c>
      <c r="L4">
        <f t="shared" si="0"/>
        <v>3546</v>
      </c>
      <c r="M4">
        <f t="shared" si="1"/>
        <v>7.7375542478821489</v>
      </c>
      <c r="N4">
        <f t="shared" si="2"/>
        <v>12519.632637009901</v>
      </c>
    </row>
    <row r="5" spans="1:14" x14ac:dyDescent="0.35">
      <c r="A5" t="s">
        <v>10</v>
      </c>
      <c r="B5" s="1">
        <v>43150.625</v>
      </c>
      <c r="C5" t="s">
        <v>12</v>
      </c>
      <c r="D5" t="b">
        <v>1</v>
      </c>
      <c r="E5" t="b">
        <v>1</v>
      </c>
      <c r="F5">
        <v>1984</v>
      </c>
      <c r="G5">
        <v>3584</v>
      </c>
      <c r="H5">
        <v>355</v>
      </c>
      <c r="I5">
        <v>44995.452992828403</v>
      </c>
      <c r="J5">
        <v>4035</v>
      </c>
      <c r="K5">
        <v>2021</v>
      </c>
      <c r="L5">
        <f t="shared" si="0"/>
        <v>5568</v>
      </c>
      <c r="M5">
        <f t="shared" si="1"/>
        <v>8.0810799196890084</v>
      </c>
      <c r="N5">
        <f t="shared" si="2"/>
        <v>17436.547007171597</v>
      </c>
    </row>
    <row r="6" spans="1:14" x14ac:dyDescent="0.35">
      <c r="A6" t="s">
        <v>10</v>
      </c>
      <c r="B6" s="1">
        <v>43150.736111111109</v>
      </c>
      <c r="C6" t="s">
        <v>11</v>
      </c>
      <c r="D6" t="b">
        <v>0</v>
      </c>
      <c r="E6" t="b">
        <v>0</v>
      </c>
      <c r="F6">
        <v>1371</v>
      </c>
      <c r="G6">
        <v>2580</v>
      </c>
      <c r="H6">
        <v>181</v>
      </c>
      <c r="I6">
        <v>27583.955295478299</v>
      </c>
      <c r="J6">
        <v>2200</v>
      </c>
      <c r="K6">
        <v>979</v>
      </c>
      <c r="L6">
        <f t="shared" si="0"/>
        <v>3951</v>
      </c>
      <c r="M6">
        <f t="shared" si="1"/>
        <v>6.9815123501590231</v>
      </c>
      <c r="N6">
        <f t="shared" si="2"/>
        <v>16643.544704521701</v>
      </c>
    </row>
    <row r="7" spans="1:14" x14ac:dyDescent="0.35">
      <c r="A7" t="s">
        <v>10</v>
      </c>
      <c r="B7" s="1">
        <v>43150.847222222219</v>
      </c>
      <c r="C7" t="s">
        <v>12</v>
      </c>
      <c r="D7" t="b">
        <v>1</v>
      </c>
      <c r="E7" t="b">
        <v>0</v>
      </c>
      <c r="F7">
        <v>1401</v>
      </c>
      <c r="G7">
        <v>2022</v>
      </c>
      <c r="H7">
        <v>135</v>
      </c>
      <c r="I7">
        <v>23888.1108478885</v>
      </c>
      <c r="J7">
        <v>2066</v>
      </c>
      <c r="K7">
        <v>1062</v>
      </c>
      <c r="L7">
        <f t="shared" si="0"/>
        <v>3423</v>
      </c>
      <c r="M7">
        <f t="shared" si="1"/>
        <v>6.9787060613171192</v>
      </c>
      <c r="N7">
        <f t="shared" si="2"/>
        <v>14855.3891521115</v>
      </c>
    </row>
    <row r="8" spans="1:14" x14ac:dyDescent="0.35">
      <c r="A8" t="s">
        <v>10</v>
      </c>
      <c r="B8" s="1">
        <v>43150.958333333336</v>
      </c>
      <c r="C8" t="s">
        <v>11</v>
      </c>
      <c r="D8" t="b">
        <v>0</v>
      </c>
      <c r="E8" t="b">
        <v>0</v>
      </c>
      <c r="F8">
        <v>1216</v>
      </c>
      <c r="G8">
        <v>2543</v>
      </c>
      <c r="H8">
        <v>103</v>
      </c>
      <c r="I8">
        <v>29642.905667940799</v>
      </c>
      <c r="J8">
        <v>2600</v>
      </c>
      <c r="K8">
        <v>1406</v>
      </c>
      <c r="L8">
        <f t="shared" si="0"/>
        <v>3759</v>
      </c>
      <c r="M8">
        <f t="shared" si="1"/>
        <v>7.8858488076458633</v>
      </c>
      <c r="N8">
        <f t="shared" si="2"/>
        <v>12258.594332059201</v>
      </c>
    </row>
    <row r="9" spans="1:14" x14ac:dyDescent="0.35">
      <c r="A9" t="s">
        <v>10</v>
      </c>
      <c r="B9" s="1">
        <v>43151.069444444445</v>
      </c>
      <c r="C9" t="s">
        <v>12</v>
      </c>
      <c r="D9" t="b">
        <v>1</v>
      </c>
      <c r="E9" t="b">
        <v>0</v>
      </c>
      <c r="F9">
        <v>1691</v>
      </c>
      <c r="G9">
        <v>2018</v>
      </c>
      <c r="H9">
        <v>150</v>
      </c>
      <c r="I9">
        <v>25794.869919853001</v>
      </c>
      <c r="J9">
        <v>1918</v>
      </c>
      <c r="K9">
        <v>1281</v>
      </c>
      <c r="L9">
        <f t="shared" si="0"/>
        <v>3709</v>
      </c>
      <c r="M9">
        <f t="shared" si="1"/>
        <v>6.954669700688326</v>
      </c>
      <c r="N9">
        <f t="shared" si="2"/>
        <v>16531.630080146999</v>
      </c>
    </row>
    <row r="10" spans="1:14" x14ac:dyDescent="0.35">
      <c r="A10" t="s">
        <v>10</v>
      </c>
      <c r="B10" s="1">
        <v>43151.180555555555</v>
      </c>
      <c r="C10" t="s">
        <v>11</v>
      </c>
      <c r="D10" t="b">
        <v>0</v>
      </c>
      <c r="E10" t="b">
        <v>0</v>
      </c>
      <c r="F10">
        <v>1248</v>
      </c>
      <c r="G10">
        <v>2481</v>
      </c>
      <c r="H10">
        <v>131</v>
      </c>
      <c r="I10">
        <v>23238.946287844101</v>
      </c>
      <c r="J10">
        <v>2623</v>
      </c>
      <c r="K10">
        <v>1059</v>
      </c>
      <c r="L10">
        <f t="shared" si="0"/>
        <v>3729</v>
      </c>
      <c r="M10">
        <f t="shared" si="1"/>
        <v>6.2319512705401179</v>
      </c>
      <c r="N10">
        <f t="shared" si="2"/>
        <v>18411.553712155899</v>
      </c>
    </row>
    <row r="11" spans="1:14" x14ac:dyDescent="0.35">
      <c r="A11" t="s">
        <v>10</v>
      </c>
      <c r="B11" s="1">
        <v>43151.291666666664</v>
      </c>
      <c r="C11" t="s">
        <v>12</v>
      </c>
      <c r="D11" t="b">
        <v>1</v>
      </c>
      <c r="E11" t="b">
        <v>1</v>
      </c>
      <c r="F11">
        <v>1815</v>
      </c>
      <c r="G11">
        <v>2539</v>
      </c>
      <c r="H11">
        <v>284</v>
      </c>
      <c r="I11">
        <v>34047.473898242701</v>
      </c>
      <c r="J11">
        <v>2624</v>
      </c>
      <c r="K11">
        <v>1565</v>
      </c>
      <c r="L11">
        <f t="shared" si="0"/>
        <v>4354</v>
      </c>
      <c r="M11">
        <f t="shared" si="1"/>
        <v>7.8198148594953381</v>
      </c>
      <c r="N11">
        <f t="shared" si="2"/>
        <v>15299.526101757299</v>
      </c>
    </row>
    <row r="12" spans="1:14" x14ac:dyDescent="0.35">
      <c r="A12" t="s">
        <v>10</v>
      </c>
      <c r="B12" s="1">
        <v>43151.402777777781</v>
      </c>
      <c r="C12" t="s">
        <v>11</v>
      </c>
      <c r="D12" t="b">
        <v>0</v>
      </c>
      <c r="E12" t="b">
        <v>0</v>
      </c>
      <c r="F12">
        <v>1594</v>
      </c>
      <c r="G12">
        <v>2773</v>
      </c>
      <c r="H12">
        <v>166</v>
      </c>
      <c r="I12">
        <v>28053.364801861899</v>
      </c>
      <c r="J12">
        <v>2723</v>
      </c>
      <c r="K12">
        <v>855</v>
      </c>
      <c r="L12">
        <f t="shared" si="0"/>
        <v>4367</v>
      </c>
      <c r="M12">
        <f t="shared" si="1"/>
        <v>6.423944310021044</v>
      </c>
      <c r="N12">
        <f t="shared" si="2"/>
        <v>20988.135198138101</v>
      </c>
    </row>
    <row r="13" spans="1:14" x14ac:dyDescent="0.35">
      <c r="A13" t="s">
        <v>10</v>
      </c>
      <c r="B13" s="1">
        <v>43151.513888888891</v>
      </c>
      <c r="C13" t="s">
        <v>12</v>
      </c>
      <c r="D13" t="b">
        <v>1</v>
      </c>
      <c r="E13" t="b">
        <v>0</v>
      </c>
      <c r="F13">
        <v>1629</v>
      </c>
      <c r="G13">
        <v>2380</v>
      </c>
      <c r="H13">
        <v>185</v>
      </c>
      <c r="I13">
        <v>25964.418902863599</v>
      </c>
      <c r="J13">
        <v>2477</v>
      </c>
      <c r="K13">
        <v>1322</v>
      </c>
      <c r="L13">
        <f t="shared" si="0"/>
        <v>4009</v>
      </c>
      <c r="M13">
        <f t="shared" si="1"/>
        <v>6.4765325275289598</v>
      </c>
      <c r="N13">
        <f t="shared" si="2"/>
        <v>19388.081097136401</v>
      </c>
    </row>
    <row r="14" spans="1:14" x14ac:dyDescent="0.35">
      <c r="A14" t="s">
        <v>10</v>
      </c>
      <c r="B14" s="1">
        <v>43151.625</v>
      </c>
      <c r="C14" t="s">
        <v>11</v>
      </c>
      <c r="D14" t="b">
        <v>0</v>
      </c>
      <c r="E14" t="b">
        <v>1</v>
      </c>
      <c r="F14">
        <v>1640</v>
      </c>
      <c r="G14">
        <v>3290</v>
      </c>
      <c r="H14">
        <v>236</v>
      </c>
      <c r="I14">
        <v>39912.401512054799</v>
      </c>
      <c r="J14">
        <v>3777</v>
      </c>
      <c r="K14">
        <v>1969</v>
      </c>
      <c r="L14">
        <f t="shared" si="0"/>
        <v>4930</v>
      </c>
      <c r="M14">
        <f t="shared" si="1"/>
        <v>8.0958218077190267</v>
      </c>
      <c r="N14">
        <f t="shared" si="2"/>
        <v>15132.598487945201</v>
      </c>
    </row>
    <row r="15" spans="1:14" x14ac:dyDescent="0.35">
      <c r="A15" t="s">
        <v>10</v>
      </c>
      <c r="B15" s="1">
        <v>43151.736111111109</v>
      </c>
      <c r="C15" t="s">
        <v>12</v>
      </c>
      <c r="D15" t="b">
        <v>1</v>
      </c>
      <c r="E15" t="b">
        <v>0</v>
      </c>
      <c r="F15">
        <v>1173</v>
      </c>
      <c r="G15">
        <v>1891</v>
      </c>
      <c r="H15">
        <v>144</v>
      </c>
      <c r="I15">
        <v>22029.7343108391</v>
      </c>
      <c r="J15">
        <v>1893</v>
      </c>
      <c r="K15">
        <v>998</v>
      </c>
      <c r="L15">
        <f t="shared" si="0"/>
        <v>3064</v>
      </c>
      <c r="M15">
        <f t="shared" si="1"/>
        <v>7.189861067506234</v>
      </c>
      <c r="N15">
        <f t="shared" si="2"/>
        <v>12488.2656891609</v>
      </c>
    </row>
    <row r="16" spans="1:14" x14ac:dyDescent="0.35">
      <c r="A16" t="s">
        <v>10</v>
      </c>
      <c r="B16" s="1">
        <v>43151.847222222219</v>
      </c>
      <c r="C16" t="s">
        <v>11</v>
      </c>
      <c r="D16" t="b">
        <v>0</v>
      </c>
      <c r="E16" t="b">
        <v>0</v>
      </c>
      <c r="F16">
        <v>1853</v>
      </c>
      <c r="G16">
        <v>2305</v>
      </c>
      <c r="H16">
        <v>159</v>
      </c>
      <c r="I16">
        <v>33299.0927276648</v>
      </c>
      <c r="J16">
        <v>2234</v>
      </c>
      <c r="K16">
        <v>1145</v>
      </c>
      <c r="L16">
        <f t="shared" si="0"/>
        <v>4158</v>
      </c>
      <c r="M16">
        <f t="shared" si="1"/>
        <v>8.0084398094431943</v>
      </c>
      <c r="N16">
        <f t="shared" si="2"/>
        <v>14065.9072723352</v>
      </c>
    </row>
    <row r="17" spans="1:14" x14ac:dyDescent="0.35">
      <c r="A17" t="s">
        <v>10</v>
      </c>
      <c r="B17" s="1">
        <v>43151.958333333336</v>
      </c>
      <c r="C17" t="s">
        <v>12</v>
      </c>
      <c r="D17" t="b">
        <v>1</v>
      </c>
      <c r="E17" t="b">
        <v>0</v>
      </c>
      <c r="F17">
        <v>1145</v>
      </c>
      <c r="G17">
        <v>2419</v>
      </c>
      <c r="H17">
        <v>182</v>
      </c>
      <c r="I17">
        <v>25062.182708330802</v>
      </c>
      <c r="J17">
        <v>2214</v>
      </c>
      <c r="K17">
        <v>1104</v>
      </c>
      <c r="L17">
        <f t="shared" si="0"/>
        <v>3564</v>
      </c>
      <c r="M17">
        <f t="shared" si="1"/>
        <v>7.0320377969502808</v>
      </c>
      <c r="N17">
        <f t="shared" si="2"/>
        <v>14649.817291669198</v>
      </c>
    </row>
    <row r="18" spans="1:14" x14ac:dyDescent="0.35">
      <c r="A18" t="s">
        <v>10</v>
      </c>
      <c r="B18" s="1">
        <v>43152.069444444445</v>
      </c>
      <c r="C18" t="s">
        <v>11</v>
      </c>
      <c r="D18" t="b">
        <v>0</v>
      </c>
      <c r="E18" t="b">
        <v>0</v>
      </c>
      <c r="F18">
        <v>1490</v>
      </c>
      <c r="G18">
        <v>1949</v>
      </c>
      <c r="H18">
        <v>125</v>
      </c>
      <c r="I18">
        <v>25419.060914892001</v>
      </c>
      <c r="J18">
        <v>1904</v>
      </c>
      <c r="K18">
        <v>1120</v>
      </c>
      <c r="L18">
        <f t="shared" si="0"/>
        <v>3439</v>
      </c>
      <c r="M18">
        <f t="shared" si="1"/>
        <v>7.3914105597243385</v>
      </c>
      <c r="N18">
        <f t="shared" si="2"/>
        <v>13670.439085107999</v>
      </c>
    </row>
    <row r="19" spans="1:14" x14ac:dyDescent="0.35">
      <c r="A19" t="s">
        <v>10</v>
      </c>
      <c r="B19" s="1">
        <v>43152.180555555555</v>
      </c>
      <c r="C19" t="s">
        <v>12</v>
      </c>
      <c r="D19" t="b">
        <v>1</v>
      </c>
      <c r="E19" t="b">
        <v>0</v>
      </c>
      <c r="F19">
        <v>1560</v>
      </c>
      <c r="G19">
        <v>2309</v>
      </c>
      <c r="H19">
        <v>180</v>
      </c>
      <c r="I19">
        <v>25104.444883120799</v>
      </c>
      <c r="J19">
        <v>2125</v>
      </c>
      <c r="K19">
        <v>990</v>
      </c>
      <c r="L19">
        <f t="shared" si="0"/>
        <v>3869</v>
      </c>
      <c r="M19">
        <f t="shared" si="1"/>
        <v>6.4886133065703797</v>
      </c>
      <c r="N19">
        <f t="shared" si="2"/>
        <v>18640.055116879201</v>
      </c>
    </row>
    <row r="20" spans="1:14" x14ac:dyDescent="0.35">
      <c r="A20" t="s">
        <v>10</v>
      </c>
      <c r="B20" s="1">
        <v>43152.291666666664</v>
      </c>
      <c r="C20" t="s">
        <v>11</v>
      </c>
      <c r="D20" t="b">
        <v>0</v>
      </c>
      <c r="E20" t="b">
        <v>1</v>
      </c>
      <c r="F20">
        <v>1916</v>
      </c>
      <c r="G20">
        <v>3469</v>
      </c>
      <c r="H20">
        <v>245</v>
      </c>
      <c r="I20">
        <v>44871.105848575498</v>
      </c>
      <c r="J20">
        <v>3575</v>
      </c>
      <c r="K20">
        <v>1809</v>
      </c>
      <c r="L20">
        <f t="shared" si="0"/>
        <v>5385</v>
      </c>
      <c r="M20">
        <f t="shared" si="1"/>
        <v>8.33261018543649</v>
      </c>
      <c r="N20">
        <f t="shared" si="2"/>
        <v>15503.394151424502</v>
      </c>
    </row>
    <row r="21" spans="1:14" x14ac:dyDescent="0.35">
      <c r="A21" t="s">
        <v>10</v>
      </c>
      <c r="B21" s="1">
        <v>43152.402777777781</v>
      </c>
      <c r="C21" t="s">
        <v>12</v>
      </c>
      <c r="D21" t="b">
        <v>1</v>
      </c>
      <c r="E21" t="b">
        <v>0</v>
      </c>
      <c r="F21">
        <v>1664</v>
      </c>
      <c r="G21">
        <v>2320</v>
      </c>
      <c r="H21">
        <v>183</v>
      </c>
      <c r="I21">
        <v>27626.135992248699</v>
      </c>
      <c r="J21">
        <v>2344</v>
      </c>
      <c r="K21">
        <v>1309</v>
      </c>
      <c r="L21">
        <f t="shared" si="0"/>
        <v>3984</v>
      </c>
      <c r="M21">
        <f t="shared" si="1"/>
        <v>6.9342710823917422</v>
      </c>
      <c r="N21">
        <f t="shared" si="2"/>
        <v>17533.864007751301</v>
      </c>
    </row>
    <row r="22" spans="1:14" x14ac:dyDescent="0.35">
      <c r="A22" t="s">
        <v>10</v>
      </c>
      <c r="B22" s="1">
        <v>43152.513888888891</v>
      </c>
      <c r="C22" t="s">
        <v>11</v>
      </c>
      <c r="D22" t="b">
        <v>0</v>
      </c>
      <c r="E22" t="b">
        <v>0</v>
      </c>
      <c r="F22">
        <v>1039</v>
      </c>
      <c r="G22">
        <v>3188</v>
      </c>
      <c r="H22">
        <v>168</v>
      </c>
      <c r="I22">
        <v>29259.935472889301</v>
      </c>
      <c r="J22">
        <v>3045</v>
      </c>
      <c r="K22">
        <v>1607</v>
      </c>
      <c r="L22">
        <f t="shared" si="0"/>
        <v>4227</v>
      </c>
      <c r="M22">
        <f t="shared" si="1"/>
        <v>6.9221517560656025</v>
      </c>
      <c r="N22">
        <f t="shared" si="2"/>
        <v>17201.564527110699</v>
      </c>
    </row>
    <row r="23" spans="1:14" x14ac:dyDescent="0.35">
      <c r="A23" t="s">
        <v>10</v>
      </c>
      <c r="B23" s="1">
        <v>43152.625</v>
      </c>
      <c r="C23" t="s">
        <v>12</v>
      </c>
      <c r="D23" t="b">
        <v>1</v>
      </c>
      <c r="E23" t="b">
        <v>1</v>
      </c>
      <c r="F23">
        <v>1741</v>
      </c>
      <c r="G23">
        <v>3392</v>
      </c>
      <c r="H23">
        <v>290</v>
      </c>
      <c r="I23">
        <v>40452.018555603398</v>
      </c>
      <c r="J23">
        <v>4116</v>
      </c>
      <c r="K23">
        <v>1690</v>
      </c>
      <c r="L23">
        <f t="shared" si="0"/>
        <v>5133</v>
      </c>
      <c r="M23">
        <f t="shared" si="1"/>
        <v>7.8807750936301186</v>
      </c>
      <c r="N23">
        <f t="shared" si="2"/>
        <v>16926.481444396602</v>
      </c>
    </row>
    <row r="24" spans="1:14" x14ac:dyDescent="0.35">
      <c r="A24" t="s">
        <v>10</v>
      </c>
      <c r="B24" s="1">
        <v>43152.736111111109</v>
      </c>
      <c r="C24" t="s">
        <v>11</v>
      </c>
      <c r="D24" t="b">
        <v>0</v>
      </c>
      <c r="E24" t="b">
        <v>0</v>
      </c>
      <c r="F24">
        <v>1596</v>
      </c>
      <c r="G24">
        <v>2256</v>
      </c>
      <c r="H24">
        <v>151</v>
      </c>
      <c r="I24">
        <v>30605.276488818399</v>
      </c>
      <c r="J24">
        <v>2280</v>
      </c>
      <c r="K24">
        <v>1480</v>
      </c>
      <c r="L24">
        <f t="shared" si="0"/>
        <v>3852</v>
      </c>
      <c r="M24">
        <f t="shared" si="1"/>
        <v>7.9452950386340602</v>
      </c>
      <c r="N24">
        <f t="shared" si="2"/>
        <v>13032.723511181601</v>
      </c>
    </row>
    <row r="25" spans="1:14" x14ac:dyDescent="0.35">
      <c r="A25" t="s">
        <v>10</v>
      </c>
      <c r="B25" s="1">
        <v>43152.847222222219</v>
      </c>
      <c r="C25" t="s">
        <v>12</v>
      </c>
      <c r="D25" t="b">
        <v>1</v>
      </c>
      <c r="E25" t="b">
        <v>0</v>
      </c>
      <c r="F25">
        <v>1408</v>
      </c>
      <c r="G25">
        <v>1638</v>
      </c>
      <c r="H25">
        <v>155</v>
      </c>
      <c r="I25">
        <v>23986.181990529702</v>
      </c>
      <c r="J25">
        <v>1746</v>
      </c>
      <c r="K25">
        <v>754</v>
      </c>
      <c r="L25">
        <f t="shared" si="0"/>
        <v>3046</v>
      </c>
      <c r="M25">
        <f t="shared" si="1"/>
        <v>7.8746493731220291</v>
      </c>
      <c r="N25">
        <f t="shared" si="2"/>
        <v>10812.818009470298</v>
      </c>
    </row>
    <row r="26" spans="1:14" x14ac:dyDescent="0.35">
      <c r="A26" t="s">
        <v>10</v>
      </c>
      <c r="B26" s="1">
        <v>43152.958333333336</v>
      </c>
      <c r="C26" t="s">
        <v>11</v>
      </c>
      <c r="D26" t="b">
        <v>0</v>
      </c>
      <c r="E26" t="b">
        <v>0</v>
      </c>
      <c r="F26">
        <v>1248</v>
      </c>
      <c r="G26">
        <v>2561</v>
      </c>
      <c r="H26">
        <v>165</v>
      </c>
      <c r="I26">
        <v>27110.774431415201</v>
      </c>
      <c r="J26">
        <v>2213</v>
      </c>
      <c r="K26">
        <v>1329</v>
      </c>
      <c r="L26">
        <f t="shared" si="0"/>
        <v>3809</v>
      </c>
      <c r="M26">
        <f t="shared" si="1"/>
        <v>7.1175569523274351</v>
      </c>
      <c r="N26">
        <f t="shared" si="2"/>
        <v>15379.725568584799</v>
      </c>
    </row>
    <row r="27" spans="1:14" x14ac:dyDescent="0.35">
      <c r="A27" t="s">
        <v>10</v>
      </c>
      <c r="B27" s="1">
        <v>43153.069444444445</v>
      </c>
      <c r="C27" t="s">
        <v>12</v>
      </c>
      <c r="D27" t="b">
        <v>1</v>
      </c>
      <c r="E27" t="b">
        <v>0</v>
      </c>
      <c r="F27">
        <v>1304</v>
      </c>
      <c r="G27">
        <v>2121</v>
      </c>
      <c r="H27">
        <v>157</v>
      </c>
      <c r="I27">
        <v>22830.550069828201</v>
      </c>
      <c r="J27">
        <v>2188</v>
      </c>
      <c r="K27">
        <v>728</v>
      </c>
      <c r="L27">
        <f t="shared" si="0"/>
        <v>3425</v>
      </c>
      <c r="M27">
        <f t="shared" si="1"/>
        <v>6.665854034986336</v>
      </c>
      <c r="N27">
        <f t="shared" si="2"/>
        <v>15739.949930171799</v>
      </c>
    </row>
    <row r="28" spans="1:14" x14ac:dyDescent="0.35">
      <c r="A28" t="s">
        <v>10</v>
      </c>
      <c r="B28" s="1">
        <v>43153.180555555555</v>
      </c>
      <c r="C28" t="s">
        <v>11</v>
      </c>
      <c r="D28" t="b">
        <v>0</v>
      </c>
      <c r="E28" t="b">
        <v>0</v>
      </c>
      <c r="F28">
        <v>1268</v>
      </c>
      <c r="G28">
        <v>2198</v>
      </c>
      <c r="H28">
        <v>118</v>
      </c>
      <c r="I28">
        <v>24991.392697711599</v>
      </c>
      <c r="J28">
        <v>2015</v>
      </c>
      <c r="K28">
        <v>1099</v>
      </c>
      <c r="L28">
        <f t="shared" si="0"/>
        <v>3466</v>
      </c>
      <c r="M28">
        <f t="shared" si="1"/>
        <v>7.2104422093801501</v>
      </c>
      <c r="N28">
        <f t="shared" si="2"/>
        <v>13937.607302288401</v>
      </c>
    </row>
    <row r="29" spans="1:14" x14ac:dyDescent="0.35">
      <c r="A29" t="s">
        <v>10</v>
      </c>
      <c r="B29" s="1">
        <v>43153.291666666664</v>
      </c>
      <c r="C29" t="s">
        <v>12</v>
      </c>
      <c r="D29" t="b">
        <v>1</v>
      </c>
      <c r="E29" t="b">
        <v>1</v>
      </c>
      <c r="F29">
        <v>1498</v>
      </c>
      <c r="G29">
        <v>2377</v>
      </c>
      <c r="H29">
        <v>275</v>
      </c>
      <c r="I29">
        <v>28585.283089325199</v>
      </c>
      <c r="J29">
        <v>2656</v>
      </c>
      <c r="K29">
        <v>1442</v>
      </c>
      <c r="L29">
        <f t="shared" si="0"/>
        <v>3875</v>
      </c>
      <c r="M29">
        <f t="shared" si="1"/>
        <v>7.376847248858116</v>
      </c>
      <c r="N29">
        <f t="shared" si="2"/>
        <v>15098.216910674801</v>
      </c>
    </row>
    <row r="30" spans="1:14" x14ac:dyDescent="0.35">
      <c r="A30" t="s">
        <v>10</v>
      </c>
      <c r="B30" s="1">
        <v>43153.402777777781</v>
      </c>
      <c r="C30" t="s">
        <v>11</v>
      </c>
      <c r="D30" t="b">
        <v>0</v>
      </c>
      <c r="E30" t="b">
        <v>0</v>
      </c>
      <c r="F30">
        <v>1519</v>
      </c>
      <c r="G30">
        <v>2060</v>
      </c>
      <c r="H30">
        <v>145</v>
      </c>
      <c r="I30">
        <v>25858.748632110899</v>
      </c>
      <c r="J30">
        <v>2117</v>
      </c>
      <c r="K30">
        <v>836</v>
      </c>
      <c r="L30">
        <f t="shared" si="0"/>
        <v>3579</v>
      </c>
      <c r="M30">
        <f t="shared" si="1"/>
        <v>7.2251323364378033</v>
      </c>
      <c r="N30">
        <f t="shared" si="2"/>
        <v>14758.751367889101</v>
      </c>
    </row>
    <row r="31" spans="1:14" x14ac:dyDescent="0.35">
      <c r="A31" t="s">
        <v>10</v>
      </c>
      <c r="B31" s="1">
        <v>43153.513888888891</v>
      </c>
      <c r="C31" t="s">
        <v>12</v>
      </c>
      <c r="D31" t="b">
        <v>1</v>
      </c>
      <c r="E31" t="b">
        <v>0</v>
      </c>
      <c r="F31">
        <v>1744</v>
      </c>
      <c r="G31">
        <v>2276</v>
      </c>
      <c r="H31">
        <v>172</v>
      </c>
      <c r="I31">
        <v>27385.132567237499</v>
      </c>
      <c r="J31">
        <v>2171</v>
      </c>
      <c r="K31">
        <v>1481</v>
      </c>
      <c r="L31">
        <f t="shared" si="0"/>
        <v>4020</v>
      </c>
      <c r="M31">
        <f t="shared" si="1"/>
        <v>6.8122220316511193</v>
      </c>
      <c r="N31">
        <f t="shared" si="2"/>
        <v>18312.867432762501</v>
      </c>
    </row>
    <row r="32" spans="1:14" x14ac:dyDescent="0.35">
      <c r="A32" t="s">
        <v>10</v>
      </c>
      <c r="B32" s="1">
        <v>43153.625</v>
      </c>
      <c r="C32" t="s">
        <v>11</v>
      </c>
      <c r="D32" t="b">
        <v>0</v>
      </c>
      <c r="E32" t="b">
        <v>1</v>
      </c>
      <c r="F32">
        <v>1502</v>
      </c>
      <c r="G32">
        <v>4507</v>
      </c>
      <c r="H32">
        <v>350</v>
      </c>
      <c r="I32">
        <v>48600.421964020301</v>
      </c>
      <c r="J32">
        <v>5005</v>
      </c>
      <c r="K32">
        <v>2533</v>
      </c>
      <c r="L32">
        <f t="shared" si="0"/>
        <v>6009</v>
      </c>
      <c r="M32">
        <f t="shared" si="1"/>
        <v>8.0879384197071555</v>
      </c>
      <c r="N32">
        <f t="shared" si="2"/>
        <v>17498.078035979699</v>
      </c>
    </row>
    <row r="33" spans="1:14" x14ac:dyDescent="0.35">
      <c r="A33" t="s">
        <v>10</v>
      </c>
      <c r="B33" s="1">
        <v>43153.736111111109</v>
      </c>
      <c r="C33" t="s">
        <v>12</v>
      </c>
      <c r="D33" t="b">
        <v>1</v>
      </c>
      <c r="E33" t="b">
        <v>0</v>
      </c>
      <c r="F33">
        <v>1555</v>
      </c>
      <c r="G33">
        <v>2229</v>
      </c>
      <c r="H33">
        <v>156</v>
      </c>
      <c r="I33">
        <v>24975.6996358133</v>
      </c>
      <c r="J33">
        <v>2085</v>
      </c>
      <c r="K33">
        <v>1488</v>
      </c>
      <c r="L33">
        <f t="shared" si="0"/>
        <v>3784</v>
      </c>
      <c r="M33">
        <f t="shared" si="1"/>
        <v>6.6003434555531975</v>
      </c>
      <c r="N33">
        <f t="shared" si="2"/>
        <v>17866.3003641867</v>
      </c>
    </row>
    <row r="34" spans="1:14" x14ac:dyDescent="0.35">
      <c r="A34" t="s">
        <v>10</v>
      </c>
      <c r="B34" s="1">
        <v>43153.847222222219</v>
      </c>
      <c r="C34" t="s">
        <v>11</v>
      </c>
      <c r="D34" t="b">
        <v>0</v>
      </c>
      <c r="E34" t="b">
        <v>0</v>
      </c>
      <c r="F34">
        <v>1620</v>
      </c>
      <c r="G34">
        <v>2243</v>
      </c>
      <c r="H34">
        <v>160</v>
      </c>
      <c r="I34">
        <v>28000.423030176498</v>
      </c>
      <c r="J34">
        <v>2154</v>
      </c>
      <c r="K34">
        <v>959</v>
      </c>
      <c r="L34">
        <f t="shared" si="0"/>
        <v>3863</v>
      </c>
      <c r="M34">
        <f t="shared" si="1"/>
        <v>7.2483621615781768</v>
      </c>
      <c r="N34">
        <f t="shared" si="2"/>
        <v>15801.076969823502</v>
      </c>
    </row>
    <row r="35" spans="1:14" x14ac:dyDescent="0.35">
      <c r="A35" t="s">
        <v>10</v>
      </c>
      <c r="B35" s="1">
        <v>43153.958333333336</v>
      </c>
      <c r="C35" t="s">
        <v>12</v>
      </c>
      <c r="D35" t="b">
        <v>1</v>
      </c>
      <c r="E35" t="b">
        <v>0</v>
      </c>
      <c r="F35">
        <v>1021</v>
      </c>
      <c r="G35">
        <v>2540</v>
      </c>
      <c r="H35">
        <v>183</v>
      </c>
      <c r="I35">
        <v>25506.896679234102</v>
      </c>
      <c r="J35">
        <v>2362</v>
      </c>
      <c r="K35">
        <v>1276</v>
      </c>
      <c r="L35">
        <f t="shared" si="0"/>
        <v>3561</v>
      </c>
      <c r="M35">
        <f t="shared" si="1"/>
        <v>7.1628465822055887</v>
      </c>
      <c r="N35">
        <f t="shared" si="2"/>
        <v>13925.603320765898</v>
      </c>
    </row>
    <row r="36" spans="1:14" x14ac:dyDescent="0.35">
      <c r="A36" t="s">
        <v>10</v>
      </c>
      <c r="B36" s="1">
        <v>43154.069444444445</v>
      </c>
      <c r="C36" t="s">
        <v>11</v>
      </c>
      <c r="D36" t="b">
        <v>0</v>
      </c>
      <c r="E36" t="b">
        <v>0</v>
      </c>
      <c r="F36">
        <v>987</v>
      </c>
      <c r="G36">
        <v>2015</v>
      </c>
      <c r="H36">
        <v>129</v>
      </c>
      <c r="I36">
        <v>23769.4107627046</v>
      </c>
      <c r="J36">
        <v>1935</v>
      </c>
      <c r="K36">
        <v>742</v>
      </c>
      <c r="L36">
        <f t="shared" si="0"/>
        <v>3002</v>
      </c>
      <c r="M36">
        <f t="shared" si="1"/>
        <v>7.9178583486690872</v>
      </c>
      <c r="N36">
        <f t="shared" si="2"/>
        <v>9725.5892372954004</v>
      </c>
    </row>
    <row r="37" spans="1:14" x14ac:dyDescent="0.35">
      <c r="A37" t="s">
        <v>10</v>
      </c>
      <c r="B37" s="1">
        <v>43154.180555555555</v>
      </c>
      <c r="C37" t="s">
        <v>12</v>
      </c>
      <c r="D37" t="b">
        <v>1</v>
      </c>
      <c r="E37" t="b">
        <v>0</v>
      </c>
      <c r="F37">
        <v>1324</v>
      </c>
      <c r="G37">
        <v>2054</v>
      </c>
      <c r="H37">
        <v>147</v>
      </c>
      <c r="I37">
        <v>21882.918958137001</v>
      </c>
      <c r="J37">
        <v>2148</v>
      </c>
      <c r="K37">
        <v>1141</v>
      </c>
      <c r="L37">
        <f t="shared" si="0"/>
        <v>3378</v>
      </c>
      <c r="M37">
        <f t="shared" si="1"/>
        <v>6.4780695553987568</v>
      </c>
      <c r="N37">
        <f t="shared" si="2"/>
        <v>16234.081041862999</v>
      </c>
    </row>
    <row r="38" spans="1:14" x14ac:dyDescent="0.35">
      <c r="A38" t="s">
        <v>10</v>
      </c>
      <c r="B38" s="1">
        <v>43154.291666666664</v>
      </c>
      <c r="C38" t="s">
        <v>11</v>
      </c>
      <c r="D38" t="b">
        <v>0</v>
      </c>
      <c r="E38" t="b">
        <v>1</v>
      </c>
      <c r="F38">
        <v>1178</v>
      </c>
      <c r="G38">
        <v>3591</v>
      </c>
      <c r="H38">
        <v>228</v>
      </c>
      <c r="I38">
        <v>34077.770112606398</v>
      </c>
      <c r="J38">
        <v>3816</v>
      </c>
      <c r="K38">
        <v>1619</v>
      </c>
      <c r="L38">
        <f t="shared" si="0"/>
        <v>4769</v>
      </c>
      <c r="M38">
        <f t="shared" si="1"/>
        <v>7.1456846535136087</v>
      </c>
      <c r="N38">
        <f t="shared" si="2"/>
        <v>18352.729887393602</v>
      </c>
    </row>
    <row r="39" spans="1:14" x14ac:dyDescent="0.35">
      <c r="A39" t="s">
        <v>10</v>
      </c>
      <c r="B39" s="1">
        <v>43154.402777777781</v>
      </c>
      <c r="C39" t="s">
        <v>12</v>
      </c>
      <c r="D39" t="b">
        <v>1</v>
      </c>
      <c r="E39" t="b">
        <v>0</v>
      </c>
      <c r="F39">
        <v>1253</v>
      </c>
      <c r="G39">
        <v>2479</v>
      </c>
      <c r="H39">
        <v>175</v>
      </c>
      <c r="I39">
        <v>26375.099387107901</v>
      </c>
      <c r="J39">
        <v>2592</v>
      </c>
      <c r="K39">
        <v>1555</v>
      </c>
      <c r="L39">
        <f t="shared" si="0"/>
        <v>3732</v>
      </c>
      <c r="M39">
        <f t="shared" si="1"/>
        <v>7.0672827939731784</v>
      </c>
      <c r="N39">
        <f t="shared" si="2"/>
        <v>15316.900612892099</v>
      </c>
    </row>
    <row r="40" spans="1:14" x14ac:dyDescent="0.35">
      <c r="A40" t="s">
        <v>10</v>
      </c>
      <c r="B40" s="1">
        <v>43154.513888888891</v>
      </c>
      <c r="C40" t="s">
        <v>11</v>
      </c>
      <c r="D40" t="b">
        <v>0</v>
      </c>
      <c r="E40" t="b">
        <v>0</v>
      </c>
      <c r="F40">
        <v>1640</v>
      </c>
      <c r="G40">
        <v>2664</v>
      </c>
      <c r="H40">
        <v>183</v>
      </c>
      <c r="I40">
        <v>34025.031028692501</v>
      </c>
      <c r="J40">
        <v>2597</v>
      </c>
      <c r="K40">
        <v>1348</v>
      </c>
      <c r="L40">
        <f t="shared" si="0"/>
        <v>4304</v>
      </c>
      <c r="M40">
        <f t="shared" si="1"/>
        <v>7.9054440122426817</v>
      </c>
      <c r="N40">
        <f t="shared" si="2"/>
        <v>14446.968971307499</v>
      </c>
    </row>
    <row r="41" spans="1:14" x14ac:dyDescent="0.35">
      <c r="A41" t="s">
        <v>10</v>
      </c>
      <c r="B41" s="1">
        <v>43154.625</v>
      </c>
      <c r="C41" t="s">
        <v>12</v>
      </c>
      <c r="D41" t="b">
        <v>1</v>
      </c>
      <c r="E41" t="b">
        <v>1</v>
      </c>
      <c r="F41">
        <v>1177</v>
      </c>
      <c r="G41">
        <v>3946</v>
      </c>
      <c r="H41">
        <v>333</v>
      </c>
      <c r="I41">
        <v>37418.687961130097</v>
      </c>
      <c r="J41">
        <v>4203</v>
      </c>
      <c r="K41">
        <v>2739</v>
      </c>
      <c r="L41">
        <f t="shared" si="0"/>
        <v>5123</v>
      </c>
      <c r="M41">
        <f t="shared" si="1"/>
        <v>7.3040577710579928</v>
      </c>
      <c r="N41">
        <f t="shared" si="2"/>
        <v>18726.812038869903</v>
      </c>
    </row>
    <row r="42" spans="1:14" x14ac:dyDescent="0.35">
      <c r="A42" t="s">
        <v>10</v>
      </c>
      <c r="B42" s="1">
        <v>43154.736111111109</v>
      </c>
      <c r="C42" t="s">
        <v>11</v>
      </c>
      <c r="D42" t="b">
        <v>0</v>
      </c>
      <c r="E42" t="b">
        <v>0</v>
      </c>
      <c r="F42">
        <v>1364</v>
      </c>
      <c r="G42">
        <v>2397</v>
      </c>
      <c r="H42">
        <v>175</v>
      </c>
      <c r="I42">
        <v>24965.472983963999</v>
      </c>
      <c r="J42">
        <v>2433</v>
      </c>
      <c r="K42">
        <v>981</v>
      </c>
      <c r="L42">
        <f t="shared" si="0"/>
        <v>3761</v>
      </c>
      <c r="M42">
        <f t="shared" si="1"/>
        <v>6.6379880308332888</v>
      </c>
      <c r="N42">
        <f t="shared" si="2"/>
        <v>17253.027016036001</v>
      </c>
    </row>
    <row r="43" spans="1:14" x14ac:dyDescent="0.35">
      <c r="A43" t="s">
        <v>10</v>
      </c>
      <c r="B43" s="1">
        <v>43154.847222222219</v>
      </c>
      <c r="C43" t="s">
        <v>12</v>
      </c>
      <c r="D43" t="b">
        <v>1</v>
      </c>
      <c r="E43" t="b">
        <v>0</v>
      </c>
      <c r="F43">
        <v>1635</v>
      </c>
      <c r="G43">
        <v>1988</v>
      </c>
      <c r="H43">
        <v>162</v>
      </c>
      <c r="I43">
        <v>28523.283169594899</v>
      </c>
      <c r="J43">
        <v>1745</v>
      </c>
      <c r="K43">
        <v>1389</v>
      </c>
      <c r="L43">
        <f t="shared" si="0"/>
        <v>3623</v>
      </c>
      <c r="M43">
        <f t="shared" si="1"/>
        <v>7.8728355422563894</v>
      </c>
      <c r="N43">
        <f t="shared" si="2"/>
        <v>12788.216830405101</v>
      </c>
    </row>
    <row r="44" spans="1:14" x14ac:dyDescent="0.35">
      <c r="A44" t="s">
        <v>10</v>
      </c>
      <c r="B44" s="1">
        <v>43154.958333333336</v>
      </c>
      <c r="C44" t="s">
        <v>11</v>
      </c>
      <c r="D44" t="b">
        <v>0</v>
      </c>
      <c r="E44" t="b">
        <v>0</v>
      </c>
      <c r="F44">
        <v>1371</v>
      </c>
      <c r="G44">
        <v>2467</v>
      </c>
      <c r="H44">
        <v>140</v>
      </c>
      <c r="I44">
        <v>30717.884328667798</v>
      </c>
      <c r="J44">
        <v>2740</v>
      </c>
      <c r="K44">
        <v>1132</v>
      </c>
      <c r="L44">
        <f t="shared" si="0"/>
        <v>3838</v>
      </c>
      <c r="M44">
        <f t="shared" si="1"/>
        <v>8.0036175947545072</v>
      </c>
      <c r="N44">
        <f t="shared" si="2"/>
        <v>12323.115671332202</v>
      </c>
    </row>
    <row r="45" spans="1:14" x14ac:dyDescent="0.35">
      <c r="A45" t="s">
        <v>10</v>
      </c>
      <c r="B45" s="1">
        <v>43155.069444444445</v>
      </c>
      <c r="C45" t="s">
        <v>12</v>
      </c>
      <c r="D45" t="b">
        <v>1</v>
      </c>
      <c r="E45" t="b">
        <v>0</v>
      </c>
      <c r="F45">
        <v>1346</v>
      </c>
      <c r="G45">
        <v>2296</v>
      </c>
      <c r="H45">
        <v>174</v>
      </c>
      <c r="I45">
        <v>23742.415076588299</v>
      </c>
      <c r="J45">
        <v>2279</v>
      </c>
      <c r="K45">
        <v>1065</v>
      </c>
      <c r="L45">
        <f t="shared" si="0"/>
        <v>3642</v>
      </c>
      <c r="M45">
        <f t="shared" si="1"/>
        <v>6.5190596036760846</v>
      </c>
      <c r="N45">
        <f t="shared" si="2"/>
        <v>17190.584923411701</v>
      </c>
    </row>
    <row r="46" spans="1:14" x14ac:dyDescent="0.35">
      <c r="A46" t="s">
        <v>10</v>
      </c>
      <c r="B46" s="1">
        <v>43155.180555555555</v>
      </c>
      <c r="C46" t="s">
        <v>11</v>
      </c>
      <c r="D46" t="b">
        <v>0</v>
      </c>
      <c r="E46" t="b">
        <v>0</v>
      </c>
      <c r="F46">
        <v>771</v>
      </c>
      <c r="G46">
        <v>2515</v>
      </c>
      <c r="H46">
        <v>95</v>
      </c>
      <c r="I46">
        <v>23565.3627930691</v>
      </c>
      <c r="J46">
        <v>2616</v>
      </c>
      <c r="K46">
        <v>1352</v>
      </c>
      <c r="L46">
        <f t="shared" si="0"/>
        <v>3286</v>
      </c>
      <c r="M46">
        <f t="shared" si="1"/>
        <v>7.1714433332529213</v>
      </c>
      <c r="N46">
        <f t="shared" si="2"/>
        <v>12479.6372069309</v>
      </c>
    </row>
    <row r="47" spans="1:14" x14ac:dyDescent="0.35">
      <c r="A47" t="s">
        <v>10</v>
      </c>
      <c r="B47" s="1">
        <v>43155.291666666664</v>
      </c>
      <c r="C47" t="s">
        <v>12</v>
      </c>
      <c r="D47" t="b">
        <v>1</v>
      </c>
      <c r="E47" t="b">
        <v>0</v>
      </c>
      <c r="F47">
        <v>1283</v>
      </c>
      <c r="G47">
        <v>2141</v>
      </c>
      <c r="H47">
        <v>161</v>
      </c>
      <c r="I47">
        <v>20430.220640400701</v>
      </c>
      <c r="J47">
        <v>2238</v>
      </c>
      <c r="K47">
        <v>996</v>
      </c>
      <c r="L47">
        <f t="shared" si="0"/>
        <v>3424</v>
      </c>
      <c r="M47">
        <f t="shared" si="1"/>
        <v>5.9667700468459994</v>
      </c>
      <c r="N47">
        <f t="shared" si="2"/>
        <v>18087.779359599299</v>
      </c>
    </row>
    <row r="48" spans="1:14" x14ac:dyDescent="0.35">
      <c r="A48" t="s">
        <v>10</v>
      </c>
      <c r="B48" s="1">
        <v>43155.402777777781</v>
      </c>
      <c r="C48" t="s">
        <v>11</v>
      </c>
      <c r="D48" t="b">
        <v>0</v>
      </c>
      <c r="E48" t="b">
        <v>0</v>
      </c>
      <c r="F48">
        <v>1273</v>
      </c>
      <c r="G48">
        <v>2620</v>
      </c>
      <c r="H48">
        <v>165</v>
      </c>
      <c r="I48">
        <v>29641.435038198801</v>
      </c>
      <c r="J48">
        <v>2612</v>
      </c>
      <c r="K48">
        <v>1104</v>
      </c>
      <c r="L48">
        <f t="shared" si="0"/>
        <v>3893</v>
      </c>
      <c r="M48">
        <f t="shared" si="1"/>
        <v>7.6140341736960702</v>
      </c>
      <c r="N48">
        <f t="shared" si="2"/>
        <v>13781.064961801199</v>
      </c>
    </row>
    <row r="49" spans="1:14" x14ac:dyDescent="0.35">
      <c r="A49" t="s">
        <v>10</v>
      </c>
      <c r="B49" s="1">
        <v>43155.513888888891</v>
      </c>
      <c r="C49" t="s">
        <v>12</v>
      </c>
      <c r="D49" t="b">
        <v>1</v>
      </c>
      <c r="E49" t="b">
        <v>0</v>
      </c>
      <c r="F49">
        <v>1598</v>
      </c>
      <c r="G49">
        <v>2565</v>
      </c>
      <c r="H49">
        <v>183</v>
      </c>
      <c r="I49">
        <v>32106.1536276511</v>
      </c>
      <c r="J49">
        <v>2472</v>
      </c>
      <c r="K49">
        <v>1338</v>
      </c>
      <c r="L49">
        <f t="shared" si="0"/>
        <v>4163</v>
      </c>
      <c r="M49">
        <f t="shared" si="1"/>
        <v>7.7122636626594039</v>
      </c>
      <c r="N49">
        <f t="shared" si="2"/>
        <v>14801.3463723489</v>
      </c>
    </row>
    <row r="50" spans="1:14" x14ac:dyDescent="0.35">
      <c r="A50" t="s">
        <v>10</v>
      </c>
      <c r="B50" s="1">
        <v>43155.625</v>
      </c>
      <c r="C50" t="s">
        <v>11</v>
      </c>
      <c r="D50" t="b">
        <v>0</v>
      </c>
      <c r="E50" t="b">
        <v>0</v>
      </c>
      <c r="F50">
        <v>1409</v>
      </c>
      <c r="G50">
        <v>2434</v>
      </c>
      <c r="H50">
        <v>132</v>
      </c>
      <c r="I50">
        <v>25026.8179769122</v>
      </c>
      <c r="J50">
        <v>2571</v>
      </c>
      <c r="K50">
        <v>1257</v>
      </c>
      <c r="L50">
        <f t="shared" si="0"/>
        <v>3843</v>
      </c>
      <c r="M50">
        <f t="shared" si="1"/>
        <v>6.5123127704689567</v>
      </c>
      <c r="N50">
        <f t="shared" si="2"/>
        <v>18142.6820230878</v>
      </c>
    </row>
    <row r="51" spans="1:14" x14ac:dyDescent="0.35">
      <c r="A51" t="s">
        <v>10</v>
      </c>
      <c r="B51" s="1">
        <v>43155.736111111109</v>
      </c>
      <c r="C51" t="s">
        <v>12</v>
      </c>
      <c r="D51" t="b">
        <v>1</v>
      </c>
      <c r="E51" t="b">
        <v>0</v>
      </c>
      <c r="F51">
        <v>1593</v>
      </c>
      <c r="G51">
        <v>2582</v>
      </c>
      <c r="H51">
        <v>180</v>
      </c>
      <c r="I51">
        <v>27320.548577994599</v>
      </c>
      <c r="J51">
        <v>2365</v>
      </c>
      <c r="K51">
        <v>1291</v>
      </c>
      <c r="L51">
        <f t="shared" si="0"/>
        <v>4175</v>
      </c>
      <c r="M51">
        <f t="shared" si="1"/>
        <v>6.5438439707771492</v>
      </c>
      <c r="N51">
        <f t="shared" si="2"/>
        <v>19702.951422005401</v>
      </c>
    </row>
    <row r="52" spans="1:14" x14ac:dyDescent="0.35">
      <c r="A52" t="s">
        <v>10</v>
      </c>
      <c r="B52" s="1">
        <v>43155.847222222219</v>
      </c>
      <c r="C52" t="s">
        <v>11</v>
      </c>
      <c r="D52" t="b">
        <v>0</v>
      </c>
      <c r="E52" t="b">
        <v>0</v>
      </c>
      <c r="F52">
        <v>1201</v>
      </c>
      <c r="G52">
        <v>2666</v>
      </c>
      <c r="H52">
        <v>185</v>
      </c>
      <c r="I52">
        <v>26725.517813943501</v>
      </c>
      <c r="J52">
        <v>2971</v>
      </c>
      <c r="K52">
        <v>1541</v>
      </c>
      <c r="L52">
        <f t="shared" si="0"/>
        <v>3867</v>
      </c>
      <c r="M52">
        <f t="shared" si="1"/>
        <v>6.9111760573942336</v>
      </c>
      <c r="N52">
        <f t="shared" si="2"/>
        <v>16279.982186056499</v>
      </c>
    </row>
    <row r="53" spans="1:14" x14ac:dyDescent="0.35">
      <c r="A53" t="s">
        <v>10</v>
      </c>
      <c r="B53" s="1">
        <v>43155.958333333336</v>
      </c>
      <c r="C53" t="s">
        <v>12</v>
      </c>
      <c r="D53" t="b">
        <v>1</v>
      </c>
      <c r="E53" t="b">
        <v>0</v>
      </c>
      <c r="F53">
        <v>930</v>
      </c>
      <c r="G53">
        <v>2437</v>
      </c>
      <c r="H53">
        <v>139</v>
      </c>
      <c r="I53">
        <v>21754.245373791298</v>
      </c>
      <c r="J53">
        <v>2352</v>
      </c>
      <c r="K53">
        <v>1185</v>
      </c>
      <c r="L53">
        <f t="shared" si="0"/>
        <v>3367</v>
      </c>
      <c r="M53">
        <f t="shared" si="1"/>
        <v>6.4610173370333523</v>
      </c>
      <c r="N53">
        <f t="shared" si="2"/>
        <v>15459.254626208702</v>
      </c>
    </row>
    <row r="54" spans="1:14" x14ac:dyDescent="0.35">
      <c r="A54" t="s">
        <v>10</v>
      </c>
      <c r="B54" s="1">
        <v>43156.069444444445</v>
      </c>
      <c r="C54" t="s">
        <v>11</v>
      </c>
      <c r="D54" t="b">
        <v>0</v>
      </c>
      <c r="E54" t="b">
        <v>0</v>
      </c>
      <c r="F54">
        <v>1064</v>
      </c>
      <c r="G54">
        <v>2500</v>
      </c>
      <c r="H54">
        <v>101</v>
      </c>
      <c r="I54">
        <v>22153.188781728801</v>
      </c>
      <c r="J54">
        <v>2735</v>
      </c>
      <c r="K54">
        <v>1288</v>
      </c>
      <c r="L54">
        <f t="shared" si="0"/>
        <v>3564</v>
      </c>
      <c r="M54">
        <f t="shared" si="1"/>
        <v>6.2158217681618408</v>
      </c>
      <c r="N54">
        <f t="shared" si="2"/>
        <v>17396.811218271199</v>
      </c>
    </row>
    <row r="55" spans="1:14" x14ac:dyDescent="0.35">
      <c r="A55" t="s">
        <v>10</v>
      </c>
      <c r="B55" s="1">
        <v>43156.180555555555</v>
      </c>
      <c r="C55" t="s">
        <v>12</v>
      </c>
      <c r="D55" t="b">
        <v>1</v>
      </c>
      <c r="E55" t="b">
        <v>0</v>
      </c>
      <c r="F55">
        <v>1005</v>
      </c>
      <c r="G55">
        <v>2140</v>
      </c>
      <c r="H55">
        <v>154</v>
      </c>
      <c r="I55">
        <v>22076.635244371999</v>
      </c>
      <c r="J55">
        <v>2299</v>
      </c>
      <c r="K55">
        <v>1250</v>
      </c>
      <c r="L55">
        <f t="shared" si="0"/>
        <v>3145</v>
      </c>
      <c r="M55">
        <f t="shared" si="1"/>
        <v>7.0195978519465818</v>
      </c>
      <c r="N55">
        <f t="shared" si="2"/>
        <v>12955.864755628001</v>
      </c>
    </row>
    <row r="56" spans="1:14" x14ac:dyDescent="0.35">
      <c r="A56" t="s">
        <v>10</v>
      </c>
      <c r="B56" s="1">
        <v>43156.291666666664</v>
      </c>
      <c r="C56" t="s">
        <v>11</v>
      </c>
      <c r="D56" t="b">
        <v>0</v>
      </c>
      <c r="E56" t="b">
        <v>0</v>
      </c>
      <c r="F56">
        <v>1745</v>
      </c>
      <c r="G56">
        <v>2496</v>
      </c>
      <c r="H56">
        <v>159</v>
      </c>
      <c r="I56">
        <v>28170.199868698499</v>
      </c>
      <c r="J56">
        <v>2510</v>
      </c>
      <c r="K56">
        <v>1022</v>
      </c>
      <c r="L56">
        <f t="shared" si="0"/>
        <v>4241</v>
      </c>
      <c r="M56">
        <f t="shared" si="1"/>
        <v>6.6423484717515917</v>
      </c>
      <c r="N56">
        <f t="shared" si="2"/>
        <v>19850.300131301501</v>
      </c>
    </row>
    <row r="57" spans="1:14" x14ac:dyDescent="0.35">
      <c r="A57" t="s">
        <v>10</v>
      </c>
      <c r="B57" s="1">
        <v>43156.402777777781</v>
      </c>
      <c r="C57" t="s">
        <v>12</v>
      </c>
      <c r="D57" t="b">
        <v>1</v>
      </c>
      <c r="E57" t="b">
        <v>0</v>
      </c>
      <c r="F57">
        <v>1514</v>
      </c>
      <c r="G57">
        <v>3062</v>
      </c>
      <c r="H57">
        <v>194</v>
      </c>
      <c r="I57">
        <v>31142.5059786487</v>
      </c>
      <c r="J57">
        <v>3120</v>
      </c>
      <c r="K57">
        <v>1662</v>
      </c>
      <c r="L57">
        <f t="shared" si="0"/>
        <v>4576</v>
      </c>
      <c r="M57">
        <f t="shared" si="1"/>
        <v>6.8056175652641393</v>
      </c>
      <c r="N57">
        <f t="shared" si="2"/>
        <v>19933.4940213513</v>
      </c>
    </row>
    <row r="58" spans="1:14" x14ac:dyDescent="0.35">
      <c r="A58" t="s">
        <v>10</v>
      </c>
      <c r="B58" s="1">
        <v>43156.513888888891</v>
      </c>
      <c r="C58" t="s">
        <v>11</v>
      </c>
      <c r="D58" t="b">
        <v>0</v>
      </c>
      <c r="E58" t="b">
        <v>0</v>
      </c>
      <c r="F58">
        <v>1259</v>
      </c>
      <c r="G58">
        <v>2457</v>
      </c>
      <c r="H58">
        <v>126</v>
      </c>
      <c r="I58">
        <v>28525.792469142802</v>
      </c>
      <c r="J58">
        <v>2304</v>
      </c>
      <c r="K58">
        <v>1106</v>
      </c>
      <c r="L58">
        <f t="shared" si="0"/>
        <v>3716</v>
      </c>
      <c r="M58">
        <f t="shared" si="1"/>
        <v>7.6764780595109796</v>
      </c>
      <c r="N58">
        <f t="shared" si="2"/>
        <v>13010.207530857198</v>
      </c>
    </row>
    <row r="59" spans="1:14" x14ac:dyDescent="0.35">
      <c r="A59" t="s">
        <v>10</v>
      </c>
      <c r="B59" s="1">
        <v>43156.625</v>
      </c>
      <c r="C59" t="s">
        <v>12</v>
      </c>
      <c r="D59" t="b">
        <v>1</v>
      </c>
      <c r="E59" t="b">
        <v>0</v>
      </c>
      <c r="F59">
        <v>1587</v>
      </c>
      <c r="G59">
        <v>1914</v>
      </c>
      <c r="H59">
        <v>157</v>
      </c>
      <c r="I59">
        <v>23986.557201600499</v>
      </c>
      <c r="J59">
        <v>1924</v>
      </c>
      <c r="K59">
        <v>1300</v>
      </c>
      <c r="L59">
        <f t="shared" si="0"/>
        <v>3501</v>
      </c>
      <c r="M59">
        <f t="shared" si="1"/>
        <v>6.851344530591402</v>
      </c>
      <c r="N59">
        <f t="shared" si="2"/>
        <v>15947.942798399501</v>
      </c>
    </row>
    <row r="60" spans="1:14" x14ac:dyDescent="0.35">
      <c r="A60" t="s">
        <v>10</v>
      </c>
      <c r="B60" s="1">
        <v>43156.736111111109</v>
      </c>
      <c r="C60" t="s">
        <v>11</v>
      </c>
      <c r="D60" t="b">
        <v>0</v>
      </c>
      <c r="E60" t="b">
        <v>0</v>
      </c>
      <c r="F60">
        <v>1311</v>
      </c>
      <c r="G60">
        <v>2736</v>
      </c>
      <c r="H60">
        <v>176</v>
      </c>
      <c r="I60">
        <v>31276.060045436599</v>
      </c>
      <c r="J60">
        <v>2905</v>
      </c>
      <c r="K60">
        <v>1683</v>
      </c>
      <c r="L60">
        <f t="shared" si="0"/>
        <v>4047</v>
      </c>
      <c r="M60">
        <f t="shared" si="1"/>
        <v>7.728208560770101</v>
      </c>
      <c r="N60">
        <f t="shared" si="2"/>
        <v>13839.439954563401</v>
      </c>
    </row>
    <row r="61" spans="1:14" x14ac:dyDescent="0.35">
      <c r="A61" t="s">
        <v>10</v>
      </c>
      <c r="B61" s="1">
        <v>43156.847222222219</v>
      </c>
      <c r="C61" t="s">
        <v>12</v>
      </c>
      <c r="D61" t="b">
        <v>1</v>
      </c>
      <c r="E61" t="b">
        <v>0</v>
      </c>
      <c r="F61">
        <v>1422</v>
      </c>
      <c r="G61">
        <v>2244</v>
      </c>
      <c r="H61">
        <v>154</v>
      </c>
      <c r="I61">
        <v>25226.175124732901</v>
      </c>
      <c r="J61">
        <v>2222</v>
      </c>
      <c r="K61">
        <v>1114</v>
      </c>
      <c r="L61">
        <f t="shared" si="0"/>
        <v>3666</v>
      </c>
      <c r="M61">
        <f t="shared" si="1"/>
        <v>6.8811170553008463</v>
      </c>
      <c r="N61">
        <f t="shared" si="2"/>
        <v>16110.824875267099</v>
      </c>
    </row>
    <row r="62" spans="1:14" x14ac:dyDescent="0.35">
      <c r="A62" t="s">
        <v>10</v>
      </c>
      <c r="B62" s="1">
        <v>43156.958333333336</v>
      </c>
      <c r="C62" t="s">
        <v>11</v>
      </c>
      <c r="D62" t="b">
        <v>0</v>
      </c>
      <c r="E62" t="b">
        <v>0</v>
      </c>
      <c r="F62">
        <v>1259</v>
      </c>
      <c r="G62">
        <v>3292</v>
      </c>
      <c r="H62">
        <v>168</v>
      </c>
      <c r="I62">
        <v>31725.5028847961</v>
      </c>
      <c r="J62">
        <v>3209</v>
      </c>
      <c r="K62">
        <v>1857</v>
      </c>
      <c r="L62">
        <f t="shared" si="0"/>
        <v>4551</v>
      </c>
      <c r="M62">
        <f t="shared" si="1"/>
        <v>6.9711058854748629</v>
      </c>
      <c r="N62">
        <f t="shared" si="2"/>
        <v>18577.9971152039</v>
      </c>
    </row>
    <row r="63" spans="1:14" x14ac:dyDescent="0.35">
      <c r="A63" t="s">
        <v>10</v>
      </c>
      <c r="B63" s="1">
        <v>43157.069444444445</v>
      </c>
      <c r="C63" t="s">
        <v>12</v>
      </c>
      <c r="D63" t="b">
        <v>1</v>
      </c>
      <c r="E63" t="b">
        <v>0</v>
      </c>
      <c r="F63">
        <v>1435</v>
      </c>
      <c r="G63">
        <v>1996</v>
      </c>
      <c r="H63">
        <v>173</v>
      </c>
      <c r="I63">
        <v>24969.8404449544</v>
      </c>
      <c r="J63">
        <v>1871</v>
      </c>
      <c r="K63">
        <v>1157</v>
      </c>
      <c r="L63">
        <f t="shared" si="0"/>
        <v>3431</v>
      </c>
      <c r="M63">
        <f t="shared" si="1"/>
        <v>7.27771508159557</v>
      </c>
      <c r="N63">
        <f t="shared" si="2"/>
        <v>13925.6595550456</v>
      </c>
    </row>
    <row r="64" spans="1:14" x14ac:dyDescent="0.35">
      <c r="A64" t="s">
        <v>10</v>
      </c>
      <c r="B64" s="1">
        <v>43157.180555555555</v>
      </c>
      <c r="C64" t="s">
        <v>11</v>
      </c>
      <c r="D64" t="b">
        <v>0</v>
      </c>
      <c r="E64" t="b">
        <v>0</v>
      </c>
      <c r="F64">
        <v>1401</v>
      </c>
      <c r="G64">
        <v>2371</v>
      </c>
      <c r="H64">
        <v>146</v>
      </c>
      <c r="I64">
        <v>26992.549364220398</v>
      </c>
      <c r="J64">
        <v>2365</v>
      </c>
      <c r="K64">
        <v>814</v>
      </c>
      <c r="L64">
        <f t="shared" si="0"/>
        <v>3772</v>
      </c>
      <c r="M64">
        <f t="shared" si="1"/>
        <v>7.1560311145865318</v>
      </c>
      <c r="N64">
        <f t="shared" si="2"/>
        <v>15415.450635779602</v>
      </c>
    </row>
    <row r="65" spans="1:14" x14ac:dyDescent="0.35">
      <c r="A65" t="s">
        <v>10</v>
      </c>
      <c r="B65" s="1">
        <v>43157.291666666664</v>
      </c>
      <c r="C65" t="s">
        <v>12</v>
      </c>
      <c r="D65" t="b">
        <v>1</v>
      </c>
      <c r="E65" t="b">
        <v>1</v>
      </c>
      <c r="F65">
        <v>1739</v>
      </c>
      <c r="G65">
        <v>2762</v>
      </c>
      <c r="H65">
        <v>289</v>
      </c>
      <c r="I65">
        <v>38010.2455847987</v>
      </c>
      <c r="J65">
        <v>3112</v>
      </c>
      <c r="K65">
        <v>1391</v>
      </c>
      <c r="L65">
        <f t="shared" si="0"/>
        <v>4501</v>
      </c>
      <c r="M65">
        <f t="shared" si="1"/>
        <v>8.44484460893106</v>
      </c>
      <c r="N65">
        <f t="shared" si="2"/>
        <v>12728.2544152013</v>
      </c>
    </row>
    <row r="66" spans="1:14" x14ac:dyDescent="0.35">
      <c r="A66" t="s">
        <v>10</v>
      </c>
      <c r="B66" s="1">
        <v>43157.402777777781</v>
      </c>
      <c r="C66" t="s">
        <v>11</v>
      </c>
      <c r="D66" t="b">
        <v>0</v>
      </c>
      <c r="E66" t="b">
        <v>0</v>
      </c>
      <c r="F66">
        <v>1251</v>
      </c>
      <c r="G66">
        <v>2234</v>
      </c>
      <c r="H66">
        <v>128</v>
      </c>
      <c r="I66">
        <v>25681.258923862799</v>
      </c>
      <c r="J66">
        <v>2167</v>
      </c>
      <c r="K66">
        <v>1198</v>
      </c>
      <c r="L66">
        <f t="shared" si="0"/>
        <v>3485</v>
      </c>
      <c r="M66">
        <f t="shared" si="1"/>
        <v>7.3690843397023809</v>
      </c>
      <c r="N66">
        <f t="shared" si="2"/>
        <v>13413.241076137201</v>
      </c>
    </row>
    <row r="67" spans="1:14" x14ac:dyDescent="0.35">
      <c r="A67" t="s">
        <v>10</v>
      </c>
      <c r="B67" s="1">
        <v>43157.513888888891</v>
      </c>
      <c r="C67" t="s">
        <v>12</v>
      </c>
      <c r="D67" t="b">
        <v>1</v>
      </c>
      <c r="E67" t="b">
        <v>0</v>
      </c>
      <c r="F67">
        <v>1414</v>
      </c>
      <c r="G67">
        <v>2515</v>
      </c>
      <c r="H67">
        <v>194</v>
      </c>
      <c r="I67">
        <v>28686.207789944401</v>
      </c>
      <c r="J67">
        <v>2457</v>
      </c>
      <c r="K67">
        <v>1482</v>
      </c>
      <c r="L67">
        <f t="shared" ref="L67:L127" si="3">F67+G67</f>
        <v>3929</v>
      </c>
      <c r="M67">
        <f t="shared" ref="M67:M127" si="4">I67/L67</f>
        <v>7.3011473122790536</v>
      </c>
      <c r="N67">
        <f t="shared" ref="N67:N127" si="5">(12.5*F67)+(10.5*G67)-I67</f>
        <v>15396.292210055599</v>
      </c>
    </row>
    <row r="68" spans="1:14" x14ac:dyDescent="0.35">
      <c r="A68" t="s">
        <v>10</v>
      </c>
      <c r="B68" s="1">
        <v>43157.625</v>
      </c>
      <c r="C68" t="s">
        <v>11</v>
      </c>
      <c r="D68" t="b">
        <v>0</v>
      </c>
      <c r="E68" t="b">
        <v>1</v>
      </c>
      <c r="F68">
        <v>1474</v>
      </c>
      <c r="G68">
        <v>2905</v>
      </c>
      <c r="H68">
        <v>197</v>
      </c>
      <c r="I68">
        <v>33547.232002226599</v>
      </c>
      <c r="J68">
        <v>2810</v>
      </c>
      <c r="K68">
        <v>1049</v>
      </c>
      <c r="L68">
        <f t="shared" si="3"/>
        <v>4379</v>
      </c>
      <c r="M68">
        <f t="shared" si="4"/>
        <v>7.6609344604308287</v>
      </c>
      <c r="N68">
        <f t="shared" si="5"/>
        <v>15380.267997773401</v>
      </c>
    </row>
    <row r="69" spans="1:14" x14ac:dyDescent="0.35">
      <c r="A69" t="s">
        <v>10</v>
      </c>
      <c r="B69" s="1">
        <v>43157.736111111109</v>
      </c>
      <c r="C69" t="s">
        <v>12</v>
      </c>
      <c r="D69" t="b">
        <v>1</v>
      </c>
      <c r="E69" t="b">
        <v>0</v>
      </c>
      <c r="F69">
        <v>1499</v>
      </c>
      <c r="G69">
        <v>2928</v>
      </c>
      <c r="H69">
        <v>218</v>
      </c>
      <c r="I69">
        <v>23572.378408555302</v>
      </c>
      <c r="J69">
        <v>2972</v>
      </c>
      <c r="K69">
        <v>1814</v>
      </c>
      <c r="L69">
        <f t="shared" si="3"/>
        <v>4427</v>
      </c>
      <c r="M69">
        <f t="shared" si="4"/>
        <v>5.3246845287000903</v>
      </c>
      <c r="N69">
        <f t="shared" si="5"/>
        <v>25909.121591444698</v>
      </c>
    </row>
    <row r="70" spans="1:14" x14ac:dyDescent="0.35">
      <c r="A70" t="s">
        <v>10</v>
      </c>
      <c r="B70" s="1">
        <v>43157.847222222219</v>
      </c>
      <c r="C70" t="s">
        <v>11</v>
      </c>
      <c r="D70" t="b">
        <v>0</v>
      </c>
      <c r="E70" t="b">
        <v>0</v>
      </c>
      <c r="F70">
        <v>1548</v>
      </c>
      <c r="G70">
        <v>2225</v>
      </c>
      <c r="H70">
        <v>166</v>
      </c>
      <c r="I70">
        <v>25184.8961617686</v>
      </c>
      <c r="J70">
        <v>2422</v>
      </c>
      <c r="K70">
        <v>1236</v>
      </c>
      <c r="L70">
        <f t="shared" si="3"/>
        <v>3773</v>
      </c>
      <c r="M70">
        <f t="shared" si="4"/>
        <v>6.6750321128461705</v>
      </c>
      <c r="N70">
        <f t="shared" si="5"/>
        <v>17527.6038382314</v>
      </c>
    </row>
    <row r="71" spans="1:14" x14ac:dyDescent="0.35">
      <c r="A71" t="s">
        <v>10</v>
      </c>
      <c r="B71" s="1">
        <v>43157.958333333336</v>
      </c>
      <c r="C71" t="s">
        <v>12</v>
      </c>
      <c r="D71" t="b">
        <v>1</v>
      </c>
      <c r="E71" t="b">
        <v>0</v>
      </c>
      <c r="F71">
        <v>1923</v>
      </c>
      <c r="G71">
        <v>2525</v>
      </c>
      <c r="H71">
        <v>190</v>
      </c>
      <c r="I71">
        <v>29670.2347704534</v>
      </c>
      <c r="J71">
        <v>2747</v>
      </c>
      <c r="K71">
        <v>1417</v>
      </c>
      <c r="L71">
        <f t="shared" si="3"/>
        <v>4448</v>
      </c>
      <c r="M71">
        <f t="shared" si="4"/>
        <v>6.6704664501918618</v>
      </c>
      <c r="N71">
        <f t="shared" si="5"/>
        <v>20879.7652295466</v>
      </c>
    </row>
    <row r="72" spans="1:14" x14ac:dyDescent="0.35">
      <c r="A72" t="s">
        <v>10</v>
      </c>
      <c r="B72" s="1">
        <v>43158.069444444445</v>
      </c>
      <c r="C72" t="s">
        <v>11</v>
      </c>
      <c r="D72" t="b">
        <v>0</v>
      </c>
      <c r="E72" t="b">
        <v>0</v>
      </c>
      <c r="F72">
        <v>1005</v>
      </c>
      <c r="G72">
        <v>2608</v>
      </c>
      <c r="H72">
        <v>160</v>
      </c>
      <c r="I72">
        <v>26605.2498401456</v>
      </c>
      <c r="J72">
        <v>2727</v>
      </c>
      <c r="K72">
        <v>1177</v>
      </c>
      <c r="L72">
        <f t="shared" si="3"/>
        <v>3613</v>
      </c>
      <c r="M72">
        <f t="shared" si="4"/>
        <v>7.3637558372946579</v>
      </c>
      <c r="N72">
        <f t="shared" si="5"/>
        <v>13341.2501598544</v>
      </c>
    </row>
    <row r="73" spans="1:14" x14ac:dyDescent="0.35">
      <c r="A73" t="s">
        <v>10</v>
      </c>
      <c r="B73" s="1">
        <v>43158.180555555555</v>
      </c>
      <c r="C73" t="s">
        <v>12</v>
      </c>
      <c r="D73" t="b">
        <v>1</v>
      </c>
      <c r="E73" t="b">
        <v>0</v>
      </c>
      <c r="F73">
        <v>1412</v>
      </c>
      <c r="G73">
        <v>1867</v>
      </c>
      <c r="H73">
        <v>164</v>
      </c>
      <c r="I73">
        <v>19163.205133831201</v>
      </c>
      <c r="J73">
        <v>1588</v>
      </c>
      <c r="K73">
        <v>1420</v>
      </c>
      <c r="L73">
        <f t="shared" si="3"/>
        <v>3279</v>
      </c>
      <c r="M73">
        <f t="shared" si="4"/>
        <v>5.84422236469387</v>
      </c>
      <c r="N73">
        <f t="shared" si="5"/>
        <v>18090.294866168799</v>
      </c>
    </row>
    <row r="74" spans="1:14" x14ac:dyDescent="0.35">
      <c r="A74" t="s">
        <v>10</v>
      </c>
      <c r="B74" s="1">
        <v>43158.291666666664</v>
      </c>
      <c r="C74" t="s">
        <v>11</v>
      </c>
      <c r="D74" t="b">
        <v>0</v>
      </c>
      <c r="E74" t="b">
        <v>1</v>
      </c>
      <c r="F74">
        <v>1473</v>
      </c>
      <c r="G74">
        <v>3800</v>
      </c>
      <c r="H74">
        <v>279</v>
      </c>
      <c r="I74">
        <v>41714.536377995901</v>
      </c>
      <c r="J74">
        <v>4060</v>
      </c>
      <c r="K74">
        <v>2034</v>
      </c>
      <c r="L74">
        <f t="shared" si="3"/>
        <v>5273</v>
      </c>
      <c r="M74">
        <f t="shared" si="4"/>
        <v>7.9109684009095202</v>
      </c>
      <c r="N74">
        <f t="shared" si="5"/>
        <v>16597.963622004099</v>
      </c>
    </row>
    <row r="75" spans="1:14" x14ac:dyDescent="0.35">
      <c r="A75" t="s">
        <v>10</v>
      </c>
      <c r="B75" s="1">
        <v>43158.402777777781</v>
      </c>
      <c r="C75" t="s">
        <v>12</v>
      </c>
      <c r="D75" t="b">
        <v>1</v>
      </c>
      <c r="E75" t="b">
        <v>0</v>
      </c>
      <c r="F75">
        <v>1364</v>
      </c>
      <c r="G75">
        <v>2055</v>
      </c>
      <c r="H75">
        <v>188</v>
      </c>
      <c r="I75">
        <v>22526.4080538054</v>
      </c>
      <c r="J75">
        <v>2083</v>
      </c>
      <c r="K75">
        <v>1196</v>
      </c>
      <c r="L75">
        <f t="shared" si="3"/>
        <v>3419</v>
      </c>
      <c r="M75">
        <f t="shared" si="4"/>
        <v>6.5885955114961687</v>
      </c>
      <c r="N75">
        <f t="shared" si="5"/>
        <v>16101.0919461946</v>
      </c>
    </row>
    <row r="76" spans="1:14" x14ac:dyDescent="0.35">
      <c r="A76" t="s">
        <v>10</v>
      </c>
      <c r="B76" s="1">
        <v>43158.513888888891</v>
      </c>
      <c r="C76" t="s">
        <v>11</v>
      </c>
      <c r="D76" t="b">
        <v>0</v>
      </c>
      <c r="E76" t="b">
        <v>0</v>
      </c>
      <c r="F76">
        <v>1121</v>
      </c>
      <c r="G76">
        <v>2280</v>
      </c>
      <c r="H76">
        <v>103</v>
      </c>
      <c r="I76">
        <v>23695.539978494999</v>
      </c>
      <c r="J76">
        <v>2232</v>
      </c>
      <c r="K76">
        <v>949</v>
      </c>
      <c r="L76">
        <f t="shared" si="3"/>
        <v>3401</v>
      </c>
      <c r="M76">
        <f t="shared" si="4"/>
        <v>6.967227279769185</v>
      </c>
      <c r="N76">
        <f t="shared" si="5"/>
        <v>14256.960021505001</v>
      </c>
    </row>
    <row r="77" spans="1:14" x14ac:dyDescent="0.35">
      <c r="A77" t="s">
        <v>10</v>
      </c>
      <c r="B77" s="1">
        <v>43158.625</v>
      </c>
      <c r="C77" t="s">
        <v>12</v>
      </c>
      <c r="D77" t="b">
        <v>1</v>
      </c>
      <c r="E77" t="b">
        <v>1</v>
      </c>
      <c r="F77">
        <v>1249</v>
      </c>
      <c r="G77">
        <v>3638</v>
      </c>
      <c r="H77">
        <v>289</v>
      </c>
      <c r="I77">
        <v>32674.1446043533</v>
      </c>
      <c r="J77">
        <v>3842</v>
      </c>
      <c r="K77">
        <v>1686</v>
      </c>
      <c r="L77">
        <f t="shared" si="3"/>
        <v>4887</v>
      </c>
      <c r="M77">
        <f t="shared" si="4"/>
        <v>6.6859309605797623</v>
      </c>
      <c r="N77">
        <f t="shared" si="5"/>
        <v>21137.3553956467</v>
      </c>
    </row>
    <row r="78" spans="1:14" x14ac:dyDescent="0.35">
      <c r="A78" t="s">
        <v>10</v>
      </c>
      <c r="B78" s="1">
        <v>43158.736111111109</v>
      </c>
      <c r="C78" t="s">
        <v>11</v>
      </c>
      <c r="D78" t="b">
        <v>0</v>
      </c>
      <c r="E78" t="b">
        <v>0</v>
      </c>
      <c r="F78">
        <v>990</v>
      </c>
      <c r="G78">
        <v>2668</v>
      </c>
      <c r="H78">
        <v>121</v>
      </c>
      <c r="I78">
        <v>24063.367069527401</v>
      </c>
      <c r="J78">
        <v>2541</v>
      </c>
      <c r="K78">
        <v>1055</v>
      </c>
      <c r="L78">
        <f t="shared" si="3"/>
        <v>3658</v>
      </c>
      <c r="M78">
        <f t="shared" si="4"/>
        <v>6.5782851474924549</v>
      </c>
      <c r="N78">
        <f t="shared" si="5"/>
        <v>16325.632930472599</v>
      </c>
    </row>
    <row r="79" spans="1:14" x14ac:dyDescent="0.35">
      <c r="A79" t="s">
        <v>10</v>
      </c>
      <c r="B79" s="1">
        <v>43158.847222222219</v>
      </c>
      <c r="C79" t="s">
        <v>12</v>
      </c>
      <c r="D79" t="b">
        <v>1</v>
      </c>
      <c r="E79" t="b">
        <v>0</v>
      </c>
      <c r="F79">
        <v>1473</v>
      </c>
      <c r="G79">
        <v>2243</v>
      </c>
      <c r="H79">
        <v>170</v>
      </c>
      <c r="I79">
        <v>25668.426358506302</v>
      </c>
      <c r="J79">
        <v>2306</v>
      </c>
      <c r="K79">
        <v>1229</v>
      </c>
      <c r="L79">
        <f t="shared" si="3"/>
        <v>3716</v>
      </c>
      <c r="M79">
        <f t="shared" si="4"/>
        <v>6.907542077100727</v>
      </c>
      <c r="N79">
        <f t="shared" si="5"/>
        <v>16295.573641493698</v>
      </c>
    </row>
    <row r="80" spans="1:14" x14ac:dyDescent="0.35">
      <c r="A80" t="s">
        <v>10</v>
      </c>
      <c r="B80" s="1">
        <v>43158.958333333336</v>
      </c>
      <c r="C80" t="s">
        <v>11</v>
      </c>
      <c r="D80" t="b">
        <v>0</v>
      </c>
      <c r="E80" t="b">
        <v>0</v>
      </c>
      <c r="F80">
        <v>1674</v>
      </c>
      <c r="G80">
        <v>1932</v>
      </c>
      <c r="H80">
        <v>173</v>
      </c>
      <c r="I80">
        <v>27881.702057599799</v>
      </c>
      <c r="J80">
        <v>1885</v>
      </c>
      <c r="K80">
        <v>1211</v>
      </c>
      <c r="L80">
        <f t="shared" si="3"/>
        <v>3606</v>
      </c>
      <c r="M80">
        <f t="shared" si="4"/>
        <v>7.7320305206876867</v>
      </c>
      <c r="N80">
        <f t="shared" si="5"/>
        <v>13329.297942400201</v>
      </c>
    </row>
    <row r="81" spans="1:14" x14ac:dyDescent="0.35">
      <c r="A81" t="s">
        <v>10</v>
      </c>
      <c r="B81" s="1">
        <v>43159.069444444445</v>
      </c>
      <c r="C81" t="s">
        <v>12</v>
      </c>
      <c r="D81" t="b">
        <v>1</v>
      </c>
      <c r="E81" t="b">
        <v>0</v>
      </c>
      <c r="F81">
        <v>829</v>
      </c>
      <c r="G81">
        <v>2419</v>
      </c>
      <c r="H81">
        <v>173</v>
      </c>
      <c r="I81">
        <v>18769.9929886151</v>
      </c>
      <c r="J81">
        <v>2183</v>
      </c>
      <c r="K81">
        <v>1657</v>
      </c>
      <c r="L81">
        <f t="shared" si="3"/>
        <v>3248</v>
      </c>
      <c r="M81">
        <f t="shared" si="4"/>
        <v>5.7789387280218909</v>
      </c>
      <c r="N81">
        <f t="shared" si="5"/>
        <v>16992.0070113849</v>
      </c>
    </row>
    <row r="82" spans="1:14" x14ac:dyDescent="0.35">
      <c r="A82" t="s">
        <v>10</v>
      </c>
      <c r="B82" s="1">
        <v>43159.180555555555</v>
      </c>
      <c r="C82" t="s">
        <v>11</v>
      </c>
      <c r="D82" t="b">
        <v>0</v>
      </c>
      <c r="E82" t="b">
        <v>0</v>
      </c>
      <c r="F82">
        <v>1053</v>
      </c>
      <c r="G82">
        <v>2273</v>
      </c>
      <c r="H82">
        <v>141</v>
      </c>
      <c r="I82">
        <v>22713.798573243599</v>
      </c>
      <c r="J82">
        <v>2224</v>
      </c>
      <c r="K82">
        <v>1397</v>
      </c>
      <c r="L82">
        <f t="shared" si="3"/>
        <v>3326</v>
      </c>
      <c r="M82">
        <f t="shared" si="4"/>
        <v>6.8291637321838845</v>
      </c>
      <c r="N82">
        <f t="shared" si="5"/>
        <v>14315.201426756401</v>
      </c>
    </row>
    <row r="83" spans="1:14" x14ac:dyDescent="0.35">
      <c r="A83" t="s">
        <v>10</v>
      </c>
      <c r="B83" s="1">
        <v>43159.291666666664</v>
      </c>
      <c r="C83" t="s">
        <v>12</v>
      </c>
      <c r="D83" t="b">
        <v>1</v>
      </c>
      <c r="E83" t="b">
        <v>1</v>
      </c>
      <c r="F83">
        <v>1385</v>
      </c>
      <c r="G83">
        <v>3043</v>
      </c>
      <c r="H83">
        <v>307</v>
      </c>
      <c r="I83">
        <v>34278.220006247997</v>
      </c>
      <c r="J83">
        <v>3439</v>
      </c>
      <c r="K83">
        <v>1985</v>
      </c>
      <c r="L83">
        <f t="shared" si="3"/>
        <v>4428</v>
      </c>
      <c r="M83">
        <f t="shared" si="4"/>
        <v>7.7412420971653111</v>
      </c>
      <c r="N83">
        <f t="shared" si="5"/>
        <v>14985.779993752003</v>
      </c>
    </row>
    <row r="84" spans="1:14" x14ac:dyDescent="0.35">
      <c r="A84" t="s">
        <v>10</v>
      </c>
      <c r="B84" s="1">
        <v>43159.402777777781</v>
      </c>
      <c r="C84" t="s">
        <v>11</v>
      </c>
      <c r="D84" t="b">
        <v>0</v>
      </c>
      <c r="E84" t="b">
        <v>0</v>
      </c>
      <c r="F84">
        <v>1481</v>
      </c>
      <c r="G84">
        <v>2742</v>
      </c>
      <c r="H84">
        <v>166</v>
      </c>
      <c r="I84">
        <v>30141.7583132043</v>
      </c>
      <c r="J84">
        <v>2686</v>
      </c>
      <c r="K84">
        <v>1321</v>
      </c>
      <c r="L84">
        <f t="shared" si="3"/>
        <v>4223</v>
      </c>
      <c r="M84">
        <f t="shared" si="4"/>
        <v>7.1375226884215728</v>
      </c>
      <c r="N84">
        <f t="shared" si="5"/>
        <v>17161.7416867957</v>
      </c>
    </row>
    <row r="85" spans="1:14" x14ac:dyDescent="0.35">
      <c r="A85" t="s">
        <v>10</v>
      </c>
      <c r="B85" s="1">
        <v>43159.513888888891</v>
      </c>
      <c r="C85" t="s">
        <v>12</v>
      </c>
      <c r="D85" t="b">
        <v>1</v>
      </c>
      <c r="E85" t="b">
        <v>0</v>
      </c>
      <c r="F85">
        <v>1174</v>
      </c>
      <c r="G85">
        <v>2137</v>
      </c>
      <c r="H85">
        <v>157</v>
      </c>
      <c r="I85">
        <v>26216.0636897484</v>
      </c>
      <c r="J85">
        <v>2201</v>
      </c>
      <c r="K85">
        <v>1032</v>
      </c>
      <c r="L85">
        <f t="shared" si="3"/>
        <v>3311</v>
      </c>
      <c r="M85">
        <f t="shared" si="4"/>
        <v>7.9178688280726064</v>
      </c>
      <c r="N85">
        <f t="shared" si="5"/>
        <v>10897.4363102516</v>
      </c>
    </row>
    <row r="86" spans="1:14" x14ac:dyDescent="0.35">
      <c r="A86" t="s">
        <v>10</v>
      </c>
      <c r="B86" s="1">
        <v>43159.625</v>
      </c>
      <c r="C86" t="s">
        <v>11</v>
      </c>
      <c r="D86" t="b">
        <v>0</v>
      </c>
      <c r="E86" t="b">
        <v>1</v>
      </c>
      <c r="F86">
        <v>1716</v>
      </c>
      <c r="G86">
        <v>3851</v>
      </c>
      <c r="H86">
        <v>289</v>
      </c>
      <c r="I86">
        <v>44887.994186008204</v>
      </c>
      <c r="J86">
        <v>4229</v>
      </c>
      <c r="K86">
        <v>2001</v>
      </c>
      <c r="L86">
        <f t="shared" si="3"/>
        <v>5567</v>
      </c>
      <c r="M86">
        <f t="shared" si="4"/>
        <v>8.0632287023546265</v>
      </c>
      <c r="N86">
        <f t="shared" si="5"/>
        <v>16997.505813991796</v>
      </c>
    </row>
    <row r="87" spans="1:14" x14ac:dyDescent="0.35">
      <c r="A87" t="s">
        <v>10</v>
      </c>
      <c r="B87" s="1">
        <v>43159.736111111109</v>
      </c>
      <c r="C87" t="s">
        <v>12</v>
      </c>
      <c r="D87" t="b">
        <v>1</v>
      </c>
      <c r="E87" t="b">
        <v>0</v>
      </c>
      <c r="F87">
        <v>1419</v>
      </c>
      <c r="G87">
        <v>2534</v>
      </c>
      <c r="H87">
        <v>163</v>
      </c>
      <c r="I87">
        <v>28329.3260449712</v>
      </c>
      <c r="J87">
        <v>2495</v>
      </c>
      <c r="K87">
        <v>988</v>
      </c>
      <c r="L87">
        <f t="shared" si="3"/>
        <v>3953</v>
      </c>
      <c r="M87">
        <f t="shared" si="4"/>
        <v>7.1665383366990136</v>
      </c>
      <c r="N87">
        <f t="shared" si="5"/>
        <v>16015.1739550288</v>
      </c>
    </row>
    <row r="88" spans="1:14" x14ac:dyDescent="0.35">
      <c r="A88" t="s">
        <v>10</v>
      </c>
      <c r="B88" s="1">
        <v>43159.847222222219</v>
      </c>
      <c r="C88" t="s">
        <v>11</v>
      </c>
      <c r="D88" t="b">
        <v>0</v>
      </c>
      <c r="E88" t="b">
        <v>0</v>
      </c>
      <c r="F88">
        <v>1529</v>
      </c>
      <c r="G88">
        <v>2604</v>
      </c>
      <c r="H88">
        <v>159</v>
      </c>
      <c r="I88">
        <v>30528.6006281671</v>
      </c>
      <c r="J88">
        <v>2545</v>
      </c>
      <c r="K88">
        <v>1237</v>
      </c>
      <c r="L88">
        <f t="shared" si="3"/>
        <v>4133</v>
      </c>
      <c r="M88">
        <f t="shared" si="4"/>
        <v>7.3865474541899587</v>
      </c>
      <c r="N88">
        <f t="shared" si="5"/>
        <v>15925.8993718329</v>
      </c>
    </row>
    <row r="89" spans="1:14" x14ac:dyDescent="0.35">
      <c r="A89" t="s">
        <v>10</v>
      </c>
      <c r="B89" s="1">
        <v>43159.958333333336</v>
      </c>
      <c r="C89" t="s">
        <v>12</v>
      </c>
      <c r="D89" t="b">
        <v>1</v>
      </c>
      <c r="E89" t="b">
        <v>0</v>
      </c>
      <c r="F89">
        <v>1557</v>
      </c>
      <c r="G89">
        <v>1915</v>
      </c>
      <c r="H89">
        <v>154</v>
      </c>
      <c r="I89">
        <v>24718.4825174986</v>
      </c>
      <c r="J89">
        <v>1806</v>
      </c>
      <c r="K89">
        <v>1419</v>
      </c>
      <c r="L89">
        <f t="shared" si="3"/>
        <v>3472</v>
      </c>
      <c r="M89">
        <f t="shared" si="4"/>
        <v>7.1193786052703345</v>
      </c>
      <c r="N89">
        <f t="shared" si="5"/>
        <v>14851.5174825014</v>
      </c>
    </row>
    <row r="90" spans="1:14" x14ac:dyDescent="0.35">
      <c r="A90" t="s">
        <v>10</v>
      </c>
      <c r="B90" s="1">
        <v>43160.069444444445</v>
      </c>
      <c r="C90" t="s">
        <v>11</v>
      </c>
      <c r="D90" t="b">
        <v>0</v>
      </c>
      <c r="E90" t="b">
        <v>0</v>
      </c>
      <c r="F90">
        <v>1075</v>
      </c>
      <c r="G90">
        <v>2500</v>
      </c>
      <c r="H90">
        <v>168</v>
      </c>
      <c r="I90">
        <v>24732.105451519401</v>
      </c>
      <c r="J90">
        <v>2606</v>
      </c>
      <c r="K90">
        <v>1274</v>
      </c>
      <c r="L90">
        <f t="shared" si="3"/>
        <v>3575</v>
      </c>
      <c r="M90">
        <f t="shared" si="4"/>
        <v>6.9180714549704616</v>
      </c>
      <c r="N90">
        <f t="shared" si="5"/>
        <v>14955.394548480599</v>
      </c>
    </row>
    <row r="91" spans="1:14" x14ac:dyDescent="0.35">
      <c r="A91" t="s">
        <v>10</v>
      </c>
      <c r="B91" s="1">
        <v>43160.180555555555</v>
      </c>
      <c r="C91" t="s">
        <v>12</v>
      </c>
      <c r="D91" t="b">
        <v>1</v>
      </c>
      <c r="E91" t="b">
        <v>0</v>
      </c>
      <c r="F91">
        <v>1099</v>
      </c>
      <c r="G91">
        <v>2517</v>
      </c>
      <c r="H91">
        <v>144</v>
      </c>
      <c r="I91">
        <v>25928.743592511801</v>
      </c>
      <c r="J91">
        <v>2327</v>
      </c>
      <c r="K91">
        <v>1637</v>
      </c>
      <c r="L91">
        <f t="shared" si="3"/>
        <v>3616</v>
      </c>
      <c r="M91">
        <f t="shared" si="4"/>
        <v>7.1705596218229539</v>
      </c>
      <c r="N91">
        <f t="shared" si="5"/>
        <v>14237.256407488199</v>
      </c>
    </row>
    <row r="92" spans="1:14" x14ac:dyDescent="0.35">
      <c r="A92" t="s">
        <v>10</v>
      </c>
      <c r="B92" s="1">
        <v>43160.291666666664</v>
      </c>
      <c r="C92" t="s">
        <v>11</v>
      </c>
      <c r="D92" t="b">
        <v>0</v>
      </c>
      <c r="E92" t="b">
        <v>1</v>
      </c>
      <c r="F92">
        <v>1482</v>
      </c>
      <c r="G92">
        <v>3217</v>
      </c>
      <c r="H92">
        <v>185</v>
      </c>
      <c r="I92">
        <v>38605.553505809803</v>
      </c>
      <c r="J92">
        <v>3404</v>
      </c>
      <c r="K92">
        <v>1864</v>
      </c>
      <c r="L92">
        <f t="shared" si="3"/>
        <v>4699</v>
      </c>
      <c r="M92">
        <f t="shared" si="4"/>
        <v>8.2156955747626732</v>
      </c>
      <c r="N92">
        <f t="shared" si="5"/>
        <v>13697.946494190197</v>
      </c>
    </row>
    <row r="93" spans="1:14" x14ac:dyDescent="0.35">
      <c r="A93" t="s">
        <v>10</v>
      </c>
      <c r="B93" s="1">
        <v>43160.402777777781</v>
      </c>
      <c r="C93" t="s">
        <v>12</v>
      </c>
      <c r="D93" t="b">
        <v>1</v>
      </c>
      <c r="E93" t="b">
        <v>0</v>
      </c>
      <c r="F93">
        <v>1875</v>
      </c>
      <c r="G93">
        <v>2361</v>
      </c>
      <c r="H93">
        <v>207</v>
      </c>
      <c r="I93">
        <v>31795.2440924648</v>
      </c>
      <c r="J93">
        <v>2269</v>
      </c>
      <c r="K93">
        <v>1227</v>
      </c>
      <c r="L93">
        <f t="shared" si="3"/>
        <v>4236</v>
      </c>
      <c r="M93">
        <f t="shared" si="4"/>
        <v>7.5059594174846085</v>
      </c>
      <c r="N93">
        <f t="shared" si="5"/>
        <v>16432.7559075352</v>
      </c>
    </row>
    <row r="94" spans="1:14" x14ac:dyDescent="0.35">
      <c r="A94" t="s">
        <v>10</v>
      </c>
      <c r="B94" s="1">
        <v>43160.513888888891</v>
      </c>
      <c r="C94" t="s">
        <v>11</v>
      </c>
      <c r="D94" t="b">
        <v>0</v>
      </c>
      <c r="E94" t="b">
        <v>0</v>
      </c>
      <c r="F94">
        <v>1377</v>
      </c>
      <c r="G94">
        <v>2953</v>
      </c>
      <c r="H94">
        <v>156</v>
      </c>
      <c r="I94">
        <v>30318.0597781867</v>
      </c>
      <c r="J94">
        <v>2561</v>
      </c>
      <c r="K94">
        <v>1854</v>
      </c>
      <c r="L94">
        <f t="shared" si="3"/>
        <v>4330</v>
      </c>
      <c r="M94">
        <f t="shared" si="4"/>
        <v>7.0018613806435797</v>
      </c>
      <c r="N94">
        <f t="shared" si="5"/>
        <v>17900.9402218133</v>
      </c>
    </row>
    <row r="95" spans="1:14" x14ac:dyDescent="0.35">
      <c r="A95" t="s">
        <v>10</v>
      </c>
      <c r="B95" s="1">
        <v>43160.625</v>
      </c>
      <c r="C95" t="s">
        <v>12</v>
      </c>
      <c r="D95" t="b">
        <v>1</v>
      </c>
      <c r="E95" t="b">
        <v>1</v>
      </c>
      <c r="F95">
        <v>1742</v>
      </c>
      <c r="G95">
        <v>3349</v>
      </c>
      <c r="H95">
        <v>320</v>
      </c>
      <c r="I95">
        <v>34639.932997972501</v>
      </c>
      <c r="J95">
        <v>3240</v>
      </c>
      <c r="K95">
        <v>1858</v>
      </c>
      <c r="L95">
        <f t="shared" si="3"/>
        <v>5091</v>
      </c>
      <c r="M95">
        <f t="shared" si="4"/>
        <v>6.8041510504758396</v>
      </c>
      <c r="N95">
        <f t="shared" si="5"/>
        <v>22299.567002027499</v>
      </c>
    </row>
    <row r="96" spans="1:14" x14ac:dyDescent="0.35">
      <c r="A96" t="s">
        <v>10</v>
      </c>
      <c r="B96" s="1">
        <v>43160.736111111109</v>
      </c>
      <c r="C96" t="s">
        <v>11</v>
      </c>
      <c r="D96" t="b">
        <v>0</v>
      </c>
      <c r="E96" t="b">
        <v>0</v>
      </c>
      <c r="F96">
        <v>1957</v>
      </c>
      <c r="G96">
        <v>2524</v>
      </c>
      <c r="H96">
        <v>200</v>
      </c>
      <c r="I96">
        <v>32913.806684852898</v>
      </c>
      <c r="J96">
        <v>2689</v>
      </c>
      <c r="K96">
        <v>1044</v>
      </c>
      <c r="L96">
        <f t="shared" si="3"/>
        <v>4481</v>
      </c>
      <c r="M96">
        <f t="shared" si="4"/>
        <v>7.3451922974454131</v>
      </c>
      <c r="N96">
        <f t="shared" si="5"/>
        <v>18050.693315147102</v>
      </c>
    </row>
    <row r="97" spans="1:14" x14ac:dyDescent="0.35">
      <c r="A97" t="s">
        <v>10</v>
      </c>
      <c r="B97" s="1">
        <v>43160.847222222219</v>
      </c>
      <c r="C97" t="s">
        <v>12</v>
      </c>
      <c r="D97" t="b">
        <v>1</v>
      </c>
      <c r="E97" t="b">
        <v>0</v>
      </c>
      <c r="F97">
        <v>1492</v>
      </c>
      <c r="G97">
        <v>2437</v>
      </c>
      <c r="H97">
        <v>162</v>
      </c>
      <c r="I97">
        <v>27966.579765198301</v>
      </c>
      <c r="J97">
        <v>2367</v>
      </c>
      <c r="K97">
        <v>1429</v>
      </c>
      <c r="L97">
        <f t="shared" si="3"/>
        <v>3929</v>
      </c>
      <c r="M97">
        <f t="shared" si="4"/>
        <v>7.1179892504958771</v>
      </c>
      <c r="N97">
        <f t="shared" si="5"/>
        <v>16271.920234801699</v>
      </c>
    </row>
    <row r="98" spans="1:14" x14ac:dyDescent="0.35">
      <c r="A98" t="s">
        <v>10</v>
      </c>
      <c r="B98" s="1">
        <v>43160.958333333336</v>
      </c>
      <c r="C98" t="s">
        <v>11</v>
      </c>
      <c r="D98" t="b">
        <v>0</v>
      </c>
      <c r="E98" t="b">
        <v>0</v>
      </c>
      <c r="F98">
        <v>1202</v>
      </c>
      <c r="G98">
        <v>1949</v>
      </c>
      <c r="H98">
        <v>121</v>
      </c>
      <c r="I98">
        <v>25286.399016237301</v>
      </c>
      <c r="J98">
        <v>2050</v>
      </c>
      <c r="K98">
        <v>735</v>
      </c>
      <c r="L98">
        <f t="shared" si="3"/>
        <v>3151</v>
      </c>
      <c r="M98">
        <f t="shared" si="4"/>
        <v>8.0248806779553483</v>
      </c>
      <c r="N98">
        <f t="shared" si="5"/>
        <v>10203.100983762699</v>
      </c>
    </row>
    <row r="99" spans="1:14" x14ac:dyDescent="0.35">
      <c r="A99" t="s">
        <v>10</v>
      </c>
      <c r="B99" s="1">
        <v>43161.069444444445</v>
      </c>
      <c r="C99" t="s">
        <v>12</v>
      </c>
      <c r="D99" t="b">
        <v>1</v>
      </c>
      <c r="E99" t="b">
        <v>0</v>
      </c>
      <c r="F99">
        <v>1292</v>
      </c>
      <c r="G99">
        <v>1961</v>
      </c>
      <c r="H99">
        <v>171</v>
      </c>
      <c r="I99">
        <v>20078.312035754701</v>
      </c>
      <c r="J99">
        <v>2174</v>
      </c>
      <c r="K99">
        <v>1284</v>
      </c>
      <c r="L99">
        <f t="shared" si="3"/>
        <v>3253</v>
      </c>
      <c r="M99">
        <f t="shared" si="4"/>
        <v>6.1722447081938832</v>
      </c>
      <c r="N99">
        <f t="shared" si="5"/>
        <v>16662.187964245299</v>
      </c>
    </row>
    <row r="100" spans="1:14" x14ac:dyDescent="0.35">
      <c r="A100" t="s">
        <v>10</v>
      </c>
      <c r="B100" s="1">
        <v>43161.180555555555</v>
      </c>
      <c r="C100" t="s">
        <v>11</v>
      </c>
      <c r="D100" t="b">
        <v>0</v>
      </c>
      <c r="E100" t="b">
        <v>0</v>
      </c>
      <c r="F100">
        <v>1270</v>
      </c>
      <c r="G100">
        <v>1845</v>
      </c>
      <c r="H100">
        <v>133</v>
      </c>
      <c r="I100">
        <v>23459.269553300401</v>
      </c>
      <c r="J100">
        <v>2028</v>
      </c>
      <c r="K100">
        <v>1000</v>
      </c>
      <c r="L100">
        <f t="shared" si="3"/>
        <v>3115</v>
      </c>
      <c r="M100">
        <f t="shared" si="4"/>
        <v>7.5310656671911396</v>
      </c>
      <c r="N100">
        <f t="shared" si="5"/>
        <v>11788.230446699599</v>
      </c>
    </row>
    <row r="101" spans="1:14" x14ac:dyDescent="0.35">
      <c r="A101" t="s">
        <v>10</v>
      </c>
      <c r="B101" s="1">
        <v>43161.291666666664</v>
      </c>
      <c r="C101" t="s">
        <v>12</v>
      </c>
      <c r="D101" t="b">
        <v>1</v>
      </c>
      <c r="E101" t="b">
        <v>1</v>
      </c>
      <c r="F101">
        <v>1069</v>
      </c>
      <c r="G101">
        <v>3212</v>
      </c>
      <c r="H101">
        <v>290</v>
      </c>
      <c r="I101">
        <v>32340.8234149936</v>
      </c>
      <c r="J101">
        <v>3477</v>
      </c>
      <c r="K101">
        <v>1701</v>
      </c>
      <c r="L101">
        <f t="shared" si="3"/>
        <v>4281</v>
      </c>
      <c r="M101">
        <f t="shared" si="4"/>
        <v>7.5545020824558744</v>
      </c>
      <c r="N101">
        <f t="shared" si="5"/>
        <v>14747.6765850064</v>
      </c>
    </row>
    <row r="102" spans="1:14" x14ac:dyDescent="0.35">
      <c r="A102" t="s">
        <v>10</v>
      </c>
      <c r="B102" s="1">
        <v>43161.402777777781</v>
      </c>
      <c r="C102" t="s">
        <v>11</v>
      </c>
      <c r="D102" t="b">
        <v>0</v>
      </c>
      <c r="E102" t="b">
        <v>0</v>
      </c>
      <c r="F102">
        <v>1293</v>
      </c>
      <c r="G102">
        <v>2235</v>
      </c>
      <c r="H102">
        <v>139</v>
      </c>
      <c r="I102">
        <v>28041.728437752099</v>
      </c>
      <c r="J102">
        <v>2288</v>
      </c>
      <c r="K102">
        <v>1031</v>
      </c>
      <c r="L102">
        <f t="shared" si="3"/>
        <v>3528</v>
      </c>
      <c r="M102">
        <f t="shared" si="4"/>
        <v>7.948335724986423</v>
      </c>
      <c r="N102">
        <f t="shared" si="5"/>
        <v>11588.271562247901</v>
      </c>
    </row>
    <row r="103" spans="1:14" x14ac:dyDescent="0.35">
      <c r="A103" t="s">
        <v>10</v>
      </c>
      <c r="B103" s="1">
        <v>43161.513888888891</v>
      </c>
      <c r="C103" t="s">
        <v>12</v>
      </c>
      <c r="D103" t="b">
        <v>1</v>
      </c>
      <c r="E103" t="b">
        <v>0</v>
      </c>
      <c r="F103">
        <v>1782</v>
      </c>
      <c r="G103">
        <v>2090</v>
      </c>
      <c r="H103">
        <v>152</v>
      </c>
      <c r="I103">
        <v>26964.734310858999</v>
      </c>
      <c r="J103">
        <v>2021</v>
      </c>
      <c r="K103">
        <v>1420</v>
      </c>
      <c r="L103">
        <f t="shared" si="3"/>
        <v>3872</v>
      </c>
      <c r="M103">
        <f t="shared" si="4"/>
        <v>6.9640326216061466</v>
      </c>
      <c r="N103">
        <f t="shared" si="5"/>
        <v>17255.265689141001</v>
      </c>
    </row>
    <row r="104" spans="1:14" x14ac:dyDescent="0.35">
      <c r="A104" t="s">
        <v>10</v>
      </c>
      <c r="B104" s="1">
        <v>43161.625</v>
      </c>
      <c r="C104" t="s">
        <v>11</v>
      </c>
      <c r="D104" t="b">
        <v>0</v>
      </c>
      <c r="E104" t="b">
        <v>1</v>
      </c>
      <c r="F104">
        <v>1389</v>
      </c>
      <c r="G104">
        <v>3400</v>
      </c>
      <c r="H104">
        <v>204</v>
      </c>
      <c r="I104">
        <v>34568.798971751501</v>
      </c>
      <c r="J104">
        <v>3845</v>
      </c>
      <c r="K104">
        <v>1589</v>
      </c>
      <c r="L104">
        <f t="shared" si="3"/>
        <v>4789</v>
      </c>
      <c r="M104">
        <f t="shared" si="4"/>
        <v>7.2183752290147218</v>
      </c>
      <c r="N104">
        <f t="shared" si="5"/>
        <v>18493.701028248499</v>
      </c>
    </row>
    <row r="105" spans="1:14" x14ac:dyDescent="0.35">
      <c r="A105" t="s">
        <v>10</v>
      </c>
      <c r="B105" s="1">
        <v>43161.736111111109</v>
      </c>
      <c r="C105" t="s">
        <v>12</v>
      </c>
      <c r="D105" t="b">
        <v>1</v>
      </c>
      <c r="E105" t="b">
        <v>0</v>
      </c>
      <c r="F105">
        <v>1425</v>
      </c>
      <c r="G105">
        <v>2459</v>
      </c>
      <c r="H105">
        <v>170</v>
      </c>
      <c r="I105">
        <v>24389.9073059025</v>
      </c>
      <c r="J105">
        <v>2513</v>
      </c>
      <c r="K105">
        <v>1233</v>
      </c>
      <c r="L105">
        <f t="shared" si="3"/>
        <v>3884</v>
      </c>
      <c r="M105">
        <f t="shared" si="4"/>
        <v>6.2795847852478115</v>
      </c>
      <c r="N105">
        <f t="shared" si="5"/>
        <v>19242.0926940975</v>
      </c>
    </row>
    <row r="106" spans="1:14" x14ac:dyDescent="0.35">
      <c r="A106" t="s">
        <v>10</v>
      </c>
      <c r="B106" s="1">
        <v>43161.847222222219</v>
      </c>
      <c r="C106" t="s">
        <v>11</v>
      </c>
      <c r="D106" t="b">
        <v>0</v>
      </c>
      <c r="E106" t="b">
        <v>0</v>
      </c>
      <c r="F106">
        <v>1390</v>
      </c>
      <c r="G106">
        <v>2091</v>
      </c>
      <c r="H106">
        <v>174</v>
      </c>
      <c r="I106">
        <v>25019.771638758499</v>
      </c>
      <c r="J106">
        <v>1928</v>
      </c>
      <c r="K106">
        <v>1119</v>
      </c>
      <c r="L106">
        <f t="shared" si="3"/>
        <v>3481</v>
      </c>
      <c r="M106">
        <f t="shared" si="4"/>
        <v>7.1875241708585174</v>
      </c>
      <c r="N106">
        <f t="shared" si="5"/>
        <v>14310.728361241501</v>
      </c>
    </row>
    <row r="107" spans="1:14" x14ac:dyDescent="0.35">
      <c r="A107" t="s">
        <v>10</v>
      </c>
      <c r="B107" s="1">
        <v>43161.958333333336</v>
      </c>
      <c r="C107" t="s">
        <v>12</v>
      </c>
      <c r="D107" t="b">
        <v>1</v>
      </c>
      <c r="E107" t="b">
        <v>0</v>
      </c>
      <c r="F107">
        <v>2241</v>
      </c>
      <c r="G107">
        <v>2031</v>
      </c>
      <c r="H107">
        <v>197</v>
      </c>
      <c r="I107">
        <v>29304.253273605598</v>
      </c>
      <c r="J107">
        <v>1962</v>
      </c>
      <c r="K107">
        <v>1133</v>
      </c>
      <c r="L107">
        <f t="shared" si="3"/>
        <v>4272</v>
      </c>
      <c r="M107">
        <f t="shared" si="4"/>
        <v>6.8596098486904493</v>
      </c>
      <c r="N107">
        <f t="shared" si="5"/>
        <v>20033.746726394402</v>
      </c>
    </row>
    <row r="108" spans="1:14" x14ac:dyDescent="0.35">
      <c r="A108" t="s">
        <v>10</v>
      </c>
      <c r="B108" s="1">
        <v>43162.069444444445</v>
      </c>
      <c r="C108" t="s">
        <v>11</v>
      </c>
      <c r="D108" t="b">
        <v>0</v>
      </c>
      <c r="E108" t="b">
        <v>0</v>
      </c>
      <c r="F108">
        <v>1414</v>
      </c>
      <c r="G108">
        <v>2287</v>
      </c>
      <c r="H108">
        <v>151</v>
      </c>
      <c r="I108">
        <v>31954.647328725201</v>
      </c>
      <c r="J108">
        <v>2003</v>
      </c>
      <c r="K108">
        <v>1315</v>
      </c>
      <c r="L108">
        <f t="shared" si="3"/>
        <v>3701</v>
      </c>
      <c r="M108">
        <f t="shared" si="4"/>
        <v>8.6340576408336123</v>
      </c>
      <c r="N108">
        <f t="shared" si="5"/>
        <v>9733.8526712747989</v>
      </c>
    </row>
    <row r="109" spans="1:14" x14ac:dyDescent="0.35">
      <c r="A109" t="s">
        <v>10</v>
      </c>
      <c r="B109" s="1">
        <v>43162.180555555555</v>
      </c>
      <c r="C109" t="s">
        <v>12</v>
      </c>
      <c r="D109" t="b">
        <v>1</v>
      </c>
      <c r="E109" t="b">
        <v>0</v>
      </c>
      <c r="F109">
        <v>1355</v>
      </c>
      <c r="G109">
        <v>2501</v>
      </c>
      <c r="H109">
        <v>180</v>
      </c>
      <c r="I109">
        <v>31204.875344568201</v>
      </c>
      <c r="J109">
        <v>2432</v>
      </c>
      <c r="K109">
        <v>1405</v>
      </c>
      <c r="L109">
        <f t="shared" si="3"/>
        <v>3856</v>
      </c>
      <c r="M109">
        <f t="shared" si="4"/>
        <v>8.092550659898393</v>
      </c>
      <c r="N109">
        <f t="shared" si="5"/>
        <v>11993.124655431799</v>
      </c>
    </row>
    <row r="110" spans="1:14" x14ac:dyDescent="0.35">
      <c r="A110" t="s">
        <v>10</v>
      </c>
      <c r="B110" s="1">
        <v>43162.291666666664</v>
      </c>
      <c r="C110" t="s">
        <v>11</v>
      </c>
      <c r="D110" t="b">
        <v>0</v>
      </c>
      <c r="E110" t="b">
        <v>0</v>
      </c>
      <c r="F110">
        <v>1348</v>
      </c>
      <c r="G110">
        <v>2471</v>
      </c>
      <c r="H110">
        <v>145</v>
      </c>
      <c r="I110">
        <v>28158.738222246098</v>
      </c>
      <c r="J110">
        <v>2075</v>
      </c>
      <c r="K110">
        <v>1464</v>
      </c>
      <c r="L110">
        <f t="shared" si="3"/>
        <v>3819</v>
      </c>
      <c r="M110">
        <f t="shared" si="4"/>
        <v>7.3733276308578422</v>
      </c>
      <c r="N110">
        <f t="shared" si="5"/>
        <v>14636.761777753902</v>
      </c>
    </row>
    <row r="111" spans="1:14" x14ac:dyDescent="0.35">
      <c r="A111" t="s">
        <v>10</v>
      </c>
      <c r="B111" s="1">
        <v>43162.402777777781</v>
      </c>
      <c r="C111" t="s">
        <v>12</v>
      </c>
      <c r="D111" t="b">
        <v>1</v>
      </c>
      <c r="E111" t="b">
        <v>0</v>
      </c>
      <c r="F111">
        <v>1710</v>
      </c>
      <c r="G111">
        <v>2732</v>
      </c>
      <c r="H111">
        <v>169</v>
      </c>
      <c r="I111">
        <v>28075.728211819402</v>
      </c>
      <c r="J111">
        <v>2921</v>
      </c>
      <c r="K111">
        <v>1698</v>
      </c>
      <c r="L111">
        <f t="shared" si="3"/>
        <v>4442</v>
      </c>
      <c r="M111">
        <f t="shared" si="4"/>
        <v>6.3205151309814047</v>
      </c>
      <c r="N111">
        <f t="shared" si="5"/>
        <v>21985.271788180598</v>
      </c>
    </row>
    <row r="112" spans="1:14" x14ac:dyDescent="0.35">
      <c r="A112" t="s">
        <v>10</v>
      </c>
      <c r="B112" s="1">
        <v>43162.513888888891</v>
      </c>
      <c r="C112" t="s">
        <v>11</v>
      </c>
      <c r="D112" t="b">
        <v>0</v>
      </c>
      <c r="E112" t="b">
        <v>0</v>
      </c>
      <c r="F112">
        <v>1165</v>
      </c>
      <c r="G112">
        <v>2453</v>
      </c>
      <c r="H112">
        <v>193</v>
      </c>
      <c r="I112">
        <v>23013.784017560902</v>
      </c>
      <c r="J112">
        <v>2361</v>
      </c>
      <c r="K112">
        <v>820</v>
      </c>
      <c r="L112">
        <f t="shared" si="3"/>
        <v>3618</v>
      </c>
      <c r="M112">
        <f t="shared" si="4"/>
        <v>6.360913216572941</v>
      </c>
      <c r="N112">
        <f t="shared" si="5"/>
        <v>17305.215982439098</v>
      </c>
    </row>
    <row r="113" spans="1:14" x14ac:dyDescent="0.35">
      <c r="A113" t="s">
        <v>10</v>
      </c>
      <c r="B113" s="1">
        <v>43162.625</v>
      </c>
      <c r="C113" t="s">
        <v>12</v>
      </c>
      <c r="D113" t="b">
        <v>1</v>
      </c>
      <c r="E113" t="b">
        <v>0</v>
      </c>
      <c r="F113">
        <v>1630</v>
      </c>
      <c r="G113">
        <v>2081</v>
      </c>
      <c r="H113">
        <v>159</v>
      </c>
      <c r="I113">
        <v>26807.736675048502</v>
      </c>
      <c r="J113">
        <v>1980</v>
      </c>
      <c r="K113">
        <v>978</v>
      </c>
      <c r="L113">
        <f t="shared" si="3"/>
        <v>3711</v>
      </c>
      <c r="M113">
        <f t="shared" si="4"/>
        <v>7.2238579021957694</v>
      </c>
      <c r="N113">
        <f t="shared" si="5"/>
        <v>15417.763324951498</v>
      </c>
    </row>
    <row r="114" spans="1:14" x14ac:dyDescent="0.35">
      <c r="A114" t="s">
        <v>10</v>
      </c>
      <c r="B114" s="1">
        <v>43162.736111111109</v>
      </c>
      <c r="C114" t="s">
        <v>11</v>
      </c>
      <c r="D114" t="b">
        <v>0</v>
      </c>
      <c r="E114" t="b">
        <v>0</v>
      </c>
      <c r="F114">
        <v>1302</v>
      </c>
      <c r="G114">
        <v>3110</v>
      </c>
      <c r="H114">
        <v>170</v>
      </c>
      <c r="I114">
        <v>29810.3269575987</v>
      </c>
      <c r="J114">
        <v>3080</v>
      </c>
      <c r="K114">
        <v>1838</v>
      </c>
      <c r="L114">
        <f t="shared" si="3"/>
        <v>4412</v>
      </c>
      <c r="M114">
        <f t="shared" si="4"/>
        <v>6.7566470892109471</v>
      </c>
      <c r="N114">
        <f t="shared" si="5"/>
        <v>19119.6730424013</v>
      </c>
    </row>
    <row r="115" spans="1:14" x14ac:dyDescent="0.35">
      <c r="A115" t="s">
        <v>10</v>
      </c>
      <c r="B115" s="1">
        <v>43162.847222222219</v>
      </c>
      <c r="C115" t="s">
        <v>12</v>
      </c>
      <c r="D115" t="b">
        <v>1</v>
      </c>
      <c r="E115" t="b">
        <v>0</v>
      </c>
      <c r="F115">
        <v>1324</v>
      </c>
      <c r="G115">
        <v>2158</v>
      </c>
      <c r="H115">
        <v>125</v>
      </c>
      <c r="I115">
        <v>27884.2325338228</v>
      </c>
      <c r="J115">
        <v>2208</v>
      </c>
      <c r="K115">
        <v>1373</v>
      </c>
      <c r="L115">
        <f t="shared" si="3"/>
        <v>3482</v>
      </c>
      <c r="M115">
        <f t="shared" si="4"/>
        <v>8.0081081372265359</v>
      </c>
      <c r="N115">
        <f t="shared" si="5"/>
        <v>11324.7674661772</v>
      </c>
    </row>
    <row r="116" spans="1:14" x14ac:dyDescent="0.35">
      <c r="A116" t="s">
        <v>10</v>
      </c>
      <c r="B116" s="1">
        <v>43162.958333333336</v>
      </c>
      <c r="C116" t="s">
        <v>11</v>
      </c>
      <c r="D116" t="b">
        <v>0</v>
      </c>
      <c r="E116" t="b">
        <v>0</v>
      </c>
      <c r="F116">
        <v>1103</v>
      </c>
      <c r="G116">
        <v>2403</v>
      </c>
      <c r="H116">
        <v>136</v>
      </c>
      <c r="I116">
        <v>23997.490408681999</v>
      </c>
      <c r="J116">
        <v>2498</v>
      </c>
      <c r="K116">
        <v>1032</v>
      </c>
      <c r="L116">
        <f t="shared" si="3"/>
        <v>3506</v>
      </c>
      <c r="M116">
        <f t="shared" si="4"/>
        <v>6.8446920732122072</v>
      </c>
      <c r="N116">
        <f t="shared" si="5"/>
        <v>15021.509591318001</v>
      </c>
    </row>
    <row r="117" spans="1:14" x14ac:dyDescent="0.35">
      <c r="A117" t="s">
        <v>10</v>
      </c>
      <c r="B117" s="1">
        <v>43163.069444444445</v>
      </c>
      <c r="C117" t="s">
        <v>12</v>
      </c>
      <c r="D117" t="b">
        <v>1</v>
      </c>
      <c r="E117" t="b">
        <v>0</v>
      </c>
      <c r="F117">
        <v>1087</v>
      </c>
      <c r="G117">
        <v>2225</v>
      </c>
      <c r="H117">
        <v>145</v>
      </c>
      <c r="I117">
        <v>22757.181729473301</v>
      </c>
      <c r="J117">
        <v>2267</v>
      </c>
      <c r="K117">
        <v>1055</v>
      </c>
      <c r="L117">
        <f t="shared" si="3"/>
        <v>3312</v>
      </c>
      <c r="M117">
        <f t="shared" si="4"/>
        <v>6.8711297492371077</v>
      </c>
      <c r="N117">
        <f t="shared" si="5"/>
        <v>14192.818270526699</v>
      </c>
    </row>
    <row r="118" spans="1:14" x14ac:dyDescent="0.35">
      <c r="A118" t="s">
        <v>10</v>
      </c>
      <c r="B118" s="1">
        <v>43163.180555555555</v>
      </c>
      <c r="C118" t="s">
        <v>11</v>
      </c>
      <c r="D118" t="b">
        <v>0</v>
      </c>
      <c r="E118" t="b">
        <v>0</v>
      </c>
      <c r="F118">
        <v>1156</v>
      </c>
      <c r="G118">
        <v>2254</v>
      </c>
      <c r="H118">
        <v>132</v>
      </c>
      <c r="I118">
        <v>31600.013141044099</v>
      </c>
      <c r="J118">
        <v>2177</v>
      </c>
      <c r="K118">
        <v>1304</v>
      </c>
      <c r="L118">
        <f t="shared" si="3"/>
        <v>3410</v>
      </c>
      <c r="M118">
        <f t="shared" si="4"/>
        <v>9.2668660237665978</v>
      </c>
      <c r="N118">
        <f t="shared" si="5"/>
        <v>6516.986858955901</v>
      </c>
    </row>
    <row r="119" spans="1:14" x14ac:dyDescent="0.35">
      <c r="A119" t="s">
        <v>10</v>
      </c>
      <c r="B119" s="1">
        <v>43163.291666666664</v>
      </c>
      <c r="C119" t="s">
        <v>12</v>
      </c>
      <c r="D119" t="b">
        <v>1</v>
      </c>
      <c r="E119" t="b">
        <v>0</v>
      </c>
      <c r="F119">
        <v>1515</v>
      </c>
      <c r="G119">
        <v>2059</v>
      </c>
      <c r="H119">
        <v>129</v>
      </c>
      <c r="I119">
        <v>22995.159002092099</v>
      </c>
      <c r="J119">
        <v>1828</v>
      </c>
      <c r="K119">
        <v>1063</v>
      </c>
      <c r="L119">
        <f t="shared" si="3"/>
        <v>3574</v>
      </c>
      <c r="M119">
        <f t="shared" si="4"/>
        <v>6.4340120319228031</v>
      </c>
      <c r="N119">
        <f t="shared" si="5"/>
        <v>17561.840997907901</v>
      </c>
    </row>
    <row r="120" spans="1:14" x14ac:dyDescent="0.35">
      <c r="A120" t="s">
        <v>10</v>
      </c>
      <c r="B120" s="1">
        <v>43163.402777777781</v>
      </c>
      <c r="C120" t="s">
        <v>11</v>
      </c>
      <c r="D120" t="b">
        <v>0</v>
      </c>
      <c r="E120" t="b">
        <v>0</v>
      </c>
      <c r="F120">
        <v>1151</v>
      </c>
      <c r="G120">
        <v>2793</v>
      </c>
      <c r="H120">
        <v>193</v>
      </c>
      <c r="I120">
        <v>29426.909594189099</v>
      </c>
      <c r="J120">
        <v>2732</v>
      </c>
      <c r="K120">
        <v>1752</v>
      </c>
      <c r="L120">
        <f t="shared" si="3"/>
        <v>3944</v>
      </c>
      <c r="M120">
        <f t="shared" si="4"/>
        <v>7.461183974185877</v>
      </c>
      <c r="N120">
        <f t="shared" si="5"/>
        <v>14287.090405810901</v>
      </c>
    </row>
    <row r="121" spans="1:14" x14ac:dyDescent="0.35">
      <c r="A121" t="s">
        <v>10</v>
      </c>
      <c r="B121" s="1">
        <v>43163.513888888891</v>
      </c>
      <c r="C121" t="s">
        <v>12</v>
      </c>
      <c r="D121" t="b">
        <v>1</v>
      </c>
      <c r="E121" t="b">
        <v>0</v>
      </c>
      <c r="F121">
        <v>1818</v>
      </c>
      <c r="G121">
        <v>1970</v>
      </c>
      <c r="H121">
        <v>204</v>
      </c>
      <c r="I121">
        <v>24339.583560799001</v>
      </c>
      <c r="J121">
        <v>1974</v>
      </c>
      <c r="K121">
        <v>1510</v>
      </c>
      <c r="L121">
        <f t="shared" si="3"/>
        <v>3788</v>
      </c>
      <c r="M121">
        <f t="shared" si="4"/>
        <v>6.4254444458286697</v>
      </c>
      <c r="N121">
        <f t="shared" si="5"/>
        <v>19070.416439200999</v>
      </c>
    </row>
    <row r="122" spans="1:14" x14ac:dyDescent="0.35">
      <c r="A122" t="s">
        <v>10</v>
      </c>
      <c r="B122" s="1">
        <v>43163.625</v>
      </c>
      <c r="C122" t="s">
        <v>11</v>
      </c>
      <c r="D122" t="b">
        <v>0</v>
      </c>
      <c r="E122" t="b">
        <v>0</v>
      </c>
      <c r="F122">
        <v>1393</v>
      </c>
      <c r="G122">
        <v>2301</v>
      </c>
      <c r="H122">
        <v>161</v>
      </c>
      <c r="I122">
        <v>28015.257605576</v>
      </c>
      <c r="J122">
        <v>2179</v>
      </c>
      <c r="K122">
        <v>882</v>
      </c>
      <c r="L122">
        <f t="shared" si="3"/>
        <v>3694</v>
      </c>
      <c r="M122">
        <f t="shared" si="4"/>
        <v>7.583989606273958</v>
      </c>
      <c r="N122">
        <f t="shared" si="5"/>
        <v>13557.742394424</v>
      </c>
    </row>
    <row r="123" spans="1:14" x14ac:dyDescent="0.35">
      <c r="A123" t="s">
        <v>10</v>
      </c>
      <c r="B123" s="1">
        <v>43163.736111111109</v>
      </c>
      <c r="C123" t="s">
        <v>12</v>
      </c>
      <c r="D123" t="b">
        <v>1</v>
      </c>
      <c r="E123" t="b">
        <v>0</v>
      </c>
      <c r="F123">
        <v>1718</v>
      </c>
      <c r="G123">
        <v>2655</v>
      </c>
      <c r="H123">
        <v>173</v>
      </c>
      <c r="I123">
        <v>28288.521150903001</v>
      </c>
      <c r="J123">
        <v>2600</v>
      </c>
      <c r="K123">
        <v>1361</v>
      </c>
      <c r="L123">
        <f t="shared" si="3"/>
        <v>4373</v>
      </c>
      <c r="M123">
        <f t="shared" si="4"/>
        <v>6.4689049053059691</v>
      </c>
      <c r="N123">
        <f t="shared" si="5"/>
        <v>21063.978849096999</v>
      </c>
    </row>
    <row r="124" spans="1:14" x14ac:dyDescent="0.35">
      <c r="A124" t="s">
        <v>10</v>
      </c>
      <c r="B124" s="1">
        <v>43163.847222222219</v>
      </c>
      <c r="C124" t="s">
        <v>11</v>
      </c>
      <c r="D124" t="b">
        <v>0</v>
      </c>
      <c r="E124" t="b">
        <v>0</v>
      </c>
      <c r="F124">
        <v>1303</v>
      </c>
      <c r="G124">
        <v>2334</v>
      </c>
      <c r="H124">
        <v>158</v>
      </c>
      <c r="I124">
        <v>27072.606354438201</v>
      </c>
      <c r="J124">
        <v>2164</v>
      </c>
      <c r="K124">
        <v>940</v>
      </c>
      <c r="L124">
        <f t="shared" si="3"/>
        <v>3637</v>
      </c>
      <c r="M124">
        <f t="shared" si="4"/>
        <v>7.4436641062519113</v>
      </c>
      <c r="N124">
        <f t="shared" si="5"/>
        <v>13721.893645561799</v>
      </c>
    </row>
    <row r="125" spans="1:14" x14ac:dyDescent="0.35">
      <c r="A125" t="s">
        <v>10</v>
      </c>
      <c r="B125" s="1">
        <v>43163.958333333336</v>
      </c>
      <c r="C125" t="s">
        <v>12</v>
      </c>
      <c r="D125" t="b">
        <v>1</v>
      </c>
      <c r="E125" t="b">
        <v>0</v>
      </c>
      <c r="F125">
        <v>1157</v>
      </c>
      <c r="G125">
        <v>2359</v>
      </c>
      <c r="H125">
        <v>154</v>
      </c>
      <c r="I125">
        <v>23525.1159516837</v>
      </c>
      <c r="J125">
        <v>2323</v>
      </c>
      <c r="K125">
        <v>1473</v>
      </c>
      <c r="L125">
        <f t="shared" si="3"/>
        <v>3516</v>
      </c>
      <c r="M125">
        <f t="shared" si="4"/>
        <v>6.690874844051109</v>
      </c>
      <c r="N125">
        <f t="shared" si="5"/>
        <v>15706.8840483163</v>
      </c>
    </row>
    <row r="126" spans="1:14" x14ac:dyDescent="0.35">
      <c r="A126" t="s">
        <v>10</v>
      </c>
      <c r="B126" s="1">
        <v>43164.069444444445</v>
      </c>
      <c r="C126" t="s">
        <v>11</v>
      </c>
      <c r="D126" t="b">
        <v>0</v>
      </c>
      <c r="E126" t="b">
        <v>0</v>
      </c>
      <c r="F126">
        <v>1170</v>
      </c>
      <c r="G126">
        <v>2240</v>
      </c>
      <c r="H126">
        <v>131</v>
      </c>
      <c r="I126">
        <v>23005.270270510398</v>
      </c>
      <c r="J126">
        <v>2257</v>
      </c>
      <c r="K126">
        <v>900</v>
      </c>
      <c r="L126">
        <f t="shared" si="3"/>
        <v>3410</v>
      </c>
      <c r="M126">
        <f t="shared" si="4"/>
        <v>6.7464135690646332</v>
      </c>
      <c r="N126">
        <f t="shared" si="5"/>
        <v>15139.729729489602</v>
      </c>
    </row>
    <row r="127" spans="1:14" x14ac:dyDescent="0.35">
      <c r="A127" t="s">
        <v>10</v>
      </c>
      <c r="B127" s="1">
        <v>43164.180555555555</v>
      </c>
      <c r="C127" t="s">
        <v>12</v>
      </c>
      <c r="D127" t="b">
        <v>1</v>
      </c>
      <c r="E127" t="b">
        <v>0</v>
      </c>
      <c r="F127">
        <v>1360</v>
      </c>
      <c r="G127">
        <v>2421</v>
      </c>
      <c r="H127">
        <v>196</v>
      </c>
      <c r="I127">
        <v>26017.526022086498</v>
      </c>
      <c r="J127">
        <v>2361</v>
      </c>
      <c r="K127">
        <v>1015</v>
      </c>
      <c r="L127">
        <f t="shared" si="3"/>
        <v>3781</v>
      </c>
      <c r="M127">
        <f t="shared" si="4"/>
        <v>6.8811229891791852</v>
      </c>
      <c r="N127">
        <f t="shared" si="5"/>
        <v>16402.973977913502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BA5A9-3FF4-4488-BBB4-7E57FF1083BC}">
  <dimension ref="A1:I113"/>
  <sheetViews>
    <sheetView topLeftCell="A5" workbookViewId="0">
      <selection activeCell="H5" sqref="H5:I5"/>
    </sheetView>
  </sheetViews>
  <sheetFormatPr defaultRowHeight="15.5" x14ac:dyDescent="0.35"/>
  <cols>
    <col min="1" max="1" width="12.25" bestFit="1" customWidth="1"/>
    <col min="2" max="2" width="7.6640625" bestFit="1" customWidth="1"/>
    <col min="3" max="3" width="15.08203125" bestFit="1" customWidth="1"/>
    <col min="4" max="4" width="12.25" bestFit="1" customWidth="1"/>
    <col min="5" max="5" width="7.1640625" bestFit="1" customWidth="1"/>
    <col min="6" max="6" width="15.08203125" bestFit="1" customWidth="1"/>
    <col min="7" max="7" width="44.25" bestFit="1" customWidth="1"/>
    <col min="8" max="8" width="21.6640625" bestFit="1" customWidth="1"/>
    <col min="9" max="122" width="15.08203125" bestFit="1" customWidth="1"/>
    <col min="123" max="123" width="10.58203125" bestFit="1" customWidth="1"/>
  </cols>
  <sheetData>
    <row r="1" spans="1:9" x14ac:dyDescent="0.35">
      <c r="A1" s="37" t="s">
        <v>126</v>
      </c>
      <c r="B1" s="37"/>
      <c r="C1" s="37"/>
      <c r="D1" s="37"/>
      <c r="E1" s="37"/>
      <c r="F1" s="37"/>
      <c r="G1" s="37"/>
    </row>
    <row r="2" spans="1:9" x14ac:dyDescent="0.35">
      <c r="A2" s="37" t="s">
        <v>127</v>
      </c>
      <c r="B2" s="37"/>
      <c r="C2" s="37"/>
      <c r="D2" s="37"/>
      <c r="E2" s="37"/>
      <c r="F2" s="37"/>
      <c r="G2" s="37"/>
    </row>
    <row r="3" spans="1:9" x14ac:dyDescent="0.35">
      <c r="A3" s="37" t="s">
        <v>128</v>
      </c>
      <c r="B3" s="37"/>
      <c r="C3" s="37"/>
      <c r="D3" s="37"/>
      <c r="E3" s="37"/>
      <c r="F3" s="37"/>
      <c r="G3" s="37"/>
    </row>
    <row r="5" spans="1:9" x14ac:dyDescent="0.35">
      <c r="A5" t="s">
        <v>62</v>
      </c>
      <c r="H5" s="17" t="s">
        <v>60</v>
      </c>
      <c r="I5" s="17">
        <f>I9-H9</f>
        <v>1139.5107843137257</v>
      </c>
    </row>
    <row r="6" spans="1:9" x14ac:dyDescent="0.35">
      <c r="A6" t="s">
        <v>61</v>
      </c>
      <c r="G6" s="35" t="s">
        <v>104</v>
      </c>
      <c r="H6" s="35"/>
      <c r="I6" s="35"/>
    </row>
    <row r="7" spans="1:9" ht="16" thickBot="1" x14ac:dyDescent="0.4">
      <c r="G7" s="36"/>
      <c r="H7" s="36"/>
      <c r="I7" s="36"/>
    </row>
    <row r="8" spans="1:9" x14ac:dyDescent="0.35">
      <c r="A8" s="7" t="s">
        <v>4</v>
      </c>
      <c r="B8" t="s">
        <v>36</v>
      </c>
      <c r="D8" s="7" t="s">
        <v>4</v>
      </c>
      <c r="E8" t="s">
        <v>37</v>
      </c>
      <c r="G8" s="10"/>
      <c r="H8" s="10" t="s">
        <v>42</v>
      </c>
      <c r="I8" s="10" t="s">
        <v>43</v>
      </c>
    </row>
    <row r="9" spans="1:9" x14ac:dyDescent="0.35">
      <c r="G9" t="s">
        <v>44</v>
      </c>
      <c r="H9">
        <v>3745.5392156862745</v>
      </c>
      <c r="I9">
        <v>4885.05</v>
      </c>
    </row>
    <row r="10" spans="1:9" x14ac:dyDescent="0.35">
      <c r="A10" s="7" t="s">
        <v>35</v>
      </c>
      <c r="D10" s="7" t="s">
        <v>35</v>
      </c>
      <c r="G10" t="s">
        <v>45</v>
      </c>
      <c r="H10">
        <v>136900.5083478936</v>
      </c>
      <c r="I10">
        <v>270802.99736842042</v>
      </c>
    </row>
    <row r="11" spans="1:9" x14ac:dyDescent="0.35">
      <c r="A11" s="8">
        <v>3002</v>
      </c>
      <c r="C11" t="s">
        <v>40</v>
      </c>
      <c r="D11" s="8">
        <v>3875</v>
      </c>
      <c r="G11" t="s">
        <v>46</v>
      </c>
      <c r="H11">
        <v>102</v>
      </c>
      <c r="I11">
        <v>20</v>
      </c>
    </row>
    <row r="12" spans="1:9" x14ac:dyDescent="0.35">
      <c r="A12" s="8">
        <v>3046</v>
      </c>
      <c r="D12" s="8">
        <v>4281</v>
      </c>
      <c r="G12" t="s">
        <v>47</v>
      </c>
      <c r="H12">
        <v>0</v>
      </c>
    </row>
    <row r="13" spans="1:9" x14ac:dyDescent="0.35">
      <c r="A13" s="8">
        <v>3064</v>
      </c>
      <c r="D13" s="8">
        <v>4354</v>
      </c>
      <c r="G13" t="s">
        <v>48</v>
      </c>
      <c r="H13">
        <v>23</v>
      </c>
    </row>
    <row r="14" spans="1:9" x14ac:dyDescent="0.35">
      <c r="A14" s="8">
        <v>3115</v>
      </c>
      <c r="D14" s="8">
        <v>4379</v>
      </c>
      <c r="G14" t="s">
        <v>49</v>
      </c>
      <c r="H14">
        <v>-9.340782105696535</v>
      </c>
    </row>
    <row r="15" spans="1:9" x14ac:dyDescent="0.35">
      <c r="A15" s="8">
        <v>3145</v>
      </c>
      <c r="D15" s="8">
        <v>4428</v>
      </c>
      <c r="G15" s="12" t="s">
        <v>50</v>
      </c>
      <c r="H15" s="12">
        <v>1.3619659673708216E-9</v>
      </c>
    </row>
    <row r="16" spans="1:9" x14ac:dyDescent="0.35">
      <c r="A16" s="8">
        <v>3151</v>
      </c>
      <c r="D16" s="8">
        <v>4501</v>
      </c>
      <c r="G16" t="s">
        <v>51</v>
      </c>
      <c r="H16">
        <v>1.7138715277470482</v>
      </c>
    </row>
    <row r="17" spans="1:9" x14ac:dyDescent="0.35">
      <c r="A17" s="8">
        <v>3248</v>
      </c>
      <c r="D17" s="8">
        <v>4660</v>
      </c>
      <c r="G17" t="s">
        <v>52</v>
      </c>
      <c r="H17">
        <v>2.7239319347416431E-9</v>
      </c>
    </row>
    <row r="18" spans="1:9" ht="16" thickBot="1" x14ac:dyDescent="0.4">
      <c r="A18" s="8">
        <v>3253</v>
      </c>
      <c r="D18" s="8">
        <v>4699</v>
      </c>
      <c r="G18" s="9" t="s">
        <v>53</v>
      </c>
      <c r="H18" s="9">
        <v>2.0686576104190491</v>
      </c>
      <c r="I18" s="9"/>
    </row>
    <row r="19" spans="1:9" x14ac:dyDescent="0.35">
      <c r="A19" s="8">
        <v>3279</v>
      </c>
      <c r="D19" s="8">
        <v>4769</v>
      </c>
    </row>
    <row r="20" spans="1:9" x14ac:dyDescent="0.35">
      <c r="A20" s="8">
        <v>3286</v>
      </c>
      <c r="D20" s="8">
        <v>4789</v>
      </c>
      <c r="G20" s="25" t="s">
        <v>99</v>
      </c>
      <c r="H20" s="26"/>
      <c r="I20" s="27"/>
    </row>
    <row r="21" spans="1:9" x14ac:dyDescent="0.35">
      <c r="A21" s="8">
        <v>3311</v>
      </c>
      <c r="D21" s="8">
        <v>4887</v>
      </c>
      <c r="G21" s="28"/>
      <c r="H21" s="29"/>
      <c r="I21" s="30"/>
    </row>
    <row r="22" spans="1:9" x14ac:dyDescent="0.35">
      <c r="A22" s="8">
        <v>3312</v>
      </c>
      <c r="D22" s="8">
        <v>4930</v>
      </c>
    </row>
    <row r="23" spans="1:9" x14ac:dyDescent="0.35">
      <c r="A23" s="8">
        <v>3326</v>
      </c>
      <c r="D23" s="8">
        <v>5091</v>
      </c>
    </row>
    <row r="24" spans="1:9" x14ac:dyDescent="0.35">
      <c r="A24" s="8">
        <v>3367</v>
      </c>
      <c r="D24" s="8">
        <v>5123</v>
      </c>
      <c r="G24" s="13" t="s">
        <v>100</v>
      </c>
    </row>
    <row r="25" spans="1:9" x14ac:dyDescent="0.35">
      <c r="A25" s="8">
        <v>3378</v>
      </c>
      <c r="D25" s="8">
        <v>5133</v>
      </c>
      <c r="G25" t="s">
        <v>101</v>
      </c>
    </row>
    <row r="26" spans="1:9" x14ac:dyDescent="0.35">
      <c r="A26" s="8">
        <v>3401</v>
      </c>
      <c r="D26" s="8">
        <v>5273</v>
      </c>
      <c r="G26" t="s">
        <v>102</v>
      </c>
    </row>
    <row r="27" spans="1:9" x14ac:dyDescent="0.35">
      <c r="A27" s="8">
        <v>3410</v>
      </c>
      <c r="D27" s="8">
        <v>5385</v>
      </c>
      <c r="G27" s="31" t="s">
        <v>103</v>
      </c>
      <c r="H27" s="32"/>
    </row>
    <row r="28" spans="1:9" x14ac:dyDescent="0.35">
      <c r="A28" s="8">
        <v>3419</v>
      </c>
      <c r="D28" s="8">
        <v>5567</v>
      </c>
      <c r="G28" s="33"/>
      <c r="H28" s="34"/>
    </row>
    <row r="29" spans="1:9" x14ac:dyDescent="0.35">
      <c r="A29" s="8">
        <v>3423</v>
      </c>
      <c r="D29" s="8">
        <v>5568</v>
      </c>
      <c r="G29" s="7" t="s">
        <v>64</v>
      </c>
      <c r="H29" t="s">
        <v>63</v>
      </c>
      <c r="I29" t="s">
        <v>39</v>
      </c>
    </row>
    <row r="30" spans="1:9" x14ac:dyDescent="0.35">
      <c r="A30" s="8">
        <v>3424</v>
      </c>
      <c r="D30" s="8">
        <v>6009</v>
      </c>
      <c r="G30">
        <v>1408.0079365079366</v>
      </c>
      <c r="H30">
        <v>2515.5238095238096</v>
      </c>
      <c r="I30">
        <v>3923.531746031746</v>
      </c>
    </row>
    <row r="31" spans="1:9" x14ac:dyDescent="0.35">
      <c r="A31" s="8">
        <v>3425</v>
      </c>
      <c r="D31" s="8" t="s">
        <v>34</v>
      </c>
    </row>
    <row r="32" spans="1:9" x14ac:dyDescent="0.35">
      <c r="A32" s="8">
        <v>3431</v>
      </c>
      <c r="G32" s="18" t="s">
        <v>65</v>
      </c>
    </row>
    <row r="33" spans="1:7" x14ac:dyDescent="0.35">
      <c r="A33" s="8">
        <v>3439</v>
      </c>
      <c r="G33" s="19">
        <f>GETPIVOTDATA("Average of trips_pool",$G$29)/GETPIVOTDATA("Average of Total trips ",$G$29)</f>
        <v>0.35886237901145918</v>
      </c>
    </row>
    <row r="34" spans="1:7" x14ac:dyDescent="0.35">
      <c r="A34" s="8">
        <v>3466</v>
      </c>
      <c r="G34" s="19"/>
    </row>
    <row r="35" spans="1:7" x14ac:dyDescent="0.35">
      <c r="A35" s="8">
        <v>3472</v>
      </c>
      <c r="G35" s="19" t="s">
        <v>66</v>
      </c>
    </row>
    <row r="36" spans="1:7" x14ac:dyDescent="0.35">
      <c r="A36" s="8">
        <v>3481</v>
      </c>
      <c r="G36" s="20">
        <f>GETPIVOTDATA("Average of trips_express",$G$29)/GETPIVOTDATA("Average of Total trips ",$G$29)</f>
        <v>0.64113762098854088</v>
      </c>
    </row>
    <row r="37" spans="1:7" x14ac:dyDescent="0.35">
      <c r="A37" s="8">
        <v>3482</v>
      </c>
    </row>
    <row r="38" spans="1:7" x14ac:dyDescent="0.35">
      <c r="A38" s="8">
        <v>3485</v>
      </c>
    </row>
    <row r="39" spans="1:7" x14ac:dyDescent="0.35">
      <c r="A39" s="8">
        <v>3501</v>
      </c>
    </row>
    <row r="40" spans="1:7" x14ac:dyDescent="0.35">
      <c r="A40" s="8">
        <v>3506</v>
      </c>
    </row>
    <row r="41" spans="1:7" x14ac:dyDescent="0.35">
      <c r="A41" s="8">
        <v>3516</v>
      </c>
    </row>
    <row r="42" spans="1:7" x14ac:dyDescent="0.35">
      <c r="A42" s="8">
        <v>3528</v>
      </c>
    </row>
    <row r="43" spans="1:7" x14ac:dyDescent="0.35">
      <c r="A43" s="8">
        <v>3546</v>
      </c>
    </row>
    <row r="44" spans="1:7" x14ac:dyDescent="0.35">
      <c r="A44" s="8">
        <v>3561</v>
      </c>
    </row>
    <row r="45" spans="1:7" x14ac:dyDescent="0.35">
      <c r="A45" s="8">
        <v>3564</v>
      </c>
    </row>
    <row r="46" spans="1:7" x14ac:dyDescent="0.35">
      <c r="A46" s="8">
        <v>3574</v>
      </c>
    </row>
    <row r="47" spans="1:7" x14ac:dyDescent="0.35">
      <c r="A47" s="8">
        <v>3575</v>
      </c>
    </row>
    <row r="48" spans="1:7" x14ac:dyDescent="0.35">
      <c r="A48" s="8">
        <v>3579</v>
      </c>
    </row>
    <row r="49" spans="1:1" x14ac:dyDescent="0.35">
      <c r="A49" s="8">
        <v>3606</v>
      </c>
    </row>
    <row r="50" spans="1:1" x14ac:dyDescent="0.35">
      <c r="A50" s="8">
        <v>3613</v>
      </c>
    </row>
    <row r="51" spans="1:1" x14ac:dyDescent="0.35">
      <c r="A51" s="8">
        <v>3616</v>
      </c>
    </row>
    <row r="52" spans="1:1" x14ac:dyDescent="0.35">
      <c r="A52" s="8">
        <v>3618</v>
      </c>
    </row>
    <row r="53" spans="1:1" x14ac:dyDescent="0.35">
      <c r="A53" s="8">
        <v>3623</v>
      </c>
    </row>
    <row r="54" spans="1:1" x14ac:dyDescent="0.35">
      <c r="A54" s="8">
        <v>3637</v>
      </c>
    </row>
    <row r="55" spans="1:1" x14ac:dyDescent="0.35">
      <c r="A55" s="8">
        <v>3642</v>
      </c>
    </row>
    <row r="56" spans="1:1" x14ac:dyDescent="0.35">
      <c r="A56" s="8">
        <v>3658</v>
      </c>
    </row>
    <row r="57" spans="1:1" x14ac:dyDescent="0.35">
      <c r="A57" s="8">
        <v>3666</v>
      </c>
    </row>
    <row r="58" spans="1:1" x14ac:dyDescent="0.35">
      <c r="A58" s="8">
        <v>3694</v>
      </c>
    </row>
    <row r="59" spans="1:1" x14ac:dyDescent="0.35">
      <c r="A59" s="8">
        <v>3701</v>
      </c>
    </row>
    <row r="60" spans="1:1" x14ac:dyDescent="0.35">
      <c r="A60" s="8">
        <v>3709</v>
      </c>
    </row>
    <row r="61" spans="1:1" x14ac:dyDescent="0.35">
      <c r="A61" s="8">
        <v>3711</v>
      </c>
    </row>
    <row r="62" spans="1:1" x14ac:dyDescent="0.35">
      <c r="A62" s="8">
        <v>3716</v>
      </c>
    </row>
    <row r="63" spans="1:1" x14ac:dyDescent="0.35">
      <c r="A63" s="8">
        <v>3729</v>
      </c>
    </row>
    <row r="64" spans="1:1" x14ac:dyDescent="0.35">
      <c r="A64" s="8">
        <v>3732</v>
      </c>
    </row>
    <row r="65" spans="1:1" x14ac:dyDescent="0.35">
      <c r="A65" s="8">
        <v>3759</v>
      </c>
    </row>
    <row r="66" spans="1:1" x14ac:dyDescent="0.35">
      <c r="A66" s="8">
        <v>3761</v>
      </c>
    </row>
    <row r="67" spans="1:1" x14ac:dyDescent="0.35">
      <c r="A67" s="8">
        <v>3772</v>
      </c>
    </row>
    <row r="68" spans="1:1" x14ac:dyDescent="0.35">
      <c r="A68" s="8">
        <v>3773</v>
      </c>
    </row>
    <row r="69" spans="1:1" x14ac:dyDescent="0.35">
      <c r="A69" s="8">
        <v>3781</v>
      </c>
    </row>
    <row r="70" spans="1:1" x14ac:dyDescent="0.35">
      <c r="A70" s="8">
        <v>3784</v>
      </c>
    </row>
    <row r="71" spans="1:1" x14ac:dyDescent="0.35">
      <c r="A71" s="8">
        <v>3788</v>
      </c>
    </row>
    <row r="72" spans="1:1" x14ac:dyDescent="0.35">
      <c r="A72" s="8">
        <v>3809</v>
      </c>
    </row>
    <row r="73" spans="1:1" x14ac:dyDescent="0.35">
      <c r="A73" s="8">
        <v>3819</v>
      </c>
    </row>
    <row r="74" spans="1:1" x14ac:dyDescent="0.35">
      <c r="A74" s="8">
        <v>3824</v>
      </c>
    </row>
    <row r="75" spans="1:1" x14ac:dyDescent="0.35">
      <c r="A75" s="8">
        <v>3838</v>
      </c>
    </row>
    <row r="76" spans="1:1" x14ac:dyDescent="0.35">
      <c r="A76" s="8">
        <v>3843</v>
      </c>
    </row>
    <row r="77" spans="1:1" x14ac:dyDescent="0.35">
      <c r="A77" s="8">
        <v>3852</v>
      </c>
    </row>
    <row r="78" spans="1:1" x14ac:dyDescent="0.35">
      <c r="A78" s="8">
        <v>3856</v>
      </c>
    </row>
    <row r="79" spans="1:1" x14ac:dyDescent="0.35">
      <c r="A79" s="8">
        <v>3863</v>
      </c>
    </row>
    <row r="80" spans="1:1" x14ac:dyDescent="0.35">
      <c r="A80" s="8">
        <v>3867</v>
      </c>
    </row>
    <row r="81" spans="1:1" x14ac:dyDescent="0.35">
      <c r="A81" s="8">
        <v>3869</v>
      </c>
    </row>
    <row r="82" spans="1:1" x14ac:dyDescent="0.35">
      <c r="A82" s="8">
        <v>3872</v>
      </c>
    </row>
    <row r="83" spans="1:1" x14ac:dyDescent="0.35">
      <c r="A83" s="8">
        <v>3884</v>
      </c>
    </row>
    <row r="84" spans="1:1" x14ac:dyDescent="0.35">
      <c r="A84" s="8">
        <v>3893</v>
      </c>
    </row>
    <row r="85" spans="1:1" x14ac:dyDescent="0.35">
      <c r="A85" s="8">
        <v>3929</v>
      </c>
    </row>
    <row r="86" spans="1:1" x14ac:dyDescent="0.35">
      <c r="A86" s="8">
        <v>3944</v>
      </c>
    </row>
    <row r="87" spans="1:1" x14ac:dyDescent="0.35">
      <c r="A87" s="8">
        <v>3951</v>
      </c>
    </row>
    <row r="88" spans="1:1" x14ac:dyDescent="0.35">
      <c r="A88" s="8">
        <v>3953</v>
      </c>
    </row>
    <row r="89" spans="1:1" x14ac:dyDescent="0.35">
      <c r="A89" s="8">
        <v>3984</v>
      </c>
    </row>
    <row r="90" spans="1:1" x14ac:dyDescent="0.35">
      <c r="A90" s="8">
        <v>4009</v>
      </c>
    </row>
    <row r="91" spans="1:1" x14ac:dyDescent="0.35">
      <c r="A91" s="8">
        <v>4020</v>
      </c>
    </row>
    <row r="92" spans="1:1" x14ac:dyDescent="0.35">
      <c r="A92" s="8">
        <v>4047</v>
      </c>
    </row>
    <row r="93" spans="1:1" x14ac:dyDescent="0.35">
      <c r="A93" s="8">
        <v>4133</v>
      </c>
    </row>
    <row r="94" spans="1:1" x14ac:dyDescent="0.35">
      <c r="A94" s="8">
        <v>4158</v>
      </c>
    </row>
    <row r="95" spans="1:1" x14ac:dyDescent="0.35">
      <c r="A95" s="8">
        <v>4163</v>
      </c>
    </row>
    <row r="96" spans="1:1" x14ac:dyDescent="0.35">
      <c r="A96" s="8">
        <v>4175</v>
      </c>
    </row>
    <row r="97" spans="1:1" x14ac:dyDescent="0.35">
      <c r="A97" s="8">
        <v>4223</v>
      </c>
    </row>
    <row r="98" spans="1:1" x14ac:dyDescent="0.35">
      <c r="A98" s="8">
        <v>4227</v>
      </c>
    </row>
    <row r="99" spans="1:1" x14ac:dyDescent="0.35">
      <c r="A99" s="8">
        <v>4236</v>
      </c>
    </row>
    <row r="100" spans="1:1" x14ac:dyDescent="0.35">
      <c r="A100" s="8">
        <v>4241</v>
      </c>
    </row>
    <row r="101" spans="1:1" x14ac:dyDescent="0.35">
      <c r="A101" s="8">
        <v>4272</v>
      </c>
    </row>
    <row r="102" spans="1:1" x14ac:dyDescent="0.35">
      <c r="A102" s="8">
        <v>4304</v>
      </c>
    </row>
    <row r="103" spans="1:1" x14ac:dyDescent="0.35">
      <c r="A103" s="8">
        <v>4330</v>
      </c>
    </row>
    <row r="104" spans="1:1" x14ac:dyDescent="0.35">
      <c r="A104" s="8">
        <v>4367</v>
      </c>
    </row>
    <row r="105" spans="1:1" x14ac:dyDescent="0.35">
      <c r="A105" s="8">
        <v>4373</v>
      </c>
    </row>
    <row r="106" spans="1:1" x14ac:dyDescent="0.35">
      <c r="A106" s="8">
        <v>4412</v>
      </c>
    </row>
    <row r="107" spans="1:1" x14ac:dyDescent="0.35">
      <c r="A107" s="8">
        <v>4427</v>
      </c>
    </row>
    <row r="108" spans="1:1" x14ac:dyDescent="0.35">
      <c r="A108" s="8">
        <v>4442</v>
      </c>
    </row>
    <row r="109" spans="1:1" x14ac:dyDescent="0.35">
      <c r="A109" s="8">
        <v>4448</v>
      </c>
    </row>
    <row r="110" spans="1:1" x14ac:dyDescent="0.35">
      <c r="A110" s="8">
        <v>4481</v>
      </c>
    </row>
    <row r="111" spans="1:1" x14ac:dyDescent="0.35">
      <c r="A111" s="8">
        <v>4551</v>
      </c>
    </row>
    <row r="112" spans="1:1" x14ac:dyDescent="0.35">
      <c r="A112" s="8">
        <v>4576</v>
      </c>
    </row>
    <row r="113" spans="1:1" x14ac:dyDescent="0.35">
      <c r="A113" s="8" t="s">
        <v>34</v>
      </c>
    </row>
  </sheetData>
  <mergeCells count="6">
    <mergeCell ref="G20:I21"/>
    <mergeCell ref="G27:H28"/>
    <mergeCell ref="G6:I7"/>
    <mergeCell ref="A1:G1"/>
    <mergeCell ref="A2:G2"/>
    <mergeCell ref="A3:G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632B5-16BA-4B00-9831-FE6422224F2E}">
  <dimension ref="A1:R116"/>
  <sheetViews>
    <sheetView topLeftCell="A15" workbookViewId="0">
      <selection activeCell="D15" sqref="D15"/>
    </sheetView>
  </sheetViews>
  <sheetFormatPr defaultRowHeight="15.5" x14ac:dyDescent="0.35"/>
  <cols>
    <col min="1" max="1" width="12.25" bestFit="1" customWidth="1"/>
    <col min="2" max="2" width="24" bestFit="1" customWidth="1"/>
    <col min="3" max="3" width="10.25" customWidth="1"/>
    <col min="4" max="4" width="13.75" bestFit="1" customWidth="1"/>
    <col min="5" max="5" width="12.25" bestFit="1" customWidth="1"/>
    <col min="6" max="6" width="41.1640625" bestFit="1" customWidth="1"/>
    <col min="7" max="7" width="11.75" bestFit="1" customWidth="1"/>
    <col min="10" max="10" width="21" customWidth="1"/>
    <col min="15" max="15" width="12.25" bestFit="1" customWidth="1"/>
    <col min="16" max="16" width="24" bestFit="1" customWidth="1"/>
    <col min="18" max="18" width="41.1640625" bestFit="1" customWidth="1"/>
    <col min="19" max="19" width="12.25" bestFit="1" customWidth="1"/>
    <col min="20" max="20" width="24" bestFit="1" customWidth="1"/>
  </cols>
  <sheetData>
    <row r="1" spans="1:18" x14ac:dyDescent="0.35">
      <c r="A1" s="40" t="s">
        <v>130</v>
      </c>
      <c r="B1" s="40"/>
      <c r="C1" s="40"/>
      <c r="D1" s="40"/>
      <c r="E1" s="40"/>
      <c r="F1" s="40"/>
    </row>
    <row r="2" spans="1:18" x14ac:dyDescent="0.35">
      <c r="A2" s="40"/>
      <c r="B2" s="40"/>
      <c r="C2" s="40"/>
      <c r="D2" s="40"/>
      <c r="E2" s="40"/>
      <c r="F2" s="40"/>
    </row>
    <row r="3" spans="1:18" x14ac:dyDescent="0.35">
      <c r="A3" s="41" t="s">
        <v>131</v>
      </c>
      <c r="B3" s="41"/>
      <c r="C3" s="41"/>
      <c r="D3" s="41"/>
      <c r="E3" s="41"/>
      <c r="F3" s="41"/>
    </row>
    <row r="4" spans="1:18" x14ac:dyDescent="0.35">
      <c r="A4" s="41" t="s">
        <v>132</v>
      </c>
      <c r="B4" s="41"/>
      <c r="C4" s="41"/>
      <c r="D4" s="41"/>
      <c r="E4" s="41"/>
      <c r="F4" s="41"/>
    </row>
    <row r="6" spans="1:18" x14ac:dyDescent="0.35">
      <c r="B6" s="41" t="s">
        <v>133</v>
      </c>
      <c r="C6" s="41"/>
      <c r="D6" s="41"/>
      <c r="E6" s="41"/>
      <c r="F6" s="41"/>
      <c r="G6" s="41"/>
      <c r="H6" s="41"/>
      <c r="I6" s="41"/>
      <c r="J6" s="41"/>
    </row>
    <row r="7" spans="1:18" x14ac:dyDescent="0.35">
      <c r="B7" s="41" t="s">
        <v>134</v>
      </c>
      <c r="C7" s="41"/>
      <c r="D7" s="41"/>
      <c r="E7" s="41"/>
      <c r="F7" s="41"/>
      <c r="G7" s="41"/>
      <c r="H7" s="41"/>
      <c r="I7" s="41"/>
      <c r="J7" s="41"/>
    </row>
    <row r="9" spans="1:18" x14ac:dyDescent="0.35">
      <c r="B9" s="21" t="s">
        <v>67</v>
      </c>
      <c r="C9" s="21"/>
      <c r="D9" s="21" t="s">
        <v>68</v>
      </c>
      <c r="F9" t="s">
        <v>41</v>
      </c>
    </row>
    <row r="10" spans="1:18" ht="16" thickBot="1" x14ac:dyDescent="0.4">
      <c r="B10" t="s">
        <v>58</v>
      </c>
      <c r="D10" t="s">
        <v>58</v>
      </c>
      <c r="G10" s="17" t="s">
        <v>60</v>
      </c>
      <c r="H10" s="17">
        <f>H12-G12</f>
        <v>1118.8098541336585</v>
      </c>
    </row>
    <row r="11" spans="1:18" x14ac:dyDescent="0.35">
      <c r="B11">
        <v>13309.650179396602</v>
      </c>
      <c r="D11">
        <v>17301.588365887997</v>
      </c>
      <c r="F11" s="10"/>
      <c r="G11" s="10" t="s">
        <v>42</v>
      </c>
      <c r="H11" s="10" t="s">
        <v>43</v>
      </c>
    </row>
    <row r="12" spans="1:18" x14ac:dyDescent="0.35">
      <c r="B12">
        <v>12519.632637009901</v>
      </c>
      <c r="D12">
        <v>17436.547007171597</v>
      </c>
      <c r="F12" t="s">
        <v>44</v>
      </c>
      <c r="G12">
        <v>15598.2896848335</v>
      </c>
      <c r="H12">
        <v>16717.099538967159</v>
      </c>
    </row>
    <row r="13" spans="1:18" ht="16" thickBot="1" x14ac:dyDescent="0.4">
      <c r="B13">
        <v>16643.544704521701</v>
      </c>
      <c r="D13">
        <v>15299.526101757299</v>
      </c>
      <c r="F13" t="s">
        <v>45</v>
      </c>
      <c r="G13">
        <v>8579359.6626166198</v>
      </c>
      <c r="H13">
        <v>5499072.2486820724</v>
      </c>
    </row>
    <row r="14" spans="1:18" x14ac:dyDescent="0.35">
      <c r="B14">
        <v>14855.3891521115</v>
      </c>
      <c r="D14">
        <v>15132.598487945201</v>
      </c>
      <c r="F14" t="s">
        <v>46</v>
      </c>
      <c r="G14">
        <v>106</v>
      </c>
      <c r="H14">
        <v>20</v>
      </c>
      <c r="R14" s="10"/>
    </row>
    <row r="15" spans="1:18" x14ac:dyDescent="0.35">
      <c r="B15">
        <v>12258.594332059201</v>
      </c>
      <c r="D15">
        <v>15503.394151424502</v>
      </c>
      <c r="F15" t="s">
        <v>47</v>
      </c>
      <c r="G15">
        <v>0</v>
      </c>
    </row>
    <row r="16" spans="1:18" x14ac:dyDescent="0.35">
      <c r="B16">
        <v>16531.630080146999</v>
      </c>
      <c r="D16">
        <v>16926.481444396602</v>
      </c>
      <c r="F16" t="s">
        <v>48</v>
      </c>
      <c r="G16">
        <v>31</v>
      </c>
    </row>
    <row r="17" spans="2:18" x14ac:dyDescent="0.35">
      <c r="B17">
        <v>18411.553712155899</v>
      </c>
      <c r="D17">
        <v>15098.216910674801</v>
      </c>
      <c r="F17" t="s">
        <v>49</v>
      </c>
      <c r="G17">
        <v>-1.8754167901343988</v>
      </c>
    </row>
    <row r="18" spans="2:18" x14ac:dyDescent="0.35">
      <c r="B18">
        <v>20988.135198138101</v>
      </c>
      <c r="D18">
        <v>17498.078035979699</v>
      </c>
      <c r="F18" t="s">
        <v>50</v>
      </c>
      <c r="G18">
        <v>3.509091995441483E-2</v>
      </c>
    </row>
    <row r="19" spans="2:18" x14ac:dyDescent="0.35">
      <c r="B19">
        <v>19388.081097136401</v>
      </c>
      <c r="D19">
        <v>18352.729887393602</v>
      </c>
      <c r="F19" t="s">
        <v>51</v>
      </c>
      <c r="G19">
        <v>1.6955187825458664</v>
      </c>
    </row>
    <row r="20" spans="2:18" x14ac:dyDescent="0.35">
      <c r="B20">
        <v>12488.2656891609</v>
      </c>
      <c r="D20">
        <v>18726.812038869903</v>
      </c>
      <c r="F20" s="12" t="s">
        <v>52</v>
      </c>
      <c r="G20" s="12">
        <v>7.0181839908829702E-2</v>
      </c>
    </row>
    <row r="21" spans="2:18" ht="16" thickBot="1" x14ac:dyDescent="0.4">
      <c r="B21">
        <v>14065.9072723352</v>
      </c>
      <c r="D21">
        <v>12728.2544152013</v>
      </c>
      <c r="F21" s="9" t="s">
        <v>53</v>
      </c>
      <c r="G21" s="9">
        <v>2.0395134463964082</v>
      </c>
      <c r="H21" s="9"/>
    </row>
    <row r="22" spans="2:18" x14ac:dyDescent="0.35">
      <c r="B22">
        <v>14649.817291669198</v>
      </c>
      <c r="D22">
        <v>15380.267997773401</v>
      </c>
    </row>
    <row r="23" spans="2:18" x14ac:dyDescent="0.35">
      <c r="B23">
        <v>13670.439085107999</v>
      </c>
      <c r="D23">
        <v>16597.963622004099</v>
      </c>
      <c r="F23" s="31" t="s">
        <v>129</v>
      </c>
      <c r="G23" s="32"/>
    </row>
    <row r="24" spans="2:18" ht="16" thickBot="1" x14ac:dyDescent="0.4">
      <c r="B24">
        <v>18640.055116879201</v>
      </c>
      <c r="D24">
        <v>21137.3553956467</v>
      </c>
      <c r="F24" s="38"/>
      <c r="G24" s="39"/>
      <c r="R24" s="9"/>
    </row>
    <row r="25" spans="2:18" x14ac:dyDescent="0.35">
      <c r="B25">
        <v>17533.864007751301</v>
      </c>
      <c r="D25">
        <v>14985.779993752003</v>
      </c>
      <c r="F25" s="38"/>
      <c r="G25" s="39"/>
    </row>
    <row r="26" spans="2:18" x14ac:dyDescent="0.35">
      <c r="B26">
        <v>17201.564527110699</v>
      </c>
      <c r="D26">
        <v>16997.505813991796</v>
      </c>
      <c r="F26" s="33"/>
      <c r="G26" s="34"/>
    </row>
    <row r="27" spans="2:18" x14ac:dyDescent="0.35">
      <c r="B27">
        <v>13032.723511181601</v>
      </c>
      <c r="D27">
        <v>13697.946494190197</v>
      </c>
    </row>
    <row r="28" spans="2:18" x14ac:dyDescent="0.35">
      <c r="B28">
        <v>10812.818009470298</v>
      </c>
      <c r="D28">
        <v>22299.567002027499</v>
      </c>
    </row>
    <row r="29" spans="2:18" x14ac:dyDescent="0.35">
      <c r="B29">
        <v>15379.725568584799</v>
      </c>
      <c r="D29">
        <v>14747.6765850064</v>
      </c>
    </row>
    <row r="30" spans="2:18" x14ac:dyDescent="0.35">
      <c r="B30">
        <v>15739.949930171799</v>
      </c>
      <c r="D30">
        <v>18493.701028248499</v>
      </c>
    </row>
    <row r="31" spans="2:18" x14ac:dyDescent="0.35">
      <c r="B31">
        <v>13937.607302288401</v>
      </c>
    </row>
    <row r="32" spans="2:18" x14ac:dyDescent="0.35">
      <c r="B32">
        <v>14758.751367889101</v>
      </c>
    </row>
    <row r="33" spans="2:2" x14ac:dyDescent="0.35">
      <c r="B33">
        <v>18312.867432762501</v>
      </c>
    </row>
    <row r="34" spans="2:2" x14ac:dyDescent="0.35">
      <c r="B34">
        <v>17866.3003641867</v>
      </c>
    </row>
    <row r="35" spans="2:2" x14ac:dyDescent="0.35">
      <c r="B35">
        <v>15801.076969823502</v>
      </c>
    </row>
    <row r="36" spans="2:2" x14ac:dyDescent="0.35">
      <c r="B36">
        <v>13925.603320765898</v>
      </c>
    </row>
    <row r="37" spans="2:2" x14ac:dyDescent="0.35">
      <c r="B37">
        <v>9725.5892372954004</v>
      </c>
    </row>
    <row r="38" spans="2:2" x14ac:dyDescent="0.35">
      <c r="B38">
        <v>16234.081041862999</v>
      </c>
    </row>
    <row r="39" spans="2:2" x14ac:dyDescent="0.35">
      <c r="B39">
        <v>15316.900612892099</v>
      </c>
    </row>
    <row r="40" spans="2:2" x14ac:dyDescent="0.35">
      <c r="B40">
        <v>14446.968971307499</v>
      </c>
    </row>
    <row r="41" spans="2:2" x14ac:dyDescent="0.35">
      <c r="B41">
        <v>17253.027016036001</v>
      </c>
    </row>
    <row r="42" spans="2:2" x14ac:dyDescent="0.35">
      <c r="B42">
        <v>12788.216830405101</v>
      </c>
    </row>
    <row r="43" spans="2:2" x14ac:dyDescent="0.35">
      <c r="B43">
        <v>12323.115671332202</v>
      </c>
    </row>
    <row r="44" spans="2:2" x14ac:dyDescent="0.35">
      <c r="B44">
        <v>17190.584923411701</v>
      </c>
    </row>
    <row r="45" spans="2:2" x14ac:dyDescent="0.35">
      <c r="B45">
        <v>12479.6372069309</v>
      </c>
    </row>
    <row r="46" spans="2:2" x14ac:dyDescent="0.35">
      <c r="B46">
        <v>18087.779359599299</v>
      </c>
    </row>
    <row r="47" spans="2:2" x14ac:dyDescent="0.35">
      <c r="B47">
        <v>13781.064961801199</v>
      </c>
    </row>
    <row r="48" spans="2:2" x14ac:dyDescent="0.35">
      <c r="B48">
        <v>14801.3463723489</v>
      </c>
    </row>
    <row r="49" spans="2:2" x14ac:dyDescent="0.35">
      <c r="B49">
        <v>18142.6820230878</v>
      </c>
    </row>
    <row r="50" spans="2:2" x14ac:dyDescent="0.35">
      <c r="B50">
        <v>19702.951422005401</v>
      </c>
    </row>
    <row r="51" spans="2:2" x14ac:dyDescent="0.35">
      <c r="B51">
        <v>16279.982186056499</v>
      </c>
    </row>
    <row r="52" spans="2:2" x14ac:dyDescent="0.35">
      <c r="B52">
        <v>15459.254626208702</v>
      </c>
    </row>
    <row r="53" spans="2:2" x14ac:dyDescent="0.35">
      <c r="B53">
        <v>17396.811218271199</v>
      </c>
    </row>
    <row r="54" spans="2:2" x14ac:dyDescent="0.35">
      <c r="B54">
        <v>12955.864755628001</v>
      </c>
    </row>
    <row r="55" spans="2:2" x14ac:dyDescent="0.35">
      <c r="B55">
        <v>19850.300131301501</v>
      </c>
    </row>
    <row r="56" spans="2:2" x14ac:dyDescent="0.35">
      <c r="B56">
        <v>19933.4940213513</v>
      </c>
    </row>
    <row r="57" spans="2:2" x14ac:dyDescent="0.35">
      <c r="B57">
        <v>13010.207530857198</v>
      </c>
    </row>
    <row r="58" spans="2:2" x14ac:dyDescent="0.35">
      <c r="B58">
        <v>15947.942798399501</v>
      </c>
    </row>
    <row r="59" spans="2:2" x14ac:dyDescent="0.35">
      <c r="B59">
        <v>13839.439954563401</v>
      </c>
    </row>
    <row r="60" spans="2:2" x14ac:dyDescent="0.35">
      <c r="B60">
        <v>16110.824875267099</v>
      </c>
    </row>
    <row r="61" spans="2:2" x14ac:dyDescent="0.35">
      <c r="B61">
        <v>18577.9971152039</v>
      </c>
    </row>
    <row r="62" spans="2:2" x14ac:dyDescent="0.35">
      <c r="B62">
        <v>13925.6595550456</v>
      </c>
    </row>
    <row r="63" spans="2:2" x14ac:dyDescent="0.35">
      <c r="B63">
        <v>15415.450635779602</v>
      </c>
    </row>
    <row r="64" spans="2:2" x14ac:dyDescent="0.35">
      <c r="B64">
        <v>13413.241076137201</v>
      </c>
    </row>
    <row r="65" spans="2:2" x14ac:dyDescent="0.35">
      <c r="B65">
        <v>15396.292210055599</v>
      </c>
    </row>
    <row r="66" spans="2:2" x14ac:dyDescent="0.35">
      <c r="B66">
        <v>25909.121591444698</v>
      </c>
    </row>
    <row r="67" spans="2:2" x14ac:dyDescent="0.35">
      <c r="B67">
        <v>17527.6038382314</v>
      </c>
    </row>
    <row r="68" spans="2:2" x14ac:dyDescent="0.35">
      <c r="B68">
        <v>20879.7652295466</v>
      </c>
    </row>
    <row r="69" spans="2:2" x14ac:dyDescent="0.35">
      <c r="B69">
        <v>13341.2501598544</v>
      </c>
    </row>
    <row r="70" spans="2:2" x14ac:dyDescent="0.35">
      <c r="B70">
        <v>18090.294866168799</v>
      </c>
    </row>
    <row r="71" spans="2:2" x14ac:dyDescent="0.35">
      <c r="B71">
        <v>16101.0919461946</v>
      </c>
    </row>
    <row r="72" spans="2:2" x14ac:dyDescent="0.35">
      <c r="B72">
        <v>14256.960021505001</v>
      </c>
    </row>
    <row r="73" spans="2:2" x14ac:dyDescent="0.35">
      <c r="B73">
        <v>16325.632930472599</v>
      </c>
    </row>
    <row r="74" spans="2:2" x14ac:dyDescent="0.35">
      <c r="B74">
        <v>16295.573641493698</v>
      </c>
    </row>
    <row r="75" spans="2:2" x14ac:dyDescent="0.35">
      <c r="B75">
        <v>13329.297942400201</v>
      </c>
    </row>
    <row r="76" spans="2:2" x14ac:dyDescent="0.35">
      <c r="B76">
        <v>16992.0070113849</v>
      </c>
    </row>
    <row r="77" spans="2:2" x14ac:dyDescent="0.35">
      <c r="B77">
        <v>14315.201426756401</v>
      </c>
    </row>
    <row r="78" spans="2:2" x14ac:dyDescent="0.35">
      <c r="B78">
        <v>17161.7416867957</v>
      </c>
    </row>
    <row r="79" spans="2:2" x14ac:dyDescent="0.35">
      <c r="B79">
        <v>10897.4363102516</v>
      </c>
    </row>
    <row r="80" spans="2:2" x14ac:dyDescent="0.35">
      <c r="B80">
        <v>16015.1739550288</v>
      </c>
    </row>
    <row r="81" spans="2:2" x14ac:dyDescent="0.35">
      <c r="B81">
        <v>15925.8993718329</v>
      </c>
    </row>
    <row r="82" spans="2:2" x14ac:dyDescent="0.35">
      <c r="B82">
        <v>14851.5174825014</v>
      </c>
    </row>
    <row r="83" spans="2:2" x14ac:dyDescent="0.35">
      <c r="B83">
        <v>14955.394548480599</v>
      </c>
    </row>
    <row r="84" spans="2:2" x14ac:dyDescent="0.35">
      <c r="B84">
        <v>14237.256407488199</v>
      </c>
    </row>
    <row r="85" spans="2:2" x14ac:dyDescent="0.35">
      <c r="B85">
        <v>16432.7559075352</v>
      </c>
    </row>
    <row r="86" spans="2:2" x14ac:dyDescent="0.35">
      <c r="B86">
        <v>17900.9402218133</v>
      </c>
    </row>
    <row r="87" spans="2:2" x14ac:dyDescent="0.35">
      <c r="B87">
        <v>18050.693315147102</v>
      </c>
    </row>
    <row r="88" spans="2:2" x14ac:dyDescent="0.35">
      <c r="B88">
        <v>16271.920234801699</v>
      </c>
    </row>
    <row r="89" spans="2:2" x14ac:dyDescent="0.35">
      <c r="B89">
        <v>10203.100983762699</v>
      </c>
    </row>
    <row r="90" spans="2:2" x14ac:dyDescent="0.35">
      <c r="B90">
        <v>16662.187964245299</v>
      </c>
    </row>
    <row r="91" spans="2:2" x14ac:dyDescent="0.35">
      <c r="B91">
        <v>11788.230446699599</v>
      </c>
    </row>
    <row r="92" spans="2:2" x14ac:dyDescent="0.35">
      <c r="B92">
        <v>11588.271562247901</v>
      </c>
    </row>
    <row r="93" spans="2:2" x14ac:dyDescent="0.35">
      <c r="B93">
        <v>17255.265689141001</v>
      </c>
    </row>
    <row r="94" spans="2:2" x14ac:dyDescent="0.35">
      <c r="B94">
        <v>19242.0926940975</v>
      </c>
    </row>
    <row r="95" spans="2:2" x14ac:dyDescent="0.35">
      <c r="B95">
        <v>14310.728361241501</v>
      </c>
    </row>
    <row r="96" spans="2:2" x14ac:dyDescent="0.35">
      <c r="B96">
        <v>20033.746726394402</v>
      </c>
    </row>
    <row r="97" spans="2:2" x14ac:dyDescent="0.35">
      <c r="B97">
        <v>9733.8526712747989</v>
      </c>
    </row>
    <row r="98" spans="2:2" x14ac:dyDescent="0.35">
      <c r="B98">
        <v>11993.124655431799</v>
      </c>
    </row>
    <row r="99" spans="2:2" x14ac:dyDescent="0.35">
      <c r="B99">
        <v>14636.761777753902</v>
      </c>
    </row>
    <row r="100" spans="2:2" x14ac:dyDescent="0.35">
      <c r="B100">
        <v>21985.271788180598</v>
      </c>
    </row>
    <row r="101" spans="2:2" x14ac:dyDescent="0.35">
      <c r="B101">
        <v>17305.215982439098</v>
      </c>
    </row>
    <row r="102" spans="2:2" x14ac:dyDescent="0.35">
      <c r="B102">
        <v>15417.763324951498</v>
      </c>
    </row>
    <row r="103" spans="2:2" x14ac:dyDescent="0.35">
      <c r="B103">
        <v>19119.6730424013</v>
      </c>
    </row>
    <row r="104" spans="2:2" x14ac:dyDescent="0.35">
      <c r="B104">
        <v>11324.7674661772</v>
      </c>
    </row>
    <row r="105" spans="2:2" x14ac:dyDescent="0.35">
      <c r="B105">
        <v>15021.509591318001</v>
      </c>
    </row>
    <row r="106" spans="2:2" x14ac:dyDescent="0.35">
      <c r="B106">
        <v>14192.818270526699</v>
      </c>
    </row>
    <row r="107" spans="2:2" x14ac:dyDescent="0.35">
      <c r="B107">
        <v>6516.986858955901</v>
      </c>
    </row>
    <row r="108" spans="2:2" x14ac:dyDescent="0.35">
      <c r="B108">
        <v>17561.840997907901</v>
      </c>
    </row>
    <row r="109" spans="2:2" x14ac:dyDescent="0.35">
      <c r="B109">
        <v>14287.090405810901</v>
      </c>
    </row>
    <row r="110" spans="2:2" x14ac:dyDescent="0.35">
      <c r="B110">
        <v>19070.416439200999</v>
      </c>
    </row>
    <row r="111" spans="2:2" x14ac:dyDescent="0.35">
      <c r="B111">
        <v>13557.742394424</v>
      </c>
    </row>
    <row r="112" spans="2:2" x14ac:dyDescent="0.35">
      <c r="B112">
        <v>21063.978849096999</v>
      </c>
    </row>
    <row r="113" spans="2:2" x14ac:dyDescent="0.35">
      <c r="B113">
        <v>13721.893645561799</v>
      </c>
    </row>
    <row r="114" spans="2:2" x14ac:dyDescent="0.35">
      <c r="B114">
        <v>15706.8840483163</v>
      </c>
    </row>
    <row r="115" spans="2:2" x14ac:dyDescent="0.35">
      <c r="B115">
        <v>15139.729729489602</v>
      </c>
    </row>
    <row r="116" spans="2:2" x14ac:dyDescent="0.35">
      <c r="B116">
        <v>16402.973977913502</v>
      </c>
    </row>
  </sheetData>
  <mergeCells count="6">
    <mergeCell ref="F23:G26"/>
    <mergeCell ref="A1:F2"/>
    <mergeCell ref="A3:F3"/>
    <mergeCell ref="A4:F4"/>
    <mergeCell ref="B6:J6"/>
    <mergeCell ref="B7:J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AF6C8-FA4E-44FB-B084-934E16A7DDF7}">
  <dimension ref="A1:R254"/>
  <sheetViews>
    <sheetView workbookViewId="0">
      <selection activeCell="B4" sqref="B4"/>
    </sheetView>
  </sheetViews>
  <sheetFormatPr defaultRowHeight="15.5" x14ac:dyDescent="0.35"/>
  <cols>
    <col min="1" max="1" width="19" customWidth="1"/>
    <col min="3" max="3" width="5.58203125" hidden="1" customWidth="1"/>
    <col min="5" max="5" width="11.83203125" bestFit="1" customWidth="1"/>
    <col min="6" max="6" width="14.1640625" bestFit="1" customWidth="1"/>
  </cols>
  <sheetData>
    <row r="1" spans="1:18" x14ac:dyDescent="0.35">
      <c r="A1" s="42" t="s">
        <v>105</v>
      </c>
      <c r="B1" s="42"/>
      <c r="C1" s="42"/>
      <c r="D1" s="42"/>
      <c r="E1" s="42"/>
    </row>
    <row r="2" spans="1:18" x14ac:dyDescent="0.35">
      <c r="C2" s="15" t="s">
        <v>3</v>
      </c>
      <c r="D2" s="15" t="s">
        <v>4</v>
      </c>
      <c r="E2" s="15" t="s">
        <v>74</v>
      </c>
      <c r="F2" s="15" t="s">
        <v>75</v>
      </c>
    </row>
    <row r="3" spans="1:18" x14ac:dyDescent="0.35">
      <c r="C3" t="b">
        <v>0</v>
      </c>
      <c r="D3" t="b">
        <v>1</v>
      </c>
      <c r="E3" t="s">
        <v>72</v>
      </c>
      <c r="F3">
        <v>1415</v>
      </c>
      <c r="H3" s="41" t="s">
        <v>135</v>
      </c>
      <c r="I3" s="41"/>
      <c r="J3" s="41"/>
      <c r="K3" s="41"/>
      <c r="L3" s="41"/>
      <c r="M3" s="41"/>
      <c r="N3" s="41"/>
      <c r="O3" s="41"/>
      <c r="P3" s="41"/>
      <c r="Q3" s="41"/>
      <c r="R3" s="41"/>
    </row>
    <row r="4" spans="1:18" x14ac:dyDescent="0.35">
      <c r="C4" t="b">
        <v>1</v>
      </c>
      <c r="D4" t="b">
        <v>0</v>
      </c>
      <c r="E4" t="s">
        <v>72</v>
      </c>
      <c r="F4">
        <v>1461</v>
      </c>
      <c r="H4" s="41" t="s">
        <v>136</v>
      </c>
      <c r="I4" s="41"/>
      <c r="J4" s="41"/>
      <c r="K4" s="41"/>
      <c r="L4" s="41"/>
      <c r="M4" s="41"/>
      <c r="N4" s="41"/>
      <c r="O4" s="41"/>
      <c r="P4" s="41"/>
      <c r="Q4" s="41"/>
      <c r="R4" s="41"/>
    </row>
    <row r="5" spans="1:18" x14ac:dyDescent="0.35">
      <c r="C5" t="b">
        <v>0</v>
      </c>
      <c r="D5" t="b">
        <v>0</v>
      </c>
      <c r="E5" t="s">
        <v>72</v>
      </c>
      <c r="F5">
        <v>1362</v>
      </c>
      <c r="H5" s="41" t="s">
        <v>137</v>
      </c>
      <c r="I5" s="41"/>
      <c r="J5" s="41"/>
      <c r="K5" s="41"/>
      <c r="L5" s="41"/>
      <c r="M5" s="41"/>
      <c r="N5" s="41"/>
      <c r="O5" s="41"/>
      <c r="P5" s="41"/>
      <c r="Q5" s="41"/>
      <c r="R5" s="41"/>
    </row>
    <row r="6" spans="1:18" x14ac:dyDescent="0.35">
      <c r="C6" t="b">
        <v>1</v>
      </c>
      <c r="D6" t="b">
        <v>1</v>
      </c>
      <c r="E6" t="s">
        <v>72</v>
      </c>
      <c r="F6">
        <v>1984</v>
      </c>
      <c r="H6" s="41" t="s">
        <v>138</v>
      </c>
      <c r="I6" s="41"/>
      <c r="J6" s="41"/>
      <c r="K6" s="41"/>
      <c r="L6" s="41"/>
      <c r="M6" s="41"/>
      <c r="N6" s="41"/>
      <c r="O6" s="41"/>
      <c r="P6" s="41"/>
      <c r="Q6" s="41"/>
      <c r="R6" s="41"/>
    </row>
    <row r="7" spans="1:18" x14ac:dyDescent="0.35">
      <c r="C7" t="b">
        <v>0</v>
      </c>
      <c r="D7" t="b">
        <v>0</v>
      </c>
      <c r="E7" t="s">
        <v>72</v>
      </c>
      <c r="F7">
        <v>1371</v>
      </c>
      <c r="H7" s="41" t="s">
        <v>139</v>
      </c>
      <c r="I7" s="41"/>
      <c r="J7" s="41"/>
      <c r="K7" s="41"/>
      <c r="L7" s="41"/>
      <c r="M7" s="41"/>
      <c r="N7" s="41"/>
      <c r="O7" s="41"/>
      <c r="P7" s="41"/>
      <c r="Q7" s="41"/>
      <c r="R7" s="41"/>
    </row>
    <row r="8" spans="1:18" x14ac:dyDescent="0.35">
      <c r="C8" t="b">
        <v>1</v>
      </c>
      <c r="D8" t="b">
        <v>0</v>
      </c>
      <c r="E8" t="s">
        <v>72</v>
      </c>
      <c r="F8">
        <v>1401</v>
      </c>
      <c r="H8" s="41" t="s">
        <v>140</v>
      </c>
      <c r="I8" s="41"/>
      <c r="J8" s="41"/>
      <c r="K8" s="41"/>
      <c r="L8" s="41"/>
      <c r="M8" s="41"/>
      <c r="N8" s="41"/>
      <c r="O8" s="41"/>
      <c r="P8" s="41"/>
      <c r="Q8" s="41"/>
      <c r="R8" s="41"/>
    </row>
    <row r="9" spans="1:18" x14ac:dyDescent="0.35">
      <c r="C9" t="b">
        <v>0</v>
      </c>
      <c r="D9" t="b">
        <v>0</v>
      </c>
      <c r="E9" t="s">
        <v>72</v>
      </c>
      <c r="F9">
        <v>1216</v>
      </c>
    </row>
    <row r="10" spans="1:18" x14ac:dyDescent="0.35">
      <c r="C10" t="b">
        <v>1</v>
      </c>
      <c r="D10" t="b">
        <v>0</v>
      </c>
      <c r="E10" t="s">
        <v>72</v>
      </c>
      <c r="F10">
        <v>1691</v>
      </c>
    </row>
    <row r="11" spans="1:18" x14ac:dyDescent="0.35">
      <c r="C11" t="b">
        <v>0</v>
      </c>
      <c r="D11" t="b">
        <v>0</v>
      </c>
      <c r="E11" t="s">
        <v>72</v>
      </c>
      <c r="F11">
        <v>1248</v>
      </c>
    </row>
    <row r="12" spans="1:18" x14ac:dyDescent="0.35">
      <c r="C12" t="b">
        <v>1</v>
      </c>
      <c r="D12" t="b">
        <v>1</v>
      </c>
      <c r="E12" t="s">
        <v>72</v>
      </c>
      <c r="F12">
        <v>1815</v>
      </c>
    </row>
    <row r="13" spans="1:18" x14ac:dyDescent="0.35">
      <c r="C13" t="b">
        <v>0</v>
      </c>
      <c r="D13" t="b">
        <v>0</v>
      </c>
      <c r="E13" t="s">
        <v>72</v>
      </c>
      <c r="F13">
        <v>1594</v>
      </c>
    </row>
    <row r="14" spans="1:18" x14ac:dyDescent="0.35">
      <c r="C14" t="b">
        <v>1</v>
      </c>
      <c r="D14" t="b">
        <v>0</v>
      </c>
      <c r="E14" t="s">
        <v>72</v>
      </c>
      <c r="F14">
        <v>1629</v>
      </c>
    </row>
    <row r="15" spans="1:18" x14ac:dyDescent="0.35">
      <c r="C15" t="b">
        <v>0</v>
      </c>
      <c r="D15" t="b">
        <v>1</v>
      </c>
      <c r="E15" t="s">
        <v>72</v>
      </c>
      <c r="F15">
        <v>1640</v>
      </c>
    </row>
    <row r="16" spans="1:18" x14ac:dyDescent="0.35">
      <c r="C16" t="b">
        <v>1</v>
      </c>
      <c r="D16" t="b">
        <v>0</v>
      </c>
      <c r="E16" t="s">
        <v>72</v>
      </c>
      <c r="F16">
        <v>1173</v>
      </c>
    </row>
    <row r="17" spans="3:6" x14ac:dyDescent="0.35">
      <c r="C17" t="b">
        <v>0</v>
      </c>
      <c r="D17" t="b">
        <v>0</v>
      </c>
      <c r="E17" t="s">
        <v>72</v>
      </c>
      <c r="F17">
        <v>1853</v>
      </c>
    </row>
    <row r="18" spans="3:6" x14ac:dyDescent="0.35">
      <c r="C18" t="b">
        <v>1</v>
      </c>
      <c r="D18" t="b">
        <v>0</v>
      </c>
      <c r="E18" t="s">
        <v>72</v>
      </c>
      <c r="F18">
        <v>1145</v>
      </c>
    </row>
    <row r="19" spans="3:6" x14ac:dyDescent="0.35">
      <c r="C19" t="b">
        <v>0</v>
      </c>
      <c r="D19" t="b">
        <v>0</v>
      </c>
      <c r="E19" t="s">
        <v>72</v>
      </c>
      <c r="F19">
        <v>1490</v>
      </c>
    </row>
    <row r="20" spans="3:6" x14ac:dyDescent="0.35">
      <c r="C20" t="b">
        <v>1</v>
      </c>
      <c r="D20" t="b">
        <v>0</v>
      </c>
      <c r="E20" t="s">
        <v>72</v>
      </c>
      <c r="F20">
        <v>1560</v>
      </c>
    </row>
    <row r="21" spans="3:6" x14ac:dyDescent="0.35">
      <c r="C21" t="b">
        <v>0</v>
      </c>
      <c r="D21" t="b">
        <v>1</v>
      </c>
      <c r="E21" t="s">
        <v>72</v>
      </c>
      <c r="F21">
        <v>1916</v>
      </c>
    </row>
    <row r="22" spans="3:6" x14ac:dyDescent="0.35">
      <c r="C22" t="b">
        <v>1</v>
      </c>
      <c r="D22" t="b">
        <v>0</v>
      </c>
      <c r="E22" t="s">
        <v>72</v>
      </c>
      <c r="F22">
        <v>1664</v>
      </c>
    </row>
    <row r="23" spans="3:6" x14ac:dyDescent="0.35">
      <c r="C23" t="b">
        <v>0</v>
      </c>
      <c r="D23" t="b">
        <v>0</v>
      </c>
      <c r="E23" t="s">
        <v>72</v>
      </c>
      <c r="F23">
        <v>1039</v>
      </c>
    </row>
    <row r="24" spans="3:6" x14ac:dyDescent="0.35">
      <c r="C24" t="b">
        <v>1</v>
      </c>
      <c r="D24" t="b">
        <v>1</v>
      </c>
      <c r="E24" t="s">
        <v>72</v>
      </c>
      <c r="F24">
        <v>1741</v>
      </c>
    </row>
    <row r="25" spans="3:6" x14ac:dyDescent="0.35">
      <c r="C25" t="b">
        <v>0</v>
      </c>
      <c r="D25" t="b">
        <v>0</v>
      </c>
      <c r="E25" t="s">
        <v>72</v>
      </c>
      <c r="F25">
        <v>1596</v>
      </c>
    </row>
    <row r="26" spans="3:6" x14ac:dyDescent="0.35">
      <c r="C26" t="b">
        <v>1</v>
      </c>
      <c r="D26" t="b">
        <v>0</v>
      </c>
      <c r="E26" t="s">
        <v>72</v>
      </c>
      <c r="F26">
        <v>1408</v>
      </c>
    </row>
    <row r="27" spans="3:6" x14ac:dyDescent="0.35">
      <c r="C27" t="b">
        <v>0</v>
      </c>
      <c r="D27" t="b">
        <v>0</v>
      </c>
      <c r="E27" t="s">
        <v>72</v>
      </c>
      <c r="F27">
        <v>1248</v>
      </c>
    </row>
    <row r="28" spans="3:6" x14ac:dyDescent="0.35">
      <c r="C28" t="b">
        <v>1</v>
      </c>
      <c r="D28" t="b">
        <v>0</v>
      </c>
      <c r="E28" t="s">
        <v>72</v>
      </c>
      <c r="F28">
        <v>1304</v>
      </c>
    </row>
    <row r="29" spans="3:6" x14ac:dyDescent="0.35">
      <c r="C29" t="b">
        <v>0</v>
      </c>
      <c r="D29" t="b">
        <v>0</v>
      </c>
      <c r="E29" t="s">
        <v>72</v>
      </c>
      <c r="F29">
        <v>1268</v>
      </c>
    </row>
    <row r="30" spans="3:6" x14ac:dyDescent="0.35">
      <c r="C30" t="b">
        <v>1</v>
      </c>
      <c r="D30" t="b">
        <v>1</v>
      </c>
      <c r="E30" t="s">
        <v>72</v>
      </c>
      <c r="F30">
        <v>1498</v>
      </c>
    </row>
    <row r="31" spans="3:6" x14ac:dyDescent="0.35">
      <c r="C31" t="b">
        <v>0</v>
      </c>
      <c r="D31" t="b">
        <v>0</v>
      </c>
      <c r="E31" t="s">
        <v>72</v>
      </c>
      <c r="F31">
        <v>1519</v>
      </c>
    </row>
    <row r="32" spans="3:6" x14ac:dyDescent="0.35">
      <c r="C32" t="b">
        <v>1</v>
      </c>
      <c r="D32" t="b">
        <v>0</v>
      </c>
      <c r="E32" t="s">
        <v>72</v>
      </c>
      <c r="F32">
        <v>1744</v>
      </c>
    </row>
    <row r="33" spans="3:6" x14ac:dyDescent="0.35">
      <c r="C33" t="b">
        <v>0</v>
      </c>
      <c r="D33" t="b">
        <v>1</v>
      </c>
      <c r="E33" t="s">
        <v>72</v>
      </c>
      <c r="F33">
        <v>1502</v>
      </c>
    </row>
    <row r="34" spans="3:6" x14ac:dyDescent="0.35">
      <c r="C34" t="b">
        <v>1</v>
      </c>
      <c r="D34" t="b">
        <v>0</v>
      </c>
      <c r="E34" t="s">
        <v>72</v>
      </c>
      <c r="F34">
        <v>1555</v>
      </c>
    </row>
    <row r="35" spans="3:6" x14ac:dyDescent="0.35">
      <c r="C35" t="b">
        <v>0</v>
      </c>
      <c r="D35" t="b">
        <v>0</v>
      </c>
      <c r="E35" t="s">
        <v>72</v>
      </c>
      <c r="F35">
        <v>1620</v>
      </c>
    </row>
    <row r="36" spans="3:6" x14ac:dyDescent="0.35">
      <c r="C36" t="b">
        <v>1</v>
      </c>
      <c r="D36" t="b">
        <v>0</v>
      </c>
      <c r="E36" t="s">
        <v>72</v>
      </c>
      <c r="F36">
        <v>1021</v>
      </c>
    </row>
    <row r="37" spans="3:6" x14ac:dyDescent="0.35">
      <c r="C37" t="b">
        <v>0</v>
      </c>
      <c r="D37" t="b">
        <v>0</v>
      </c>
      <c r="E37" t="s">
        <v>72</v>
      </c>
      <c r="F37">
        <v>987</v>
      </c>
    </row>
    <row r="38" spans="3:6" x14ac:dyDescent="0.35">
      <c r="C38" t="b">
        <v>1</v>
      </c>
      <c r="D38" t="b">
        <v>0</v>
      </c>
      <c r="E38" t="s">
        <v>72</v>
      </c>
      <c r="F38">
        <v>1324</v>
      </c>
    </row>
    <row r="39" spans="3:6" x14ac:dyDescent="0.35">
      <c r="C39" t="b">
        <v>0</v>
      </c>
      <c r="D39" t="b">
        <v>1</v>
      </c>
      <c r="E39" t="s">
        <v>72</v>
      </c>
      <c r="F39">
        <v>1178</v>
      </c>
    </row>
    <row r="40" spans="3:6" x14ac:dyDescent="0.35">
      <c r="C40" t="b">
        <v>1</v>
      </c>
      <c r="D40" t="b">
        <v>0</v>
      </c>
      <c r="E40" t="s">
        <v>72</v>
      </c>
      <c r="F40">
        <v>1253</v>
      </c>
    </row>
    <row r="41" spans="3:6" x14ac:dyDescent="0.35">
      <c r="C41" t="b">
        <v>0</v>
      </c>
      <c r="D41" t="b">
        <v>0</v>
      </c>
      <c r="E41" t="s">
        <v>72</v>
      </c>
      <c r="F41">
        <v>1640</v>
      </c>
    </row>
    <row r="42" spans="3:6" x14ac:dyDescent="0.35">
      <c r="C42" t="b">
        <v>1</v>
      </c>
      <c r="D42" t="b">
        <v>1</v>
      </c>
      <c r="E42" t="s">
        <v>72</v>
      </c>
      <c r="F42">
        <v>1177</v>
      </c>
    </row>
    <row r="43" spans="3:6" x14ac:dyDescent="0.35">
      <c r="C43" t="b">
        <v>0</v>
      </c>
      <c r="D43" t="b">
        <v>0</v>
      </c>
      <c r="E43" t="s">
        <v>72</v>
      </c>
      <c r="F43">
        <v>1364</v>
      </c>
    </row>
    <row r="44" spans="3:6" x14ac:dyDescent="0.35">
      <c r="C44" t="b">
        <v>1</v>
      </c>
      <c r="D44" t="b">
        <v>0</v>
      </c>
      <c r="E44" t="s">
        <v>72</v>
      </c>
      <c r="F44">
        <v>1635</v>
      </c>
    </row>
    <row r="45" spans="3:6" x14ac:dyDescent="0.35">
      <c r="C45" t="b">
        <v>0</v>
      </c>
      <c r="D45" t="b">
        <v>0</v>
      </c>
      <c r="E45" t="s">
        <v>72</v>
      </c>
      <c r="F45">
        <v>1371</v>
      </c>
    </row>
    <row r="46" spans="3:6" x14ac:dyDescent="0.35">
      <c r="C46" t="b">
        <v>1</v>
      </c>
      <c r="D46" t="b">
        <v>0</v>
      </c>
      <c r="E46" t="s">
        <v>72</v>
      </c>
      <c r="F46">
        <v>1346</v>
      </c>
    </row>
    <row r="47" spans="3:6" x14ac:dyDescent="0.35">
      <c r="C47" t="b">
        <v>0</v>
      </c>
      <c r="D47" t="b">
        <v>0</v>
      </c>
      <c r="E47" t="s">
        <v>72</v>
      </c>
      <c r="F47">
        <v>771</v>
      </c>
    </row>
    <row r="48" spans="3:6" x14ac:dyDescent="0.35">
      <c r="C48" t="b">
        <v>1</v>
      </c>
      <c r="D48" t="b">
        <v>0</v>
      </c>
      <c r="E48" t="s">
        <v>72</v>
      </c>
      <c r="F48">
        <v>1283</v>
      </c>
    </row>
    <row r="49" spans="3:6" x14ac:dyDescent="0.35">
      <c r="C49" t="b">
        <v>0</v>
      </c>
      <c r="D49" t="b">
        <v>0</v>
      </c>
      <c r="E49" t="s">
        <v>72</v>
      </c>
      <c r="F49">
        <v>1273</v>
      </c>
    </row>
    <row r="50" spans="3:6" x14ac:dyDescent="0.35">
      <c r="C50" t="b">
        <v>1</v>
      </c>
      <c r="D50" t="b">
        <v>0</v>
      </c>
      <c r="E50" t="s">
        <v>72</v>
      </c>
      <c r="F50">
        <v>1598</v>
      </c>
    </row>
    <row r="51" spans="3:6" x14ac:dyDescent="0.35">
      <c r="C51" t="b">
        <v>0</v>
      </c>
      <c r="D51" t="b">
        <v>0</v>
      </c>
      <c r="E51" t="s">
        <v>72</v>
      </c>
      <c r="F51">
        <v>1409</v>
      </c>
    </row>
    <row r="52" spans="3:6" x14ac:dyDescent="0.35">
      <c r="C52" t="b">
        <v>1</v>
      </c>
      <c r="D52" t="b">
        <v>0</v>
      </c>
      <c r="E52" t="s">
        <v>72</v>
      </c>
      <c r="F52">
        <v>1593</v>
      </c>
    </row>
    <row r="53" spans="3:6" x14ac:dyDescent="0.35">
      <c r="C53" t="b">
        <v>0</v>
      </c>
      <c r="D53" t="b">
        <v>0</v>
      </c>
      <c r="E53" t="s">
        <v>72</v>
      </c>
      <c r="F53">
        <v>1201</v>
      </c>
    </row>
    <row r="54" spans="3:6" x14ac:dyDescent="0.35">
      <c r="C54" t="b">
        <v>1</v>
      </c>
      <c r="D54" t="b">
        <v>0</v>
      </c>
      <c r="E54" t="s">
        <v>72</v>
      </c>
      <c r="F54">
        <v>930</v>
      </c>
    </row>
    <row r="55" spans="3:6" x14ac:dyDescent="0.35">
      <c r="C55" t="b">
        <v>0</v>
      </c>
      <c r="D55" t="b">
        <v>0</v>
      </c>
      <c r="E55" t="s">
        <v>72</v>
      </c>
      <c r="F55">
        <v>1064</v>
      </c>
    </row>
    <row r="56" spans="3:6" x14ac:dyDescent="0.35">
      <c r="C56" t="b">
        <v>1</v>
      </c>
      <c r="D56" t="b">
        <v>0</v>
      </c>
      <c r="E56" t="s">
        <v>72</v>
      </c>
      <c r="F56">
        <v>1005</v>
      </c>
    </row>
    <row r="57" spans="3:6" x14ac:dyDescent="0.35">
      <c r="C57" t="b">
        <v>0</v>
      </c>
      <c r="D57" t="b">
        <v>0</v>
      </c>
      <c r="E57" t="s">
        <v>72</v>
      </c>
      <c r="F57">
        <v>1745</v>
      </c>
    </row>
    <row r="58" spans="3:6" x14ac:dyDescent="0.35">
      <c r="C58" t="b">
        <v>1</v>
      </c>
      <c r="D58" t="b">
        <v>0</v>
      </c>
      <c r="E58" t="s">
        <v>72</v>
      </c>
      <c r="F58">
        <v>1514</v>
      </c>
    </row>
    <row r="59" spans="3:6" x14ac:dyDescent="0.35">
      <c r="C59" t="b">
        <v>0</v>
      </c>
      <c r="D59" t="b">
        <v>0</v>
      </c>
      <c r="E59" t="s">
        <v>72</v>
      </c>
      <c r="F59">
        <v>1259</v>
      </c>
    </row>
    <row r="60" spans="3:6" x14ac:dyDescent="0.35">
      <c r="C60" t="b">
        <v>1</v>
      </c>
      <c r="D60" t="b">
        <v>0</v>
      </c>
      <c r="E60" t="s">
        <v>72</v>
      </c>
      <c r="F60">
        <v>1587</v>
      </c>
    </row>
    <row r="61" spans="3:6" x14ac:dyDescent="0.35">
      <c r="C61" t="b">
        <v>0</v>
      </c>
      <c r="D61" t="b">
        <v>0</v>
      </c>
      <c r="E61" t="s">
        <v>72</v>
      </c>
      <c r="F61">
        <v>1311</v>
      </c>
    </row>
    <row r="62" spans="3:6" x14ac:dyDescent="0.35">
      <c r="C62" t="b">
        <v>1</v>
      </c>
      <c r="D62" t="b">
        <v>0</v>
      </c>
      <c r="E62" t="s">
        <v>72</v>
      </c>
      <c r="F62">
        <v>1422</v>
      </c>
    </row>
    <row r="63" spans="3:6" x14ac:dyDescent="0.35">
      <c r="C63" t="b">
        <v>0</v>
      </c>
      <c r="D63" t="b">
        <v>0</v>
      </c>
      <c r="E63" t="s">
        <v>72</v>
      </c>
      <c r="F63">
        <v>1259</v>
      </c>
    </row>
    <row r="64" spans="3:6" x14ac:dyDescent="0.35">
      <c r="C64" t="b">
        <v>1</v>
      </c>
      <c r="D64" t="b">
        <v>0</v>
      </c>
      <c r="E64" t="s">
        <v>72</v>
      </c>
      <c r="F64">
        <v>1435</v>
      </c>
    </row>
    <row r="65" spans="3:6" x14ac:dyDescent="0.35">
      <c r="C65" t="b">
        <v>0</v>
      </c>
      <c r="D65" t="b">
        <v>0</v>
      </c>
      <c r="E65" t="s">
        <v>72</v>
      </c>
      <c r="F65">
        <v>1401</v>
      </c>
    </row>
    <row r="66" spans="3:6" x14ac:dyDescent="0.35">
      <c r="C66" t="b">
        <v>1</v>
      </c>
      <c r="D66" t="b">
        <v>1</v>
      </c>
      <c r="E66" t="s">
        <v>72</v>
      </c>
      <c r="F66">
        <v>1739</v>
      </c>
    </row>
    <row r="67" spans="3:6" x14ac:dyDescent="0.35">
      <c r="C67" t="b">
        <v>0</v>
      </c>
      <c r="D67" t="b">
        <v>0</v>
      </c>
      <c r="E67" t="s">
        <v>72</v>
      </c>
      <c r="F67">
        <v>1251</v>
      </c>
    </row>
    <row r="68" spans="3:6" x14ac:dyDescent="0.35">
      <c r="C68" t="b">
        <v>1</v>
      </c>
      <c r="D68" t="b">
        <v>0</v>
      </c>
      <c r="E68" t="s">
        <v>72</v>
      </c>
      <c r="F68">
        <v>1414</v>
      </c>
    </row>
    <row r="69" spans="3:6" x14ac:dyDescent="0.35">
      <c r="C69" t="b">
        <v>0</v>
      </c>
      <c r="D69" t="b">
        <v>1</v>
      </c>
      <c r="E69" t="s">
        <v>72</v>
      </c>
      <c r="F69">
        <v>1474</v>
      </c>
    </row>
    <row r="70" spans="3:6" x14ac:dyDescent="0.35">
      <c r="C70" t="b">
        <v>1</v>
      </c>
      <c r="D70" t="b">
        <v>0</v>
      </c>
      <c r="E70" t="s">
        <v>72</v>
      </c>
      <c r="F70">
        <v>1499</v>
      </c>
    </row>
    <row r="71" spans="3:6" x14ac:dyDescent="0.35">
      <c r="C71" t="b">
        <v>0</v>
      </c>
      <c r="D71" t="b">
        <v>0</v>
      </c>
      <c r="E71" t="s">
        <v>72</v>
      </c>
      <c r="F71">
        <v>1548</v>
      </c>
    </row>
    <row r="72" spans="3:6" x14ac:dyDescent="0.35">
      <c r="C72" t="b">
        <v>1</v>
      </c>
      <c r="D72" t="b">
        <v>0</v>
      </c>
      <c r="E72" t="s">
        <v>72</v>
      </c>
      <c r="F72">
        <v>1923</v>
      </c>
    </row>
    <row r="73" spans="3:6" x14ac:dyDescent="0.35">
      <c r="C73" t="b">
        <v>0</v>
      </c>
      <c r="D73" t="b">
        <v>0</v>
      </c>
      <c r="E73" t="s">
        <v>72</v>
      </c>
      <c r="F73">
        <v>1005</v>
      </c>
    </row>
    <row r="74" spans="3:6" x14ac:dyDescent="0.35">
      <c r="C74" t="b">
        <v>1</v>
      </c>
      <c r="D74" t="b">
        <v>0</v>
      </c>
      <c r="E74" t="s">
        <v>72</v>
      </c>
      <c r="F74">
        <v>1412</v>
      </c>
    </row>
    <row r="75" spans="3:6" x14ac:dyDescent="0.35">
      <c r="C75" t="b">
        <v>0</v>
      </c>
      <c r="D75" t="b">
        <v>1</v>
      </c>
      <c r="E75" t="s">
        <v>72</v>
      </c>
      <c r="F75">
        <v>1473</v>
      </c>
    </row>
    <row r="76" spans="3:6" x14ac:dyDescent="0.35">
      <c r="C76" t="b">
        <v>1</v>
      </c>
      <c r="D76" t="b">
        <v>0</v>
      </c>
      <c r="E76" t="s">
        <v>72</v>
      </c>
      <c r="F76">
        <v>1364</v>
      </c>
    </row>
    <row r="77" spans="3:6" x14ac:dyDescent="0.35">
      <c r="C77" t="b">
        <v>0</v>
      </c>
      <c r="D77" t="b">
        <v>0</v>
      </c>
      <c r="E77" t="s">
        <v>72</v>
      </c>
      <c r="F77">
        <v>1121</v>
      </c>
    </row>
    <row r="78" spans="3:6" x14ac:dyDescent="0.35">
      <c r="C78" t="b">
        <v>1</v>
      </c>
      <c r="D78" t="b">
        <v>1</v>
      </c>
      <c r="E78" t="s">
        <v>72</v>
      </c>
      <c r="F78">
        <v>1249</v>
      </c>
    </row>
    <row r="79" spans="3:6" x14ac:dyDescent="0.35">
      <c r="C79" t="b">
        <v>0</v>
      </c>
      <c r="D79" t="b">
        <v>0</v>
      </c>
      <c r="E79" t="s">
        <v>72</v>
      </c>
      <c r="F79">
        <v>990</v>
      </c>
    </row>
    <row r="80" spans="3:6" x14ac:dyDescent="0.35">
      <c r="C80" t="b">
        <v>1</v>
      </c>
      <c r="D80" t="b">
        <v>0</v>
      </c>
      <c r="E80" t="s">
        <v>72</v>
      </c>
      <c r="F80">
        <v>1473</v>
      </c>
    </row>
    <row r="81" spans="3:6" x14ac:dyDescent="0.35">
      <c r="C81" t="b">
        <v>0</v>
      </c>
      <c r="D81" t="b">
        <v>0</v>
      </c>
      <c r="E81" t="s">
        <v>72</v>
      </c>
      <c r="F81">
        <v>1674</v>
      </c>
    </row>
    <row r="82" spans="3:6" x14ac:dyDescent="0.35">
      <c r="C82" t="b">
        <v>1</v>
      </c>
      <c r="D82" t="b">
        <v>0</v>
      </c>
      <c r="E82" t="s">
        <v>72</v>
      </c>
      <c r="F82">
        <v>829</v>
      </c>
    </row>
    <row r="83" spans="3:6" x14ac:dyDescent="0.35">
      <c r="C83" t="b">
        <v>0</v>
      </c>
      <c r="D83" t="b">
        <v>0</v>
      </c>
      <c r="E83" t="s">
        <v>72</v>
      </c>
      <c r="F83">
        <v>1053</v>
      </c>
    </row>
    <row r="84" spans="3:6" x14ac:dyDescent="0.35">
      <c r="C84" t="b">
        <v>1</v>
      </c>
      <c r="D84" t="b">
        <v>1</v>
      </c>
      <c r="E84" t="s">
        <v>72</v>
      </c>
      <c r="F84">
        <v>1385</v>
      </c>
    </row>
    <row r="85" spans="3:6" x14ac:dyDescent="0.35">
      <c r="C85" t="b">
        <v>0</v>
      </c>
      <c r="D85" t="b">
        <v>0</v>
      </c>
      <c r="E85" t="s">
        <v>72</v>
      </c>
      <c r="F85">
        <v>1481</v>
      </c>
    </row>
    <row r="86" spans="3:6" x14ac:dyDescent="0.35">
      <c r="C86" t="b">
        <v>1</v>
      </c>
      <c r="D86" t="b">
        <v>0</v>
      </c>
      <c r="E86" t="s">
        <v>72</v>
      </c>
      <c r="F86">
        <v>1174</v>
      </c>
    </row>
    <row r="87" spans="3:6" x14ac:dyDescent="0.35">
      <c r="C87" t="b">
        <v>0</v>
      </c>
      <c r="D87" t="b">
        <v>1</v>
      </c>
      <c r="E87" t="s">
        <v>72</v>
      </c>
      <c r="F87">
        <v>1716</v>
      </c>
    </row>
    <row r="88" spans="3:6" x14ac:dyDescent="0.35">
      <c r="C88" t="b">
        <v>1</v>
      </c>
      <c r="D88" t="b">
        <v>0</v>
      </c>
      <c r="E88" t="s">
        <v>72</v>
      </c>
      <c r="F88">
        <v>1419</v>
      </c>
    </row>
    <row r="89" spans="3:6" x14ac:dyDescent="0.35">
      <c r="C89" t="b">
        <v>0</v>
      </c>
      <c r="D89" t="b">
        <v>0</v>
      </c>
      <c r="E89" t="s">
        <v>72</v>
      </c>
      <c r="F89">
        <v>1529</v>
      </c>
    </row>
    <row r="90" spans="3:6" x14ac:dyDescent="0.35">
      <c r="C90" t="b">
        <v>1</v>
      </c>
      <c r="D90" t="b">
        <v>0</v>
      </c>
      <c r="E90" t="s">
        <v>72</v>
      </c>
      <c r="F90">
        <v>1557</v>
      </c>
    </row>
    <row r="91" spans="3:6" x14ac:dyDescent="0.35">
      <c r="C91" t="b">
        <v>0</v>
      </c>
      <c r="D91" t="b">
        <v>0</v>
      </c>
      <c r="E91" t="s">
        <v>72</v>
      </c>
      <c r="F91">
        <v>1075</v>
      </c>
    </row>
    <row r="92" spans="3:6" x14ac:dyDescent="0.35">
      <c r="C92" t="b">
        <v>1</v>
      </c>
      <c r="D92" t="b">
        <v>0</v>
      </c>
      <c r="E92" t="s">
        <v>72</v>
      </c>
      <c r="F92">
        <v>1099</v>
      </c>
    </row>
    <row r="93" spans="3:6" x14ac:dyDescent="0.35">
      <c r="C93" t="b">
        <v>0</v>
      </c>
      <c r="D93" t="b">
        <v>1</v>
      </c>
      <c r="E93" t="s">
        <v>72</v>
      </c>
      <c r="F93">
        <v>1482</v>
      </c>
    </row>
    <row r="94" spans="3:6" x14ac:dyDescent="0.35">
      <c r="C94" t="b">
        <v>1</v>
      </c>
      <c r="D94" t="b">
        <v>0</v>
      </c>
      <c r="E94" t="s">
        <v>72</v>
      </c>
      <c r="F94">
        <v>1875</v>
      </c>
    </row>
    <row r="95" spans="3:6" x14ac:dyDescent="0.35">
      <c r="C95" t="b">
        <v>0</v>
      </c>
      <c r="D95" t="b">
        <v>0</v>
      </c>
      <c r="E95" t="s">
        <v>72</v>
      </c>
      <c r="F95">
        <v>1377</v>
      </c>
    </row>
    <row r="96" spans="3:6" x14ac:dyDescent="0.35">
      <c r="C96" t="b">
        <v>1</v>
      </c>
      <c r="D96" t="b">
        <v>1</v>
      </c>
      <c r="E96" t="s">
        <v>72</v>
      </c>
      <c r="F96">
        <v>1742</v>
      </c>
    </row>
    <row r="97" spans="3:6" x14ac:dyDescent="0.35">
      <c r="C97" t="b">
        <v>0</v>
      </c>
      <c r="D97" t="b">
        <v>0</v>
      </c>
      <c r="E97" t="s">
        <v>72</v>
      </c>
      <c r="F97">
        <v>1957</v>
      </c>
    </row>
    <row r="98" spans="3:6" x14ac:dyDescent="0.35">
      <c r="C98" t="b">
        <v>1</v>
      </c>
      <c r="D98" t="b">
        <v>0</v>
      </c>
      <c r="E98" t="s">
        <v>72</v>
      </c>
      <c r="F98">
        <v>1492</v>
      </c>
    </row>
    <row r="99" spans="3:6" x14ac:dyDescent="0.35">
      <c r="C99" t="b">
        <v>0</v>
      </c>
      <c r="D99" t="b">
        <v>0</v>
      </c>
      <c r="E99" t="s">
        <v>72</v>
      </c>
      <c r="F99">
        <v>1202</v>
      </c>
    </row>
    <row r="100" spans="3:6" x14ac:dyDescent="0.35">
      <c r="C100" t="b">
        <v>1</v>
      </c>
      <c r="D100" t="b">
        <v>0</v>
      </c>
      <c r="E100" t="s">
        <v>72</v>
      </c>
      <c r="F100">
        <v>1292</v>
      </c>
    </row>
    <row r="101" spans="3:6" x14ac:dyDescent="0.35">
      <c r="C101" t="b">
        <v>0</v>
      </c>
      <c r="D101" t="b">
        <v>0</v>
      </c>
      <c r="E101" t="s">
        <v>72</v>
      </c>
      <c r="F101">
        <v>1270</v>
      </c>
    </row>
    <row r="102" spans="3:6" x14ac:dyDescent="0.35">
      <c r="C102" t="b">
        <v>1</v>
      </c>
      <c r="D102" t="b">
        <v>1</v>
      </c>
      <c r="E102" t="s">
        <v>72</v>
      </c>
      <c r="F102">
        <v>1069</v>
      </c>
    </row>
    <row r="103" spans="3:6" x14ac:dyDescent="0.35">
      <c r="C103" t="b">
        <v>0</v>
      </c>
      <c r="D103" t="b">
        <v>0</v>
      </c>
      <c r="E103" t="s">
        <v>72</v>
      </c>
      <c r="F103">
        <v>1293</v>
      </c>
    </row>
    <row r="104" spans="3:6" x14ac:dyDescent="0.35">
      <c r="C104" t="b">
        <v>1</v>
      </c>
      <c r="D104" t="b">
        <v>0</v>
      </c>
      <c r="E104" t="s">
        <v>72</v>
      </c>
      <c r="F104">
        <v>1782</v>
      </c>
    </row>
    <row r="105" spans="3:6" x14ac:dyDescent="0.35">
      <c r="C105" t="b">
        <v>0</v>
      </c>
      <c r="D105" t="b">
        <v>1</v>
      </c>
      <c r="E105" t="s">
        <v>72</v>
      </c>
      <c r="F105">
        <v>1389</v>
      </c>
    </row>
    <row r="106" spans="3:6" x14ac:dyDescent="0.35">
      <c r="C106" t="b">
        <v>1</v>
      </c>
      <c r="D106" t="b">
        <v>0</v>
      </c>
      <c r="E106" t="s">
        <v>72</v>
      </c>
      <c r="F106">
        <v>1425</v>
      </c>
    </row>
    <row r="107" spans="3:6" x14ac:dyDescent="0.35">
      <c r="C107" t="b">
        <v>0</v>
      </c>
      <c r="D107" t="b">
        <v>0</v>
      </c>
      <c r="E107" t="s">
        <v>72</v>
      </c>
      <c r="F107">
        <v>1390</v>
      </c>
    </row>
    <row r="108" spans="3:6" x14ac:dyDescent="0.35">
      <c r="C108" t="b">
        <v>1</v>
      </c>
      <c r="D108" t="b">
        <v>0</v>
      </c>
      <c r="E108" t="s">
        <v>72</v>
      </c>
      <c r="F108">
        <v>2241</v>
      </c>
    </row>
    <row r="109" spans="3:6" x14ac:dyDescent="0.35">
      <c r="C109" t="b">
        <v>0</v>
      </c>
      <c r="D109" t="b">
        <v>0</v>
      </c>
      <c r="E109" t="s">
        <v>72</v>
      </c>
      <c r="F109">
        <v>1414</v>
      </c>
    </row>
    <row r="110" spans="3:6" x14ac:dyDescent="0.35">
      <c r="C110" t="b">
        <v>1</v>
      </c>
      <c r="D110" t="b">
        <v>0</v>
      </c>
      <c r="E110" t="s">
        <v>72</v>
      </c>
      <c r="F110">
        <v>1355</v>
      </c>
    </row>
    <row r="111" spans="3:6" x14ac:dyDescent="0.35">
      <c r="C111" t="b">
        <v>0</v>
      </c>
      <c r="D111" t="b">
        <v>0</v>
      </c>
      <c r="E111" t="s">
        <v>72</v>
      </c>
      <c r="F111">
        <v>1348</v>
      </c>
    </row>
    <row r="112" spans="3:6" x14ac:dyDescent="0.35">
      <c r="C112" t="b">
        <v>1</v>
      </c>
      <c r="D112" t="b">
        <v>0</v>
      </c>
      <c r="E112" t="s">
        <v>72</v>
      </c>
      <c r="F112">
        <v>1710</v>
      </c>
    </row>
    <row r="113" spans="3:6" x14ac:dyDescent="0.35">
      <c r="C113" t="b">
        <v>0</v>
      </c>
      <c r="D113" t="b">
        <v>0</v>
      </c>
      <c r="E113" t="s">
        <v>72</v>
      </c>
      <c r="F113">
        <v>1165</v>
      </c>
    </row>
    <row r="114" spans="3:6" x14ac:dyDescent="0.35">
      <c r="C114" t="b">
        <v>1</v>
      </c>
      <c r="D114" t="b">
        <v>0</v>
      </c>
      <c r="E114" t="s">
        <v>72</v>
      </c>
      <c r="F114">
        <v>1630</v>
      </c>
    </row>
    <row r="115" spans="3:6" x14ac:dyDescent="0.35">
      <c r="C115" t="b">
        <v>0</v>
      </c>
      <c r="D115" t="b">
        <v>0</v>
      </c>
      <c r="E115" t="s">
        <v>72</v>
      </c>
      <c r="F115">
        <v>1302</v>
      </c>
    </row>
    <row r="116" spans="3:6" x14ac:dyDescent="0.35">
      <c r="C116" t="b">
        <v>1</v>
      </c>
      <c r="D116" t="b">
        <v>0</v>
      </c>
      <c r="E116" t="s">
        <v>72</v>
      </c>
      <c r="F116">
        <v>1324</v>
      </c>
    </row>
    <row r="117" spans="3:6" x14ac:dyDescent="0.35">
      <c r="C117" t="b">
        <v>0</v>
      </c>
      <c r="D117" t="b">
        <v>0</v>
      </c>
      <c r="E117" t="s">
        <v>72</v>
      </c>
      <c r="F117">
        <v>1103</v>
      </c>
    </row>
    <row r="118" spans="3:6" x14ac:dyDescent="0.35">
      <c r="C118" t="b">
        <v>1</v>
      </c>
      <c r="D118" t="b">
        <v>0</v>
      </c>
      <c r="E118" t="s">
        <v>72</v>
      </c>
      <c r="F118">
        <v>1087</v>
      </c>
    </row>
    <row r="119" spans="3:6" x14ac:dyDescent="0.35">
      <c r="C119" t="b">
        <v>0</v>
      </c>
      <c r="D119" t="b">
        <v>0</v>
      </c>
      <c r="E119" t="s">
        <v>72</v>
      </c>
      <c r="F119">
        <v>1156</v>
      </c>
    </row>
    <row r="120" spans="3:6" x14ac:dyDescent="0.35">
      <c r="C120" t="b">
        <v>1</v>
      </c>
      <c r="D120" t="b">
        <v>0</v>
      </c>
      <c r="E120" t="s">
        <v>72</v>
      </c>
      <c r="F120">
        <v>1515</v>
      </c>
    </row>
    <row r="121" spans="3:6" x14ac:dyDescent="0.35">
      <c r="C121" t="b">
        <v>0</v>
      </c>
      <c r="D121" t="b">
        <v>0</v>
      </c>
      <c r="E121" t="s">
        <v>72</v>
      </c>
      <c r="F121">
        <v>1151</v>
      </c>
    </row>
    <row r="122" spans="3:6" x14ac:dyDescent="0.35">
      <c r="C122" t="b">
        <v>1</v>
      </c>
      <c r="D122" t="b">
        <v>0</v>
      </c>
      <c r="E122" t="s">
        <v>72</v>
      </c>
      <c r="F122">
        <v>1818</v>
      </c>
    </row>
    <row r="123" spans="3:6" x14ac:dyDescent="0.35">
      <c r="C123" t="b">
        <v>0</v>
      </c>
      <c r="D123" t="b">
        <v>0</v>
      </c>
      <c r="E123" t="s">
        <v>72</v>
      </c>
      <c r="F123">
        <v>1393</v>
      </c>
    </row>
    <row r="124" spans="3:6" x14ac:dyDescent="0.35">
      <c r="C124" t="b">
        <v>1</v>
      </c>
      <c r="D124" t="b">
        <v>0</v>
      </c>
      <c r="E124" t="s">
        <v>72</v>
      </c>
      <c r="F124">
        <v>1718</v>
      </c>
    </row>
    <row r="125" spans="3:6" x14ac:dyDescent="0.35">
      <c r="C125" t="b">
        <v>0</v>
      </c>
      <c r="D125" t="b">
        <v>0</v>
      </c>
      <c r="E125" t="s">
        <v>72</v>
      </c>
      <c r="F125">
        <v>1303</v>
      </c>
    </row>
    <row r="126" spans="3:6" x14ac:dyDescent="0.35">
      <c r="C126" t="b">
        <v>1</v>
      </c>
      <c r="D126" t="b">
        <v>0</v>
      </c>
      <c r="E126" t="s">
        <v>72</v>
      </c>
      <c r="F126">
        <v>1157</v>
      </c>
    </row>
    <row r="127" spans="3:6" x14ac:dyDescent="0.35">
      <c r="C127" t="b">
        <v>0</v>
      </c>
      <c r="D127" t="b">
        <v>0</v>
      </c>
      <c r="E127" t="s">
        <v>72</v>
      </c>
      <c r="F127">
        <v>1170</v>
      </c>
    </row>
    <row r="128" spans="3:6" x14ac:dyDescent="0.35">
      <c r="C128" t="b">
        <v>1</v>
      </c>
      <c r="D128" t="b">
        <v>0</v>
      </c>
      <c r="E128" t="s">
        <v>72</v>
      </c>
      <c r="F128">
        <v>1360</v>
      </c>
    </row>
    <row r="129" spans="3:6" x14ac:dyDescent="0.35">
      <c r="C129" t="b">
        <v>0</v>
      </c>
      <c r="D129" t="b">
        <v>1</v>
      </c>
      <c r="E129" t="s">
        <v>73</v>
      </c>
      <c r="F129">
        <v>3245</v>
      </c>
    </row>
    <row r="130" spans="3:6" x14ac:dyDescent="0.35">
      <c r="C130" t="b">
        <v>1</v>
      </c>
      <c r="D130" t="b">
        <v>0</v>
      </c>
      <c r="E130" t="s">
        <v>73</v>
      </c>
      <c r="F130">
        <v>2363</v>
      </c>
    </row>
    <row r="131" spans="3:6" x14ac:dyDescent="0.35">
      <c r="C131" t="b">
        <v>0</v>
      </c>
      <c r="D131" t="b">
        <v>0</v>
      </c>
      <c r="E131" t="s">
        <v>73</v>
      </c>
      <c r="F131">
        <v>2184</v>
      </c>
    </row>
    <row r="132" spans="3:6" x14ac:dyDescent="0.35">
      <c r="C132" t="b">
        <v>1</v>
      </c>
      <c r="D132" t="b">
        <v>1</v>
      </c>
      <c r="E132" t="s">
        <v>73</v>
      </c>
      <c r="F132">
        <v>3584</v>
      </c>
    </row>
    <row r="133" spans="3:6" x14ac:dyDescent="0.35">
      <c r="C133" t="b">
        <v>0</v>
      </c>
      <c r="D133" t="b">
        <v>0</v>
      </c>
      <c r="E133" t="s">
        <v>73</v>
      </c>
      <c r="F133">
        <v>2580</v>
      </c>
    </row>
    <row r="134" spans="3:6" x14ac:dyDescent="0.35">
      <c r="C134" t="b">
        <v>1</v>
      </c>
      <c r="D134" t="b">
        <v>0</v>
      </c>
      <c r="E134" t="s">
        <v>73</v>
      </c>
      <c r="F134">
        <v>2022</v>
      </c>
    </row>
    <row r="135" spans="3:6" x14ac:dyDescent="0.35">
      <c r="C135" t="b">
        <v>0</v>
      </c>
      <c r="D135" t="b">
        <v>0</v>
      </c>
      <c r="E135" t="s">
        <v>73</v>
      </c>
      <c r="F135">
        <v>2543</v>
      </c>
    </row>
    <row r="136" spans="3:6" x14ac:dyDescent="0.35">
      <c r="C136" t="b">
        <v>1</v>
      </c>
      <c r="D136" t="b">
        <v>0</v>
      </c>
      <c r="E136" t="s">
        <v>73</v>
      </c>
      <c r="F136">
        <v>2018</v>
      </c>
    </row>
    <row r="137" spans="3:6" x14ac:dyDescent="0.35">
      <c r="C137" t="b">
        <v>0</v>
      </c>
      <c r="D137" t="b">
        <v>0</v>
      </c>
      <c r="E137" t="s">
        <v>73</v>
      </c>
      <c r="F137">
        <v>2481</v>
      </c>
    </row>
    <row r="138" spans="3:6" x14ac:dyDescent="0.35">
      <c r="C138" t="b">
        <v>1</v>
      </c>
      <c r="D138" t="b">
        <v>1</v>
      </c>
      <c r="E138" t="s">
        <v>73</v>
      </c>
      <c r="F138">
        <v>2539</v>
      </c>
    </row>
    <row r="139" spans="3:6" x14ac:dyDescent="0.35">
      <c r="C139" t="b">
        <v>0</v>
      </c>
      <c r="D139" t="b">
        <v>0</v>
      </c>
      <c r="E139" t="s">
        <v>73</v>
      </c>
      <c r="F139">
        <v>2773</v>
      </c>
    </row>
    <row r="140" spans="3:6" x14ac:dyDescent="0.35">
      <c r="C140" t="b">
        <v>1</v>
      </c>
      <c r="D140" t="b">
        <v>0</v>
      </c>
      <c r="E140" t="s">
        <v>73</v>
      </c>
      <c r="F140">
        <v>2380</v>
      </c>
    </row>
    <row r="141" spans="3:6" x14ac:dyDescent="0.35">
      <c r="C141" t="b">
        <v>0</v>
      </c>
      <c r="D141" t="b">
        <v>1</v>
      </c>
      <c r="E141" t="s">
        <v>73</v>
      </c>
      <c r="F141">
        <v>3290</v>
      </c>
    </row>
    <row r="142" spans="3:6" x14ac:dyDescent="0.35">
      <c r="C142" t="b">
        <v>1</v>
      </c>
      <c r="D142" t="b">
        <v>0</v>
      </c>
      <c r="E142" t="s">
        <v>73</v>
      </c>
      <c r="F142">
        <v>1891</v>
      </c>
    </row>
    <row r="143" spans="3:6" x14ac:dyDescent="0.35">
      <c r="C143" t="b">
        <v>0</v>
      </c>
      <c r="D143" t="b">
        <v>0</v>
      </c>
      <c r="E143" t="s">
        <v>73</v>
      </c>
      <c r="F143">
        <v>2305</v>
      </c>
    </row>
    <row r="144" spans="3:6" x14ac:dyDescent="0.35">
      <c r="C144" t="b">
        <v>1</v>
      </c>
      <c r="D144" t="b">
        <v>0</v>
      </c>
      <c r="E144" t="s">
        <v>73</v>
      </c>
      <c r="F144">
        <v>2419</v>
      </c>
    </row>
    <row r="145" spans="3:6" x14ac:dyDescent="0.35">
      <c r="C145" t="b">
        <v>0</v>
      </c>
      <c r="D145" t="b">
        <v>0</v>
      </c>
      <c r="E145" t="s">
        <v>73</v>
      </c>
      <c r="F145">
        <v>1949</v>
      </c>
    </row>
    <row r="146" spans="3:6" x14ac:dyDescent="0.35">
      <c r="C146" t="b">
        <v>1</v>
      </c>
      <c r="D146" t="b">
        <v>0</v>
      </c>
      <c r="E146" t="s">
        <v>73</v>
      </c>
      <c r="F146">
        <v>2309</v>
      </c>
    </row>
    <row r="147" spans="3:6" x14ac:dyDescent="0.35">
      <c r="C147" t="b">
        <v>0</v>
      </c>
      <c r="D147" t="b">
        <v>1</v>
      </c>
      <c r="E147" t="s">
        <v>73</v>
      </c>
      <c r="F147">
        <v>3469</v>
      </c>
    </row>
    <row r="148" spans="3:6" x14ac:dyDescent="0.35">
      <c r="C148" t="b">
        <v>1</v>
      </c>
      <c r="D148" t="b">
        <v>0</v>
      </c>
      <c r="E148" t="s">
        <v>73</v>
      </c>
      <c r="F148">
        <v>2320</v>
      </c>
    </row>
    <row r="149" spans="3:6" x14ac:dyDescent="0.35">
      <c r="C149" t="b">
        <v>0</v>
      </c>
      <c r="D149" t="b">
        <v>0</v>
      </c>
      <c r="E149" t="s">
        <v>73</v>
      </c>
      <c r="F149">
        <v>3188</v>
      </c>
    </row>
    <row r="150" spans="3:6" x14ac:dyDescent="0.35">
      <c r="C150" t="b">
        <v>1</v>
      </c>
      <c r="D150" t="b">
        <v>1</v>
      </c>
      <c r="E150" t="s">
        <v>73</v>
      </c>
      <c r="F150">
        <v>3392</v>
      </c>
    </row>
    <row r="151" spans="3:6" x14ac:dyDescent="0.35">
      <c r="C151" t="b">
        <v>0</v>
      </c>
      <c r="D151" t="b">
        <v>0</v>
      </c>
      <c r="E151" t="s">
        <v>73</v>
      </c>
      <c r="F151">
        <v>2256</v>
      </c>
    </row>
    <row r="152" spans="3:6" x14ac:dyDescent="0.35">
      <c r="C152" t="b">
        <v>1</v>
      </c>
      <c r="D152" t="b">
        <v>0</v>
      </c>
      <c r="E152" t="s">
        <v>73</v>
      </c>
      <c r="F152">
        <v>1638</v>
      </c>
    </row>
    <row r="153" spans="3:6" x14ac:dyDescent="0.35">
      <c r="C153" t="b">
        <v>0</v>
      </c>
      <c r="D153" t="b">
        <v>0</v>
      </c>
      <c r="E153" t="s">
        <v>73</v>
      </c>
      <c r="F153">
        <v>2561</v>
      </c>
    </row>
    <row r="154" spans="3:6" x14ac:dyDescent="0.35">
      <c r="C154" t="b">
        <v>1</v>
      </c>
      <c r="D154" t="b">
        <v>0</v>
      </c>
      <c r="E154" t="s">
        <v>73</v>
      </c>
      <c r="F154">
        <v>2121</v>
      </c>
    </row>
    <row r="155" spans="3:6" x14ac:dyDescent="0.35">
      <c r="C155" t="b">
        <v>0</v>
      </c>
      <c r="D155" t="b">
        <v>0</v>
      </c>
      <c r="E155" t="s">
        <v>73</v>
      </c>
      <c r="F155">
        <v>2198</v>
      </c>
    </row>
    <row r="156" spans="3:6" x14ac:dyDescent="0.35">
      <c r="C156" t="b">
        <v>1</v>
      </c>
      <c r="D156" t="b">
        <v>1</v>
      </c>
      <c r="E156" t="s">
        <v>73</v>
      </c>
      <c r="F156">
        <v>2377</v>
      </c>
    </row>
    <row r="157" spans="3:6" x14ac:dyDescent="0.35">
      <c r="C157" t="b">
        <v>0</v>
      </c>
      <c r="D157" t="b">
        <v>0</v>
      </c>
      <c r="E157" t="s">
        <v>73</v>
      </c>
      <c r="F157">
        <v>2060</v>
      </c>
    </row>
    <row r="158" spans="3:6" x14ac:dyDescent="0.35">
      <c r="C158" t="b">
        <v>1</v>
      </c>
      <c r="D158" t="b">
        <v>0</v>
      </c>
      <c r="E158" t="s">
        <v>73</v>
      </c>
      <c r="F158">
        <v>2276</v>
      </c>
    </row>
    <row r="159" spans="3:6" x14ac:dyDescent="0.35">
      <c r="C159" t="b">
        <v>0</v>
      </c>
      <c r="D159" t="b">
        <v>1</v>
      </c>
      <c r="E159" t="s">
        <v>73</v>
      </c>
      <c r="F159">
        <v>4507</v>
      </c>
    </row>
    <row r="160" spans="3:6" x14ac:dyDescent="0.35">
      <c r="C160" t="b">
        <v>1</v>
      </c>
      <c r="D160" t="b">
        <v>0</v>
      </c>
      <c r="E160" t="s">
        <v>73</v>
      </c>
      <c r="F160">
        <v>2229</v>
      </c>
    </row>
    <row r="161" spans="3:6" x14ac:dyDescent="0.35">
      <c r="C161" t="b">
        <v>0</v>
      </c>
      <c r="D161" t="b">
        <v>0</v>
      </c>
      <c r="E161" t="s">
        <v>73</v>
      </c>
      <c r="F161">
        <v>2243</v>
      </c>
    </row>
    <row r="162" spans="3:6" x14ac:dyDescent="0.35">
      <c r="C162" t="b">
        <v>1</v>
      </c>
      <c r="D162" t="b">
        <v>0</v>
      </c>
      <c r="E162" t="s">
        <v>73</v>
      </c>
      <c r="F162">
        <v>2540</v>
      </c>
    </row>
    <row r="163" spans="3:6" x14ac:dyDescent="0.35">
      <c r="C163" t="b">
        <v>0</v>
      </c>
      <c r="D163" t="b">
        <v>0</v>
      </c>
      <c r="E163" t="s">
        <v>73</v>
      </c>
      <c r="F163">
        <v>2015</v>
      </c>
    </row>
    <row r="164" spans="3:6" x14ac:dyDescent="0.35">
      <c r="C164" t="b">
        <v>1</v>
      </c>
      <c r="D164" t="b">
        <v>0</v>
      </c>
      <c r="E164" t="s">
        <v>73</v>
      </c>
      <c r="F164">
        <v>2054</v>
      </c>
    </row>
    <row r="165" spans="3:6" x14ac:dyDescent="0.35">
      <c r="C165" t="b">
        <v>0</v>
      </c>
      <c r="D165" t="b">
        <v>1</v>
      </c>
      <c r="E165" t="s">
        <v>73</v>
      </c>
      <c r="F165">
        <v>3591</v>
      </c>
    </row>
    <row r="166" spans="3:6" x14ac:dyDescent="0.35">
      <c r="C166" t="b">
        <v>1</v>
      </c>
      <c r="D166" t="b">
        <v>0</v>
      </c>
      <c r="E166" t="s">
        <v>73</v>
      </c>
      <c r="F166">
        <v>2479</v>
      </c>
    </row>
    <row r="167" spans="3:6" x14ac:dyDescent="0.35">
      <c r="C167" t="b">
        <v>0</v>
      </c>
      <c r="D167" t="b">
        <v>0</v>
      </c>
      <c r="E167" t="s">
        <v>73</v>
      </c>
      <c r="F167">
        <v>2664</v>
      </c>
    </row>
    <row r="168" spans="3:6" x14ac:dyDescent="0.35">
      <c r="C168" t="b">
        <v>1</v>
      </c>
      <c r="D168" t="b">
        <v>1</v>
      </c>
      <c r="E168" t="s">
        <v>73</v>
      </c>
      <c r="F168">
        <v>3946</v>
      </c>
    </row>
    <row r="169" spans="3:6" x14ac:dyDescent="0.35">
      <c r="C169" t="b">
        <v>0</v>
      </c>
      <c r="D169" t="b">
        <v>0</v>
      </c>
      <c r="E169" t="s">
        <v>73</v>
      </c>
      <c r="F169">
        <v>2397</v>
      </c>
    </row>
    <row r="170" spans="3:6" x14ac:dyDescent="0.35">
      <c r="C170" t="b">
        <v>1</v>
      </c>
      <c r="D170" t="b">
        <v>0</v>
      </c>
      <c r="E170" t="s">
        <v>73</v>
      </c>
      <c r="F170">
        <v>1988</v>
      </c>
    </row>
    <row r="171" spans="3:6" x14ac:dyDescent="0.35">
      <c r="C171" t="b">
        <v>0</v>
      </c>
      <c r="D171" t="b">
        <v>0</v>
      </c>
      <c r="E171" t="s">
        <v>73</v>
      </c>
      <c r="F171">
        <v>2467</v>
      </c>
    </row>
    <row r="172" spans="3:6" x14ac:dyDescent="0.35">
      <c r="C172" t="b">
        <v>1</v>
      </c>
      <c r="D172" t="b">
        <v>0</v>
      </c>
      <c r="E172" t="s">
        <v>73</v>
      </c>
      <c r="F172">
        <v>2296</v>
      </c>
    </row>
    <row r="173" spans="3:6" x14ac:dyDescent="0.35">
      <c r="C173" t="b">
        <v>0</v>
      </c>
      <c r="D173" t="b">
        <v>0</v>
      </c>
      <c r="E173" t="s">
        <v>73</v>
      </c>
      <c r="F173">
        <v>2515</v>
      </c>
    </row>
    <row r="174" spans="3:6" x14ac:dyDescent="0.35">
      <c r="C174" t="b">
        <v>1</v>
      </c>
      <c r="D174" t="b">
        <v>0</v>
      </c>
      <c r="E174" t="s">
        <v>73</v>
      </c>
      <c r="F174">
        <v>2141</v>
      </c>
    </row>
    <row r="175" spans="3:6" x14ac:dyDescent="0.35">
      <c r="C175" t="b">
        <v>0</v>
      </c>
      <c r="D175" t="b">
        <v>0</v>
      </c>
      <c r="E175" t="s">
        <v>73</v>
      </c>
      <c r="F175">
        <v>2620</v>
      </c>
    </row>
    <row r="176" spans="3:6" x14ac:dyDescent="0.35">
      <c r="C176" t="b">
        <v>1</v>
      </c>
      <c r="D176" t="b">
        <v>0</v>
      </c>
      <c r="E176" t="s">
        <v>73</v>
      </c>
      <c r="F176">
        <v>2565</v>
      </c>
    </row>
    <row r="177" spans="3:6" x14ac:dyDescent="0.35">
      <c r="C177" t="b">
        <v>0</v>
      </c>
      <c r="D177" t="b">
        <v>0</v>
      </c>
      <c r="E177" t="s">
        <v>73</v>
      </c>
      <c r="F177">
        <v>2434</v>
      </c>
    </row>
    <row r="178" spans="3:6" x14ac:dyDescent="0.35">
      <c r="C178" t="b">
        <v>1</v>
      </c>
      <c r="D178" t="b">
        <v>0</v>
      </c>
      <c r="E178" t="s">
        <v>73</v>
      </c>
      <c r="F178">
        <v>2582</v>
      </c>
    </row>
    <row r="179" spans="3:6" x14ac:dyDescent="0.35">
      <c r="C179" t="b">
        <v>0</v>
      </c>
      <c r="D179" t="b">
        <v>0</v>
      </c>
      <c r="E179" t="s">
        <v>73</v>
      </c>
      <c r="F179">
        <v>2666</v>
      </c>
    </row>
    <row r="180" spans="3:6" x14ac:dyDescent="0.35">
      <c r="C180" t="b">
        <v>1</v>
      </c>
      <c r="D180" t="b">
        <v>0</v>
      </c>
      <c r="E180" t="s">
        <v>73</v>
      </c>
      <c r="F180">
        <v>2437</v>
      </c>
    </row>
    <row r="181" spans="3:6" x14ac:dyDescent="0.35">
      <c r="C181" t="b">
        <v>0</v>
      </c>
      <c r="D181" t="b">
        <v>0</v>
      </c>
      <c r="E181" t="s">
        <v>73</v>
      </c>
      <c r="F181">
        <v>2500</v>
      </c>
    </row>
    <row r="182" spans="3:6" x14ac:dyDescent="0.35">
      <c r="C182" t="b">
        <v>1</v>
      </c>
      <c r="D182" t="b">
        <v>0</v>
      </c>
      <c r="E182" t="s">
        <v>73</v>
      </c>
      <c r="F182">
        <v>2140</v>
      </c>
    </row>
    <row r="183" spans="3:6" x14ac:dyDescent="0.35">
      <c r="C183" t="b">
        <v>0</v>
      </c>
      <c r="D183" t="b">
        <v>0</v>
      </c>
      <c r="E183" t="s">
        <v>73</v>
      </c>
      <c r="F183">
        <v>2496</v>
      </c>
    </row>
    <row r="184" spans="3:6" x14ac:dyDescent="0.35">
      <c r="C184" t="b">
        <v>1</v>
      </c>
      <c r="D184" t="b">
        <v>0</v>
      </c>
      <c r="E184" t="s">
        <v>73</v>
      </c>
      <c r="F184">
        <v>3062</v>
      </c>
    </row>
    <row r="185" spans="3:6" x14ac:dyDescent="0.35">
      <c r="C185" t="b">
        <v>0</v>
      </c>
      <c r="D185" t="b">
        <v>0</v>
      </c>
      <c r="E185" t="s">
        <v>73</v>
      </c>
      <c r="F185">
        <v>2457</v>
      </c>
    </row>
    <row r="186" spans="3:6" x14ac:dyDescent="0.35">
      <c r="C186" t="b">
        <v>1</v>
      </c>
      <c r="D186" t="b">
        <v>0</v>
      </c>
      <c r="E186" t="s">
        <v>73</v>
      </c>
      <c r="F186">
        <v>1914</v>
      </c>
    </row>
    <row r="187" spans="3:6" x14ac:dyDescent="0.35">
      <c r="C187" t="b">
        <v>0</v>
      </c>
      <c r="D187" t="b">
        <v>0</v>
      </c>
      <c r="E187" t="s">
        <v>73</v>
      </c>
      <c r="F187">
        <v>2736</v>
      </c>
    </row>
    <row r="188" spans="3:6" x14ac:dyDescent="0.35">
      <c r="C188" t="b">
        <v>1</v>
      </c>
      <c r="D188" t="b">
        <v>0</v>
      </c>
      <c r="E188" t="s">
        <v>73</v>
      </c>
      <c r="F188">
        <v>2244</v>
      </c>
    </row>
    <row r="189" spans="3:6" x14ac:dyDescent="0.35">
      <c r="C189" t="b">
        <v>0</v>
      </c>
      <c r="D189" t="b">
        <v>0</v>
      </c>
      <c r="E189" t="s">
        <v>73</v>
      </c>
      <c r="F189">
        <v>3292</v>
      </c>
    </row>
    <row r="190" spans="3:6" x14ac:dyDescent="0.35">
      <c r="C190" t="b">
        <v>1</v>
      </c>
      <c r="D190" t="b">
        <v>0</v>
      </c>
      <c r="E190" t="s">
        <v>73</v>
      </c>
      <c r="F190">
        <v>1996</v>
      </c>
    </row>
    <row r="191" spans="3:6" x14ac:dyDescent="0.35">
      <c r="C191" t="b">
        <v>0</v>
      </c>
      <c r="D191" t="b">
        <v>0</v>
      </c>
      <c r="E191" t="s">
        <v>73</v>
      </c>
      <c r="F191">
        <v>2371</v>
      </c>
    </row>
    <row r="192" spans="3:6" x14ac:dyDescent="0.35">
      <c r="C192" t="b">
        <v>1</v>
      </c>
      <c r="D192" t="b">
        <v>1</v>
      </c>
      <c r="E192" t="s">
        <v>73</v>
      </c>
      <c r="F192">
        <v>2762</v>
      </c>
    </row>
    <row r="193" spans="3:6" x14ac:dyDescent="0.35">
      <c r="C193" t="b">
        <v>0</v>
      </c>
      <c r="D193" t="b">
        <v>0</v>
      </c>
      <c r="E193" t="s">
        <v>73</v>
      </c>
      <c r="F193">
        <v>2234</v>
      </c>
    </row>
    <row r="194" spans="3:6" x14ac:dyDescent="0.35">
      <c r="C194" t="b">
        <v>1</v>
      </c>
      <c r="D194" t="b">
        <v>0</v>
      </c>
      <c r="E194" t="s">
        <v>73</v>
      </c>
      <c r="F194">
        <v>2515</v>
      </c>
    </row>
    <row r="195" spans="3:6" x14ac:dyDescent="0.35">
      <c r="C195" t="b">
        <v>0</v>
      </c>
      <c r="D195" t="b">
        <v>1</v>
      </c>
      <c r="E195" t="s">
        <v>73</v>
      </c>
      <c r="F195">
        <v>2905</v>
      </c>
    </row>
    <row r="196" spans="3:6" x14ac:dyDescent="0.35">
      <c r="C196" t="b">
        <v>1</v>
      </c>
      <c r="D196" t="b">
        <v>0</v>
      </c>
      <c r="E196" t="s">
        <v>73</v>
      </c>
      <c r="F196">
        <v>2928</v>
      </c>
    </row>
    <row r="197" spans="3:6" x14ac:dyDescent="0.35">
      <c r="C197" t="b">
        <v>0</v>
      </c>
      <c r="D197" t="b">
        <v>0</v>
      </c>
      <c r="E197" t="s">
        <v>73</v>
      </c>
      <c r="F197">
        <v>2225</v>
      </c>
    </row>
    <row r="198" spans="3:6" x14ac:dyDescent="0.35">
      <c r="C198" t="b">
        <v>1</v>
      </c>
      <c r="D198" t="b">
        <v>0</v>
      </c>
      <c r="E198" t="s">
        <v>73</v>
      </c>
      <c r="F198">
        <v>2525</v>
      </c>
    </row>
    <row r="199" spans="3:6" x14ac:dyDescent="0.35">
      <c r="C199" t="b">
        <v>0</v>
      </c>
      <c r="D199" t="b">
        <v>0</v>
      </c>
      <c r="E199" t="s">
        <v>73</v>
      </c>
      <c r="F199">
        <v>2608</v>
      </c>
    </row>
    <row r="200" spans="3:6" x14ac:dyDescent="0.35">
      <c r="C200" t="b">
        <v>1</v>
      </c>
      <c r="D200" t="b">
        <v>0</v>
      </c>
      <c r="E200" t="s">
        <v>73</v>
      </c>
      <c r="F200">
        <v>1867</v>
      </c>
    </row>
    <row r="201" spans="3:6" x14ac:dyDescent="0.35">
      <c r="C201" t="b">
        <v>0</v>
      </c>
      <c r="D201" t="b">
        <v>1</v>
      </c>
      <c r="E201" t="s">
        <v>73</v>
      </c>
      <c r="F201">
        <v>3800</v>
      </c>
    </row>
    <row r="202" spans="3:6" x14ac:dyDescent="0.35">
      <c r="C202" t="b">
        <v>1</v>
      </c>
      <c r="D202" t="b">
        <v>0</v>
      </c>
      <c r="E202" t="s">
        <v>73</v>
      </c>
      <c r="F202">
        <v>2055</v>
      </c>
    </row>
    <row r="203" spans="3:6" x14ac:dyDescent="0.35">
      <c r="C203" t="b">
        <v>0</v>
      </c>
      <c r="D203" t="b">
        <v>0</v>
      </c>
      <c r="E203" t="s">
        <v>73</v>
      </c>
      <c r="F203">
        <v>2280</v>
      </c>
    </row>
    <row r="204" spans="3:6" x14ac:dyDescent="0.35">
      <c r="C204" t="b">
        <v>1</v>
      </c>
      <c r="D204" t="b">
        <v>1</v>
      </c>
      <c r="E204" t="s">
        <v>73</v>
      </c>
      <c r="F204">
        <v>3638</v>
      </c>
    </row>
    <row r="205" spans="3:6" x14ac:dyDescent="0.35">
      <c r="C205" t="b">
        <v>0</v>
      </c>
      <c r="D205" t="b">
        <v>0</v>
      </c>
      <c r="E205" t="s">
        <v>73</v>
      </c>
      <c r="F205">
        <v>2668</v>
      </c>
    </row>
    <row r="206" spans="3:6" x14ac:dyDescent="0.35">
      <c r="C206" t="b">
        <v>1</v>
      </c>
      <c r="D206" t="b">
        <v>0</v>
      </c>
      <c r="E206" t="s">
        <v>73</v>
      </c>
      <c r="F206">
        <v>2243</v>
      </c>
    </row>
    <row r="207" spans="3:6" x14ac:dyDescent="0.35">
      <c r="C207" t="b">
        <v>0</v>
      </c>
      <c r="D207" t="b">
        <v>0</v>
      </c>
      <c r="E207" t="s">
        <v>73</v>
      </c>
      <c r="F207">
        <v>1932</v>
      </c>
    </row>
    <row r="208" spans="3:6" x14ac:dyDescent="0.35">
      <c r="C208" t="b">
        <v>1</v>
      </c>
      <c r="D208" t="b">
        <v>0</v>
      </c>
      <c r="E208" t="s">
        <v>73</v>
      </c>
      <c r="F208">
        <v>2419</v>
      </c>
    </row>
    <row r="209" spans="3:6" x14ac:dyDescent="0.35">
      <c r="C209" t="b">
        <v>0</v>
      </c>
      <c r="D209" t="b">
        <v>0</v>
      </c>
      <c r="E209" t="s">
        <v>73</v>
      </c>
      <c r="F209">
        <v>2273</v>
      </c>
    </row>
    <row r="210" spans="3:6" x14ac:dyDescent="0.35">
      <c r="C210" t="b">
        <v>1</v>
      </c>
      <c r="D210" t="b">
        <v>1</v>
      </c>
      <c r="E210" t="s">
        <v>73</v>
      </c>
      <c r="F210">
        <v>3043</v>
      </c>
    </row>
    <row r="211" spans="3:6" x14ac:dyDescent="0.35">
      <c r="C211" t="b">
        <v>0</v>
      </c>
      <c r="D211" t="b">
        <v>0</v>
      </c>
      <c r="E211" t="s">
        <v>73</v>
      </c>
      <c r="F211">
        <v>2742</v>
      </c>
    </row>
    <row r="212" spans="3:6" x14ac:dyDescent="0.35">
      <c r="C212" t="b">
        <v>1</v>
      </c>
      <c r="D212" t="b">
        <v>0</v>
      </c>
      <c r="E212" t="s">
        <v>73</v>
      </c>
      <c r="F212">
        <v>2137</v>
      </c>
    </row>
    <row r="213" spans="3:6" x14ac:dyDescent="0.35">
      <c r="C213" t="b">
        <v>0</v>
      </c>
      <c r="D213" t="b">
        <v>1</v>
      </c>
      <c r="E213" t="s">
        <v>73</v>
      </c>
      <c r="F213">
        <v>3851</v>
      </c>
    </row>
    <row r="214" spans="3:6" x14ac:dyDescent="0.35">
      <c r="C214" t="b">
        <v>1</v>
      </c>
      <c r="D214" t="b">
        <v>0</v>
      </c>
      <c r="E214" t="s">
        <v>73</v>
      </c>
      <c r="F214">
        <v>2534</v>
      </c>
    </row>
    <row r="215" spans="3:6" x14ac:dyDescent="0.35">
      <c r="C215" t="b">
        <v>0</v>
      </c>
      <c r="D215" t="b">
        <v>0</v>
      </c>
      <c r="E215" t="s">
        <v>73</v>
      </c>
      <c r="F215">
        <v>2604</v>
      </c>
    </row>
    <row r="216" spans="3:6" x14ac:dyDescent="0.35">
      <c r="C216" t="b">
        <v>1</v>
      </c>
      <c r="D216" t="b">
        <v>0</v>
      </c>
      <c r="E216" t="s">
        <v>73</v>
      </c>
      <c r="F216">
        <v>1915</v>
      </c>
    </row>
    <row r="217" spans="3:6" x14ac:dyDescent="0.35">
      <c r="C217" t="b">
        <v>0</v>
      </c>
      <c r="D217" t="b">
        <v>0</v>
      </c>
      <c r="E217" t="s">
        <v>73</v>
      </c>
      <c r="F217">
        <v>2500</v>
      </c>
    </row>
    <row r="218" spans="3:6" x14ac:dyDescent="0.35">
      <c r="C218" t="b">
        <v>1</v>
      </c>
      <c r="D218" t="b">
        <v>0</v>
      </c>
      <c r="E218" t="s">
        <v>73</v>
      </c>
      <c r="F218">
        <v>2517</v>
      </c>
    </row>
    <row r="219" spans="3:6" x14ac:dyDescent="0.35">
      <c r="C219" t="b">
        <v>0</v>
      </c>
      <c r="D219" t="b">
        <v>1</v>
      </c>
      <c r="E219" t="s">
        <v>73</v>
      </c>
      <c r="F219">
        <v>3217</v>
      </c>
    </row>
    <row r="220" spans="3:6" x14ac:dyDescent="0.35">
      <c r="C220" t="b">
        <v>1</v>
      </c>
      <c r="D220" t="b">
        <v>0</v>
      </c>
      <c r="E220" t="s">
        <v>73</v>
      </c>
      <c r="F220">
        <v>2361</v>
      </c>
    </row>
    <row r="221" spans="3:6" x14ac:dyDescent="0.35">
      <c r="C221" t="b">
        <v>0</v>
      </c>
      <c r="D221" t="b">
        <v>0</v>
      </c>
      <c r="E221" t="s">
        <v>73</v>
      </c>
      <c r="F221">
        <v>2953</v>
      </c>
    </row>
    <row r="222" spans="3:6" x14ac:dyDescent="0.35">
      <c r="C222" t="b">
        <v>1</v>
      </c>
      <c r="D222" t="b">
        <v>1</v>
      </c>
      <c r="E222" t="s">
        <v>73</v>
      </c>
      <c r="F222">
        <v>3349</v>
      </c>
    </row>
    <row r="223" spans="3:6" x14ac:dyDescent="0.35">
      <c r="C223" t="b">
        <v>0</v>
      </c>
      <c r="D223" t="b">
        <v>0</v>
      </c>
      <c r="E223" t="s">
        <v>73</v>
      </c>
      <c r="F223">
        <v>2524</v>
      </c>
    </row>
    <row r="224" spans="3:6" x14ac:dyDescent="0.35">
      <c r="C224" t="b">
        <v>1</v>
      </c>
      <c r="D224" t="b">
        <v>0</v>
      </c>
      <c r="E224" t="s">
        <v>73</v>
      </c>
      <c r="F224">
        <v>2437</v>
      </c>
    </row>
    <row r="225" spans="3:6" x14ac:dyDescent="0.35">
      <c r="C225" t="b">
        <v>0</v>
      </c>
      <c r="D225" t="b">
        <v>0</v>
      </c>
      <c r="E225" t="s">
        <v>73</v>
      </c>
      <c r="F225">
        <v>1949</v>
      </c>
    </row>
    <row r="226" spans="3:6" x14ac:dyDescent="0.35">
      <c r="C226" t="b">
        <v>1</v>
      </c>
      <c r="D226" t="b">
        <v>0</v>
      </c>
      <c r="E226" t="s">
        <v>73</v>
      </c>
      <c r="F226">
        <v>1961</v>
      </c>
    </row>
    <row r="227" spans="3:6" x14ac:dyDescent="0.35">
      <c r="C227" t="b">
        <v>0</v>
      </c>
      <c r="D227" t="b">
        <v>0</v>
      </c>
      <c r="E227" t="s">
        <v>73</v>
      </c>
      <c r="F227">
        <v>1845</v>
      </c>
    </row>
    <row r="228" spans="3:6" x14ac:dyDescent="0.35">
      <c r="C228" t="b">
        <v>1</v>
      </c>
      <c r="D228" t="b">
        <v>1</v>
      </c>
      <c r="E228" t="s">
        <v>73</v>
      </c>
      <c r="F228">
        <v>3212</v>
      </c>
    </row>
    <row r="229" spans="3:6" x14ac:dyDescent="0.35">
      <c r="C229" t="b">
        <v>0</v>
      </c>
      <c r="D229" t="b">
        <v>0</v>
      </c>
      <c r="E229" t="s">
        <v>73</v>
      </c>
      <c r="F229">
        <v>2235</v>
      </c>
    </row>
    <row r="230" spans="3:6" x14ac:dyDescent="0.35">
      <c r="C230" t="b">
        <v>1</v>
      </c>
      <c r="D230" t="b">
        <v>0</v>
      </c>
      <c r="E230" t="s">
        <v>73</v>
      </c>
      <c r="F230">
        <v>2090</v>
      </c>
    </row>
    <row r="231" spans="3:6" x14ac:dyDescent="0.35">
      <c r="C231" t="b">
        <v>0</v>
      </c>
      <c r="D231" t="b">
        <v>1</v>
      </c>
      <c r="E231" t="s">
        <v>73</v>
      </c>
      <c r="F231">
        <v>3400</v>
      </c>
    </row>
    <row r="232" spans="3:6" x14ac:dyDescent="0.35">
      <c r="C232" t="b">
        <v>1</v>
      </c>
      <c r="D232" t="b">
        <v>0</v>
      </c>
      <c r="E232" t="s">
        <v>73</v>
      </c>
      <c r="F232">
        <v>2459</v>
      </c>
    </row>
    <row r="233" spans="3:6" x14ac:dyDescent="0.35">
      <c r="C233" t="b">
        <v>0</v>
      </c>
      <c r="D233" t="b">
        <v>0</v>
      </c>
      <c r="E233" t="s">
        <v>73</v>
      </c>
      <c r="F233">
        <v>2091</v>
      </c>
    </row>
    <row r="234" spans="3:6" x14ac:dyDescent="0.35">
      <c r="C234" t="b">
        <v>1</v>
      </c>
      <c r="D234" t="b">
        <v>0</v>
      </c>
      <c r="E234" t="s">
        <v>73</v>
      </c>
      <c r="F234">
        <v>2031</v>
      </c>
    </row>
    <row r="235" spans="3:6" x14ac:dyDescent="0.35">
      <c r="C235" t="b">
        <v>0</v>
      </c>
      <c r="D235" t="b">
        <v>0</v>
      </c>
      <c r="E235" t="s">
        <v>73</v>
      </c>
      <c r="F235">
        <v>2287</v>
      </c>
    </row>
    <row r="236" spans="3:6" x14ac:dyDescent="0.35">
      <c r="C236" t="b">
        <v>1</v>
      </c>
      <c r="D236" t="b">
        <v>0</v>
      </c>
      <c r="E236" t="s">
        <v>73</v>
      </c>
      <c r="F236">
        <v>2501</v>
      </c>
    </row>
    <row r="237" spans="3:6" x14ac:dyDescent="0.35">
      <c r="C237" t="b">
        <v>0</v>
      </c>
      <c r="D237" t="b">
        <v>0</v>
      </c>
      <c r="E237" t="s">
        <v>73</v>
      </c>
      <c r="F237">
        <v>2471</v>
      </c>
    </row>
    <row r="238" spans="3:6" x14ac:dyDescent="0.35">
      <c r="C238" t="b">
        <v>1</v>
      </c>
      <c r="D238" t="b">
        <v>0</v>
      </c>
      <c r="E238" t="s">
        <v>73</v>
      </c>
      <c r="F238">
        <v>2732</v>
      </c>
    </row>
    <row r="239" spans="3:6" x14ac:dyDescent="0.35">
      <c r="C239" t="b">
        <v>0</v>
      </c>
      <c r="D239" t="b">
        <v>0</v>
      </c>
      <c r="E239" t="s">
        <v>73</v>
      </c>
      <c r="F239">
        <v>2453</v>
      </c>
    </row>
    <row r="240" spans="3:6" x14ac:dyDescent="0.35">
      <c r="C240" t="b">
        <v>1</v>
      </c>
      <c r="D240" t="b">
        <v>0</v>
      </c>
      <c r="E240" t="s">
        <v>73</v>
      </c>
      <c r="F240">
        <v>2081</v>
      </c>
    </row>
    <row r="241" spans="3:6" x14ac:dyDescent="0.35">
      <c r="C241" t="b">
        <v>0</v>
      </c>
      <c r="D241" t="b">
        <v>0</v>
      </c>
      <c r="E241" t="s">
        <v>73</v>
      </c>
      <c r="F241">
        <v>3110</v>
      </c>
    </row>
    <row r="242" spans="3:6" x14ac:dyDescent="0.35">
      <c r="C242" t="b">
        <v>1</v>
      </c>
      <c r="D242" t="b">
        <v>0</v>
      </c>
      <c r="E242" t="s">
        <v>73</v>
      </c>
      <c r="F242">
        <v>2158</v>
      </c>
    </row>
    <row r="243" spans="3:6" x14ac:dyDescent="0.35">
      <c r="C243" t="b">
        <v>0</v>
      </c>
      <c r="D243" t="b">
        <v>0</v>
      </c>
      <c r="E243" t="s">
        <v>73</v>
      </c>
      <c r="F243">
        <v>2403</v>
      </c>
    </row>
    <row r="244" spans="3:6" x14ac:dyDescent="0.35">
      <c r="C244" t="b">
        <v>1</v>
      </c>
      <c r="D244" t="b">
        <v>0</v>
      </c>
      <c r="E244" t="s">
        <v>73</v>
      </c>
      <c r="F244">
        <v>2225</v>
      </c>
    </row>
    <row r="245" spans="3:6" x14ac:dyDescent="0.35">
      <c r="C245" t="b">
        <v>0</v>
      </c>
      <c r="D245" t="b">
        <v>0</v>
      </c>
      <c r="E245" t="s">
        <v>73</v>
      </c>
      <c r="F245">
        <v>2254</v>
      </c>
    </row>
    <row r="246" spans="3:6" x14ac:dyDescent="0.35">
      <c r="C246" t="b">
        <v>1</v>
      </c>
      <c r="D246" t="b">
        <v>0</v>
      </c>
      <c r="E246" t="s">
        <v>73</v>
      </c>
      <c r="F246">
        <v>2059</v>
      </c>
    </row>
    <row r="247" spans="3:6" x14ac:dyDescent="0.35">
      <c r="C247" t="b">
        <v>0</v>
      </c>
      <c r="D247" t="b">
        <v>0</v>
      </c>
      <c r="E247" t="s">
        <v>73</v>
      </c>
      <c r="F247">
        <v>2793</v>
      </c>
    </row>
    <row r="248" spans="3:6" x14ac:dyDescent="0.35">
      <c r="C248" t="b">
        <v>1</v>
      </c>
      <c r="D248" t="b">
        <v>0</v>
      </c>
      <c r="E248" t="s">
        <v>73</v>
      </c>
      <c r="F248">
        <v>1970</v>
      </c>
    </row>
    <row r="249" spans="3:6" x14ac:dyDescent="0.35">
      <c r="C249" t="b">
        <v>0</v>
      </c>
      <c r="D249" t="b">
        <v>0</v>
      </c>
      <c r="E249" t="s">
        <v>73</v>
      </c>
      <c r="F249">
        <v>2301</v>
      </c>
    </row>
    <row r="250" spans="3:6" x14ac:dyDescent="0.35">
      <c r="C250" t="b">
        <v>1</v>
      </c>
      <c r="D250" t="b">
        <v>0</v>
      </c>
      <c r="E250" t="s">
        <v>73</v>
      </c>
      <c r="F250">
        <v>2655</v>
      </c>
    </row>
    <row r="251" spans="3:6" x14ac:dyDescent="0.35">
      <c r="C251" t="b">
        <v>0</v>
      </c>
      <c r="D251" t="b">
        <v>0</v>
      </c>
      <c r="E251" t="s">
        <v>73</v>
      </c>
      <c r="F251">
        <v>2334</v>
      </c>
    </row>
    <row r="252" spans="3:6" x14ac:dyDescent="0.35">
      <c r="C252" t="b">
        <v>1</v>
      </c>
      <c r="D252" t="b">
        <v>0</v>
      </c>
      <c r="E252" t="s">
        <v>73</v>
      </c>
      <c r="F252">
        <v>2359</v>
      </c>
    </row>
    <row r="253" spans="3:6" x14ac:dyDescent="0.35">
      <c r="C253" t="b">
        <v>0</v>
      </c>
      <c r="D253" t="b">
        <v>0</v>
      </c>
      <c r="E253" t="s">
        <v>73</v>
      </c>
      <c r="F253">
        <v>2240</v>
      </c>
    </row>
    <row r="254" spans="3:6" x14ac:dyDescent="0.35">
      <c r="C254" t="b">
        <v>1</v>
      </c>
      <c r="D254" t="b">
        <v>0</v>
      </c>
      <c r="E254" t="s">
        <v>73</v>
      </c>
      <c r="F254">
        <v>2421</v>
      </c>
    </row>
  </sheetData>
  <mergeCells count="7">
    <mergeCell ref="H8:R8"/>
    <mergeCell ref="A1:E1"/>
    <mergeCell ref="H3:R3"/>
    <mergeCell ref="H4:R4"/>
    <mergeCell ref="H5:R5"/>
    <mergeCell ref="H6:R6"/>
    <mergeCell ref="H7:R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36E6C-C7FC-4E49-A0F7-1BB610550DBB}">
  <dimension ref="A1:D30"/>
  <sheetViews>
    <sheetView workbookViewId="0">
      <selection activeCell="C14" sqref="C14"/>
    </sheetView>
  </sheetViews>
  <sheetFormatPr defaultRowHeight="15.5" x14ac:dyDescent="0.35"/>
  <cols>
    <col min="1" max="1" width="22.33203125" bestFit="1" customWidth="1"/>
    <col min="2" max="2" width="15.08203125" bestFit="1" customWidth="1"/>
    <col min="3" max="3" width="9.6640625" bestFit="1" customWidth="1"/>
    <col min="4" max="4" width="10.58203125" bestFit="1" customWidth="1"/>
  </cols>
  <sheetData>
    <row r="1" spans="1:4" x14ac:dyDescent="0.35">
      <c r="A1" s="7" t="s">
        <v>4</v>
      </c>
      <c r="B1" t="s">
        <v>36</v>
      </c>
    </row>
    <row r="3" spans="1:4" x14ac:dyDescent="0.35">
      <c r="A3" s="7" t="s">
        <v>76</v>
      </c>
      <c r="B3" s="7" t="s">
        <v>59</v>
      </c>
    </row>
    <row r="4" spans="1:4" x14ac:dyDescent="0.35">
      <c r="A4" s="7" t="s">
        <v>35</v>
      </c>
      <c r="B4" t="s">
        <v>73</v>
      </c>
      <c r="C4" t="s">
        <v>72</v>
      </c>
      <c r="D4" t="s">
        <v>34</v>
      </c>
    </row>
    <row r="5" spans="1:4" x14ac:dyDescent="0.35">
      <c r="A5" s="8" t="s">
        <v>77</v>
      </c>
      <c r="C5">
        <v>1</v>
      </c>
      <c r="D5">
        <v>1</v>
      </c>
    </row>
    <row r="6" spans="1:4" x14ac:dyDescent="0.35">
      <c r="A6" s="8" t="s">
        <v>78</v>
      </c>
      <c r="C6">
        <v>1</v>
      </c>
      <c r="D6">
        <v>1</v>
      </c>
    </row>
    <row r="7" spans="1:4" x14ac:dyDescent="0.35">
      <c r="A7" s="8" t="s">
        <v>79</v>
      </c>
      <c r="C7">
        <v>3</v>
      </c>
      <c r="D7">
        <v>3</v>
      </c>
    </row>
    <row r="8" spans="1:4" x14ac:dyDescent="0.35">
      <c r="A8" s="8" t="s">
        <v>80</v>
      </c>
      <c r="C8">
        <v>9</v>
      </c>
      <c r="D8">
        <v>9</v>
      </c>
    </row>
    <row r="9" spans="1:4" x14ac:dyDescent="0.35">
      <c r="A9" s="8" t="s">
        <v>81</v>
      </c>
      <c r="C9">
        <v>10</v>
      </c>
      <c r="D9">
        <v>10</v>
      </c>
    </row>
    <row r="10" spans="1:4" x14ac:dyDescent="0.35">
      <c r="A10" s="8" t="s">
        <v>82</v>
      </c>
      <c r="C10">
        <v>15</v>
      </c>
      <c r="D10">
        <v>15</v>
      </c>
    </row>
    <row r="11" spans="1:4" x14ac:dyDescent="0.35">
      <c r="A11" s="8" t="s">
        <v>83</v>
      </c>
      <c r="C11">
        <v>18</v>
      </c>
      <c r="D11">
        <v>18</v>
      </c>
    </row>
    <row r="12" spans="1:4" x14ac:dyDescent="0.35">
      <c r="A12" s="8" t="s">
        <v>84</v>
      </c>
      <c r="C12">
        <v>17</v>
      </c>
      <c r="D12">
        <v>17</v>
      </c>
    </row>
    <row r="13" spans="1:4" x14ac:dyDescent="0.35">
      <c r="A13" s="8" t="s">
        <v>85</v>
      </c>
      <c r="C13">
        <v>13</v>
      </c>
      <c r="D13">
        <v>13</v>
      </c>
    </row>
    <row r="14" spans="1:4" x14ac:dyDescent="0.35">
      <c r="A14" s="8" t="s">
        <v>86</v>
      </c>
      <c r="B14">
        <v>1</v>
      </c>
      <c r="C14">
        <v>8</v>
      </c>
      <c r="D14">
        <v>9</v>
      </c>
    </row>
    <row r="15" spans="1:4" x14ac:dyDescent="0.35">
      <c r="A15" s="8" t="s">
        <v>87</v>
      </c>
      <c r="C15">
        <v>5</v>
      </c>
      <c r="D15">
        <v>5</v>
      </c>
    </row>
    <row r="16" spans="1:4" x14ac:dyDescent="0.35">
      <c r="A16" s="8" t="s">
        <v>88</v>
      </c>
      <c r="B16">
        <v>3</v>
      </c>
      <c r="C16">
        <v>3</v>
      </c>
      <c r="D16">
        <v>6</v>
      </c>
    </row>
    <row r="17" spans="1:4" x14ac:dyDescent="0.35">
      <c r="A17" s="8" t="s">
        <v>89</v>
      </c>
      <c r="B17">
        <v>9</v>
      </c>
      <c r="C17">
        <v>2</v>
      </c>
      <c r="D17">
        <v>11</v>
      </c>
    </row>
    <row r="18" spans="1:4" x14ac:dyDescent="0.35">
      <c r="A18" s="8" t="s">
        <v>90</v>
      </c>
      <c r="B18">
        <v>11</v>
      </c>
      <c r="D18">
        <v>11</v>
      </c>
    </row>
    <row r="19" spans="1:4" x14ac:dyDescent="0.35">
      <c r="A19" s="8" t="s">
        <v>91</v>
      </c>
      <c r="B19">
        <v>7</v>
      </c>
      <c r="D19">
        <v>7</v>
      </c>
    </row>
    <row r="20" spans="1:4" x14ac:dyDescent="0.35">
      <c r="A20" s="8" t="s">
        <v>92</v>
      </c>
      <c r="B20">
        <v>16</v>
      </c>
      <c r="C20">
        <v>1</v>
      </c>
      <c r="D20">
        <v>17</v>
      </c>
    </row>
    <row r="21" spans="1:4" x14ac:dyDescent="0.35">
      <c r="A21" s="8" t="s">
        <v>93</v>
      </c>
      <c r="B21">
        <v>11</v>
      </c>
      <c r="D21">
        <v>11</v>
      </c>
    </row>
    <row r="22" spans="1:4" x14ac:dyDescent="0.35">
      <c r="A22" s="8" t="s">
        <v>94</v>
      </c>
      <c r="B22">
        <v>15</v>
      </c>
      <c r="D22">
        <v>15</v>
      </c>
    </row>
    <row r="23" spans="1:4" x14ac:dyDescent="0.35">
      <c r="A23" s="8" t="s">
        <v>95</v>
      </c>
      <c r="B23">
        <v>15</v>
      </c>
      <c r="D23">
        <v>15</v>
      </c>
    </row>
    <row r="24" spans="1:4" x14ac:dyDescent="0.35">
      <c r="A24" s="8" t="s">
        <v>96</v>
      </c>
      <c r="B24">
        <v>7</v>
      </c>
      <c r="D24">
        <v>7</v>
      </c>
    </row>
    <row r="25" spans="1:4" x14ac:dyDescent="0.35">
      <c r="A25" s="8" t="s">
        <v>97</v>
      </c>
      <c r="B25">
        <v>5</v>
      </c>
      <c r="D25">
        <v>5</v>
      </c>
    </row>
    <row r="26" spans="1:4" x14ac:dyDescent="0.35">
      <c r="A26" s="8" t="s">
        <v>98</v>
      </c>
      <c r="B26">
        <v>2</v>
      </c>
      <c r="D26">
        <v>2</v>
      </c>
    </row>
    <row r="27" spans="1:4" x14ac:dyDescent="0.35">
      <c r="A27" s="8" t="s">
        <v>69</v>
      </c>
      <c r="B27">
        <v>1</v>
      </c>
      <c r="D27">
        <v>1</v>
      </c>
    </row>
    <row r="28" spans="1:4" x14ac:dyDescent="0.35">
      <c r="A28" s="8" t="s">
        <v>70</v>
      </c>
      <c r="B28">
        <v>2</v>
      </c>
      <c r="D28">
        <v>2</v>
      </c>
    </row>
    <row r="29" spans="1:4" x14ac:dyDescent="0.35">
      <c r="A29" s="8" t="s">
        <v>71</v>
      </c>
      <c r="B29">
        <v>1</v>
      </c>
      <c r="D29">
        <v>1</v>
      </c>
    </row>
    <row r="30" spans="1:4" x14ac:dyDescent="0.35">
      <c r="A30" s="8" t="s">
        <v>34</v>
      </c>
      <c r="B30">
        <v>106</v>
      </c>
      <c r="C30">
        <v>106</v>
      </c>
      <c r="D30">
        <v>212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8D997-055E-48EF-951F-647DD7F691C3}">
  <dimension ref="B1:R12"/>
  <sheetViews>
    <sheetView topLeftCell="A5" zoomScale="93" workbookViewId="0">
      <selection activeCell="P18" sqref="P18"/>
    </sheetView>
  </sheetViews>
  <sheetFormatPr defaultRowHeight="15.5" x14ac:dyDescent="0.35"/>
  <cols>
    <col min="1" max="1" width="14.5" customWidth="1"/>
  </cols>
  <sheetData>
    <row r="1" spans="2:18" x14ac:dyDescent="0.35">
      <c r="B1" t="s">
        <v>141</v>
      </c>
    </row>
    <row r="7" spans="2:18" x14ac:dyDescent="0.35">
      <c r="N7" s="40" t="s">
        <v>142</v>
      </c>
      <c r="O7" s="40"/>
      <c r="P7" s="40"/>
      <c r="Q7" s="40"/>
      <c r="R7" s="40"/>
    </row>
    <row r="8" spans="2:18" x14ac:dyDescent="0.35">
      <c r="N8" s="40"/>
      <c r="O8" s="40"/>
      <c r="P8" s="40"/>
      <c r="Q8" s="40"/>
      <c r="R8" s="40"/>
    </row>
    <row r="9" spans="2:18" x14ac:dyDescent="0.35">
      <c r="N9" s="40"/>
      <c r="O9" s="40"/>
      <c r="P9" s="40"/>
      <c r="Q9" s="40"/>
      <c r="R9" s="40"/>
    </row>
    <row r="11" spans="2:18" x14ac:dyDescent="0.35">
      <c r="N11" s="40"/>
      <c r="O11" s="40"/>
      <c r="P11" s="40"/>
      <c r="Q11" s="40"/>
      <c r="R11" s="40"/>
    </row>
    <row r="12" spans="2:18" x14ac:dyDescent="0.35">
      <c r="N12" s="40"/>
      <c r="O12" s="40"/>
      <c r="P12" s="40"/>
      <c r="Q12" s="40"/>
      <c r="R12" s="40"/>
    </row>
  </sheetData>
  <mergeCells count="2">
    <mergeCell ref="N7:R9"/>
    <mergeCell ref="N11:R1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8BAD7-53B3-40A6-8954-809BA5C402B9}">
  <dimension ref="A1:AH24"/>
  <sheetViews>
    <sheetView topLeftCell="A11" workbookViewId="0">
      <selection activeCell="AG8" sqref="AG8:AH8"/>
    </sheetView>
  </sheetViews>
  <sheetFormatPr defaultRowHeight="15.5" x14ac:dyDescent="0.35"/>
  <cols>
    <col min="1" max="1" width="12.25" bestFit="1" customWidth="1"/>
    <col min="2" max="2" width="7.1640625" bestFit="1" customWidth="1"/>
    <col min="3" max="3" width="5.25" bestFit="1" customWidth="1"/>
    <col min="4" max="4" width="10.58203125" bestFit="1" customWidth="1"/>
    <col min="5" max="5" width="12.25" bestFit="1" customWidth="1"/>
    <col min="6" max="6" width="7.6640625" bestFit="1" customWidth="1"/>
    <col min="7" max="7" width="7.6640625" customWidth="1"/>
    <col min="8" max="8" width="41.1640625" bestFit="1" customWidth="1"/>
    <col min="9" max="9" width="12.33203125" bestFit="1" customWidth="1"/>
    <col min="10" max="10" width="11.75" bestFit="1" customWidth="1"/>
    <col min="11" max="11" width="7.6640625" customWidth="1"/>
    <col min="13" max="13" width="12.25" bestFit="1" customWidth="1"/>
    <col min="14" max="14" width="7.1640625" bestFit="1" customWidth="1"/>
    <col min="17" max="17" width="12.25" bestFit="1" customWidth="1"/>
    <col min="18" max="18" width="7.6640625" bestFit="1" customWidth="1"/>
    <col min="19" max="19" width="7.6640625" customWidth="1"/>
    <col min="20" max="20" width="41.1640625" bestFit="1" customWidth="1"/>
    <col min="21" max="21" width="11.75" bestFit="1" customWidth="1"/>
    <col min="25" max="25" width="12.25" bestFit="1" customWidth="1"/>
    <col min="26" max="26" width="7.1640625" bestFit="1" customWidth="1"/>
    <col min="29" max="29" width="12.25" bestFit="1" customWidth="1"/>
    <col min="30" max="30" width="7.6640625" bestFit="1" customWidth="1"/>
    <col min="31" max="31" width="7.6640625" customWidth="1"/>
    <col min="32" max="32" width="41.1640625" bestFit="1" customWidth="1"/>
    <col min="33" max="33" width="12.33203125" bestFit="1" customWidth="1"/>
    <col min="34" max="34" width="11.75" bestFit="1" customWidth="1"/>
  </cols>
  <sheetData>
    <row r="1" spans="1:34" x14ac:dyDescent="0.35">
      <c r="A1" s="35" t="s">
        <v>106</v>
      </c>
      <c r="B1" s="35"/>
      <c r="C1" s="35"/>
      <c r="D1" s="35"/>
      <c r="E1" s="35"/>
      <c r="F1" s="35"/>
      <c r="G1" s="35"/>
      <c r="H1" s="35"/>
      <c r="I1" s="35"/>
    </row>
    <row r="2" spans="1:34" x14ac:dyDescent="0.35">
      <c r="A2" s="35"/>
      <c r="B2" s="35"/>
      <c r="C2" s="35"/>
      <c r="D2" s="35"/>
      <c r="E2" s="35"/>
      <c r="F2" s="35"/>
      <c r="G2" s="35"/>
      <c r="H2" s="35"/>
      <c r="I2" s="35"/>
    </row>
    <row r="3" spans="1:34" x14ac:dyDescent="0.35">
      <c r="A3" s="14"/>
      <c r="B3" s="14"/>
      <c r="C3" s="14"/>
      <c r="D3" s="14"/>
      <c r="E3" s="14"/>
      <c r="F3" s="14"/>
      <c r="G3" s="14"/>
      <c r="H3" s="14"/>
      <c r="I3" s="14"/>
    </row>
    <row r="4" spans="1:34" x14ac:dyDescent="0.35">
      <c r="A4" s="41" t="s">
        <v>108</v>
      </c>
      <c r="B4" s="41"/>
      <c r="C4" s="41"/>
      <c r="D4" s="41"/>
      <c r="E4" s="41"/>
      <c r="F4" s="41"/>
      <c r="G4" s="41"/>
      <c r="H4" s="41"/>
      <c r="I4" s="41"/>
      <c r="M4" s="41" t="s">
        <v>107</v>
      </c>
      <c r="N4" s="41"/>
      <c r="O4" s="41"/>
      <c r="P4" s="41"/>
      <c r="Q4" s="41"/>
      <c r="R4" s="41"/>
      <c r="S4" s="41"/>
      <c r="T4" s="41"/>
      <c r="U4" s="41"/>
      <c r="V4" s="41"/>
      <c r="Y4" t="s">
        <v>114</v>
      </c>
    </row>
    <row r="5" spans="1:34" x14ac:dyDescent="0.35">
      <c r="A5" s="41" t="s">
        <v>109</v>
      </c>
      <c r="B5" s="41"/>
      <c r="C5" s="41"/>
      <c r="D5" s="41"/>
      <c r="E5" s="41"/>
      <c r="F5" s="41"/>
      <c r="G5" s="41"/>
      <c r="H5" s="41"/>
      <c r="I5" s="41"/>
      <c r="M5" s="41" t="s">
        <v>110</v>
      </c>
      <c r="N5" s="41"/>
      <c r="O5" s="41"/>
      <c r="P5" s="41"/>
      <c r="Q5" s="41"/>
      <c r="R5" s="41"/>
      <c r="S5" s="41"/>
      <c r="T5" s="41"/>
      <c r="U5" s="41"/>
      <c r="V5" s="41"/>
      <c r="Y5" t="s">
        <v>115</v>
      </c>
    </row>
    <row r="6" spans="1:34" x14ac:dyDescent="0.35">
      <c r="A6" s="43" t="s">
        <v>75</v>
      </c>
      <c r="B6" s="43"/>
      <c r="C6" s="43"/>
      <c r="D6" s="43"/>
      <c r="E6" s="43"/>
      <c r="F6" s="43"/>
      <c r="G6" s="11"/>
      <c r="I6" s="11"/>
      <c r="J6" s="11"/>
      <c r="K6" s="11"/>
      <c r="M6" s="43" t="s">
        <v>113</v>
      </c>
      <c r="N6" s="43"/>
      <c r="O6" s="43"/>
      <c r="P6" s="43"/>
      <c r="Q6" s="43"/>
      <c r="R6" s="43"/>
      <c r="S6" s="11"/>
      <c r="Y6" s="43" t="s">
        <v>57</v>
      </c>
      <c r="Z6" s="43"/>
      <c r="AA6" s="43"/>
      <c r="AB6" s="43"/>
      <c r="AC6" s="43"/>
      <c r="AD6" s="43"/>
      <c r="AE6" s="16"/>
    </row>
    <row r="7" spans="1:34" x14ac:dyDescent="0.35">
      <c r="A7" s="7" t="s">
        <v>4</v>
      </c>
      <c r="B7" t="s">
        <v>37</v>
      </c>
      <c r="E7" s="7" t="s">
        <v>4</v>
      </c>
      <c r="F7" t="s">
        <v>37</v>
      </c>
      <c r="H7" t="s">
        <v>41</v>
      </c>
      <c r="M7" s="7" t="s">
        <v>4</v>
      </c>
      <c r="N7" t="s">
        <v>37</v>
      </c>
      <c r="Q7" s="7" t="s">
        <v>4</v>
      </c>
      <c r="R7" t="s">
        <v>37</v>
      </c>
      <c r="T7" t="s">
        <v>41</v>
      </c>
      <c r="Y7" s="7" t="s">
        <v>4</v>
      </c>
      <c r="Z7" t="s">
        <v>37</v>
      </c>
      <c r="AC7" s="7" t="s">
        <v>4</v>
      </c>
      <c r="AD7" t="s">
        <v>37</v>
      </c>
      <c r="AF7" t="s">
        <v>41</v>
      </c>
    </row>
    <row r="8" spans="1:34" ht="16" thickBot="1" x14ac:dyDescent="0.4">
      <c r="A8" s="7" t="s">
        <v>3</v>
      </c>
      <c r="B8" t="s">
        <v>37</v>
      </c>
      <c r="E8" s="7" t="s">
        <v>3</v>
      </c>
      <c r="F8" t="s">
        <v>36</v>
      </c>
      <c r="I8" s="23" t="s">
        <v>60</v>
      </c>
      <c r="J8" s="24">
        <f>J10-I10</f>
        <v>321.89999999999964</v>
      </c>
      <c r="M8" s="7" t="s">
        <v>3</v>
      </c>
      <c r="N8" t="s">
        <v>37</v>
      </c>
      <c r="Q8" s="7" t="s">
        <v>3</v>
      </c>
      <c r="R8" t="s">
        <v>36</v>
      </c>
      <c r="U8" t="s">
        <v>60</v>
      </c>
      <c r="V8" s="17">
        <f>U10-V10</f>
        <v>59.724999999999994</v>
      </c>
      <c r="Y8" s="7" t="s">
        <v>3</v>
      </c>
      <c r="Z8" t="s">
        <v>37</v>
      </c>
      <c r="AC8" s="7" t="s">
        <v>3</v>
      </c>
      <c r="AD8" t="s">
        <v>36</v>
      </c>
      <c r="AG8" s="17" t="s">
        <v>60</v>
      </c>
      <c r="AH8" s="17">
        <f>AH10-AG10</f>
        <v>3780.1943009665119</v>
      </c>
    </row>
    <row r="9" spans="1:34" x14ac:dyDescent="0.35">
      <c r="H9" s="10"/>
      <c r="I9" s="22" t="s">
        <v>42</v>
      </c>
      <c r="J9" s="22" t="s">
        <v>43</v>
      </c>
      <c r="T9" s="10"/>
      <c r="U9" s="10" t="s">
        <v>42</v>
      </c>
      <c r="V9" s="10" t="s">
        <v>43</v>
      </c>
      <c r="AF9" s="10"/>
      <c r="AG9" s="10" t="s">
        <v>42</v>
      </c>
      <c r="AH9" s="10" t="s">
        <v>43</v>
      </c>
    </row>
    <row r="10" spans="1:34" x14ac:dyDescent="0.35">
      <c r="A10" s="7" t="s">
        <v>35</v>
      </c>
      <c r="C10" t="s">
        <v>40</v>
      </c>
      <c r="E10" s="7" t="s">
        <v>35</v>
      </c>
      <c r="H10" t="s">
        <v>44</v>
      </c>
      <c r="I10">
        <v>4724.1000000000004</v>
      </c>
      <c r="J10">
        <v>5046</v>
      </c>
      <c r="M10" s="7" t="s">
        <v>35</v>
      </c>
      <c r="O10" t="s">
        <v>40</v>
      </c>
      <c r="Q10" s="7" t="s">
        <v>35</v>
      </c>
      <c r="T10" t="s">
        <v>44</v>
      </c>
      <c r="U10">
        <v>306.625</v>
      </c>
      <c r="V10">
        <v>246.9</v>
      </c>
      <c r="Y10" s="7" t="s">
        <v>35</v>
      </c>
      <c r="AA10" t="s">
        <v>40</v>
      </c>
      <c r="AC10" s="7" t="s">
        <v>35</v>
      </c>
      <c r="AF10" t="s">
        <v>44</v>
      </c>
      <c r="AG10">
        <v>35744.228310549588</v>
      </c>
      <c r="AH10">
        <v>39524.4226115161</v>
      </c>
    </row>
    <row r="11" spans="1:34" x14ac:dyDescent="0.35">
      <c r="A11" s="8">
        <v>3875</v>
      </c>
      <c r="E11" s="8">
        <v>4379</v>
      </c>
      <c r="H11" t="s">
        <v>45</v>
      </c>
      <c r="I11">
        <v>265707.87777777843</v>
      </c>
      <c r="J11">
        <v>248420.88888888888</v>
      </c>
      <c r="M11" s="8">
        <v>275</v>
      </c>
      <c r="Q11" s="8">
        <v>185</v>
      </c>
      <c r="T11" t="s">
        <v>45</v>
      </c>
      <c r="U11">
        <v>759.125</v>
      </c>
      <c r="V11">
        <v>2461.8777777777805</v>
      </c>
      <c r="Y11" s="8">
        <v>28585.283089325199</v>
      </c>
      <c r="AC11" s="8">
        <v>33547.232002226599</v>
      </c>
      <c r="AF11" t="s">
        <v>45</v>
      </c>
      <c r="AG11">
        <v>21577088.452225789</v>
      </c>
      <c r="AH11">
        <v>29015070.688383102</v>
      </c>
    </row>
    <row r="12" spans="1:34" x14ac:dyDescent="0.35">
      <c r="A12" s="8">
        <v>4281</v>
      </c>
      <c r="E12" s="8">
        <v>4660</v>
      </c>
      <c r="H12" t="s">
        <v>46</v>
      </c>
      <c r="I12">
        <v>10</v>
      </c>
      <c r="J12">
        <v>10</v>
      </c>
      <c r="M12" s="8">
        <v>284</v>
      </c>
      <c r="Q12" s="8">
        <v>197</v>
      </c>
      <c r="T12" t="s">
        <v>46</v>
      </c>
      <c r="U12">
        <v>8</v>
      </c>
      <c r="V12">
        <v>10</v>
      </c>
      <c r="Y12" s="8">
        <v>32340.8234149936</v>
      </c>
      <c r="AC12" s="8">
        <v>34077.770112606398</v>
      </c>
      <c r="AF12" t="s">
        <v>46</v>
      </c>
      <c r="AG12">
        <v>10</v>
      </c>
      <c r="AH12">
        <v>10</v>
      </c>
    </row>
    <row r="13" spans="1:34" x14ac:dyDescent="0.35">
      <c r="A13" s="8">
        <v>4354</v>
      </c>
      <c r="E13" s="8">
        <v>4699</v>
      </c>
      <c r="H13" t="s">
        <v>47</v>
      </c>
      <c r="I13">
        <v>0</v>
      </c>
      <c r="M13" s="8">
        <v>289</v>
      </c>
      <c r="Q13" s="8">
        <v>204</v>
      </c>
      <c r="T13" t="s">
        <v>47</v>
      </c>
      <c r="U13">
        <v>0</v>
      </c>
      <c r="Y13" s="8">
        <v>32674.1446043533</v>
      </c>
      <c r="AC13" s="8">
        <v>34458.411634112003</v>
      </c>
      <c r="AF13" t="s">
        <v>47</v>
      </c>
      <c r="AG13">
        <v>0</v>
      </c>
    </row>
    <row r="14" spans="1:34" x14ac:dyDescent="0.35">
      <c r="A14" s="8">
        <v>4428</v>
      </c>
      <c r="E14" s="8">
        <v>4769</v>
      </c>
      <c r="H14" t="s">
        <v>48</v>
      </c>
      <c r="I14">
        <v>18</v>
      </c>
      <c r="M14" s="8">
        <v>290</v>
      </c>
      <c r="Q14" s="8">
        <v>228</v>
      </c>
      <c r="T14" t="s">
        <v>48</v>
      </c>
      <c r="U14">
        <v>15</v>
      </c>
      <c r="Y14" s="8">
        <v>34047.473898242701</v>
      </c>
      <c r="AC14" s="8">
        <v>34568.798971751501</v>
      </c>
      <c r="AF14" t="s">
        <v>48</v>
      </c>
      <c r="AG14">
        <v>18</v>
      </c>
    </row>
    <row r="15" spans="1:34" x14ac:dyDescent="0.35">
      <c r="A15" s="8">
        <v>4501</v>
      </c>
      <c r="E15" s="8">
        <v>4789</v>
      </c>
      <c r="H15" t="s">
        <v>49</v>
      </c>
      <c r="I15">
        <v>-1.4196622182817149</v>
      </c>
      <c r="L15" t="s">
        <v>40</v>
      </c>
      <c r="M15" s="8">
        <v>307</v>
      </c>
      <c r="Q15" s="8">
        <v>236</v>
      </c>
      <c r="T15" t="s">
        <v>49</v>
      </c>
      <c r="U15">
        <v>3.2339183313554036</v>
      </c>
      <c r="Y15" s="8">
        <v>34278.220006247997</v>
      </c>
      <c r="AC15" s="8">
        <v>38605.553505809803</v>
      </c>
      <c r="AF15" t="s">
        <v>49</v>
      </c>
      <c r="AG15">
        <v>-1.6806315642705205</v>
      </c>
    </row>
    <row r="16" spans="1:34" x14ac:dyDescent="0.35">
      <c r="A16" s="8">
        <v>4887</v>
      </c>
      <c r="E16" s="8">
        <v>4930</v>
      </c>
      <c r="H16" t="s">
        <v>50</v>
      </c>
      <c r="I16">
        <v>8.6396717780836088E-2</v>
      </c>
      <c r="M16" s="8">
        <v>320</v>
      </c>
      <c r="Q16" s="8">
        <v>245</v>
      </c>
      <c r="T16" t="s">
        <v>50</v>
      </c>
      <c r="U16">
        <v>2.7818172399934052E-3</v>
      </c>
      <c r="Y16" s="8">
        <v>34639.932997972501</v>
      </c>
      <c r="AC16" s="8">
        <v>39912.401512054799</v>
      </c>
      <c r="AF16" t="s">
        <v>50</v>
      </c>
      <c r="AG16">
        <v>5.5052490028197648E-2</v>
      </c>
    </row>
    <row r="17" spans="1:34" x14ac:dyDescent="0.35">
      <c r="A17" s="8">
        <v>5091</v>
      </c>
      <c r="E17" s="8">
        <v>5273</v>
      </c>
      <c r="H17" t="s">
        <v>51</v>
      </c>
      <c r="I17">
        <v>1.7340636066175394</v>
      </c>
      <c r="M17" s="8">
        <v>333</v>
      </c>
      <c r="Q17" s="8">
        <v>256</v>
      </c>
      <c r="T17" t="s">
        <v>51</v>
      </c>
      <c r="U17">
        <v>1.7530503556925723</v>
      </c>
      <c r="Y17" s="8">
        <v>37418.687961130097</v>
      </c>
      <c r="AC17" s="8">
        <v>41714.536377995901</v>
      </c>
      <c r="AF17" t="s">
        <v>51</v>
      </c>
      <c r="AG17">
        <v>1.7340636066175394</v>
      </c>
    </row>
    <row r="18" spans="1:34" x14ac:dyDescent="0.35">
      <c r="A18" s="8">
        <v>5123</v>
      </c>
      <c r="E18" s="8">
        <v>5385</v>
      </c>
      <c r="H18" s="12" t="s">
        <v>52</v>
      </c>
      <c r="I18" s="12">
        <v>0.17279343556167218</v>
      </c>
      <c r="M18" s="8">
        <v>355</v>
      </c>
      <c r="Q18" s="8">
        <v>279</v>
      </c>
      <c r="T18" s="12" t="s">
        <v>52</v>
      </c>
      <c r="U18" s="12">
        <v>5.5636344799868103E-3</v>
      </c>
      <c r="Y18" s="8">
        <v>38010.2455847987</v>
      </c>
      <c r="AC18" s="8">
        <v>44871.105848575498</v>
      </c>
      <c r="AF18" s="12" t="s">
        <v>52</v>
      </c>
      <c r="AG18" s="12">
        <v>0.1101049800563953</v>
      </c>
    </row>
    <row r="19" spans="1:34" ht="16" thickBot="1" x14ac:dyDescent="0.4">
      <c r="A19" s="8">
        <v>5133</v>
      </c>
      <c r="E19" s="8">
        <v>5567</v>
      </c>
      <c r="H19" s="9" t="s">
        <v>53</v>
      </c>
      <c r="I19" s="9">
        <v>2.1009220402410378</v>
      </c>
      <c r="J19" s="9"/>
      <c r="M19" s="8" t="s">
        <v>34</v>
      </c>
      <c r="Q19" s="8">
        <v>289</v>
      </c>
      <c r="T19" s="9" t="s">
        <v>53</v>
      </c>
      <c r="U19" s="9">
        <v>2.1314495455597742</v>
      </c>
      <c r="V19" s="9"/>
      <c r="Y19" s="8">
        <v>40452.018555603398</v>
      </c>
      <c r="AC19" s="8">
        <v>44887.994186008204</v>
      </c>
      <c r="AF19" s="9" t="s">
        <v>53</v>
      </c>
      <c r="AG19" s="9">
        <v>2.1009220402410378</v>
      </c>
      <c r="AH19" s="9"/>
    </row>
    <row r="20" spans="1:34" x14ac:dyDescent="0.35">
      <c r="A20" s="8">
        <v>5568</v>
      </c>
      <c r="E20" s="8">
        <v>6009</v>
      </c>
      <c r="Q20" s="8">
        <v>350</v>
      </c>
      <c r="Y20" s="8">
        <v>44995.452992828403</v>
      </c>
      <c r="AC20" s="8">
        <v>48600.421964020301</v>
      </c>
    </row>
    <row r="21" spans="1:34" x14ac:dyDescent="0.35">
      <c r="A21" s="8" t="s">
        <v>34</v>
      </c>
      <c r="E21" s="8" t="s">
        <v>34</v>
      </c>
      <c r="H21" s="31" t="s">
        <v>112</v>
      </c>
      <c r="I21" s="32"/>
      <c r="Q21" s="8" t="s">
        <v>34</v>
      </c>
      <c r="T21" s="31" t="s">
        <v>111</v>
      </c>
      <c r="U21" s="32"/>
      <c r="Y21" s="8" t="s">
        <v>34</v>
      </c>
      <c r="AC21" s="8" t="s">
        <v>34</v>
      </c>
      <c r="AF21" s="31" t="s">
        <v>116</v>
      </c>
      <c r="AG21" s="32"/>
    </row>
    <row r="22" spans="1:34" x14ac:dyDescent="0.35">
      <c r="H22" s="38"/>
      <c r="I22" s="39"/>
      <c r="T22" s="38"/>
      <c r="U22" s="39"/>
      <c r="AF22" s="38"/>
      <c r="AG22" s="39"/>
    </row>
    <row r="23" spans="1:34" x14ac:dyDescent="0.35">
      <c r="H23" s="38"/>
      <c r="I23" s="39"/>
      <c r="T23" s="38"/>
      <c r="U23" s="39"/>
      <c r="AF23" s="38"/>
      <c r="AG23" s="39"/>
    </row>
    <row r="24" spans="1:34" x14ac:dyDescent="0.35">
      <c r="H24" s="33"/>
      <c r="I24" s="34"/>
      <c r="T24" s="33"/>
      <c r="U24" s="34"/>
      <c r="AF24" s="33"/>
      <c r="AG24" s="34"/>
    </row>
  </sheetData>
  <mergeCells count="11">
    <mergeCell ref="H21:I24"/>
    <mergeCell ref="M4:V4"/>
    <mergeCell ref="M5:V5"/>
    <mergeCell ref="T21:U24"/>
    <mergeCell ref="AF21:AG24"/>
    <mergeCell ref="A6:F6"/>
    <mergeCell ref="M6:R6"/>
    <mergeCell ref="Y6:AD6"/>
    <mergeCell ref="A1:I2"/>
    <mergeCell ref="A4:I4"/>
    <mergeCell ref="A5:I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A055-DBA8-4DC8-A120-DDDE100D6BD6}">
  <dimension ref="A1:AC65"/>
  <sheetViews>
    <sheetView workbookViewId="0">
      <selection activeCell="E6" sqref="E6"/>
    </sheetView>
  </sheetViews>
  <sheetFormatPr defaultRowHeight="15.5" x14ac:dyDescent="0.35"/>
  <cols>
    <col min="1" max="1" width="12.25" bestFit="1" customWidth="1"/>
    <col min="2" max="2" width="7.6640625" bestFit="1" customWidth="1"/>
    <col min="5" max="5" width="12.25" bestFit="1" customWidth="1"/>
    <col min="6" max="6" width="7.6640625" bestFit="1" customWidth="1"/>
    <col min="7" max="7" width="41.1640625" bestFit="1" customWidth="1"/>
    <col min="8" max="8" width="12.33203125" bestFit="1" customWidth="1"/>
    <col min="11" max="11" width="12.25" bestFit="1" customWidth="1"/>
    <col min="12" max="12" width="7.6640625" bestFit="1" customWidth="1"/>
    <col min="15" max="15" width="12.25" bestFit="1" customWidth="1"/>
    <col min="16" max="16" width="7.6640625" bestFit="1" customWidth="1"/>
    <col min="17" max="17" width="41.1640625" bestFit="1" customWidth="1"/>
    <col min="18" max="18" width="11.75" bestFit="1" customWidth="1"/>
    <col min="21" max="21" width="12.25" bestFit="1" customWidth="1"/>
    <col min="22" max="22" width="7.6640625" bestFit="1" customWidth="1"/>
    <col min="25" max="25" width="12.25" bestFit="1" customWidth="1"/>
    <col min="26" max="26" width="7.6640625" bestFit="1" customWidth="1"/>
    <col min="27" max="27" width="41.1640625" bestFit="1" customWidth="1"/>
  </cols>
  <sheetData>
    <row r="1" spans="1:29" x14ac:dyDescent="0.35">
      <c r="A1" s="35" t="s">
        <v>106</v>
      </c>
      <c r="B1" s="35"/>
      <c r="C1" s="35"/>
      <c r="D1" s="35"/>
      <c r="E1" s="35"/>
      <c r="F1" s="35"/>
      <c r="G1" s="35"/>
      <c r="H1" s="35"/>
      <c r="I1" s="35"/>
    </row>
    <row r="2" spans="1:29" x14ac:dyDescent="0.35">
      <c r="A2" s="35"/>
      <c r="B2" s="35"/>
      <c r="C2" s="35"/>
      <c r="D2" s="35"/>
      <c r="E2" s="35"/>
      <c r="F2" s="35"/>
      <c r="G2" s="35"/>
      <c r="H2" s="35"/>
      <c r="I2" s="35"/>
    </row>
    <row r="3" spans="1:29" x14ac:dyDescent="0.35">
      <c r="A3" s="14"/>
      <c r="B3" s="14"/>
      <c r="C3" s="14"/>
      <c r="D3" s="14"/>
      <c r="E3" s="14"/>
      <c r="F3" s="14"/>
      <c r="G3" s="14"/>
      <c r="H3" s="14"/>
      <c r="I3" s="14"/>
    </row>
    <row r="4" spans="1:29" x14ac:dyDescent="0.35">
      <c r="A4" s="41" t="s">
        <v>117</v>
      </c>
      <c r="B4" s="41"/>
      <c r="C4" s="41"/>
      <c r="D4" s="41"/>
      <c r="E4" s="41"/>
      <c r="F4" s="41"/>
      <c r="G4" s="41"/>
      <c r="H4" s="41"/>
      <c r="I4" s="41"/>
      <c r="K4" t="s">
        <v>120</v>
      </c>
      <c r="U4" t="s">
        <v>123</v>
      </c>
    </row>
    <row r="5" spans="1:29" x14ac:dyDescent="0.35">
      <c r="A5" s="41" t="s">
        <v>118</v>
      </c>
      <c r="B5" s="41"/>
      <c r="C5" s="41"/>
      <c r="D5" s="41"/>
      <c r="E5" s="41"/>
      <c r="F5" s="41"/>
      <c r="G5" s="41"/>
      <c r="H5" s="41"/>
      <c r="I5" s="41"/>
      <c r="K5" t="s">
        <v>121</v>
      </c>
      <c r="U5" t="s">
        <v>124</v>
      </c>
    </row>
    <row r="7" spans="1:29" x14ac:dyDescent="0.35">
      <c r="A7" s="43" t="s">
        <v>55</v>
      </c>
      <c r="B7" s="43"/>
      <c r="C7" s="43"/>
      <c r="D7" s="43"/>
      <c r="E7" s="43"/>
      <c r="F7" s="43"/>
      <c r="G7" s="11"/>
      <c r="H7" s="11"/>
      <c r="K7" s="43" t="s">
        <v>56</v>
      </c>
      <c r="L7" s="43"/>
      <c r="M7" s="43"/>
      <c r="N7" s="43"/>
      <c r="O7" s="43"/>
      <c r="P7" s="43"/>
      <c r="Q7" s="11"/>
      <c r="R7" s="11"/>
      <c r="U7" s="43" t="s">
        <v>57</v>
      </c>
      <c r="V7" s="43"/>
      <c r="W7" s="43"/>
      <c r="X7" s="43"/>
      <c r="Y7" s="43"/>
      <c r="Z7" s="43"/>
    </row>
    <row r="8" spans="1:29" x14ac:dyDescent="0.35">
      <c r="A8" s="7" t="s">
        <v>4</v>
      </c>
      <c r="B8" t="s">
        <v>36</v>
      </c>
      <c r="E8" s="7" t="s">
        <v>3</v>
      </c>
      <c r="F8" t="s">
        <v>36</v>
      </c>
      <c r="K8" s="7" t="s">
        <v>4</v>
      </c>
      <c r="L8" t="s">
        <v>36</v>
      </c>
      <c r="O8" s="7" t="s">
        <v>4</v>
      </c>
      <c r="P8" t="s">
        <v>36</v>
      </c>
      <c r="U8" s="7" t="s">
        <v>4</v>
      </c>
      <c r="V8" t="s">
        <v>36</v>
      </c>
      <c r="Y8" s="7" t="s">
        <v>4</v>
      </c>
      <c r="Z8" t="s">
        <v>36</v>
      </c>
    </row>
    <row r="9" spans="1:29" x14ac:dyDescent="0.35">
      <c r="A9" s="7" t="s">
        <v>3</v>
      </c>
      <c r="B9" t="s">
        <v>37</v>
      </c>
      <c r="E9" s="7" t="s">
        <v>4</v>
      </c>
      <c r="F9" t="s">
        <v>36</v>
      </c>
      <c r="K9" s="7" t="s">
        <v>3</v>
      </c>
      <c r="L9" t="s">
        <v>37</v>
      </c>
      <c r="O9" s="7" t="s">
        <v>3</v>
      </c>
      <c r="P9" t="s">
        <v>36</v>
      </c>
      <c r="U9" s="7" t="s">
        <v>3</v>
      </c>
      <c r="V9" t="s">
        <v>37</v>
      </c>
      <c r="Y9" s="7" t="s">
        <v>3</v>
      </c>
      <c r="Z9" t="s">
        <v>36</v>
      </c>
    </row>
    <row r="11" spans="1:29" x14ac:dyDescent="0.35">
      <c r="A11" s="7" t="s">
        <v>35</v>
      </c>
      <c r="C11" t="s">
        <v>40</v>
      </c>
      <c r="E11" s="7" t="s">
        <v>35</v>
      </c>
      <c r="G11" t="s">
        <v>41</v>
      </c>
      <c r="K11" s="7" t="s">
        <v>35</v>
      </c>
      <c r="M11" t="s">
        <v>40</v>
      </c>
      <c r="O11" s="7" t="s">
        <v>35</v>
      </c>
      <c r="U11" s="7" t="s">
        <v>35</v>
      </c>
      <c r="W11" t="s">
        <v>40</v>
      </c>
      <c r="Y11" s="7" t="s">
        <v>35</v>
      </c>
      <c r="AA11" t="s">
        <v>41</v>
      </c>
    </row>
    <row r="12" spans="1:29" ht="16" thickBot="1" x14ac:dyDescent="0.4">
      <c r="A12" s="8">
        <v>3046</v>
      </c>
      <c r="E12" s="8">
        <v>3002</v>
      </c>
      <c r="H12" s="17" t="s">
        <v>60</v>
      </c>
      <c r="I12" s="17">
        <f>I14-H14</f>
        <v>53.365384615384755</v>
      </c>
      <c r="K12" s="8">
        <v>125</v>
      </c>
      <c r="O12" s="8">
        <v>95</v>
      </c>
      <c r="Q12" t="s">
        <v>41</v>
      </c>
      <c r="U12" s="8">
        <v>18769.9929886151</v>
      </c>
      <c r="Y12" s="8">
        <v>22153.188781728801</v>
      </c>
      <c r="AB12" s="17" t="s">
        <v>60</v>
      </c>
      <c r="AC12" s="17">
        <f>AC14-AB14</f>
        <v>1792.5350662391465</v>
      </c>
    </row>
    <row r="13" spans="1:29" ht="16" thickBot="1" x14ac:dyDescent="0.4">
      <c r="A13" s="8">
        <v>3064</v>
      </c>
      <c r="E13" s="8">
        <v>3115</v>
      </c>
      <c r="G13" s="10"/>
      <c r="H13" s="10" t="s">
        <v>42</v>
      </c>
      <c r="I13" s="10" t="s">
        <v>43</v>
      </c>
      <c r="K13" s="8">
        <v>129</v>
      </c>
      <c r="O13" s="8">
        <v>101</v>
      </c>
      <c r="R13" s="17" t="s">
        <v>60</v>
      </c>
      <c r="S13" s="17">
        <f>R15-S15</f>
        <v>19.347083926031303</v>
      </c>
      <c r="U13" s="8">
        <v>19163.205133831201</v>
      </c>
      <c r="Y13" s="8">
        <v>22713.798573243599</v>
      </c>
      <c r="AA13" s="10"/>
      <c r="AB13" s="10" t="s">
        <v>42</v>
      </c>
      <c r="AC13" s="10" t="s">
        <v>43</v>
      </c>
    </row>
    <row r="14" spans="1:29" x14ac:dyDescent="0.35">
      <c r="A14" s="8">
        <v>3145</v>
      </c>
      <c r="E14" s="8">
        <v>3151</v>
      </c>
      <c r="G14" t="s">
        <v>44</v>
      </c>
      <c r="H14">
        <v>3716.8269230769229</v>
      </c>
      <c r="I14">
        <v>3770.1923076923076</v>
      </c>
      <c r="K14" s="8">
        <v>135</v>
      </c>
      <c r="O14" s="8">
        <v>103</v>
      </c>
      <c r="Q14" s="10"/>
      <c r="R14" s="10" t="s">
        <v>42</v>
      </c>
      <c r="S14" s="10" t="s">
        <v>43</v>
      </c>
      <c r="U14" s="8">
        <v>20078.312035754701</v>
      </c>
      <c r="Y14" s="8">
        <v>23005.270270510398</v>
      </c>
      <c r="AA14" t="s">
        <v>44</v>
      </c>
      <c r="AB14">
        <v>25567.91448016014</v>
      </c>
      <c r="AC14">
        <v>27360.449546399286</v>
      </c>
    </row>
    <row r="15" spans="1:29" x14ac:dyDescent="0.35">
      <c r="A15" s="8">
        <v>3248</v>
      </c>
      <c r="E15" s="8">
        <v>3286</v>
      </c>
      <c r="G15" t="s">
        <v>45</v>
      </c>
      <c r="H15">
        <v>143338.02828054334</v>
      </c>
      <c r="I15">
        <v>126981.72699849172</v>
      </c>
      <c r="K15" s="8">
        <v>139</v>
      </c>
      <c r="O15" s="8">
        <v>118</v>
      </c>
      <c r="Q15" t="s">
        <v>44</v>
      </c>
      <c r="R15">
        <v>169.15789473684211</v>
      </c>
      <c r="S15">
        <v>149.81081081081081</v>
      </c>
      <c r="U15" s="8">
        <v>20430.220640400701</v>
      </c>
      <c r="Y15" s="8">
        <v>23013.784017560902</v>
      </c>
      <c r="AA15" t="s">
        <v>45</v>
      </c>
      <c r="AB15">
        <v>9836168.7387510445</v>
      </c>
      <c r="AC15">
        <v>9449294.7856837045</v>
      </c>
    </row>
    <row r="16" spans="1:29" x14ac:dyDescent="0.35">
      <c r="A16" s="8">
        <v>3253</v>
      </c>
      <c r="E16" s="8">
        <v>3326</v>
      </c>
      <c r="G16" t="s">
        <v>46</v>
      </c>
      <c r="H16">
        <v>52</v>
      </c>
      <c r="I16">
        <v>52</v>
      </c>
      <c r="K16" s="8">
        <v>144</v>
      </c>
      <c r="O16" s="8">
        <v>121</v>
      </c>
      <c r="Q16" t="s">
        <v>45</v>
      </c>
      <c r="R16">
        <v>511.70412517780738</v>
      </c>
      <c r="S16">
        <v>688.2132132132117</v>
      </c>
      <c r="U16" s="8">
        <v>21754.245373791298</v>
      </c>
      <c r="Y16" s="8">
        <v>23238.946287844101</v>
      </c>
      <c r="AA16" t="s">
        <v>46</v>
      </c>
      <c r="AB16">
        <v>53</v>
      </c>
      <c r="AC16">
        <v>53</v>
      </c>
    </row>
    <row r="17" spans="1:29" x14ac:dyDescent="0.35">
      <c r="A17" s="8">
        <v>3279</v>
      </c>
      <c r="E17" s="8">
        <v>3401</v>
      </c>
      <c r="G17" t="s">
        <v>47</v>
      </c>
      <c r="H17">
        <v>0</v>
      </c>
      <c r="K17" s="8">
        <v>145</v>
      </c>
      <c r="O17" s="8">
        <v>125</v>
      </c>
      <c r="Q17" t="s">
        <v>46</v>
      </c>
      <c r="R17">
        <v>38</v>
      </c>
      <c r="S17">
        <v>37</v>
      </c>
      <c r="U17" s="8">
        <v>21882.918958137001</v>
      </c>
      <c r="Y17" s="8">
        <v>23459.269553300401</v>
      </c>
      <c r="AA17" t="s">
        <v>47</v>
      </c>
      <c r="AB17">
        <v>0</v>
      </c>
    </row>
    <row r="18" spans="1:29" x14ac:dyDescent="0.35">
      <c r="A18" s="8">
        <v>3311</v>
      </c>
      <c r="E18" s="8">
        <v>3410</v>
      </c>
      <c r="G18" t="s">
        <v>48</v>
      </c>
      <c r="H18">
        <v>102</v>
      </c>
      <c r="K18" s="8">
        <v>147</v>
      </c>
      <c r="O18" s="8">
        <v>126</v>
      </c>
      <c r="Q18" t="s">
        <v>47</v>
      </c>
      <c r="R18">
        <v>0</v>
      </c>
      <c r="U18" s="8">
        <v>22029.7343108391</v>
      </c>
      <c r="Y18" s="8">
        <v>23565.3627930691</v>
      </c>
      <c r="AA18" t="s">
        <v>48</v>
      </c>
      <c r="AB18">
        <v>104</v>
      </c>
    </row>
    <row r="19" spans="1:29" x14ac:dyDescent="0.35">
      <c r="A19" s="8">
        <v>3312</v>
      </c>
      <c r="E19" s="8">
        <v>3439</v>
      </c>
      <c r="G19" t="s">
        <v>49</v>
      </c>
      <c r="H19">
        <v>-0.7401545663466228</v>
      </c>
      <c r="K19" s="8">
        <v>150</v>
      </c>
      <c r="O19" s="8">
        <v>128</v>
      </c>
      <c r="Q19" t="s">
        <v>48</v>
      </c>
      <c r="R19">
        <v>71</v>
      </c>
      <c r="U19" s="8">
        <v>22076.635244371999</v>
      </c>
      <c r="Y19" s="8">
        <v>23695.539978494999</v>
      </c>
      <c r="AA19" t="s">
        <v>49</v>
      </c>
      <c r="AB19">
        <v>-2.9716013999370019</v>
      </c>
    </row>
    <row r="20" spans="1:29" x14ac:dyDescent="0.35">
      <c r="A20" s="8">
        <v>3367</v>
      </c>
      <c r="E20" s="8">
        <v>3466</v>
      </c>
      <c r="G20" t="s">
        <v>50</v>
      </c>
      <c r="H20">
        <v>0.23045324338163575</v>
      </c>
      <c r="K20" s="8">
        <v>152</v>
      </c>
      <c r="O20" s="8">
        <v>129</v>
      </c>
      <c r="Q20" t="s">
        <v>49</v>
      </c>
      <c r="R20">
        <v>3.4165784218159794</v>
      </c>
      <c r="U20" s="8">
        <v>22526.4080538054</v>
      </c>
      <c r="Y20" s="8">
        <v>23769.4107627046</v>
      </c>
      <c r="AA20" t="s">
        <v>50</v>
      </c>
      <c r="AB20">
        <v>1.8402214194165956E-3</v>
      </c>
    </row>
    <row r="21" spans="1:29" x14ac:dyDescent="0.35">
      <c r="A21" s="8">
        <v>3378</v>
      </c>
      <c r="E21" s="8">
        <v>3481</v>
      </c>
      <c r="G21" t="s">
        <v>51</v>
      </c>
      <c r="H21">
        <v>1.6599299759703381</v>
      </c>
      <c r="K21" s="8">
        <v>154</v>
      </c>
      <c r="O21" s="8">
        <v>131</v>
      </c>
      <c r="Q21" t="s">
        <v>50</v>
      </c>
      <c r="R21">
        <v>5.264155870110226E-4</v>
      </c>
      <c r="U21" s="8">
        <v>22757.181729473301</v>
      </c>
      <c r="Y21" s="8">
        <v>23997.490408681999</v>
      </c>
      <c r="AA21" t="s">
        <v>51</v>
      </c>
      <c r="AB21">
        <v>1.6596374367292375</v>
      </c>
    </row>
    <row r="22" spans="1:29" x14ac:dyDescent="0.35">
      <c r="A22" s="8">
        <v>3419</v>
      </c>
      <c r="E22" s="8">
        <v>3485</v>
      </c>
      <c r="G22" s="12" t="s">
        <v>52</v>
      </c>
      <c r="H22" s="12">
        <v>0.46090648676327151</v>
      </c>
      <c r="K22" s="8">
        <v>155</v>
      </c>
      <c r="O22" s="8">
        <v>132</v>
      </c>
      <c r="Q22" t="s">
        <v>51</v>
      </c>
      <c r="R22">
        <v>1.6665996583285314</v>
      </c>
      <c r="U22" s="8">
        <v>22830.550069828201</v>
      </c>
      <c r="Y22" s="8">
        <v>24063.367069527401</v>
      </c>
      <c r="AA22" s="12" t="s">
        <v>52</v>
      </c>
      <c r="AB22" s="12">
        <v>3.6804428388331912E-3</v>
      </c>
    </row>
    <row r="23" spans="1:29" ht="16" thickBot="1" x14ac:dyDescent="0.4">
      <c r="A23" s="8">
        <v>3423</v>
      </c>
      <c r="E23" s="8">
        <v>3506</v>
      </c>
      <c r="G23" s="9" t="s">
        <v>53</v>
      </c>
      <c r="H23" s="9">
        <v>1.9834952585628811</v>
      </c>
      <c r="I23" s="9"/>
      <c r="K23" s="8">
        <v>156</v>
      </c>
      <c r="O23" s="8">
        <v>133</v>
      </c>
      <c r="Q23" s="12" t="s">
        <v>52</v>
      </c>
      <c r="R23" s="12">
        <v>1.0528311740220452E-3</v>
      </c>
      <c r="U23" s="8">
        <v>22995.159002092099</v>
      </c>
      <c r="Y23" s="8">
        <v>24732.105451519401</v>
      </c>
      <c r="AA23" s="9" t="s">
        <v>53</v>
      </c>
      <c r="AB23" s="9">
        <v>1.9830375264837292</v>
      </c>
      <c r="AC23" s="9"/>
    </row>
    <row r="24" spans="1:29" ht="16" thickBot="1" x14ac:dyDescent="0.4">
      <c r="A24" s="8">
        <v>3424</v>
      </c>
      <c r="E24" s="8">
        <v>3528</v>
      </c>
      <c r="H24">
        <v>0.55000000000000004</v>
      </c>
      <c r="K24" s="8">
        <v>157</v>
      </c>
      <c r="O24" s="8">
        <v>136</v>
      </c>
      <c r="Q24" s="9" t="s">
        <v>53</v>
      </c>
      <c r="R24" s="9">
        <v>1.9939433678456266</v>
      </c>
      <c r="S24" s="9"/>
      <c r="U24" s="8">
        <v>23525.1159516837</v>
      </c>
      <c r="Y24" s="8">
        <v>24965.472983963999</v>
      </c>
    </row>
    <row r="25" spans="1:29" x14ac:dyDescent="0.35">
      <c r="A25" s="8">
        <v>3425</v>
      </c>
      <c r="E25" s="8">
        <v>3546</v>
      </c>
      <c r="G25" s="31" t="s">
        <v>119</v>
      </c>
      <c r="H25" s="32"/>
      <c r="K25" s="8">
        <v>159</v>
      </c>
      <c r="O25" s="8">
        <v>139</v>
      </c>
      <c r="U25" s="8">
        <v>23572.378408555302</v>
      </c>
      <c r="Y25" s="8">
        <v>24991.392697711599</v>
      </c>
      <c r="AA25" s="31" t="s">
        <v>125</v>
      </c>
      <c r="AB25" s="32"/>
    </row>
    <row r="26" spans="1:29" x14ac:dyDescent="0.35">
      <c r="A26" s="8">
        <v>3431</v>
      </c>
      <c r="E26" s="8">
        <v>3564</v>
      </c>
      <c r="G26" s="38"/>
      <c r="H26" s="39"/>
      <c r="K26" s="8">
        <v>161</v>
      </c>
      <c r="O26" s="8">
        <v>140</v>
      </c>
      <c r="Q26" s="31" t="s">
        <v>122</v>
      </c>
      <c r="R26" s="32"/>
      <c r="U26" s="8">
        <v>23742.415076588299</v>
      </c>
      <c r="Y26" s="8">
        <v>25019.771638758499</v>
      </c>
      <c r="AA26" s="38"/>
      <c r="AB26" s="39"/>
    </row>
    <row r="27" spans="1:29" x14ac:dyDescent="0.35">
      <c r="A27" s="8">
        <v>3472</v>
      </c>
      <c r="E27" s="8">
        <v>3575</v>
      </c>
      <c r="G27" s="38"/>
      <c r="H27" s="39"/>
      <c r="K27" s="8">
        <v>162</v>
      </c>
      <c r="O27" s="8">
        <v>141</v>
      </c>
      <c r="Q27" s="38"/>
      <c r="R27" s="39"/>
      <c r="U27" s="8">
        <v>23888.1108478885</v>
      </c>
      <c r="Y27" s="8">
        <v>25026.8179769122</v>
      </c>
      <c r="AA27" s="38"/>
      <c r="AB27" s="39"/>
    </row>
    <row r="28" spans="1:29" x14ac:dyDescent="0.35">
      <c r="A28" s="8">
        <v>3482</v>
      </c>
      <c r="E28" s="8">
        <v>3579</v>
      </c>
      <c r="G28" s="33"/>
      <c r="H28" s="34"/>
      <c r="K28" s="8">
        <v>163</v>
      </c>
      <c r="O28" s="8">
        <v>145</v>
      </c>
      <c r="Q28" s="38"/>
      <c r="R28" s="39"/>
      <c r="U28" s="8">
        <v>23986.181990529702</v>
      </c>
      <c r="Y28" s="8">
        <v>25184.8961617686</v>
      </c>
      <c r="AA28" s="33"/>
      <c r="AB28" s="34"/>
    </row>
    <row r="29" spans="1:29" x14ac:dyDescent="0.35">
      <c r="A29" s="8">
        <v>3501</v>
      </c>
      <c r="E29" s="8">
        <v>3606</v>
      </c>
      <c r="K29" s="8">
        <v>164</v>
      </c>
      <c r="O29" s="8">
        <v>146</v>
      </c>
      <c r="Q29" s="33"/>
      <c r="R29" s="34"/>
      <c r="U29" s="8">
        <v>23986.557201600499</v>
      </c>
      <c r="Y29" s="8">
        <v>25286.399016237301</v>
      </c>
    </row>
    <row r="30" spans="1:29" x14ac:dyDescent="0.35">
      <c r="A30" s="8">
        <v>3516</v>
      </c>
      <c r="E30" s="8">
        <v>3613</v>
      </c>
      <c r="K30" s="8">
        <v>169</v>
      </c>
      <c r="O30" s="8">
        <v>151</v>
      </c>
      <c r="U30" s="8">
        <v>24339.583560799001</v>
      </c>
      <c r="Y30" s="8">
        <v>25419.060914892001</v>
      </c>
    </row>
    <row r="31" spans="1:29" x14ac:dyDescent="0.35">
      <c r="A31" s="8">
        <v>3561</v>
      </c>
      <c r="E31" s="8">
        <v>3618</v>
      </c>
      <c r="K31" s="8">
        <v>170</v>
      </c>
      <c r="O31" s="8">
        <v>156</v>
      </c>
      <c r="U31" s="8">
        <v>24389.9073059025</v>
      </c>
      <c r="Y31" s="8">
        <v>25681.258923862799</v>
      </c>
    </row>
    <row r="32" spans="1:29" x14ac:dyDescent="0.35">
      <c r="A32" s="8">
        <v>3564</v>
      </c>
      <c r="E32" s="8">
        <v>3637</v>
      </c>
      <c r="K32" s="8">
        <v>171</v>
      </c>
      <c r="O32" s="8">
        <v>158</v>
      </c>
      <c r="U32" s="8">
        <v>24718.4825174986</v>
      </c>
      <c r="Y32" s="8">
        <v>25858.748632110899</v>
      </c>
    </row>
    <row r="33" spans="1:25" x14ac:dyDescent="0.35">
      <c r="A33" s="8">
        <v>3574</v>
      </c>
      <c r="E33" s="8">
        <v>3658</v>
      </c>
      <c r="K33" s="8">
        <v>172</v>
      </c>
      <c r="O33" s="8">
        <v>159</v>
      </c>
      <c r="U33" s="8">
        <v>24969.8404449544</v>
      </c>
      <c r="Y33" s="8">
        <v>26605.2498401456</v>
      </c>
    </row>
    <row r="34" spans="1:25" x14ac:dyDescent="0.35">
      <c r="A34" s="8">
        <v>3616</v>
      </c>
      <c r="E34" s="8">
        <v>3694</v>
      </c>
      <c r="K34" s="8">
        <v>173</v>
      </c>
      <c r="O34" s="8">
        <v>160</v>
      </c>
      <c r="U34" s="8">
        <v>24975.6996358133</v>
      </c>
      <c r="Y34" s="8">
        <v>26725.517813943501</v>
      </c>
    </row>
    <row r="35" spans="1:25" x14ac:dyDescent="0.35">
      <c r="A35" s="8">
        <v>3623</v>
      </c>
      <c r="E35" s="8">
        <v>3701</v>
      </c>
      <c r="K35" s="8">
        <v>174</v>
      </c>
      <c r="O35" s="8">
        <v>161</v>
      </c>
      <c r="U35" s="8">
        <v>25062.182708330802</v>
      </c>
      <c r="Y35" s="8">
        <v>26992.549364220398</v>
      </c>
    </row>
    <row r="36" spans="1:25" x14ac:dyDescent="0.35">
      <c r="A36" s="8">
        <v>3642</v>
      </c>
      <c r="E36" s="8">
        <v>3716</v>
      </c>
      <c r="K36" s="8">
        <v>175</v>
      </c>
      <c r="O36" s="8">
        <v>165</v>
      </c>
      <c r="U36" s="8">
        <v>25104.444883120799</v>
      </c>
      <c r="Y36" s="8">
        <v>27072.606354438201</v>
      </c>
    </row>
    <row r="37" spans="1:25" x14ac:dyDescent="0.35">
      <c r="A37" s="8">
        <v>3666</v>
      </c>
      <c r="E37" s="8">
        <v>3729</v>
      </c>
      <c r="K37" s="8">
        <v>180</v>
      </c>
      <c r="O37" s="8">
        <v>166</v>
      </c>
      <c r="U37" s="8">
        <v>25226.175124732901</v>
      </c>
      <c r="Y37" s="8">
        <v>27110.774431415201</v>
      </c>
    </row>
    <row r="38" spans="1:25" x14ac:dyDescent="0.35">
      <c r="A38" s="8">
        <v>3709</v>
      </c>
      <c r="E38" s="8">
        <v>3759</v>
      </c>
      <c r="K38" s="8">
        <v>182</v>
      </c>
      <c r="O38" s="8">
        <v>168</v>
      </c>
      <c r="U38" s="8">
        <v>25506.896679234102</v>
      </c>
      <c r="Y38" s="8">
        <v>27437.367362990099</v>
      </c>
    </row>
    <row r="39" spans="1:25" x14ac:dyDescent="0.35">
      <c r="A39" s="8">
        <v>3711</v>
      </c>
      <c r="E39" s="8">
        <v>3761</v>
      </c>
      <c r="K39" s="8">
        <v>183</v>
      </c>
      <c r="O39" s="8">
        <v>170</v>
      </c>
      <c r="U39" s="8">
        <v>25668.426358506302</v>
      </c>
      <c r="Y39" s="8">
        <v>27583.955295478299</v>
      </c>
    </row>
    <row r="40" spans="1:25" x14ac:dyDescent="0.35">
      <c r="A40" s="8">
        <v>3716</v>
      </c>
      <c r="E40" s="8">
        <v>3772</v>
      </c>
      <c r="K40" s="8">
        <v>185</v>
      </c>
      <c r="O40" s="8">
        <v>173</v>
      </c>
      <c r="U40" s="8">
        <v>25794.869919853001</v>
      </c>
      <c r="Y40" s="8">
        <v>27881.702057599799</v>
      </c>
    </row>
    <row r="41" spans="1:25" x14ac:dyDescent="0.35">
      <c r="A41" s="8">
        <v>3732</v>
      </c>
      <c r="E41" s="8">
        <v>3773</v>
      </c>
      <c r="K41" s="8">
        <v>188</v>
      </c>
      <c r="O41" s="8">
        <v>174</v>
      </c>
      <c r="U41" s="8">
        <v>25928.743592511801</v>
      </c>
      <c r="Y41" s="8">
        <v>28000.423030176498</v>
      </c>
    </row>
    <row r="42" spans="1:25" x14ac:dyDescent="0.35">
      <c r="A42" s="8">
        <v>3781</v>
      </c>
      <c r="E42" s="8">
        <v>3809</v>
      </c>
      <c r="K42" s="8">
        <v>190</v>
      </c>
      <c r="O42" s="8">
        <v>175</v>
      </c>
      <c r="U42" s="8">
        <v>25964.418902863599</v>
      </c>
      <c r="Y42" s="8">
        <v>28015.257605576</v>
      </c>
    </row>
    <row r="43" spans="1:25" x14ac:dyDescent="0.35">
      <c r="A43" s="8">
        <v>3784</v>
      </c>
      <c r="E43" s="8">
        <v>3819</v>
      </c>
      <c r="K43" s="8">
        <v>194</v>
      </c>
      <c r="O43" s="8">
        <v>176</v>
      </c>
      <c r="U43" s="8">
        <v>26017.526022086498</v>
      </c>
      <c r="Y43" s="8">
        <v>28041.728437752099</v>
      </c>
    </row>
    <row r="44" spans="1:25" x14ac:dyDescent="0.35">
      <c r="A44" s="8">
        <v>3788</v>
      </c>
      <c r="E44" s="8">
        <v>3838</v>
      </c>
      <c r="K44" s="8">
        <v>196</v>
      </c>
      <c r="O44" s="8">
        <v>181</v>
      </c>
      <c r="U44" s="8">
        <v>26216.0636897484</v>
      </c>
      <c r="Y44" s="8">
        <v>28053.364801861899</v>
      </c>
    </row>
    <row r="45" spans="1:25" x14ac:dyDescent="0.35">
      <c r="A45" s="8">
        <v>3824</v>
      </c>
      <c r="E45" s="8">
        <v>3843</v>
      </c>
      <c r="K45" s="8">
        <v>197</v>
      </c>
      <c r="O45" s="8">
        <v>183</v>
      </c>
      <c r="U45" s="8">
        <v>26375.099387107901</v>
      </c>
      <c r="Y45" s="8">
        <v>28158.738222246098</v>
      </c>
    </row>
    <row r="46" spans="1:25" x14ac:dyDescent="0.35">
      <c r="A46" s="8">
        <v>3856</v>
      </c>
      <c r="E46" s="8">
        <v>3852</v>
      </c>
      <c r="K46" s="8">
        <v>203</v>
      </c>
      <c r="O46" s="8">
        <v>185</v>
      </c>
      <c r="U46" s="8">
        <v>26807.736675048502</v>
      </c>
      <c r="Y46" s="8">
        <v>28170.199868698499</v>
      </c>
    </row>
    <row r="47" spans="1:25" x14ac:dyDescent="0.35">
      <c r="A47" s="8">
        <v>3869</v>
      </c>
      <c r="E47" s="8">
        <v>3863</v>
      </c>
      <c r="K47" s="8">
        <v>204</v>
      </c>
      <c r="O47" s="8">
        <v>193</v>
      </c>
      <c r="U47" s="8">
        <v>26964.734310858999</v>
      </c>
      <c r="Y47" s="8">
        <v>28525.792469142802</v>
      </c>
    </row>
    <row r="48" spans="1:25" x14ac:dyDescent="0.35">
      <c r="A48" s="8">
        <v>3872</v>
      </c>
      <c r="E48" s="8">
        <v>3867</v>
      </c>
      <c r="K48" s="8">
        <v>207</v>
      </c>
      <c r="O48" s="8">
        <v>200</v>
      </c>
      <c r="U48" s="8">
        <v>27320.548577994599</v>
      </c>
      <c r="Y48" s="8">
        <v>29259.935472889301</v>
      </c>
    </row>
    <row r="49" spans="1:25" x14ac:dyDescent="0.35">
      <c r="A49" s="8">
        <v>3884</v>
      </c>
      <c r="E49" s="8">
        <v>3893</v>
      </c>
      <c r="K49" s="8">
        <v>218</v>
      </c>
      <c r="O49" s="8" t="s">
        <v>34</v>
      </c>
      <c r="U49" s="8">
        <v>27385.132567237499</v>
      </c>
      <c r="Y49" s="8">
        <v>29426.909594189099</v>
      </c>
    </row>
    <row r="50" spans="1:25" x14ac:dyDescent="0.35">
      <c r="A50" s="8">
        <v>3929</v>
      </c>
      <c r="E50" s="8">
        <v>3944</v>
      </c>
      <c r="K50" s="8" t="s">
        <v>34</v>
      </c>
      <c r="U50" s="8">
        <v>27626.135992248699</v>
      </c>
      <c r="Y50" s="8">
        <v>29641.435038198801</v>
      </c>
    </row>
    <row r="51" spans="1:25" x14ac:dyDescent="0.35">
      <c r="A51" s="8">
        <v>3953</v>
      </c>
      <c r="E51" s="8">
        <v>3951</v>
      </c>
      <c r="U51" s="8">
        <v>27884.2325338228</v>
      </c>
      <c r="Y51" s="8">
        <v>29642.905667940799</v>
      </c>
    </row>
    <row r="52" spans="1:25" x14ac:dyDescent="0.35">
      <c r="A52" s="8">
        <v>3984</v>
      </c>
      <c r="E52" s="8">
        <v>4047</v>
      </c>
      <c r="U52" s="8">
        <v>27966.579765198301</v>
      </c>
      <c r="Y52" s="8">
        <v>29810.3269575987</v>
      </c>
    </row>
    <row r="53" spans="1:25" x14ac:dyDescent="0.35">
      <c r="A53" s="8">
        <v>4009</v>
      </c>
      <c r="E53" s="8">
        <v>4133</v>
      </c>
      <c r="U53" s="8">
        <v>28075.728211819402</v>
      </c>
      <c r="Y53" s="8">
        <v>30141.7583132043</v>
      </c>
    </row>
    <row r="54" spans="1:25" x14ac:dyDescent="0.35">
      <c r="A54" s="8">
        <v>4020</v>
      </c>
      <c r="E54" s="8">
        <v>4158</v>
      </c>
      <c r="U54" s="8">
        <v>28288.521150903001</v>
      </c>
      <c r="Y54" s="8">
        <v>30318.0597781867</v>
      </c>
    </row>
    <row r="55" spans="1:25" x14ac:dyDescent="0.35">
      <c r="A55" s="8">
        <v>4163</v>
      </c>
      <c r="E55" s="8">
        <v>4223</v>
      </c>
      <c r="U55" s="8">
        <v>28329.3260449712</v>
      </c>
      <c r="Y55" s="8">
        <v>30528.6006281671</v>
      </c>
    </row>
    <row r="56" spans="1:25" x14ac:dyDescent="0.35">
      <c r="A56" s="8">
        <v>4175</v>
      </c>
      <c r="E56" s="8">
        <v>4227</v>
      </c>
      <c r="U56" s="8">
        <v>28523.283169594899</v>
      </c>
      <c r="Y56" s="8">
        <v>30605.276488818399</v>
      </c>
    </row>
    <row r="57" spans="1:25" x14ac:dyDescent="0.35">
      <c r="A57" s="8">
        <v>4236</v>
      </c>
      <c r="E57" s="8">
        <v>4241</v>
      </c>
      <c r="U57" s="8">
        <v>28686.207789944401</v>
      </c>
      <c r="Y57" s="8">
        <v>30717.884328667798</v>
      </c>
    </row>
    <row r="58" spans="1:25" x14ac:dyDescent="0.35">
      <c r="A58" s="8">
        <v>4272</v>
      </c>
      <c r="E58" s="8">
        <v>4304</v>
      </c>
      <c r="U58" s="8">
        <v>29304.253273605598</v>
      </c>
      <c r="Y58" s="8">
        <v>31276.060045436599</v>
      </c>
    </row>
    <row r="59" spans="1:25" x14ac:dyDescent="0.35">
      <c r="A59" s="8">
        <v>4373</v>
      </c>
      <c r="E59" s="8">
        <v>4330</v>
      </c>
      <c r="U59" s="8">
        <v>29670.2347704534</v>
      </c>
      <c r="Y59" s="8">
        <v>31600.013141044099</v>
      </c>
    </row>
    <row r="60" spans="1:25" x14ac:dyDescent="0.35">
      <c r="A60" s="8">
        <v>4427</v>
      </c>
      <c r="E60" s="8">
        <v>4367</v>
      </c>
      <c r="U60" s="8">
        <v>29764.349820603398</v>
      </c>
      <c r="Y60" s="8">
        <v>31725.5028847961</v>
      </c>
    </row>
    <row r="61" spans="1:25" x14ac:dyDescent="0.35">
      <c r="A61" s="8">
        <v>4442</v>
      </c>
      <c r="E61" s="8">
        <v>4412</v>
      </c>
      <c r="U61" s="8">
        <v>31142.5059786487</v>
      </c>
      <c r="Y61" s="8">
        <v>31954.647328725201</v>
      </c>
    </row>
    <row r="62" spans="1:25" x14ac:dyDescent="0.35">
      <c r="A62" s="8">
        <v>4448</v>
      </c>
      <c r="E62" s="8">
        <v>4481</v>
      </c>
      <c r="U62" s="8">
        <v>31204.875344568201</v>
      </c>
      <c r="Y62" s="8">
        <v>32913.806684852898</v>
      </c>
    </row>
    <row r="63" spans="1:25" x14ac:dyDescent="0.35">
      <c r="A63" s="8">
        <v>4576</v>
      </c>
      <c r="E63" s="8">
        <v>4551</v>
      </c>
      <c r="U63" s="8">
        <v>31795.2440924648</v>
      </c>
      <c r="Y63" s="8">
        <v>33299.0927276648</v>
      </c>
    </row>
    <row r="64" spans="1:25" x14ac:dyDescent="0.35">
      <c r="A64" s="8" t="s">
        <v>34</v>
      </c>
      <c r="E64" s="8" t="s">
        <v>34</v>
      </c>
      <c r="U64" s="8">
        <v>32106.1536276511</v>
      </c>
      <c r="Y64" s="8">
        <v>34025.031028692501</v>
      </c>
    </row>
    <row r="65" spans="21:25" x14ac:dyDescent="0.35">
      <c r="U65" s="8" t="s">
        <v>34</v>
      </c>
      <c r="Y65" s="8" t="s">
        <v>34</v>
      </c>
    </row>
  </sheetData>
  <mergeCells count="9">
    <mergeCell ref="AA25:AB28"/>
    <mergeCell ref="A7:F7"/>
    <mergeCell ref="K7:P7"/>
    <mergeCell ref="U7:Z7"/>
    <mergeCell ref="A1:I2"/>
    <mergeCell ref="A4:I4"/>
    <mergeCell ref="A5:I5"/>
    <mergeCell ref="G25:H28"/>
    <mergeCell ref="Q26:R2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properties xmlns:p="http://schemas.microsoft.com/office/2006/metadata/properties" xmlns:xsi="http://www.w3.org/2001/XMLSchema-instance" xmlns:pc="http://schemas.microsoft.com/office/infopath/2007/PartnerControls">
  <documentManagement>
    <ContentTypeId xmlns="http://schemas.microsoft.com/sharepoint/v3">0x00041BB9609029574BB48B0D67EE7C5EF0</ContentTypeId>
    <TemplateUrl xmlns="http://schemas.microsoft.com/sharepoint/v3" xsi:nil="true"/>
    <RISState xmlns="60B91B04-2990-4B57-B48B-0D67EE7C5EF0" xsi:nil="true"/>
    <RISOtherType xmlns="60B91B04-2990-4B57-B48B-0D67EE7C5EF0" xsi:nil="true"/>
    <RISGuid xmlns="60B91B04-2990-4B57-B48B-0D67EE7C5EF0">c02bd861-3af9-4ff9-9349-9333bc12d7ec</RISGuid>
    <RISCreatedBy xmlns="60B91B04-2990-4B57-B48B-0D67EE7C5EF0" xsi:nil="true"/>
    <RISSaveFlagAdmin xmlns="60B91B04-2990-4B57-B48B-0D67EE7C5EF0" xsi:nil="true"/>
    <RISPRelatedType xmlns="60B91B04-2990-4B57-B48B-0D67EE7C5EF0">File</RISPRelatedType>
    <_SourceUrl xmlns="http://schemas.microsoft.com/sharepoint/v3" xsi:nil="true"/>
    <RISProductID xmlns="60B91B04-2990-4B57-B48B-0D67EE7C5EF0">55083</RISProductID>
    <RISWCMFlag xmlns="60B91B04-2990-4B57-B48B-0D67EE7C5EF0">New</RISWCMFlag>
    <RISCreateDate xmlns="60B91B04-2990-4B57-B48B-0D67EE7C5EF0" xsi:nil="true"/>
    <RISEmbargoDate xmlns="60B91B04-2990-4B57-B48B-0D67EE7C5EF0" xsi:nil="true"/>
    <RISModifiedDate xmlns="60B91B04-2990-4B57-B48B-0D67EE7C5EF0" xsi:nil="true"/>
    <xd_ProgID xmlns="http://schemas.microsoft.com/sharepoint/v3" xsi:nil="true"/>
    <RISAccessLevel xmlns="60B91B04-2990-4B57-B48B-0D67EE7C5EF0" xsi:nil="true"/>
    <RISPrimaryCitation xmlns="60B91B04-2990-4B57-B48B-0D67EE7C5EF0" xsi:nil="true"/>
    <RISUserType xmlns="60B91B04-2990-4B57-B48B-0D67EE7C5EF0" xsi:nil="true"/>
    <RISVisibility xmlns="60B91B04-2990-4B57-B48B-0D67EE7C5EF0" xsi:nil="true"/>
    <RISManuscriptType xmlns="60B91B04-2990-4B57-B48B-0D67EE7C5EF0" xsi:nil="true"/>
    <RISModifiedBy xmlns="60B91B04-2990-4B57-B48B-0D67EE7C5EF0" xsi:nil="true"/>
    <RISIncludeinFRProfile xmlns="60B91B04-2990-4B57-B48B-0D67EE7C5EF0" xsi:nil="true"/>
    <RISSendToDash xmlns="60B91B04-2990-4B57-B48B-0D67EE7C5EF0" xsi:nil="true"/>
    <RISDisplayName xmlns="60B91B04-2990-4B57-B48B-0D67EE7C5EF0">619702_Revised August 2020.xlsx</RISDisplayName>
    <RISSaveFlag xmlns="60B91B04-2990-4B57-B48B-0D67EE7C5EF0">Draft</RISSaveFlag>
    <Order xmlns="http://schemas.microsoft.com/sharepoint/v3" xsi:nil="true"/>
    <_SharedFileIndex xmlns="http://schemas.microsoft.com/sharepoint/v3" xsi:nil="true"/>
    <RISPersonID xmlns="60B91B04-2990-4B57-B48B-0D67EE7C5EF0">775022</RISPersonID>
    <MetaInfo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Publication Files" ma:contentTypeID="0x00041BB9609029574BB48B0D67EE7C5EF0" ma:contentTypeVersion="" ma:contentTypeDescription="" ma:contentTypeScope="" ma:versionID="5315c70c70d028aec2ac959b5fb81a83">
  <xsd:schema xmlns:xsd="http://www.w3.org/2001/XMLSchema" xmlns:xs="http://www.w3.org/2001/XMLSchema" xmlns:p="http://schemas.microsoft.com/office/2006/metadata/properties" xmlns:ns1="http://schemas.microsoft.com/sharepoint/v3" xmlns:ns2="60B91B04-2990-4B57-B48B-0D67EE7C5EF0" targetNamespace="http://schemas.microsoft.com/office/2006/metadata/properties" ma:root="true" ma:fieldsID="61c8bcacd5ab5ce0727aeccdcf09618e" ns1:_="" ns2:_="">
    <xsd:import namespace="http://schemas.microsoft.com/sharepoint/v3"/>
    <xsd:import namespace="60B91B04-2990-4B57-B48B-0D67EE7C5EF0"/>
    <xsd:element name="properties">
      <xsd:complexType>
        <xsd:sequence>
          <xsd:element name="documentManagement">
            <xsd:complexType>
              <xsd:all>
                <xsd:element ref="ns1:ContentTypeId" minOccurs="0"/>
                <xsd:element ref="ns1:_ModerationComments" minOccurs="0"/>
                <xsd:element ref="ns1:File_x0020_Type" minOccurs="0"/>
                <xsd:element ref="ns1:HTML_x0020_File_x0020_Type" minOccurs="0"/>
                <xsd:element ref="ns1:_SourceUrl" minOccurs="0"/>
                <xsd:element ref="ns1:_SharedFileIndex" minOccurs="0"/>
                <xsd:element ref="ns1:TemplateUrl" minOccurs="0"/>
                <xsd:element ref="ns1:xd_ProgID" minOccurs="0"/>
                <xsd:element ref="ns1:xd_Signature" minOccurs="0"/>
                <xsd:element ref="ns2:RISManuscriptType" minOccurs="0"/>
                <xsd:element ref="ns2:RISOtherType" minOccurs="0"/>
                <xsd:element ref="ns2:RISAccessLevel" minOccurs="0"/>
                <xsd:element ref="ns2:RISEmbargoDate" minOccurs="0"/>
                <xsd:element ref="ns2:RISSendToDash" minOccurs="0"/>
                <xsd:element ref="ns2:RISProductID" minOccurs="0"/>
                <xsd:element ref="ns2:RISPrimaryCitation" minOccurs="0"/>
                <xsd:element ref="ns2:RISDisplayName" minOccurs="0"/>
                <xsd:element ref="ns2:RISSaveFlag" minOccurs="0"/>
                <xsd:element ref="ns2:RISUserType" minOccurs="0"/>
                <xsd:element ref="ns2:RISSaveFlagAdmin" minOccurs="0"/>
                <xsd:element ref="ns2:RISState" minOccurs="0"/>
                <xsd:element ref="ns2:RISWCMFlag" minOccurs="0"/>
                <xsd:element ref="ns2:RISCreateDate" minOccurs="0"/>
                <xsd:element ref="ns2:RISModifiedDate" minOccurs="0"/>
                <xsd:element ref="ns2:RISCreatedBy" minOccurs="0"/>
                <xsd:element ref="ns2:RISModifiedBy" minOccurs="0"/>
                <xsd:element ref="ns2:RISVisibility" minOccurs="0"/>
                <xsd:element ref="ns2:RISIncludeinFRProfile" minOccurs="0"/>
                <xsd:element ref="ns2:RISGuid" minOccurs="0"/>
                <xsd:element ref="ns2:RISPersonID" minOccurs="0"/>
                <xsd:element ref="ns2:RISPRelatedType" minOccurs="0"/>
                <xsd:element ref="ns1:ID" minOccurs="0"/>
                <xsd:element ref="ns1:Author" minOccurs="0"/>
                <xsd:element ref="ns1:Editor" minOccurs="0"/>
                <xsd:element ref="ns1:_HasCopyDestinations" minOccurs="0"/>
                <xsd:element ref="ns1:_CopySource" minOccurs="0"/>
                <xsd:element ref="ns1:_ModerationStatus" minOccurs="0"/>
                <xsd:element ref="ns1:FileRef" minOccurs="0"/>
                <xsd:element ref="ns1:FileDirRef" minOccurs="0"/>
                <xsd:element ref="ns1:Last_x0020_Modified" minOccurs="0"/>
                <xsd:element ref="ns1:Created_x0020_Date" minOccurs="0"/>
                <xsd:element ref="ns1:File_x0020_Size" minOccurs="0"/>
                <xsd:element ref="ns1:FSObjType" minOccurs="0"/>
                <xsd:element ref="ns1:SortBehavior" minOccurs="0"/>
                <xsd:element ref="ns1:CheckedOutUserId" minOccurs="0"/>
                <xsd:element ref="ns1:IsCheckedoutToLocal" minOccurs="0"/>
                <xsd:element ref="ns1:CheckoutUser" minOccurs="0"/>
                <xsd:element ref="ns1:UniqueId" minOccurs="0"/>
                <xsd:element ref="ns1:SyncClientId" minOccurs="0"/>
                <xsd:element ref="ns1:ProgId" minOccurs="0"/>
                <xsd:element ref="ns1:ScopeId" minOccurs="0"/>
                <xsd:element ref="ns1:VirusStatus" minOccurs="0"/>
                <xsd:element ref="ns1:CheckedOutTitle" minOccurs="0"/>
                <xsd:element ref="ns1:_CheckinComment" minOccurs="0"/>
                <xsd:element ref="ns1:MetaInfo" minOccurs="0"/>
                <xsd:element ref="ns1:_Level" minOccurs="0"/>
                <xsd:element ref="ns1:_IsCurrentVersion" minOccurs="0"/>
                <xsd:element ref="ns1:ItemChildCount" minOccurs="0"/>
                <xsd:element ref="ns1:FolderChildCount" minOccurs="0"/>
                <xsd:element ref="ns1:Restricted" minOccurs="0"/>
                <xsd:element ref="ns1:ContentVersion" minOccurs="0"/>
                <xsd:element ref="ns1:AppAuthor" minOccurs="0"/>
                <xsd:element ref="ns1:AppEditor" minOccurs="0"/>
                <xsd:element ref="ns1:owshiddenversion" minOccurs="0"/>
                <xsd:element ref="ns1:_UIVersion" minOccurs="0"/>
                <xsd:element ref="ns1:_UIVersionString" minOccurs="0"/>
                <xsd:element ref="ns1:InstanceID" minOccurs="0"/>
                <xsd:element ref="ns1:Order" minOccurs="0"/>
                <xsd:element ref="ns1:GUID" minOccurs="0"/>
                <xsd:element ref="ns1:WorkflowVersion" minOccurs="0"/>
                <xsd:element ref="ns1:WorkflowInstanceID" minOccurs="0"/>
                <xsd:element ref="ns1:ParentVersionString" minOccurs="0"/>
                <xsd:element ref="ns1:ParentLeafName" minOccurs="0"/>
                <xsd:element ref="ns1:DocConcurrencyNumber" minOccurs="0"/>
                <xsd:element ref="ns1:ParentUniqueId" minOccurs="0"/>
                <xsd:element ref="ns1:Stream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ntentTypeId" ma:index="0" nillable="true" ma:displayName="Content Type ID" ma:hidden="true" ma:internalName="ContentTypeId" ma:readOnly="true">
      <xsd:simpleType>
        <xsd:restriction base="dms:Unknown"/>
      </xsd:simpleType>
    </xsd:element>
    <xsd:element name="_ModerationComments" ma:index="1" nillable="true" ma:displayName="Approver Comments" ma:hidden="true" ma:internalName="_ModerationComments" ma:readOnly="true">
      <xsd:simpleType>
        <xsd:restriction base="dms:Note"/>
      </xsd:simpleType>
    </xsd:element>
    <xsd:element name="File_x0020_Type" ma:index="5" nillable="true" ma:displayName="File Type" ma:hidden="true" ma:internalName="File_x0020_Type" ma:readOnly="true">
      <xsd:simpleType>
        <xsd:restriction base="dms:Text"/>
      </xsd:simpleType>
    </xsd:element>
    <xsd:element name="HTML_x0020_File_x0020_Type" ma:index="6" nillable="true" ma:displayName="HTML File Type" ma:hidden="true" ma:internalName="HTML_x0020_File_x0020_Type" ma:readOnly="true">
      <xsd:simpleType>
        <xsd:restriction base="dms:Text"/>
      </xsd:simpleType>
    </xsd:element>
    <xsd:element name="_SourceUrl" ma:index="7" nillable="true" ma:displayName="Source URL" ma:hidden="true" ma:internalName="_SourceUrl">
      <xsd:simpleType>
        <xsd:restriction base="dms:Text"/>
      </xsd:simpleType>
    </xsd:element>
    <xsd:element name="_SharedFileIndex" ma:index="8" nillable="true" ma:displayName="Shared File Index" ma:hidden="true" ma:internalName="_SharedFileIndex">
      <xsd:simpleType>
        <xsd:restriction base="dms:Text"/>
      </xsd:simpleType>
    </xsd:element>
    <xsd:element name="TemplateUrl" ma:index="10" nillable="true" ma:displayName="Template Link" ma:hidden="true" ma:internalName="TemplateUrl">
      <xsd:simpleType>
        <xsd:restriction base="dms:Text"/>
      </xsd:simpleType>
    </xsd:element>
    <xsd:element name="xd_ProgID" ma:index="11" nillable="true" ma:displayName="HTML File Link" ma:hidden="true" ma:internalName="xd_ProgID">
      <xsd:simpleType>
        <xsd:restriction base="dms:Text"/>
      </xsd:simpleType>
    </xsd:element>
    <xsd:element name="xd_Signature" ma:index="12" nillable="true" ma:displayName="Is Signed" ma:hidden="true" ma:internalName="xd_Signature" ma:readOnly="true">
      <xsd:simpleType>
        <xsd:restriction base="dms:Boolean"/>
      </xsd:simpleType>
    </xsd:element>
    <xsd:element name="ID" ma:index="35" nillable="true" ma:displayName="ID" ma:internalName="ID" ma:readOnly="true">
      <xsd:simpleType>
        <xsd:restriction base="dms:Unknown"/>
      </xsd:simpleType>
    </xsd:element>
    <xsd:element name="Author" ma:index="38" nillable="true" ma:displayName="Created By" ma:list="UserInfo" ma:internalName="Auth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 ma:index="40" nillable="true" ma:displayName="Modified By" ma:list="UserInfo" ma:internalName="Edit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HasCopyDestinations" ma:index="41" nillable="true" ma:displayName="Has Copy Destinations" ma:hidden="true" ma:internalName="_HasCopyDestinations" ma:readOnly="true">
      <xsd:simpleType>
        <xsd:restriction base="dms:Boolean"/>
      </xsd:simpleType>
    </xsd:element>
    <xsd:element name="_CopySource" ma:index="42" nillable="true" ma:displayName="Copy Source" ma:internalName="_CopySource" ma:readOnly="true">
      <xsd:simpleType>
        <xsd:restriction base="dms:Text"/>
      </xsd:simpleType>
    </xsd:element>
    <xsd:element name="_ModerationStatus" ma:index="43" nillable="true" ma:displayName="Approval Status" ma:default="0" ma:hidden="true" ma:internalName="_ModerationStatus" ma:readOnly="true">
      <xsd:simpleType>
        <xsd:restriction base="dms:Unknown"/>
      </xsd:simpleType>
    </xsd:element>
    <xsd:element name="FileRef" ma:index="44" nillable="true" ma:displayName="URL Path" ma:hidden="true" ma:list="Docs" ma:internalName="FileRef" ma:readOnly="true" ma:showField="FullUrl">
      <xsd:simpleType>
        <xsd:restriction base="dms:Lookup"/>
      </xsd:simpleType>
    </xsd:element>
    <xsd:element name="FileDirRef" ma:index="45" nillable="true" ma:displayName="Path" ma:hidden="true" ma:list="Docs" ma:internalName="FileDirRef" ma:readOnly="true" ma:showField="DirName">
      <xsd:simpleType>
        <xsd:restriction base="dms:Lookup"/>
      </xsd:simpleType>
    </xsd:element>
    <xsd:element name="Last_x0020_Modified" ma:index="46" nillable="true" ma:displayName="Modified" ma:format="TRUE" ma:hidden="true" ma:list="Docs" ma:internalName="Last_x0020_Modified" ma:readOnly="true" ma:showField="TimeLastModified">
      <xsd:simpleType>
        <xsd:restriction base="dms:Lookup"/>
      </xsd:simpleType>
    </xsd:element>
    <xsd:element name="Created_x0020_Date" ma:index="47" nillable="true" ma:displayName="Created" ma:format="TRUE" ma:hidden="true" ma:list="Docs" ma:internalName="Created_x0020_Date" ma:readOnly="true" ma:showField="TimeCreated">
      <xsd:simpleType>
        <xsd:restriction base="dms:Lookup"/>
      </xsd:simpleType>
    </xsd:element>
    <xsd:element name="File_x0020_Size" ma:index="48" nillable="true" ma:displayName="File Size" ma:format="TRUE" ma:hidden="true" ma:list="Docs" ma:internalName="File_x0020_Size" ma:readOnly="true" ma:showField="SizeInKB">
      <xsd:simpleType>
        <xsd:restriction base="dms:Lookup"/>
      </xsd:simpleType>
    </xsd:element>
    <xsd:element name="FSObjType" ma:index="49" nillable="true" ma:displayName="Item Type" ma:hidden="true" ma:list="Docs" ma:internalName="FSObjType" ma:readOnly="true" ma:showField="FSType">
      <xsd:simpleType>
        <xsd:restriction base="dms:Lookup"/>
      </xsd:simpleType>
    </xsd:element>
    <xsd:element name="SortBehavior" ma:index="50" nillable="true" ma:displayName="Sort Type" ma:hidden="true" ma:list="Docs" ma:internalName="SortBehavior" ma:readOnly="true" ma:showField="SortBehavior">
      <xsd:simpleType>
        <xsd:restriction base="dms:Lookup"/>
      </xsd:simpleType>
    </xsd:element>
    <xsd:element name="CheckedOutUserId" ma:index="52" nillable="true" ma:displayName="ID of the User who has the item Checked Out" ma:hidden="true" ma:list="Docs" ma:internalName="CheckedOutUserId" ma:readOnly="true" ma:showField="CheckoutUserId">
      <xsd:simpleType>
        <xsd:restriction base="dms:Lookup"/>
      </xsd:simpleType>
    </xsd:element>
    <xsd:element name="IsCheckedoutToLocal" ma:index="53" nillable="true" ma:displayName="Is Checked out to local" ma:hidden="true" ma:list="Docs" ma:internalName="IsCheckedoutToLocal" ma:readOnly="true" ma:showField="IsCheckoutToLocal">
      <xsd:simpleType>
        <xsd:restriction base="dms:Lookup"/>
      </xsd:simpleType>
    </xsd:element>
    <xsd:element name="CheckoutUser" ma:index="54" nillable="true" ma:displayName="Checked Out To" ma:list="UserInfo" ma:internalName="CheckoutUse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UniqueId" ma:index="55" nillable="true" ma:displayName="Unique Id" ma:hidden="true" ma:list="Docs" ma:internalName="UniqueId" ma:readOnly="true" ma:showField="UniqueId">
      <xsd:simpleType>
        <xsd:restriction base="dms:Lookup"/>
      </xsd:simpleType>
    </xsd:element>
    <xsd:element name="SyncClientId" ma:index="56" nillable="true" ma:displayName="Client Id" ma:hidden="true" ma:list="Docs" ma:internalName="SyncClientId" ma:readOnly="true" ma:showField="SyncClientId">
      <xsd:simpleType>
        <xsd:restriction base="dms:Lookup"/>
      </xsd:simpleType>
    </xsd:element>
    <xsd:element name="ProgId" ma:index="57" nillable="true" ma:displayName="ProgId" ma:hidden="true" ma:list="Docs" ma:internalName="ProgId" ma:readOnly="true" ma:showField="ProgId">
      <xsd:simpleType>
        <xsd:restriction base="dms:Lookup"/>
      </xsd:simpleType>
    </xsd:element>
    <xsd:element name="ScopeId" ma:index="58" nillable="true" ma:displayName="ScopeId" ma:hidden="true" ma:list="Docs" ma:internalName="ScopeId" ma:readOnly="true" ma:showField="ScopeId">
      <xsd:simpleType>
        <xsd:restriction base="dms:Lookup"/>
      </xsd:simpleType>
    </xsd:element>
    <xsd:element name="VirusStatus" ma:index="59" nillable="true" ma:displayName="Virus Status" ma:format="TRUE" ma:hidden="true" ma:list="Docs" ma:internalName="VirusStatus" ma:readOnly="true" ma:showField="Size">
      <xsd:simpleType>
        <xsd:restriction base="dms:Lookup"/>
      </xsd:simpleType>
    </xsd:element>
    <xsd:element name="CheckedOutTitle" ma:index="60" nillable="true" ma:displayName="Checked Out To" ma:format="TRUE" ma:hidden="true" ma:list="Docs" ma:internalName="CheckedOutTitle" ma:readOnly="true" ma:showField="CheckedOutTitle">
      <xsd:simpleType>
        <xsd:restriction base="dms:Lookup"/>
      </xsd:simpleType>
    </xsd:element>
    <xsd:element name="_CheckinComment" ma:index="61" nillable="true" ma:displayName="Check In Comment" ma:format="TRUE" ma:list="Docs" ma:internalName="_CheckinComment" ma:readOnly="true" ma:showField="CheckinComment">
      <xsd:simpleType>
        <xsd:restriction base="dms:Lookup"/>
      </xsd:simpleType>
    </xsd:element>
    <xsd:element name="MetaInfo" ma:index="74" nillable="true" ma:displayName="Property Bag" ma:hidden="true" ma:list="Docs" ma:internalName="MetaInfo" ma:showField="MetaInfo">
      <xsd:simpleType>
        <xsd:restriction base="dms:Lookup"/>
      </xsd:simpleType>
    </xsd:element>
    <xsd:element name="_Level" ma:index="75" nillable="true" ma:displayName="Level" ma:hidden="true" ma:internalName="_Level" ma:readOnly="true">
      <xsd:simpleType>
        <xsd:restriction base="dms:Unknown"/>
      </xsd:simpleType>
    </xsd:element>
    <xsd:element name="_IsCurrentVersion" ma:index="76" nillable="true" ma:displayName="Is Current Version" ma:hidden="true" ma:internalName="_IsCurrentVersion" ma:readOnly="true">
      <xsd:simpleType>
        <xsd:restriction base="dms:Boolean"/>
      </xsd:simpleType>
    </xsd:element>
    <xsd:element name="ItemChildCount" ma:index="77" nillable="true" ma:displayName="Item Child Count" ma:hidden="true" ma:list="Docs" ma:internalName="ItemChildCount" ma:readOnly="true" ma:showField="ItemChildCount">
      <xsd:simpleType>
        <xsd:restriction base="dms:Lookup"/>
      </xsd:simpleType>
    </xsd:element>
    <xsd:element name="FolderChildCount" ma:index="78" nillable="true" ma:displayName="Folder Child Count" ma:hidden="true" ma:list="Docs" ma:internalName="FolderChildCount" ma:readOnly="true" ma:showField="FolderChildCount">
      <xsd:simpleType>
        <xsd:restriction base="dms:Lookup"/>
      </xsd:simpleType>
    </xsd:element>
    <xsd:element name="Restricted" ma:index="79" nillable="true" ma:displayName="Restricted" ma:hidden="true" ma:list="Docs" ma:internalName="Restricted" ma:readOnly="true" ma:showField="Restricted">
      <xsd:simpleType>
        <xsd:restriction base="dms:Lookup"/>
      </xsd:simpleType>
    </xsd:element>
    <xsd:element name="ContentVersion" ma:index="80" nillable="true" ma:displayName="$Resources:core,Content_Version;" ma:hidden="true" ma:list="Docs" ma:internalName="ContentVersion" ma:readOnly="true" ma:showField="ContentVersion">
      <xsd:simpleType>
        <xsd:restriction base="dms:Lookup"/>
      </xsd:simpleType>
    </xsd:element>
    <xsd:element name="AppAuthor" ma:index="81" nillable="true" ma:displayName="App Created By" ma:list="AppPrincipals" ma:internalName="AppAuthor" ma:readOnly="true" ma:showField="Title">
      <xsd:simpleType>
        <xsd:restriction base="dms:Lookup"/>
      </xsd:simpleType>
    </xsd:element>
    <xsd:element name="AppEditor" ma:index="82" nillable="true" ma:displayName="App Modified By" ma:list="AppPrincipals" ma:internalName="AppEditor" ma:readOnly="true" ma:showField="Title">
      <xsd:simpleType>
        <xsd:restriction base="dms:Lookup"/>
      </xsd:simpleType>
    </xsd:element>
    <xsd:element name="owshiddenversion" ma:index="86" nillable="true" ma:displayName="owshiddenversion" ma:hidden="true" ma:internalName="owshiddenversion" ma:readOnly="true">
      <xsd:simpleType>
        <xsd:restriction base="dms:Unknown"/>
      </xsd:simpleType>
    </xsd:element>
    <xsd:element name="_UIVersion" ma:index="87" nillable="true" ma:displayName="UI Version" ma:hidden="true" ma:internalName="_UIVersion" ma:readOnly="true">
      <xsd:simpleType>
        <xsd:restriction base="dms:Unknown"/>
      </xsd:simpleType>
    </xsd:element>
    <xsd:element name="_UIVersionString" ma:index="88" nillable="true" ma:displayName="Version" ma:internalName="_UIVersionString" ma:readOnly="true">
      <xsd:simpleType>
        <xsd:restriction base="dms:Text"/>
      </xsd:simpleType>
    </xsd:element>
    <xsd:element name="InstanceID" ma:index="89" nillable="true" ma:displayName="Instance ID" ma:hidden="true" ma:internalName="InstanceID" ma:readOnly="true">
      <xsd:simpleType>
        <xsd:restriction base="dms:Unknown"/>
      </xsd:simpleType>
    </xsd:element>
    <xsd:element name="Order" ma:index="90" nillable="true" ma:displayName="Order" ma:hidden="true" ma:internalName="Order">
      <xsd:simpleType>
        <xsd:restriction base="dms:Number"/>
      </xsd:simpleType>
    </xsd:element>
    <xsd:element name="GUID" ma:index="91" nillable="true" ma:displayName="GUID" ma:hidden="true" ma:internalName="GUID" ma:readOnly="true">
      <xsd:simpleType>
        <xsd:restriction base="dms:Unknown"/>
      </xsd:simpleType>
    </xsd:element>
    <xsd:element name="WorkflowVersion" ma:index="92" nillable="true" ma:displayName="Workflow Version" ma:hidden="true" ma:internalName="WorkflowVersion" ma:readOnly="true">
      <xsd:simpleType>
        <xsd:restriction base="dms:Unknown"/>
      </xsd:simpleType>
    </xsd:element>
    <xsd:element name="WorkflowInstanceID" ma:index="93" nillable="true" ma:displayName="Workflow Instance ID" ma:hidden="true" ma:internalName="WorkflowInstanceID" ma:readOnly="true">
      <xsd:simpleType>
        <xsd:restriction base="dms:Unknown"/>
      </xsd:simpleType>
    </xsd:element>
    <xsd:element name="ParentVersionString" ma:index="94" nillable="true" ma:displayName="Source Version (Converted Document)" ma:hidden="true" ma:list="Docs" ma:internalName="ParentVersionString" ma:readOnly="true" ma:showField="ParentVersionString">
      <xsd:simpleType>
        <xsd:restriction base="dms:Lookup"/>
      </xsd:simpleType>
    </xsd:element>
    <xsd:element name="ParentLeafName" ma:index="95" nillable="true" ma:displayName="Source Name (Converted Document)" ma:hidden="true" ma:list="Docs" ma:internalName="ParentLeafName" ma:readOnly="true" ma:showField="ParentLeafName">
      <xsd:simpleType>
        <xsd:restriction base="dms:Lookup"/>
      </xsd:simpleType>
    </xsd:element>
    <xsd:element name="DocConcurrencyNumber" ma:index="96" nillable="true" ma:displayName="Document Concurrency Number" ma:hidden="true" ma:list="Docs" ma:internalName="DocConcurrencyNumber" ma:readOnly="true" ma:showField="DocConcurrencyNumber">
      <xsd:simpleType>
        <xsd:restriction base="dms:Lookup"/>
      </xsd:simpleType>
    </xsd:element>
    <xsd:element name="ParentUniqueId" ma:index="97" nillable="true" ma:displayName="Document Parent Identifier" ma:hidden="true" ma:list="Docs" ma:internalName="ParentUniqueId" ma:readOnly="true" ma:showField="ParentUniqueId">
      <xsd:simpleType>
        <xsd:restriction base="dms:Lookup"/>
      </xsd:simpleType>
    </xsd:element>
    <xsd:element name="StreamHash" ma:index="98" nillable="true" ma:displayName="Document Stream Hash" ma:hidden="true" ma:list="Docs" ma:internalName="StreamHash" ma:readOnly="true" ma:showField="StreamHash">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60B91B04-2990-4B57-B48B-0D67EE7C5EF0" elementFormDefault="qualified">
    <xsd:import namespace="http://schemas.microsoft.com/office/2006/documentManagement/types"/>
    <xsd:import namespace="http://schemas.microsoft.com/office/infopath/2007/PartnerControls"/>
    <xsd:element name="RISManuscriptType" ma:index="13" nillable="true" ma:displayName="Manuscript Type" ma:format="Dropdown" ma:internalName="RISManuscriptType">
      <xsd:simpleType>
        <xsd:restriction base="dms:Choice">
          <xsd:enumeration value="Author's original"/>
          <xsd:enumeration value="Author's final version"/>
          <xsd:enumeration value="Proof"/>
          <xsd:enumeration value="Published version"/>
          <xsd:enumeration value="Other"/>
        </xsd:restriction>
      </xsd:simpleType>
    </xsd:element>
    <xsd:element name="RISOtherType" ma:index="14" nillable="true" ma:displayName="Type" ma:internalName="RISOtherType">
      <xsd:simpleType>
        <xsd:restriction base="dms:Text">
          <xsd:maxLength value="120"/>
        </xsd:restriction>
      </xsd:simpleType>
    </xsd:element>
    <xsd:element name="RISAccessLevel" ma:index="15" nillable="true" ma:displayName="Access To" ma:format="Dropdown" ma:internalName="RISAccessLevel">
      <xsd:simpleType>
        <xsd:restriction base="dms:Choice">
          <xsd:enumeration value="Everyone"/>
          <xsd:enumeration value="HBS Only"/>
          <xsd:enumeration value="Private"/>
        </xsd:restriction>
      </xsd:simpleType>
    </xsd:element>
    <xsd:element name="RISEmbargoDate" ma:index="16" nillable="true" ma:displayName="Availability/Embargo Date" ma:format="DateOnly" ma:internalName="RISEmbargoDate">
      <xsd:simpleType>
        <xsd:restriction base="dms:DateTime"/>
      </xsd:simpleType>
    </xsd:element>
    <xsd:element name="RISSendToDash" ma:index="17" nillable="true" ma:displayName="DASH" ma:format="Dropdown" ma:internalName="RISSendToDash">
      <xsd:simpleType>
        <xsd:restriction base="dms:Choice">
          <xsd:enumeration value="Citation and File"/>
          <xsd:enumeration value="Citation Only"/>
          <xsd:enumeration value="Dark"/>
          <xsd:enumeration value="Do not send to DASH"/>
        </xsd:restriction>
      </xsd:simpleType>
    </xsd:element>
    <xsd:element name="RISProductID" ma:index="18" nillable="true" ma:displayName="Product ID" ma:internalName="RISProductID">
      <xsd:simpleType>
        <xsd:restriction base="dms:Number"/>
      </xsd:simpleType>
    </xsd:element>
    <xsd:element name="RISPrimaryCitation" ma:index="19" nillable="true" ma:displayName="Primary Citation" ma:format="Dropdown" ma:internalName="RISPrimaryCitation">
      <xsd:simpleType>
        <xsd:restriction base="dms:Choice">
          <xsd:enumeration value="F"/>
          <xsd:enumeration value="T"/>
        </xsd:restriction>
      </xsd:simpleType>
    </xsd:element>
    <xsd:element name="RISDisplayName" ma:index="20" nillable="true" ma:displayName="Display Name" ma:internalName="RISDisplayName">
      <xsd:simpleType>
        <xsd:restriction base="dms:Text">
          <xsd:maxLength value="120"/>
        </xsd:restriction>
      </xsd:simpleType>
    </xsd:element>
    <xsd:element name="RISSaveFlag" ma:index="21" nillable="true" ma:displayName="Save Flag" ma:internalName="RISSaveFlag">
      <xsd:simpleType>
        <xsd:restriction base="dms:Text">
          <xsd:maxLength value="255"/>
        </xsd:restriction>
      </xsd:simpleType>
    </xsd:element>
    <xsd:element name="RISUserType" ma:index="22" nillable="true" ma:displayName="User Type" ma:internalName="RISUserType">
      <xsd:simpleType>
        <xsd:restriction base="dms:Text">
          <xsd:maxLength value="100"/>
        </xsd:restriction>
      </xsd:simpleType>
    </xsd:element>
    <xsd:element name="RISSaveFlagAdmin" ma:index="23" nillable="true" ma:displayName="Save Flag Admin" ma:internalName="RISSaveFlagAdmin">
      <xsd:simpleType>
        <xsd:restriction base="dms:Text">
          <xsd:maxLength value="255"/>
        </xsd:restriction>
      </xsd:simpleType>
    </xsd:element>
    <xsd:element name="RISState" ma:index="24" nillable="true" ma:displayName="Publication State" ma:internalName="RISState">
      <xsd:simpleType>
        <xsd:restriction base="dms:Text">
          <xsd:maxLength value="255"/>
        </xsd:restriction>
      </xsd:simpleType>
    </xsd:element>
    <xsd:element name="RISWCMFlag" ma:index="25" nillable="true" ma:displayName="WCM Flag" ma:format="Dropdown" ma:internalName="RISWCMFlag">
      <xsd:simpleType>
        <xsd:restriction base="dms:Choice">
          <xsd:enumeration value="New"/>
          <xsd:enumeration value="Updated"/>
          <xsd:enumeration value="NoChange"/>
          <xsd:enumeration value="Deleted"/>
        </xsd:restriction>
      </xsd:simpleType>
    </xsd:element>
    <xsd:element name="RISCreateDate" ma:index="26" nillable="true" ma:displayName="Created Date" ma:format="DateOnly" ma:internalName="RISCreateDate">
      <xsd:simpleType>
        <xsd:restriction base="dms:DateTime"/>
      </xsd:simpleType>
    </xsd:element>
    <xsd:element name="RISModifiedDate" ma:index="27" nillable="true" ma:displayName="Modified Date" ma:format="DateOnly" ma:internalName="RISModifiedDate">
      <xsd:simpleType>
        <xsd:restriction base="dms:DateTime"/>
      </xsd:simpleType>
    </xsd:element>
    <xsd:element name="RISCreatedBy" ma:index="28" nillable="true" ma:displayName="RIS Created By" ma:internalName="RISCreatedBy">
      <xsd:simpleType>
        <xsd:restriction base="dms:Text">
          <xsd:maxLength value="100"/>
        </xsd:restriction>
      </xsd:simpleType>
    </xsd:element>
    <xsd:element name="RISModifiedBy" ma:index="29" nillable="true" ma:displayName="RIS Modified By" ma:internalName="RISModifiedBy">
      <xsd:simpleType>
        <xsd:restriction base="dms:Text">
          <xsd:maxLength value="100"/>
        </xsd:restriction>
      </xsd:simpleType>
    </xsd:element>
    <xsd:element name="RISVisibility" ma:index="30" nillable="true" ma:displayName="Visibility" ma:format="Dropdown" ma:internalName="RISVisibility">
      <xsd:simpleType>
        <xsd:restriction base="dms:Choice">
          <xsd:enumeration value="Public"/>
          <xsd:enumeration value="Suppressed"/>
        </xsd:restriction>
      </xsd:simpleType>
    </xsd:element>
    <xsd:element name="RISIncludeinFRProfile" ma:index="31" nillable="true" ma:displayName="Show on My F And R Profile" ma:internalName="RISIncludeinFRProfile">
      <xsd:simpleType>
        <xsd:restriction base="dms:Boolean"/>
      </xsd:simpleType>
    </xsd:element>
    <xsd:element name="RISGuid" ma:index="32" nillable="true" ma:displayName="Unique ID" ma:internalName="RISGuid">
      <xsd:simpleType>
        <xsd:restriction base="dms:Text">
          <xsd:maxLength value="36"/>
        </xsd:restriction>
      </xsd:simpleType>
    </xsd:element>
    <xsd:element name="RISPersonID" ma:index="33" nillable="true" ma:displayName="Person ID" ma:internalName="RISPersonID">
      <xsd:simpleType>
        <xsd:restriction base="dms:Text">
          <xsd:maxLength value="10"/>
        </xsd:restriction>
      </xsd:simpleType>
    </xsd:element>
    <xsd:element name="RISPRelatedType" ma:index="34" nillable="true" ma:displayName="Related Type" ma:internalName="RISPRelatedType">
      <xsd:simpleType>
        <xsd:restriction base="dms:Text">
          <xsd:maxLength value="120"/>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6" ma:displayName="Content Type"/>
        <xsd:element ref="dc:title" minOccurs="0" maxOccurs="1" ma:index="9"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03B053-A54D-49CB-949F-B6E8DD9C87DD}">
  <ds:schemaRefs>
    <ds:schemaRef ds:uri="http://purl.org/dc/terms/"/>
    <ds:schemaRef ds:uri="http://schemas.microsoft.com/office/infopath/2007/PartnerControls"/>
    <ds:schemaRef ds:uri="http://purl.org/dc/elements/1.1/"/>
    <ds:schemaRef ds:uri="http://schemas.microsoft.com/office/2006/documentManagement/types"/>
    <ds:schemaRef ds:uri="http://purl.org/dc/dcmitype/"/>
    <ds:schemaRef ds:uri="http://schemas.microsoft.com/sharepoint/v3"/>
    <ds:schemaRef ds:uri="http://www.w3.org/XML/1998/namespace"/>
    <ds:schemaRef ds:uri="http://schemas.openxmlformats.org/package/2006/metadata/core-properties"/>
    <ds:schemaRef ds:uri="60B91B04-2990-4B57-B48B-0D67EE7C5EF0"/>
    <ds:schemaRef ds:uri="http://schemas.microsoft.com/office/2006/metadata/properties"/>
  </ds:schemaRefs>
</ds:datastoreItem>
</file>

<file path=customXml/itemProps2.xml><?xml version="1.0" encoding="utf-8"?>
<ds:datastoreItem xmlns:ds="http://schemas.openxmlformats.org/officeDocument/2006/customXml" ds:itemID="{2B4C91B2-ED91-4E93-A708-0F53350ECA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0B91B04-2990-4B57-B48B-0D67EE7C5E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723a5a87-f39a-4a22-9247-3fc240c01396}" enabled="0" method="" siteId="{723a5a87-f39a-4a22-9247-3fc240c01396}"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 Dictionary</vt:lpstr>
      <vt:lpstr>Switchbacks</vt:lpstr>
      <vt:lpstr>Q1.1</vt:lpstr>
      <vt:lpstr>Q1.2</vt:lpstr>
      <vt:lpstr>1.3.1</vt:lpstr>
      <vt:lpstr>Q1.3</vt:lpstr>
      <vt:lpstr>Q1.4</vt:lpstr>
      <vt:lpstr>Q2.1</vt:lpstr>
      <vt:lpstr>Q2.2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619702_Revised August 2020_1c852502-a4fb-4796-b881-272170b1bdb6.xlsx</dc:title>
  <dc:creator>Chiara Farronato</dc:creator>
  <cp:lastModifiedBy>Riddhi Bhargava</cp:lastModifiedBy>
  <cp:lastPrinted>2020-09-08T13:44:26Z</cp:lastPrinted>
  <dcterms:created xsi:type="dcterms:W3CDTF">2018-09-17T18:14:35Z</dcterms:created>
  <dcterms:modified xsi:type="dcterms:W3CDTF">2024-09-08T21:51:35Z</dcterms:modified>
</cp:coreProperties>
</file>