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<sst xmlns="http://schemas.openxmlformats.org/spreadsheetml/2006/main" count="2504" uniqueCount="643">
  <si>
    <t>Công ty tổ hợp cơ khí</t>
  </si>
  <si>
    <t>Địa chỉ:  Thaco Chu Lai</t>
  </si>
  <si>
    <t>Hotline: + 090 180 64 11</t>
  </si>
  <si>
    <t>BÁO CÁO SẢN XUẤT</t>
  </si>
  <si>
    <t>Ngày in biểu: Thứ năm,10/11/2022 12:54:0</t>
  </si>
  <si>
    <t>STT</t>
  </si>
  <si>
    <t>Thời gian</t>
  </si>
  <si>
    <t>Khu vực</t>
  </si>
  <si>
    <t>Tên thiết bị</t>
  </si>
  <si>
    <t>Loại lỗi</t>
  </si>
  <si>
    <t>2022-11-08 20:11:54</t>
  </si>
  <si>
    <t>khu vực 1</t>
  </si>
  <si>
    <t>QU05</t>
  </si>
  <si>
    <t>Lỗi thứ ba</t>
  </si>
  <si>
    <t>2022-11-08 20:11:55</t>
  </si>
  <si>
    <t>2022-11-08 20:11:56</t>
  </si>
  <si>
    <t>2022-11-08 20:11:57</t>
  </si>
  <si>
    <t>2022-11-08 20:11:58</t>
  </si>
  <si>
    <t>2022-11-08 20:11:59</t>
  </si>
  <si>
    <t>2022-11-08 20:12:00</t>
  </si>
  <si>
    <t>2022-11-08 20:12:01</t>
  </si>
  <si>
    <t>2022-11-08 20:12:02</t>
  </si>
  <si>
    <t>2022-11-08 20:12:03</t>
  </si>
  <si>
    <t>2022-11-08 20:12:04</t>
  </si>
  <si>
    <t>2022-11-08 20:12:05</t>
  </si>
  <si>
    <t>2022-11-08 20:12:06</t>
  </si>
  <si>
    <t>2022-11-08 20:12:07</t>
  </si>
  <si>
    <t>2022-11-08 20:12:08</t>
  </si>
  <si>
    <t>2022-11-08 20:12:09</t>
  </si>
  <si>
    <t>2022-11-08 20:12:11</t>
  </si>
  <si>
    <t>2022-11-08 20:12:12</t>
  </si>
  <si>
    <t>2022-11-08 20:12:13</t>
  </si>
  <si>
    <t>2022-11-08 20:12:14</t>
  </si>
  <si>
    <t>2022-11-08 20:12:15</t>
  </si>
  <si>
    <t>2022-11-08 20:12:16</t>
  </si>
  <si>
    <t>2022-11-08 20:12:17</t>
  </si>
  <si>
    <t>2022-11-08 20:12:18</t>
  </si>
  <si>
    <t>2022-11-08 20:12:19</t>
  </si>
  <si>
    <t>2022-11-08 20:12:20</t>
  </si>
  <si>
    <t>2022-11-08 20:12:21</t>
  </si>
  <si>
    <t>2022-11-08 20:12:22</t>
  </si>
  <si>
    <t>2022-11-08 20:12:23</t>
  </si>
  <si>
    <t>2022-11-08 20:12:24</t>
  </si>
  <si>
    <t>2022-11-08 20:12:25</t>
  </si>
  <si>
    <t>2022-11-08 20:12:26</t>
  </si>
  <si>
    <t>2022-11-08 20:12:27</t>
  </si>
  <si>
    <t>2022-11-08 20:12:28</t>
  </si>
  <si>
    <t>2022-11-08 20:12:29</t>
  </si>
  <si>
    <t>2022-11-08 20:12:30</t>
  </si>
  <si>
    <t>2022-11-08 20:12:31</t>
  </si>
  <si>
    <t>2022-11-08 20:12:32</t>
  </si>
  <si>
    <t>2022-11-08 20:12:33</t>
  </si>
  <si>
    <t>2022-11-08 20:12:34</t>
  </si>
  <si>
    <t>2022-11-08 20:12:35</t>
  </si>
  <si>
    <t>2022-11-08 20:12:36</t>
  </si>
  <si>
    <t>2022-11-08 20:12:37</t>
  </si>
  <si>
    <t>2022-11-08 20:12:38</t>
  </si>
  <si>
    <t>2022-11-08 20:12:39</t>
  </si>
  <si>
    <t>2022-11-08 20:12:40</t>
  </si>
  <si>
    <t>2022-11-08 20:12:41</t>
  </si>
  <si>
    <t>2022-11-08 20:12:42</t>
  </si>
  <si>
    <t>2022-11-08 20:12:43</t>
  </si>
  <si>
    <t>2022-11-08 20:12:44</t>
  </si>
  <si>
    <t>2022-11-08 20:12:45</t>
  </si>
  <si>
    <t>2022-11-08 20:12:46</t>
  </si>
  <si>
    <t>2022-11-08 20:12:47</t>
  </si>
  <si>
    <t>2022-11-08 20:12:48</t>
  </si>
  <si>
    <t>2022-11-08 20:12:49</t>
  </si>
  <si>
    <t>2022-11-08 20:12:50</t>
  </si>
  <si>
    <t>2022-11-08 20:12:51</t>
  </si>
  <si>
    <t>2022-11-08 20:12:52</t>
  </si>
  <si>
    <t>2022-11-08 20:12:53</t>
  </si>
  <si>
    <t>2022-11-08 20:12:54</t>
  </si>
  <si>
    <t>2022-11-08 20:12:55</t>
  </si>
  <si>
    <t>2022-11-08 20:12:56</t>
  </si>
  <si>
    <t>2022-11-08 20:12:57</t>
  </si>
  <si>
    <t>2022-11-08 20:12:58</t>
  </si>
  <si>
    <t>2022-11-08 20:13:03</t>
  </si>
  <si>
    <t>2022-11-08 20:13:04</t>
  </si>
  <si>
    <t>2022-11-08 20:13:05</t>
  </si>
  <si>
    <t>2022-11-08 20:13:06</t>
  </si>
  <si>
    <t>2022-11-08 20:13:07</t>
  </si>
  <si>
    <t>2022-11-08 20:13:08</t>
  </si>
  <si>
    <t>2022-11-08 20:13:09</t>
  </si>
  <si>
    <t>2022-11-08 20:13:10</t>
  </si>
  <si>
    <t>2022-11-08 20:13:37</t>
  </si>
  <si>
    <t>2022-11-08 20:13:38</t>
  </si>
  <si>
    <t>2022-11-08 20:13:39</t>
  </si>
  <si>
    <t>2022-11-08 20:13:40</t>
  </si>
  <si>
    <t>2022-11-08 20:13:41</t>
  </si>
  <si>
    <t>2022-11-08 20:13:42</t>
  </si>
  <si>
    <t>2022-11-08 20:13:43</t>
  </si>
  <si>
    <t>2022-11-08 20:13:44</t>
  </si>
  <si>
    <t>2022-11-08 20:13:45</t>
  </si>
  <si>
    <t>2022-11-08 20:13:46</t>
  </si>
  <si>
    <t>2022-11-08 20:13:47</t>
  </si>
  <si>
    <t>2022-11-08 20:13:48</t>
  </si>
  <si>
    <t>2022-11-08 20:13:49</t>
  </si>
  <si>
    <t>2022-11-08 20:13:50</t>
  </si>
  <si>
    <t>2022-11-08 20:13:51</t>
  </si>
  <si>
    <t>2022-11-08 20:13:52</t>
  </si>
  <si>
    <t>2022-11-08 20:13:53</t>
  </si>
  <si>
    <t>2022-11-08 20:13:54</t>
  </si>
  <si>
    <t>2022-11-08 20:13:55</t>
  </si>
  <si>
    <t>2022-11-08 20:13:56</t>
  </si>
  <si>
    <t>2022-11-08 20:13:57</t>
  </si>
  <si>
    <t>2022-11-08 20:14:03</t>
  </si>
  <si>
    <t>2022-11-08 20:14:04</t>
  </si>
  <si>
    <t>2022-11-08 20:14:05</t>
  </si>
  <si>
    <t>2022-11-08 20:14:06</t>
  </si>
  <si>
    <t>2022-11-08 20:14:07</t>
  </si>
  <si>
    <t>2022-11-08 20:14:08</t>
  </si>
  <si>
    <t>2022-11-08 20:14:09</t>
  </si>
  <si>
    <t>2022-11-08 20:14:10</t>
  </si>
  <si>
    <t>2022-11-08 20:14:11</t>
  </si>
  <si>
    <t>2022-11-08 20:14:12</t>
  </si>
  <si>
    <t>2022-11-08 20:14:13</t>
  </si>
  <si>
    <t>2022-11-08 20:14:14</t>
  </si>
  <si>
    <t>2022-11-08 20:14:15</t>
  </si>
  <si>
    <t>2022-11-08 20:14:16</t>
  </si>
  <si>
    <t>2022-11-08 20:14:17</t>
  </si>
  <si>
    <t>2022-11-08 20:14:18</t>
  </si>
  <si>
    <t>2022-11-08 20:14:19</t>
  </si>
  <si>
    <t>2022-11-08 20:14:20</t>
  </si>
  <si>
    <t>2022-11-08 20:14:21</t>
  </si>
  <si>
    <t>2022-11-08 20:14:22</t>
  </si>
  <si>
    <t>2022-11-08 20:14:23</t>
  </si>
  <si>
    <t>2022-11-08 20:14:24</t>
  </si>
  <si>
    <t>2022-11-08 20:14:25</t>
  </si>
  <si>
    <t>2022-11-08 20:14:26</t>
  </si>
  <si>
    <t>2022-11-08 20:14:27</t>
  </si>
  <si>
    <t>2022-11-08 20:14:28</t>
  </si>
  <si>
    <t>2022-11-08 20:14:29</t>
  </si>
  <si>
    <t>2022-11-08 20:14:30</t>
  </si>
  <si>
    <t>2022-11-08 20:14:31</t>
  </si>
  <si>
    <t>2022-11-08 20:14:32</t>
  </si>
  <si>
    <t>2022-11-08 20:14:33</t>
  </si>
  <si>
    <t>2022-11-08 20:14:34</t>
  </si>
  <si>
    <t>2022-11-08 20:14:35</t>
  </si>
  <si>
    <t>2022-11-08 20:14:36</t>
  </si>
  <si>
    <t>2022-11-08 20:14:37</t>
  </si>
  <si>
    <t>2022-11-08 20:14:38</t>
  </si>
  <si>
    <t>2022-11-08 20:14:39</t>
  </si>
  <si>
    <t>2022-11-08 20:14:40</t>
  </si>
  <si>
    <t>2022-11-08 20:14:41</t>
  </si>
  <si>
    <t>2022-11-08 20:14:42</t>
  </si>
  <si>
    <t>2022-11-08 20:14:43</t>
  </si>
  <si>
    <t>2022-11-08 20:14:44</t>
  </si>
  <si>
    <t>2022-11-08 20:14:45</t>
  </si>
  <si>
    <t>2022-11-08 20:14:46</t>
  </si>
  <si>
    <t>2022-11-08 20:14:47</t>
  </si>
  <si>
    <t>2022-11-08 20:14:48</t>
  </si>
  <si>
    <t>2022-11-08 20:16:22</t>
  </si>
  <si>
    <t>2022-11-08 20:16:23</t>
  </si>
  <si>
    <t>2022-11-08 20:16:24</t>
  </si>
  <si>
    <t>2022-11-08 20:16:25</t>
  </si>
  <si>
    <t>2022-11-08 20:16:26</t>
  </si>
  <si>
    <t>2022-11-08 20:16:27</t>
  </si>
  <si>
    <t>2022-11-08 20:16:28</t>
  </si>
  <si>
    <t>2022-11-08 20:16:29</t>
  </si>
  <si>
    <t>2022-11-08 20:16:30</t>
  </si>
  <si>
    <t>2022-11-08 20:16:31</t>
  </si>
  <si>
    <t>2022-11-08 20:16:32</t>
  </si>
  <si>
    <t>2022-11-08 20:16:33</t>
  </si>
  <si>
    <t>2022-11-08 20:16:34</t>
  </si>
  <si>
    <t>2022-11-08 20:16:35</t>
  </si>
  <si>
    <t>2022-11-08 20:16:41</t>
  </si>
  <si>
    <t>2022-11-08 20:16:42</t>
  </si>
  <si>
    <t>2022-11-08 20:16:43</t>
  </si>
  <si>
    <t>2022-11-08 20:16:44</t>
  </si>
  <si>
    <t>2022-11-08 20:16:45</t>
  </si>
  <si>
    <t>2022-11-08 20:16:46</t>
  </si>
  <si>
    <t>2022-11-08 20:16:47</t>
  </si>
  <si>
    <t>2022-11-08 20:16:48</t>
  </si>
  <si>
    <t>2022-11-08 20:16:49</t>
  </si>
  <si>
    <t>2022-11-08 20:16:50</t>
  </si>
  <si>
    <t>2022-11-08 20:16:51</t>
  </si>
  <si>
    <t>2022-11-08 20:16:52</t>
  </si>
  <si>
    <t>2022-11-08 20:16:53</t>
  </si>
  <si>
    <t>2022-11-08 20:16:54</t>
  </si>
  <si>
    <t>2022-11-08 20:16:55</t>
  </si>
  <si>
    <t>2022-11-08 20:16:56</t>
  </si>
  <si>
    <t>2022-11-08 20:16:57</t>
  </si>
  <si>
    <t>2022-11-08 20:16:58</t>
  </si>
  <si>
    <t>2022-11-08 20:16:59</t>
  </si>
  <si>
    <t>2022-11-08 20:17:00</t>
  </si>
  <si>
    <t>2022-11-08 20:18:22</t>
  </si>
  <si>
    <t>2022-11-08 20:18:23</t>
  </si>
  <si>
    <t>2022-11-08 20:18:24</t>
  </si>
  <si>
    <t>2022-11-08 20:18:25</t>
  </si>
  <si>
    <t>2022-11-08 20:18:26</t>
  </si>
  <si>
    <t>2022-11-08 20:18:27</t>
  </si>
  <si>
    <t>2022-11-08 20:18:28</t>
  </si>
  <si>
    <t>2022-11-08 20:18:29</t>
  </si>
  <si>
    <t>2022-11-08 20:18:30</t>
  </si>
  <si>
    <t>2022-11-08 20:18:31</t>
  </si>
  <si>
    <t>2022-11-08 20:18:32</t>
  </si>
  <si>
    <t>2022-11-08 20:33:20</t>
  </si>
  <si>
    <t>2022-11-08 20:33:21</t>
  </si>
  <si>
    <t>2022-11-08 20:33:22</t>
  </si>
  <si>
    <t>2022-11-08 20:35:36</t>
  </si>
  <si>
    <t>Lỗi thứ hai</t>
  </si>
  <si>
    <t>2022-11-08 20:35:37</t>
  </si>
  <si>
    <t>2022-11-08 20:35:38</t>
  </si>
  <si>
    <t>2022-11-08 20:35:39</t>
  </si>
  <si>
    <t>2022-11-08 20:35:40</t>
  </si>
  <si>
    <t>2022-11-08 20:35:41</t>
  </si>
  <si>
    <t>2022-11-08 20:35:42</t>
  </si>
  <si>
    <t>2022-11-08 20:35:43</t>
  </si>
  <si>
    <t>2022-11-08 20:35:44</t>
  </si>
  <si>
    <t>2022-11-08 20:35:45</t>
  </si>
  <si>
    <t>2022-11-08 20:35:46</t>
  </si>
  <si>
    <t>2022-11-08 20:35:47</t>
  </si>
  <si>
    <t>2022-11-08 20:35:48</t>
  </si>
  <si>
    <t>2022-11-08 20:35:49</t>
  </si>
  <si>
    <t>2022-11-08 20:35:50</t>
  </si>
  <si>
    <t>2022-11-08 20:35:51</t>
  </si>
  <si>
    <t>2022-11-08 20:35:52</t>
  </si>
  <si>
    <t>2022-11-08 20:36:34</t>
  </si>
  <si>
    <t>Lỗi thứ nhất</t>
  </si>
  <si>
    <t>2022-11-08 20:36:35</t>
  </si>
  <si>
    <t>2022-11-08 20:36:36</t>
  </si>
  <si>
    <t>2022-11-08 20:37:59</t>
  </si>
  <si>
    <t>2022-11-08 20:38:00</t>
  </si>
  <si>
    <t>2022-11-08 20:38:01</t>
  </si>
  <si>
    <t>2022-11-08 20:38:02</t>
  </si>
  <si>
    <t>2022-11-08 20:38:03</t>
  </si>
  <si>
    <t>2022-11-08 20:38:04</t>
  </si>
  <si>
    <t>2022-11-08 20:38:05</t>
  </si>
  <si>
    <t>2022-11-08 20:38:06</t>
  </si>
  <si>
    <t>2022-11-08 20:38:07</t>
  </si>
  <si>
    <t>2022-11-08 20:38:08</t>
  </si>
  <si>
    <t>2022-11-08 20:38:09</t>
  </si>
  <si>
    <t>2022-11-08 20:38:10</t>
  </si>
  <si>
    <t>2022-11-08 20:38:11</t>
  </si>
  <si>
    <t>2022-11-08 20:38:12</t>
  </si>
  <si>
    <t>2022-11-08 20:38:13</t>
  </si>
  <si>
    <t>2022-11-08 20:38:14</t>
  </si>
  <si>
    <t>2022-11-08 20:38:15</t>
  </si>
  <si>
    <t>2022-11-08 20:38:16</t>
  </si>
  <si>
    <t>2022-11-08 20:38:17</t>
  </si>
  <si>
    <t>2022-11-08 20:38:18</t>
  </si>
  <si>
    <t>2022-11-08 20:38:19</t>
  </si>
  <si>
    <t>2022-11-08 20:38:20</t>
  </si>
  <si>
    <t>2022-11-08 20:38:21</t>
  </si>
  <si>
    <t>2022-11-08 20:38:22</t>
  </si>
  <si>
    <t>2022-11-08 20:38:23</t>
  </si>
  <si>
    <t>2022-11-08 20:38:24</t>
  </si>
  <si>
    <t>2022-11-08 20:38:25</t>
  </si>
  <si>
    <t>2022-11-08 20:38:26</t>
  </si>
  <si>
    <t>2022-11-08 20:38:27</t>
  </si>
  <si>
    <t>2022-11-08 20:38:28</t>
  </si>
  <si>
    <t>2022-11-08 20:38:29</t>
  </si>
  <si>
    <t>2022-11-08 20:38:30</t>
  </si>
  <si>
    <t>2022-11-08 20:38:31</t>
  </si>
  <si>
    <t>2022-11-08 20:38:32</t>
  </si>
  <si>
    <t>2022-11-08 20:38:33</t>
  </si>
  <si>
    <t>2022-11-08 20:38:34</t>
  </si>
  <si>
    <t>2022-11-08 20:38:35</t>
  </si>
  <si>
    <t>2022-11-08 20:38:36</t>
  </si>
  <si>
    <t>2022-11-08 20:38:37</t>
  </si>
  <si>
    <t>2022-11-08 20:38:38</t>
  </si>
  <si>
    <t>2022-11-08 20:38:39</t>
  </si>
  <si>
    <t>2022-11-08 20:38:40</t>
  </si>
  <si>
    <t>2022-11-08 20:38:41</t>
  </si>
  <si>
    <t>2022-11-08 20:38:42</t>
  </si>
  <si>
    <t>2022-11-08 20:38:43</t>
  </si>
  <si>
    <t>2022-11-08 20:38:44</t>
  </si>
  <si>
    <t>2022-11-08 20:38:45</t>
  </si>
  <si>
    <t>2022-11-08 20:38:46</t>
  </si>
  <si>
    <t>2022-11-08 20:38:47</t>
  </si>
  <si>
    <t>2022-11-08 20:38:48</t>
  </si>
  <si>
    <t>2022-11-08 20:38:49</t>
  </si>
  <si>
    <t>2022-11-08 20:38:50</t>
  </si>
  <si>
    <t>2022-11-08 20:38:51</t>
  </si>
  <si>
    <t>2022-11-08 20:38:52</t>
  </si>
  <si>
    <t>2022-11-08 20:38:53</t>
  </si>
  <si>
    <t>2022-11-08 20:38:54</t>
  </si>
  <si>
    <t>2022-11-08 20:38:55</t>
  </si>
  <si>
    <t>2022-11-08 20:38:56</t>
  </si>
  <si>
    <t>2022-11-08 20:38:57</t>
  </si>
  <si>
    <t>2022-11-08 20:38:58</t>
  </si>
  <si>
    <t>2022-11-08 20:38:59</t>
  </si>
  <si>
    <t>2022-11-08 20:39:00</t>
  </si>
  <si>
    <t>2022-11-08 20:39:01</t>
  </si>
  <si>
    <t>2022-11-08 20:39:02</t>
  </si>
  <si>
    <t>2022-11-08 20:39:03</t>
  </si>
  <si>
    <t>2022-11-08 20:39:04</t>
  </si>
  <si>
    <t>2022-11-08 20:39:05</t>
  </si>
  <si>
    <t>2022-11-08 20:39:06</t>
  </si>
  <si>
    <t>2022-11-08 20:39:07</t>
  </si>
  <si>
    <t>2022-11-08 20:39:08</t>
  </si>
  <si>
    <t>2022-11-08 20:39:09</t>
  </si>
  <si>
    <t>2022-11-08 20:39:10</t>
  </si>
  <si>
    <t>2022-11-08 20:39:11</t>
  </si>
  <si>
    <t>2022-11-08 20:39:12</t>
  </si>
  <si>
    <t>2022-11-08 20:39:13</t>
  </si>
  <si>
    <t>2022-11-08 20:39:14</t>
  </si>
  <si>
    <t>2022-11-08 20:39:15</t>
  </si>
  <si>
    <t>2022-11-08 20:39:16</t>
  </si>
  <si>
    <t>2022-11-08 20:39:17</t>
  </si>
  <si>
    <t>2022-11-09 07:30:35</t>
  </si>
  <si>
    <t>2022-11-09 07:30:36</t>
  </si>
  <si>
    <t>2022-11-09 07:30:37</t>
  </si>
  <si>
    <t>2022-11-09 07:30:38</t>
  </si>
  <si>
    <t>2022-11-09 07:30:39</t>
  </si>
  <si>
    <t>2022-11-09 07:30:40</t>
  </si>
  <si>
    <t>2022-11-09 07:30:41</t>
  </si>
  <si>
    <t>2022-11-09 07:30:42</t>
  </si>
  <si>
    <t>2022-11-09 07:30:43</t>
  </si>
  <si>
    <t>2022-11-09 07:30:44</t>
  </si>
  <si>
    <t>2022-11-09 07:30:45</t>
  </si>
  <si>
    <t>2022-11-09 07:34:40</t>
  </si>
  <si>
    <t>2022-11-09 07:34:41</t>
  </si>
  <si>
    <t>2022-11-09 07:34:42</t>
  </si>
  <si>
    <t>2022-11-09 07:34:43</t>
  </si>
  <si>
    <t>2022-11-09 07:34:44</t>
  </si>
  <si>
    <t>2022-11-09 07:34:45</t>
  </si>
  <si>
    <t>2022-11-09 07:34:46</t>
  </si>
  <si>
    <t>2022-11-09 07:34:47</t>
  </si>
  <si>
    <t>2022-11-09 07:34:48</t>
  </si>
  <si>
    <t>2022-11-09 07:34:49</t>
  </si>
  <si>
    <t>2022-11-09 07:36:47</t>
  </si>
  <si>
    <t/>
  </si>
  <si>
    <t>2022-11-09 07:36:48</t>
  </si>
  <si>
    <t>2022-11-09 07:36:49</t>
  </si>
  <si>
    <t>2022-11-09 07:36:50</t>
  </si>
  <si>
    <t>2022-11-09 07:36:51</t>
  </si>
  <si>
    <t>2022-11-09 07:36:52</t>
  </si>
  <si>
    <t>2022-11-09 07:36:53</t>
  </si>
  <si>
    <t>2022-11-09 07:36:54</t>
  </si>
  <si>
    <t>2022-11-09 07:36:55</t>
  </si>
  <si>
    <t>2022-11-09 07:36:56</t>
  </si>
  <si>
    <t>2022-11-09 07:36:57</t>
  </si>
  <si>
    <t>2022-11-09 07:36:58</t>
  </si>
  <si>
    <t>2022-11-09 07:36:59</t>
  </si>
  <si>
    <t>2022-11-09 07:37:00</t>
  </si>
  <si>
    <t>2022-11-09 07:37:01</t>
  </si>
  <si>
    <t>2022-11-09 07:37:02</t>
  </si>
  <si>
    <t>2022-11-09 07:37:03</t>
  </si>
  <si>
    <t>2022-11-09 07:37:04</t>
  </si>
  <si>
    <t>2022-11-09 07:37:05</t>
  </si>
  <si>
    <t>2022-11-09 07:37:06</t>
  </si>
  <si>
    <t>2022-11-09 07:37:07</t>
  </si>
  <si>
    <t>2022-11-09 07:37:08</t>
  </si>
  <si>
    <t>2022-11-09 07:37:09</t>
  </si>
  <si>
    <t>2022-11-09 07:37:10</t>
  </si>
  <si>
    <t>2022-11-09 07:37:11</t>
  </si>
  <si>
    <t>2022-11-09 07:37:12</t>
  </si>
  <si>
    <t>2022-11-09 07:37:13</t>
  </si>
  <si>
    <t>2022-11-09 07:37:14</t>
  </si>
  <si>
    <t>2022-11-09 07:37:15</t>
  </si>
  <si>
    <t>2022-11-09 07:37:16</t>
  </si>
  <si>
    <t>2022-11-09 07:37:17</t>
  </si>
  <si>
    <t>2022-11-09 07:37:18</t>
  </si>
  <si>
    <t>2022-11-09 07:37:19</t>
  </si>
  <si>
    <t>2022-11-09 07:37:20</t>
  </si>
  <si>
    <t>2022-11-09 07:37:21</t>
  </si>
  <si>
    <t>2022-11-09 07:37:22</t>
  </si>
  <si>
    <t>2022-11-09 07:37:23</t>
  </si>
  <si>
    <t>2022-11-09 07:37:24</t>
  </si>
  <si>
    <t>2022-11-09 07:37:25</t>
  </si>
  <si>
    <t>2022-11-09 07:37:26</t>
  </si>
  <si>
    <t>2022-11-09 07:37:27</t>
  </si>
  <si>
    <t>2022-11-09 07:37:28</t>
  </si>
  <si>
    <t>2022-11-09 07:37:29</t>
  </si>
  <si>
    <t>2022-11-09 07:37:30</t>
  </si>
  <si>
    <t>2022-11-09 07:37:31</t>
  </si>
  <si>
    <t>2022-11-09 07:44:51</t>
  </si>
  <si>
    <t>2022-11-09 07:44:52</t>
  </si>
  <si>
    <t>2022-11-09 07:44:53</t>
  </si>
  <si>
    <t>2022-11-09 07:44:54</t>
  </si>
  <si>
    <t>2022-11-09 07:44:55</t>
  </si>
  <si>
    <t>2022-11-09 07:44:56</t>
  </si>
  <si>
    <t>2022-11-09 07:44:57</t>
  </si>
  <si>
    <t>2022-11-09 07:44:58</t>
  </si>
  <si>
    <t>2022-11-09 07:44:59</t>
  </si>
  <si>
    <t>2022-11-09 07:45:00</t>
  </si>
  <si>
    <t>2022-11-09 07:45:01</t>
  </si>
  <si>
    <t>2022-11-09 07:45:02</t>
  </si>
  <si>
    <t>2022-11-09 07:45:03</t>
  </si>
  <si>
    <t>2022-11-09 07:45:04</t>
  </si>
  <si>
    <t>2022-11-09 07:45:05</t>
  </si>
  <si>
    <t>2022-11-09 07:45:06</t>
  </si>
  <si>
    <t>2022-11-09 07:45:07</t>
  </si>
  <si>
    <t>2022-11-09 07:45:08</t>
  </si>
  <si>
    <t>2022-11-09 07:45:09</t>
  </si>
  <si>
    <t>2022-11-09 07:45:10</t>
  </si>
  <si>
    <t>2022-11-09 07:45:11</t>
  </si>
  <si>
    <t>2022-11-09 07:45:12</t>
  </si>
  <si>
    <t>2022-11-09 07:45:13</t>
  </si>
  <si>
    <t>2022-11-09 07:45:14</t>
  </si>
  <si>
    <t>2022-11-09 07:45:15</t>
  </si>
  <si>
    <t>2022-11-09 07:45:16</t>
  </si>
  <si>
    <t>2022-11-09 07:45:17</t>
  </si>
  <si>
    <t>2022-11-09 07:45:18</t>
  </si>
  <si>
    <t>2022-11-09 07:45:19</t>
  </si>
  <si>
    <t>2022-11-09 07:45:20</t>
  </si>
  <si>
    <t>2022-11-09 07:45:21</t>
  </si>
  <si>
    <t>2022-11-09 07:45:22</t>
  </si>
  <si>
    <t>2022-11-09 07:45:23</t>
  </si>
  <si>
    <t>2022-11-09 07:45:24</t>
  </si>
  <si>
    <t>2022-11-09 07:45:25</t>
  </si>
  <si>
    <t>2022-11-09 07:45:26</t>
  </si>
  <si>
    <t>2022-11-09 07:45:27</t>
  </si>
  <si>
    <t>2022-11-09 07:45:28</t>
  </si>
  <si>
    <t>2022-11-09 07:45:29</t>
  </si>
  <si>
    <t>2022-11-09 07:45:30</t>
  </si>
  <si>
    <t>2022-11-09 07:45:31</t>
  </si>
  <si>
    <t>2022-11-09 07:45:32</t>
  </si>
  <si>
    <t>2022-11-09 07:45:33</t>
  </si>
  <si>
    <t>2022-11-09 07:45:34</t>
  </si>
  <si>
    <t>2022-11-09 07:45:35</t>
  </si>
  <si>
    <t>2022-11-09 08:04:26</t>
  </si>
  <si>
    <t>2022-11-09 08:04:27</t>
  </si>
  <si>
    <t>2022-11-09 08:04:28</t>
  </si>
  <si>
    <t>2022-11-09 08:04:29</t>
  </si>
  <si>
    <t>2022-11-09 08:04:30</t>
  </si>
  <si>
    <t>2022-11-09 08:04:31</t>
  </si>
  <si>
    <t>2022-11-09 08:04:32</t>
  </si>
  <si>
    <t>2022-11-09 08:04:33</t>
  </si>
  <si>
    <t>2022-11-09 08:04:34</t>
  </si>
  <si>
    <t>2022-11-09 08:04:35</t>
  </si>
  <si>
    <t>2022-11-09 08:10:52</t>
  </si>
  <si>
    <t>2022-11-09 08:10:53</t>
  </si>
  <si>
    <t>2022-11-09 08:10:54</t>
  </si>
  <si>
    <t>2022-11-09 08:10:55</t>
  </si>
  <si>
    <t>2022-11-09 08:10:56</t>
  </si>
  <si>
    <t>2022-11-09 08:10:57</t>
  </si>
  <si>
    <t>2022-11-09 08:10:58</t>
  </si>
  <si>
    <t>2022-11-09 08:10:59</t>
  </si>
  <si>
    <t>2022-11-09 08:11:00</t>
  </si>
  <si>
    <t>2022-11-09 08:11:01</t>
  </si>
  <si>
    <t>2022-11-09 08:11:02</t>
  </si>
  <si>
    <t>2022-11-09 08:11:03</t>
  </si>
  <si>
    <t>2022-11-09 08:11:04</t>
  </si>
  <si>
    <t>2022-11-09 08:11:05</t>
  </si>
  <si>
    <t>2022-11-09 08:11:06</t>
  </si>
  <si>
    <t>2022-11-10 09:15:12</t>
  </si>
  <si>
    <t>2022-11-10 09:15:13</t>
  </si>
  <si>
    <t>2022-11-10 09:15:14</t>
  </si>
  <si>
    <t>2022-11-10 09:15:15</t>
  </si>
  <si>
    <t>2022-11-10 09:15:16</t>
  </si>
  <si>
    <t>2022-11-10 09:15:17</t>
  </si>
  <si>
    <t>2022-11-10 09:15:18</t>
  </si>
  <si>
    <t>2022-11-10 09:15:19</t>
  </si>
  <si>
    <t>2022-11-10 09:15:20</t>
  </si>
  <si>
    <t>2022-11-10 09:15:21</t>
  </si>
  <si>
    <t>2022-11-10 09:15:23</t>
  </si>
  <si>
    <t>2022-11-10 09:15:24</t>
  </si>
  <si>
    <t>2022-11-10 09:15:25</t>
  </si>
  <si>
    <t>2022-11-10 09:15:26</t>
  </si>
  <si>
    <t>2022-11-10 09:15:27</t>
  </si>
  <si>
    <t>2022-11-10 09:15:28</t>
  </si>
  <si>
    <t>2022-11-10 09:15:29</t>
  </si>
  <si>
    <t>2022-11-10 09:15:30</t>
  </si>
  <si>
    <t>2022-11-10 09:15:31</t>
  </si>
  <si>
    <t>2022-11-10 09:15:32</t>
  </si>
  <si>
    <t>2022-11-10 09:15:33</t>
  </si>
  <si>
    <t>2022-11-10 09:15:34</t>
  </si>
  <si>
    <t>2022-11-10 09:15:35</t>
  </si>
  <si>
    <t>2022-11-10 09:15:36</t>
  </si>
  <si>
    <t>2022-11-10 09:15:37</t>
  </si>
  <si>
    <t>2022-11-10 09:15:38</t>
  </si>
  <si>
    <t>2022-11-10 09:15:39</t>
  </si>
  <si>
    <t>2022-11-10 09:15:40</t>
  </si>
  <si>
    <t>2022-11-10 09:15:41</t>
  </si>
  <si>
    <t>2022-11-10 09:15:42</t>
  </si>
  <si>
    <t>2022-11-10 09:15:43</t>
  </si>
  <si>
    <t>2022-11-10 09:15:44</t>
  </si>
  <si>
    <t>2022-11-10 09:15:45</t>
  </si>
  <si>
    <t>2022-11-10 09:15:46</t>
  </si>
  <si>
    <t>2022-11-10 09:15:47</t>
  </si>
  <si>
    <t>2022-11-10 09:15:48</t>
  </si>
  <si>
    <t>2022-11-10 09:15:49</t>
  </si>
  <si>
    <t>2022-11-10 09:15:50</t>
  </si>
  <si>
    <t>2022-11-10 09:15:51</t>
  </si>
  <si>
    <t>2022-11-10 09:15:52</t>
  </si>
  <si>
    <t>2022-11-10 09:15:53</t>
  </si>
  <si>
    <t>2022-11-10 09:15:54</t>
  </si>
  <si>
    <t>2022-11-10 09:15:55</t>
  </si>
  <si>
    <t>2022-11-10 09:15:56</t>
  </si>
  <si>
    <t>2022-11-10 09:15:57</t>
  </si>
  <si>
    <t>2022-11-10 09:15:58</t>
  </si>
  <si>
    <t>2022-11-10 09:15:59</t>
  </si>
  <si>
    <t>2022-11-10 09:16:00</t>
  </si>
  <si>
    <t>2022-11-10 09:16:01</t>
  </si>
  <si>
    <t>2022-11-10 09:16:02</t>
  </si>
  <si>
    <t>2022-11-10 09:16:03</t>
  </si>
  <si>
    <t>2022-11-10 09:16:04</t>
  </si>
  <si>
    <t>2022-11-10 09:16:05</t>
  </si>
  <si>
    <t>2022-11-10 09:16:06</t>
  </si>
  <si>
    <t>2022-11-10 09:16:07</t>
  </si>
  <si>
    <t>2022-11-10 09:16:08</t>
  </si>
  <si>
    <t>2022-11-10 09:16:09</t>
  </si>
  <si>
    <t>2022-11-10 09:16:10</t>
  </si>
  <si>
    <t>2022-11-10 09:16:11</t>
  </si>
  <si>
    <t>2022-11-10 09:16:12</t>
  </si>
  <si>
    <t>2022-11-10 09:16:13</t>
  </si>
  <si>
    <t>2022-11-10 09:16:14</t>
  </si>
  <si>
    <t>2022-11-10 09:16:15</t>
  </si>
  <si>
    <t>2022-11-10 09:16:16</t>
  </si>
  <si>
    <t>2022-11-10 09:16:17</t>
  </si>
  <si>
    <t>2022-11-10 09:16:18</t>
  </si>
  <si>
    <t>2022-11-10 09:16:19</t>
  </si>
  <si>
    <t>2022-11-10 09:16:20</t>
  </si>
  <si>
    <t>2022-11-10 09:16:21</t>
  </si>
  <si>
    <t>2022-11-10 09:16:22</t>
  </si>
  <si>
    <t>2022-11-10 09:16:23</t>
  </si>
  <si>
    <t>2022-11-10 09:16:24</t>
  </si>
  <si>
    <t>2022-11-10 09:16:25</t>
  </si>
  <si>
    <t>2022-11-10 09:16:26</t>
  </si>
  <si>
    <t>2022-11-10 09:16:27</t>
  </si>
  <si>
    <t>2022-11-10 09:16:28</t>
  </si>
  <si>
    <t>2022-11-10 09:16:29</t>
  </si>
  <si>
    <t>2022-11-10 09:16:30</t>
  </si>
  <si>
    <t>2022-11-10 09:16:31</t>
  </si>
  <si>
    <t>2022-11-10 09:16:32</t>
  </si>
  <si>
    <t>2022-11-10 09:16:33</t>
  </si>
  <si>
    <t>2022-11-10 09:16:34</t>
  </si>
  <si>
    <t>2022-11-10 09:16:35</t>
  </si>
  <si>
    <t>2022-11-10 09:16:36</t>
  </si>
  <si>
    <t>2022-11-10 09:16:37</t>
  </si>
  <si>
    <t>2022-11-10 09:16:38</t>
  </si>
  <si>
    <t>2022-11-10 09:16:39</t>
  </si>
  <si>
    <t>2022-11-10 09:16:40</t>
  </si>
  <si>
    <t>2022-11-10 09:16:41</t>
  </si>
  <si>
    <t>2022-11-10 09:16:42</t>
  </si>
  <si>
    <t>2022-11-10 09:16:43</t>
  </si>
  <si>
    <t>2022-11-10 09:16:44</t>
  </si>
  <si>
    <t>2022-11-10 09:16:45</t>
  </si>
  <si>
    <t>2022-11-10 09:16:46</t>
  </si>
  <si>
    <t>2022-11-10 09:16:47</t>
  </si>
  <si>
    <t>2022-11-10 09:16:48</t>
  </si>
  <si>
    <t>2022-11-10 09:16:49</t>
  </si>
  <si>
    <t>2022-11-10 09:16:50</t>
  </si>
  <si>
    <t>2022-11-10 09:16:51</t>
  </si>
  <si>
    <t>2022-11-10 09:16:52</t>
  </si>
  <si>
    <t>2022-11-10 09:16:53</t>
  </si>
  <si>
    <t>2022-11-10 09:16:54</t>
  </si>
  <si>
    <t>2022-11-10 09:16:55</t>
  </si>
  <si>
    <t>2022-11-10 09:16:56</t>
  </si>
  <si>
    <t>2022-11-10 09:16:57</t>
  </si>
  <si>
    <t>2022-11-10 09:16:58</t>
  </si>
  <si>
    <t>2022-11-10 09:16:59</t>
  </si>
  <si>
    <t>2022-11-10 09:17:00</t>
  </si>
  <si>
    <t>2022-11-10 09:17:01</t>
  </si>
  <si>
    <t>2022-11-10 09:17:02</t>
  </si>
  <si>
    <t>2022-11-10 09:17:03</t>
  </si>
  <si>
    <t>2022-11-10 09:17:04</t>
  </si>
  <si>
    <t>2022-11-10 09:17:05</t>
  </si>
  <si>
    <t>2022-11-10 09:17:06</t>
  </si>
  <si>
    <t>2022-11-10 09:17:07</t>
  </si>
  <si>
    <t>2022-11-10 09:17:08</t>
  </si>
  <si>
    <t>2022-11-10 09:17:09</t>
  </si>
  <si>
    <t>2022-11-10 09:17:10</t>
  </si>
  <si>
    <t>2022-11-10 09:17:11</t>
  </si>
  <si>
    <t>2022-11-10 09:17:12</t>
  </si>
  <si>
    <t>2022-11-10 09:17:13</t>
  </si>
  <si>
    <t>2022-11-10 09:17:14</t>
  </si>
  <si>
    <t>2022-11-10 09:17:15</t>
  </si>
  <si>
    <t>2022-11-10 09:17:16</t>
  </si>
  <si>
    <t>2022-11-10 09:17:17</t>
  </si>
  <si>
    <t>2022-11-10 09:17:18</t>
  </si>
  <si>
    <t>2022-11-10 09:17:19</t>
  </si>
  <si>
    <t>2022-11-10 09:17:20</t>
  </si>
  <si>
    <t>2022-11-10 09:17:21</t>
  </si>
  <si>
    <t>2022-11-10 09:17:22</t>
  </si>
  <si>
    <t>2022-11-10 09:17:23</t>
  </si>
  <si>
    <t>2022-11-10 09:17:24</t>
  </si>
  <si>
    <t>2022-11-10 09:17:25</t>
  </si>
  <si>
    <t>2022-11-10 09:17:26</t>
  </si>
  <si>
    <t>2022-11-10 09:17:27</t>
  </si>
  <si>
    <t>2022-11-10 09:39:13</t>
  </si>
  <si>
    <t>2022-11-10 09:39:14</t>
  </si>
  <si>
    <t>2022-11-10 09:39:15</t>
  </si>
  <si>
    <t>2022-11-10 09:39:16</t>
  </si>
  <si>
    <t>2022-11-10 09:39:17</t>
  </si>
  <si>
    <t>2022-11-10 09:39:18</t>
  </si>
  <si>
    <t>2022-11-10 09:39:19</t>
  </si>
  <si>
    <t>2022-11-10 09:39:20</t>
  </si>
  <si>
    <t>2022-11-10 09:39:21</t>
  </si>
  <si>
    <t>2022-11-10 09:39:22</t>
  </si>
  <si>
    <t>2022-11-10 09:39:23</t>
  </si>
  <si>
    <t>2022-11-10 09:39:24</t>
  </si>
  <si>
    <t>2022-11-10 09:39:25</t>
  </si>
  <si>
    <t>2022-11-10 09:39:26</t>
  </si>
  <si>
    <t>2022-11-10 09:39:27</t>
  </si>
  <si>
    <t>2022-11-10 09:39:28</t>
  </si>
  <si>
    <t>2022-11-10 09:39:29</t>
  </si>
  <si>
    <t>2022-11-10 09:39:30</t>
  </si>
  <si>
    <t>2022-11-10 09:39:31</t>
  </si>
  <si>
    <t>2022-11-10 09:39:32</t>
  </si>
  <si>
    <t>2022-11-10 09:39:33</t>
  </si>
  <si>
    <t>2022-11-10 09:39:34</t>
  </si>
  <si>
    <t>2022-11-10 09:39:35</t>
  </si>
  <si>
    <t>2022-11-10 09:39:36</t>
  </si>
  <si>
    <t>2022-11-10 09:39:37</t>
  </si>
  <si>
    <t>2022-11-10 09:39:38</t>
  </si>
  <si>
    <t>2022-11-10 09:39:39</t>
  </si>
  <si>
    <t>2022-11-10 09:39:40</t>
  </si>
  <si>
    <t>2022-11-10 09:39:41</t>
  </si>
  <si>
    <t>2022-11-10 09:39:42</t>
  </si>
  <si>
    <t>2022-11-10 09:39:43</t>
  </si>
  <si>
    <t>2022-11-10 09:39:44</t>
  </si>
  <si>
    <t>2022-11-10 09:39:45</t>
  </si>
  <si>
    <t>2022-11-10 09:49:18</t>
  </si>
  <si>
    <t>2022-11-10 09:49:19</t>
  </si>
  <si>
    <t>2022-11-10 09:49:20</t>
  </si>
  <si>
    <t>2022-11-10 09:49:21</t>
  </si>
  <si>
    <t>2022-11-10 09:49:22</t>
  </si>
  <si>
    <t>2022-11-10 09:49:23</t>
  </si>
  <si>
    <t>2022-11-10 09:49:24</t>
  </si>
  <si>
    <t>2022-11-10 09:49:25</t>
  </si>
  <si>
    <t>2022-11-10 09:49:26</t>
  </si>
  <si>
    <t>2022-11-10 09:49:27</t>
  </si>
  <si>
    <t>2022-11-10 09:49:28</t>
  </si>
  <si>
    <t>2022-11-10 09:49:29</t>
  </si>
  <si>
    <t>2022-11-10 09:49:30</t>
  </si>
  <si>
    <t>2022-11-10 09:49:31</t>
  </si>
  <si>
    <t>2022-11-10 09:49:32</t>
  </si>
  <si>
    <t>2022-11-10 09:49:33</t>
  </si>
  <si>
    <t>2022-11-10 09:49:34</t>
  </si>
  <si>
    <t>2022-11-10 09:49:35</t>
  </si>
  <si>
    <t>2022-11-10 09:49:36</t>
  </si>
  <si>
    <t>2022-11-10 09:49:37</t>
  </si>
  <si>
    <t>2022-11-10 09:49:38</t>
  </si>
  <si>
    <t>2022-11-10 09:52:30</t>
  </si>
  <si>
    <t>2022-11-10 09:52:31</t>
  </si>
  <si>
    <t>2022-11-10 09:52:32</t>
  </si>
  <si>
    <t>2022-11-10 09:52:33</t>
  </si>
  <si>
    <t>2022-11-10 09:52:34</t>
  </si>
  <si>
    <t>2022-11-10 09:52:35</t>
  </si>
  <si>
    <t>2022-11-10 09:52:36</t>
  </si>
  <si>
    <t>2022-11-10 09:52:37</t>
  </si>
  <si>
    <t>2022-11-10 09:52:38</t>
  </si>
  <si>
    <t>2022-11-10 09:52:39</t>
  </si>
  <si>
    <t>Tổng cộng: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</si>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</sst>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633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201</v>
      </c>
    </row>
    <row r="197" spans="1:5" x14ac:dyDescent="0.25">
      <c r="A197" s="5">
        <f>189</f>
      </c>
      <c r="B197" s="5" t="s">
        <v>202</v>
      </c>
      <c r="C197" s="5" t="s">
        <v>11</v>
      </c>
      <c r="D197" s="5" t="s">
        <v>12</v>
      </c>
      <c r="E197" s="5" t="s">
        <v>201</v>
      </c>
    </row>
    <row r="198" spans="1:5" x14ac:dyDescent="0.25">
      <c r="A198" s="5">
        <f>190</f>
      </c>
      <c r="B198" s="5" t="s">
        <v>203</v>
      </c>
      <c r="C198" s="5" t="s">
        <v>11</v>
      </c>
      <c r="D198" s="5" t="s">
        <v>12</v>
      </c>
      <c r="E198" s="5" t="s">
        <v>201</v>
      </c>
    </row>
    <row r="199" spans="1:5" x14ac:dyDescent="0.25">
      <c r="A199" s="5">
        <f>191</f>
      </c>
      <c r="B199" s="5" t="s">
        <v>204</v>
      </c>
      <c r="C199" s="5" t="s">
        <v>11</v>
      </c>
      <c r="D199" s="5" t="s">
        <v>12</v>
      </c>
      <c r="E199" s="5" t="s">
        <v>201</v>
      </c>
    </row>
    <row r="200" spans="1:5" x14ac:dyDescent="0.25">
      <c r="A200" s="5">
        <f>192</f>
      </c>
      <c r="B200" s="5" t="s">
        <v>205</v>
      </c>
      <c r="C200" s="5" t="s">
        <v>11</v>
      </c>
      <c r="D200" s="5" t="s">
        <v>12</v>
      </c>
      <c r="E200" s="5" t="s">
        <v>201</v>
      </c>
    </row>
    <row r="201" spans="1:5" x14ac:dyDescent="0.25">
      <c r="A201" s="5">
        <f>193</f>
      </c>
      <c r="B201" s="5" t="s">
        <v>206</v>
      </c>
      <c r="C201" s="5" t="s">
        <v>11</v>
      </c>
      <c r="D201" s="5" t="s">
        <v>12</v>
      </c>
      <c r="E201" s="5" t="s">
        <v>201</v>
      </c>
    </row>
    <row r="202" spans="1:5" x14ac:dyDescent="0.25">
      <c r="A202" s="5">
        <f>194</f>
      </c>
      <c r="B202" s="5" t="s">
        <v>207</v>
      </c>
      <c r="C202" s="5" t="s">
        <v>11</v>
      </c>
      <c r="D202" s="5" t="s">
        <v>12</v>
      </c>
      <c r="E202" s="5" t="s">
        <v>201</v>
      </c>
    </row>
    <row r="203" spans="1:5" x14ac:dyDescent="0.25">
      <c r="A203" s="5">
        <f>195</f>
      </c>
      <c r="B203" s="5" t="s">
        <v>208</v>
      </c>
      <c r="C203" s="5" t="s">
        <v>11</v>
      </c>
      <c r="D203" s="5" t="s">
        <v>12</v>
      </c>
      <c r="E203" s="5" t="s">
        <v>201</v>
      </c>
    </row>
    <row r="204" spans="1:5" x14ac:dyDescent="0.25">
      <c r="A204" s="5">
        <f>196</f>
      </c>
      <c r="B204" s="5" t="s">
        <v>209</v>
      </c>
      <c r="C204" s="5" t="s">
        <v>11</v>
      </c>
      <c r="D204" s="5" t="s">
        <v>12</v>
      </c>
      <c r="E204" s="5" t="s">
        <v>201</v>
      </c>
    </row>
    <row r="205" spans="1:5" x14ac:dyDescent="0.25">
      <c r="A205" s="5">
        <f>197</f>
      </c>
      <c r="B205" s="5" t="s">
        <v>210</v>
      </c>
      <c r="C205" s="5" t="s">
        <v>11</v>
      </c>
      <c r="D205" s="5" t="s">
        <v>12</v>
      </c>
      <c r="E205" s="5" t="s">
        <v>201</v>
      </c>
    </row>
    <row r="206" spans="1:5" x14ac:dyDescent="0.25">
      <c r="A206" s="5">
        <f>198</f>
      </c>
      <c r="B206" s="5" t="s">
        <v>211</v>
      </c>
      <c r="C206" s="5" t="s">
        <v>11</v>
      </c>
      <c r="D206" s="5" t="s">
        <v>12</v>
      </c>
      <c r="E206" s="5" t="s">
        <v>201</v>
      </c>
    </row>
    <row r="207" spans="1:5" x14ac:dyDescent="0.25">
      <c r="A207" s="5">
        <f>199</f>
      </c>
      <c r="B207" s="5" t="s">
        <v>212</v>
      </c>
      <c r="C207" s="5" t="s">
        <v>11</v>
      </c>
      <c r="D207" s="5" t="s">
        <v>12</v>
      </c>
      <c r="E207" s="5" t="s">
        <v>201</v>
      </c>
    </row>
    <row r="208" spans="1:5" x14ac:dyDescent="0.25">
      <c r="A208" s="5">
        <f>200</f>
      </c>
      <c r="B208" s="5" t="s">
        <v>213</v>
      </c>
      <c r="C208" s="5" t="s">
        <v>11</v>
      </c>
      <c r="D208" s="5" t="s">
        <v>12</v>
      </c>
      <c r="E208" s="5" t="s">
        <v>201</v>
      </c>
    </row>
    <row r="209" spans="1:5" x14ac:dyDescent="0.25">
      <c r="A209" s="5">
        <f>201</f>
      </c>
      <c r="B209" s="5" t="s">
        <v>214</v>
      </c>
      <c r="C209" s="5" t="s">
        <v>11</v>
      </c>
      <c r="D209" s="5" t="s">
        <v>12</v>
      </c>
      <c r="E209" s="5" t="s">
        <v>201</v>
      </c>
    </row>
    <row r="210" spans="1:5" x14ac:dyDescent="0.25">
      <c r="A210" s="5">
        <f>202</f>
      </c>
      <c r="B210" s="5" t="s">
        <v>215</v>
      </c>
      <c r="C210" s="5" t="s">
        <v>11</v>
      </c>
      <c r="D210" s="5" t="s">
        <v>12</v>
      </c>
      <c r="E210" s="5" t="s">
        <v>201</v>
      </c>
    </row>
    <row r="211" spans="1:5" x14ac:dyDescent="0.25">
      <c r="A211" s="5">
        <f>203</f>
      </c>
      <c r="B211" s="5" t="s">
        <v>216</v>
      </c>
      <c r="C211" s="5" t="s">
        <v>11</v>
      </c>
      <c r="D211" s="5" t="s">
        <v>12</v>
      </c>
      <c r="E211" s="5" t="s">
        <v>201</v>
      </c>
    </row>
    <row r="212" spans="1:5" x14ac:dyDescent="0.25">
      <c r="A212" s="5">
        <f>204</f>
      </c>
      <c r="B212" s="5" t="s">
        <v>217</v>
      </c>
      <c r="C212" s="5" t="s">
        <v>11</v>
      </c>
      <c r="D212" s="5" t="s">
        <v>12</v>
      </c>
      <c r="E212" s="5" t="s">
        <v>201</v>
      </c>
    </row>
    <row r="213" spans="1:5" x14ac:dyDescent="0.25">
      <c r="A213" s="5">
        <f>205</f>
      </c>
      <c r="B213" s="5" t="s">
        <v>218</v>
      </c>
      <c r="C213" s="5" t="s">
        <v>11</v>
      </c>
      <c r="D213" s="5" t="s">
        <v>12</v>
      </c>
      <c r="E213" s="5" t="s">
        <v>219</v>
      </c>
    </row>
    <row r="214" spans="1:5" x14ac:dyDescent="0.25">
      <c r="A214" s="5">
        <f>206</f>
      </c>
      <c r="B214" s="5" t="s">
        <v>220</v>
      </c>
      <c r="C214" s="5" t="s">
        <v>11</v>
      </c>
      <c r="D214" s="5" t="s">
        <v>12</v>
      </c>
      <c r="E214" s="5" t="s">
        <v>219</v>
      </c>
    </row>
    <row r="215" spans="1:5" x14ac:dyDescent="0.25">
      <c r="A215" s="5">
        <f>207</f>
      </c>
      <c r="B215" s="5" t="s">
        <v>221</v>
      </c>
      <c r="C215" s="5" t="s">
        <v>11</v>
      </c>
      <c r="D215" s="5" t="s">
        <v>12</v>
      </c>
      <c r="E215" s="5" t="s">
        <v>219</v>
      </c>
    </row>
    <row r="216" spans="1:5" x14ac:dyDescent="0.25">
      <c r="A216" s="5">
        <f>208</f>
      </c>
      <c r="B216" s="5" t="s">
        <v>222</v>
      </c>
      <c r="C216" s="5" t="s">
        <v>11</v>
      </c>
      <c r="D216" s="5" t="s">
        <v>12</v>
      </c>
      <c r="E216" s="5" t="s">
        <v>219</v>
      </c>
    </row>
    <row r="217" spans="1:5" x14ac:dyDescent="0.25">
      <c r="A217" s="5">
        <f>209</f>
      </c>
      <c r="B217" s="5" t="s">
        <v>223</v>
      </c>
      <c r="C217" s="5" t="s">
        <v>11</v>
      </c>
      <c r="D217" s="5" t="s">
        <v>12</v>
      </c>
      <c r="E217" s="5" t="s">
        <v>219</v>
      </c>
    </row>
    <row r="218" spans="1:5" x14ac:dyDescent="0.25">
      <c r="A218" s="5">
        <f>210</f>
      </c>
      <c r="B218" s="5" t="s">
        <v>224</v>
      </c>
      <c r="C218" s="5" t="s">
        <v>11</v>
      </c>
      <c r="D218" s="5" t="s">
        <v>12</v>
      </c>
      <c r="E218" s="5" t="s">
        <v>219</v>
      </c>
    </row>
    <row r="219" spans="1:5" x14ac:dyDescent="0.25">
      <c r="A219" s="5">
        <f>211</f>
      </c>
      <c r="B219" s="5" t="s">
        <v>225</v>
      </c>
      <c r="C219" s="5" t="s">
        <v>11</v>
      </c>
      <c r="D219" s="5" t="s">
        <v>12</v>
      </c>
      <c r="E219" s="5" t="s">
        <v>219</v>
      </c>
    </row>
    <row r="220" spans="1:5" x14ac:dyDescent="0.25">
      <c r="A220" s="5">
        <f>212</f>
      </c>
      <c r="B220" s="5" t="s">
        <v>226</v>
      </c>
      <c r="C220" s="5" t="s">
        <v>11</v>
      </c>
      <c r="D220" s="5" t="s">
        <v>12</v>
      </c>
      <c r="E220" s="5" t="s">
        <v>219</v>
      </c>
    </row>
    <row r="221" spans="1:5" x14ac:dyDescent="0.25">
      <c r="A221" s="5">
        <f>213</f>
      </c>
      <c r="B221" s="5" t="s">
        <v>227</v>
      </c>
      <c r="C221" s="5" t="s">
        <v>11</v>
      </c>
      <c r="D221" s="5" t="s">
        <v>12</v>
      </c>
      <c r="E221" s="5" t="s">
        <v>219</v>
      </c>
    </row>
    <row r="222" spans="1:5" x14ac:dyDescent="0.25">
      <c r="A222" s="5">
        <f>214</f>
      </c>
      <c r="B222" s="5" t="s">
        <v>228</v>
      </c>
      <c r="C222" s="5" t="s">
        <v>11</v>
      </c>
      <c r="D222" s="5" t="s">
        <v>12</v>
      </c>
      <c r="E222" s="5" t="s">
        <v>219</v>
      </c>
    </row>
    <row r="223" spans="1:5" x14ac:dyDescent="0.25">
      <c r="A223" s="5">
        <f>215</f>
      </c>
      <c r="B223" s="5" t="s">
        <v>229</v>
      </c>
      <c r="C223" s="5" t="s">
        <v>11</v>
      </c>
      <c r="D223" s="5" t="s">
        <v>12</v>
      </c>
      <c r="E223" s="5" t="s">
        <v>219</v>
      </c>
    </row>
    <row r="224" spans="1:5" x14ac:dyDescent="0.25">
      <c r="A224" s="5">
        <f>216</f>
      </c>
      <c r="B224" s="5" t="s">
        <v>230</v>
      </c>
      <c r="C224" s="5" t="s">
        <v>11</v>
      </c>
      <c r="D224" s="5" t="s">
        <v>12</v>
      </c>
      <c r="E224" s="5" t="s">
        <v>219</v>
      </c>
    </row>
    <row r="225" spans="1:5" x14ac:dyDescent="0.25">
      <c r="A225" s="5">
        <f>217</f>
      </c>
      <c r="B225" s="5" t="s">
        <v>231</v>
      </c>
      <c r="C225" s="5" t="s">
        <v>11</v>
      </c>
      <c r="D225" s="5" t="s">
        <v>12</v>
      </c>
      <c r="E225" s="5" t="s">
        <v>219</v>
      </c>
    </row>
    <row r="226" spans="1:5" x14ac:dyDescent="0.25">
      <c r="A226" s="5">
        <f>218</f>
      </c>
      <c r="B226" s="5" t="s">
        <v>232</v>
      </c>
      <c r="C226" s="5" t="s">
        <v>11</v>
      </c>
      <c r="D226" s="5" t="s">
        <v>12</v>
      </c>
      <c r="E226" s="5" t="s">
        <v>219</v>
      </c>
    </row>
    <row r="227" spans="1:5" x14ac:dyDescent="0.25">
      <c r="A227" s="5">
        <f>219</f>
      </c>
      <c r="B227" s="5" t="s">
        <v>233</v>
      </c>
      <c r="C227" s="5" t="s">
        <v>11</v>
      </c>
      <c r="D227" s="5" t="s">
        <v>12</v>
      </c>
      <c r="E227" s="5" t="s">
        <v>219</v>
      </c>
    </row>
    <row r="228" spans="1:5" x14ac:dyDescent="0.25">
      <c r="A228" s="5">
        <f>220</f>
      </c>
      <c r="B228" s="5" t="s">
        <v>234</v>
      </c>
      <c r="C228" s="5" t="s">
        <v>11</v>
      </c>
      <c r="D228" s="5" t="s">
        <v>12</v>
      </c>
      <c r="E228" s="5" t="s">
        <v>219</v>
      </c>
    </row>
    <row r="229" spans="1:5" x14ac:dyDescent="0.25">
      <c r="A229" s="5">
        <f>221</f>
      </c>
      <c r="B229" s="5" t="s">
        <v>235</v>
      </c>
      <c r="C229" s="5" t="s">
        <v>11</v>
      </c>
      <c r="D229" s="5" t="s">
        <v>12</v>
      </c>
      <c r="E229" s="5" t="s">
        <v>219</v>
      </c>
    </row>
    <row r="230" spans="1:5" x14ac:dyDescent="0.25">
      <c r="A230" s="5">
        <f>222</f>
      </c>
      <c r="B230" s="5" t="s">
        <v>236</v>
      </c>
      <c r="C230" s="5" t="s">
        <v>11</v>
      </c>
      <c r="D230" s="5" t="s">
        <v>12</v>
      </c>
      <c r="E230" s="5" t="s">
        <v>219</v>
      </c>
    </row>
    <row r="231" spans="1:5" x14ac:dyDescent="0.25">
      <c r="A231" s="5">
        <f>223</f>
      </c>
      <c r="B231" s="5" t="s">
        <v>237</v>
      </c>
      <c r="C231" s="5" t="s">
        <v>11</v>
      </c>
      <c r="D231" s="5" t="s">
        <v>12</v>
      </c>
      <c r="E231" s="5" t="s">
        <v>219</v>
      </c>
    </row>
    <row r="232" spans="1:5" x14ac:dyDescent="0.25">
      <c r="A232" s="5">
        <f>224</f>
      </c>
      <c r="B232" s="5" t="s">
        <v>238</v>
      </c>
      <c r="C232" s="5" t="s">
        <v>11</v>
      </c>
      <c r="D232" s="5" t="s">
        <v>12</v>
      </c>
      <c r="E232" s="5" t="s">
        <v>219</v>
      </c>
    </row>
    <row r="233" spans="1:5" x14ac:dyDescent="0.25">
      <c r="A233" s="5">
        <f>225</f>
      </c>
      <c r="B233" s="5" t="s">
        <v>239</v>
      </c>
      <c r="C233" s="5" t="s">
        <v>11</v>
      </c>
      <c r="D233" s="5" t="s">
        <v>12</v>
      </c>
      <c r="E233" s="5" t="s">
        <v>219</v>
      </c>
    </row>
    <row r="234" spans="1:5" x14ac:dyDescent="0.25">
      <c r="A234" s="5">
        <f>226</f>
      </c>
      <c r="B234" s="5" t="s">
        <v>240</v>
      </c>
      <c r="C234" s="5" t="s">
        <v>11</v>
      </c>
      <c r="D234" s="5" t="s">
        <v>12</v>
      </c>
      <c r="E234" s="5" t="s">
        <v>219</v>
      </c>
    </row>
    <row r="235" spans="1:5" x14ac:dyDescent="0.25">
      <c r="A235" s="5">
        <f>227</f>
      </c>
      <c r="B235" s="5" t="s">
        <v>241</v>
      </c>
      <c r="C235" s="5" t="s">
        <v>11</v>
      </c>
      <c r="D235" s="5" t="s">
        <v>12</v>
      </c>
      <c r="E235" s="5" t="s">
        <v>219</v>
      </c>
    </row>
    <row r="236" spans="1:5" x14ac:dyDescent="0.25">
      <c r="A236" s="5">
        <f>228</f>
      </c>
      <c r="B236" s="5" t="s">
        <v>242</v>
      </c>
      <c r="C236" s="5" t="s">
        <v>11</v>
      </c>
      <c r="D236" s="5" t="s">
        <v>12</v>
      </c>
      <c r="E236" s="5" t="s">
        <v>219</v>
      </c>
    </row>
    <row r="237" spans="1:5" x14ac:dyDescent="0.25">
      <c r="A237" s="5">
        <f>229</f>
      </c>
      <c r="B237" s="5" t="s">
        <v>243</v>
      </c>
      <c r="C237" s="5" t="s">
        <v>11</v>
      </c>
      <c r="D237" s="5" t="s">
        <v>12</v>
      </c>
      <c r="E237" s="5" t="s">
        <v>219</v>
      </c>
    </row>
    <row r="238" spans="1:5" x14ac:dyDescent="0.25">
      <c r="A238" s="5">
        <f>230</f>
      </c>
      <c r="B238" s="5" t="s">
        <v>244</v>
      </c>
      <c r="C238" s="5" t="s">
        <v>11</v>
      </c>
      <c r="D238" s="5" t="s">
        <v>12</v>
      </c>
      <c r="E238" s="5" t="s">
        <v>219</v>
      </c>
    </row>
    <row r="239" spans="1:5" x14ac:dyDescent="0.25">
      <c r="A239" s="5">
        <f>231</f>
      </c>
      <c r="B239" s="5" t="s">
        <v>245</v>
      </c>
      <c r="C239" s="5" t="s">
        <v>11</v>
      </c>
      <c r="D239" s="5" t="s">
        <v>12</v>
      </c>
      <c r="E239" s="5" t="s">
        <v>219</v>
      </c>
    </row>
    <row r="240" spans="1:5" x14ac:dyDescent="0.25">
      <c r="A240" s="5">
        <f>232</f>
      </c>
      <c r="B240" s="5" t="s">
        <v>246</v>
      </c>
      <c r="C240" s="5" t="s">
        <v>11</v>
      </c>
      <c r="D240" s="5" t="s">
        <v>12</v>
      </c>
      <c r="E240" s="5" t="s">
        <v>219</v>
      </c>
    </row>
    <row r="241" spans="1:5" x14ac:dyDescent="0.25">
      <c r="A241" s="5">
        <f>233</f>
      </c>
      <c r="B241" s="5" t="s">
        <v>247</v>
      </c>
      <c r="C241" s="5" t="s">
        <v>11</v>
      </c>
      <c r="D241" s="5" t="s">
        <v>12</v>
      </c>
      <c r="E241" s="5" t="s">
        <v>219</v>
      </c>
    </row>
    <row r="242" spans="1:5" x14ac:dyDescent="0.25">
      <c r="A242" s="5">
        <f>234</f>
      </c>
      <c r="B242" s="5" t="s">
        <v>248</v>
      </c>
      <c r="C242" s="5" t="s">
        <v>11</v>
      </c>
      <c r="D242" s="5" t="s">
        <v>12</v>
      </c>
      <c r="E242" s="5" t="s">
        <v>219</v>
      </c>
    </row>
    <row r="243" spans="1:5" x14ac:dyDescent="0.25">
      <c r="A243" s="5">
        <f>235</f>
      </c>
      <c r="B243" s="5" t="s">
        <v>249</v>
      </c>
      <c r="C243" s="5" t="s">
        <v>11</v>
      </c>
      <c r="D243" s="5" t="s">
        <v>12</v>
      </c>
      <c r="E243" s="5" t="s">
        <v>219</v>
      </c>
    </row>
    <row r="244" spans="1:5" x14ac:dyDescent="0.25">
      <c r="A244" s="5">
        <f>236</f>
      </c>
      <c r="B244" s="5" t="s">
        <v>250</v>
      </c>
      <c r="C244" s="5" t="s">
        <v>11</v>
      </c>
      <c r="D244" s="5" t="s">
        <v>12</v>
      </c>
      <c r="E244" s="5" t="s">
        <v>219</v>
      </c>
    </row>
    <row r="245" spans="1:5" x14ac:dyDescent="0.25">
      <c r="A245" s="5">
        <f>237</f>
      </c>
      <c r="B245" s="5" t="s">
        <v>251</v>
      </c>
      <c r="C245" s="5" t="s">
        <v>11</v>
      </c>
      <c r="D245" s="5" t="s">
        <v>12</v>
      </c>
      <c r="E245" s="5" t="s">
        <v>219</v>
      </c>
    </row>
    <row r="246" spans="1:5" x14ac:dyDescent="0.25">
      <c r="A246" s="5">
        <f>238</f>
      </c>
      <c r="B246" s="5" t="s">
        <v>252</v>
      </c>
      <c r="C246" s="5" t="s">
        <v>11</v>
      </c>
      <c r="D246" s="5" t="s">
        <v>12</v>
      </c>
      <c r="E246" s="5" t="s">
        <v>219</v>
      </c>
    </row>
    <row r="247" spans="1:5" x14ac:dyDescent="0.25">
      <c r="A247" s="5">
        <f>239</f>
      </c>
      <c r="B247" s="5" t="s">
        <v>253</v>
      </c>
      <c r="C247" s="5" t="s">
        <v>11</v>
      </c>
      <c r="D247" s="5" t="s">
        <v>12</v>
      </c>
      <c r="E247" s="5" t="s">
        <v>219</v>
      </c>
    </row>
    <row r="248" spans="1:5" x14ac:dyDescent="0.25">
      <c r="A248" s="5">
        <f>240</f>
      </c>
      <c r="B248" s="5" t="s">
        <v>254</v>
      </c>
      <c r="C248" s="5" t="s">
        <v>11</v>
      </c>
      <c r="D248" s="5" t="s">
        <v>12</v>
      </c>
      <c r="E248" s="5" t="s">
        <v>219</v>
      </c>
    </row>
    <row r="249" spans="1:5" x14ac:dyDescent="0.25">
      <c r="A249" s="5">
        <f>241</f>
      </c>
      <c r="B249" s="5" t="s">
        <v>255</v>
      </c>
      <c r="C249" s="5" t="s">
        <v>11</v>
      </c>
      <c r="D249" s="5" t="s">
        <v>12</v>
      </c>
      <c r="E249" s="5" t="s">
        <v>219</v>
      </c>
    </row>
    <row r="250" spans="1:5" x14ac:dyDescent="0.25">
      <c r="A250" s="5">
        <f>242</f>
      </c>
      <c r="B250" s="5" t="s">
        <v>256</v>
      </c>
      <c r="C250" s="5" t="s">
        <v>11</v>
      </c>
      <c r="D250" s="5" t="s">
        <v>12</v>
      </c>
      <c r="E250" s="5" t="s">
        <v>219</v>
      </c>
    </row>
    <row r="251" spans="1:5" x14ac:dyDescent="0.25">
      <c r="A251" s="5">
        <f>243</f>
      </c>
      <c r="B251" s="5" t="s">
        <v>257</v>
      </c>
      <c r="C251" s="5" t="s">
        <v>11</v>
      </c>
      <c r="D251" s="5" t="s">
        <v>12</v>
      </c>
      <c r="E251" s="5" t="s">
        <v>219</v>
      </c>
    </row>
    <row r="252" spans="1:5" x14ac:dyDescent="0.25">
      <c r="A252" s="5">
        <f>244</f>
      </c>
      <c r="B252" s="5" t="s">
        <v>258</v>
      </c>
      <c r="C252" s="5" t="s">
        <v>11</v>
      </c>
      <c r="D252" s="5" t="s">
        <v>12</v>
      </c>
      <c r="E252" s="5" t="s">
        <v>219</v>
      </c>
    </row>
    <row r="253" spans="1:5" x14ac:dyDescent="0.25">
      <c r="A253" s="5">
        <f>245</f>
      </c>
      <c r="B253" s="5" t="s">
        <v>259</v>
      </c>
      <c r="C253" s="5" t="s">
        <v>11</v>
      </c>
      <c r="D253" s="5" t="s">
        <v>12</v>
      </c>
      <c r="E253" s="5" t="s">
        <v>219</v>
      </c>
    </row>
    <row r="254" spans="1:5" x14ac:dyDescent="0.25">
      <c r="A254" s="5">
        <f>246</f>
      </c>
      <c r="B254" s="5" t="s">
        <v>260</v>
      </c>
      <c r="C254" s="5" t="s">
        <v>11</v>
      </c>
      <c r="D254" s="5" t="s">
        <v>12</v>
      </c>
      <c r="E254" s="5" t="s">
        <v>219</v>
      </c>
    </row>
    <row r="255" spans="1:5" x14ac:dyDescent="0.25">
      <c r="A255" s="5">
        <f>247</f>
      </c>
      <c r="B255" s="5" t="s">
        <v>261</v>
      </c>
      <c r="C255" s="5" t="s">
        <v>11</v>
      </c>
      <c r="D255" s="5" t="s">
        <v>12</v>
      </c>
      <c r="E255" s="5" t="s">
        <v>219</v>
      </c>
    </row>
    <row r="256" spans="1:5" x14ac:dyDescent="0.25">
      <c r="A256" s="5">
        <f>248</f>
      </c>
      <c r="B256" s="5" t="s">
        <v>262</v>
      </c>
      <c r="C256" s="5" t="s">
        <v>11</v>
      </c>
      <c r="D256" s="5" t="s">
        <v>12</v>
      </c>
      <c r="E256" s="5" t="s">
        <v>219</v>
      </c>
    </row>
    <row r="257" spans="1:5" x14ac:dyDescent="0.25">
      <c r="A257" s="5">
        <f>249</f>
      </c>
      <c r="B257" s="5" t="s">
        <v>263</v>
      </c>
      <c r="C257" s="5" t="s">
        <v>11</v>
      </c>
      <c r="D257" s="5" t="s">
        <v>12</v>
      </c>
      <c r="E257" s="5" t="s">
        <v>219</v>
      </c>
    </row>
    <row r="258" spans="1:5" x14ac:dyDescent="0.25">
      <c r="A258" s="5">
        <f>250</f>
      </c>
      <c r="B258" s="5" t="s">
        <v>264</v>
      </c>
      <c r="C258" s="5" t="s">
        <v>11</v>
      </c>
      <c r="D258" s="5" t="s">
        <v>12</v>
      </c>
      <c r="E258" s="5" t="s">
        <v>219</v>
      </c>
    </row>
    <row r="259" spans="1:5" x14ac:dyDescent="0.25">
      <c r="A259" s="5">
        <f>251</f>
      </c>
      <c r="B259" s="5" t="s">
        <v>265</v>
      </c>
      <c r="C259" s="5" t="s">
        <v>11</v>
      </c>
      <c r="D259" s="5" t="s">
        <v>12</v>
      </c>
      <c r="E259" s="5" t="s">
        <v>219</v>
      </c>
    </row>
    <row r="260" spans="1:5" x14ac:dyDescent="0.25">
      <c r="A260" s="5">
        <f>252</f>
      </c>
      <c r="B260" s="5" t="s">
        <v>266</v>
      </c>
      <c r="C260" s="5" t="s">
        <v>11</v>
      </c>
      <c r="D260" s="5" t="s">
        <v>12</v>
      </c>
      <c r="E260" s="5" t="s">
        <v>219</v>
      </c>
    </row>
    <row r="261" spans="1:5" x14ac:dyDescent="0.25">
      <c r="A261" s="5">
        <f>253</f>
      </c>
      <c r="B261" s="5" t="s">
        <v>267</v>
      </c>
      <c r="C261" s="5" t="s">
        <v>11</v>
      </c>
      <c r="D261" s="5" t="s">
        <v>12</v>
      </c>
      <c r="E261" s="5" t="s">
        <v>219</v>
      </c>
    </row>
    <row r="262" spans="1:5" x14ac:dyDescent="0.25">
      <c r="A262" s="5">
        <f>254</f>
      </c>
      <c r="B262" s="5" t="s">
        <v>268</v>
      </c>
      <c r="C262" s="5" t="s">
        <v>11</v>
      </c>
      <c r="D262" s="5" t="s">
        <v>12</v>
      </c>
      <c r="E262" s="5" t="s">
        <v>219</v>
      </c>
    </row>
    <row r="263" spans="1:5" x14ac:dyDescent="0.25">
      <c r="A263" s="5">
        <f>255</f>
      </c>
      <c r="B263" s="5" t="s">
        <v>269</v>
      </c>
      <c r="C263" s="5" t="s">
        <v>11</v>
      </c>
      <c r="D263" s="5" t="s">
        <v>12</v>
      </c>
      <c r="E263" s="5" t="s">
        <v>219</v>
      </c>
    </row>
    <row r="264" spans="1:5" x14ac:dyDescent="0.25">
      <c r="A264" s="5">
        <f>256</f>
      </c>
      <c r="B264" s="5" t="s">
        <v>270</v>
      </c>
      <c r="C264" s="5" t="s">
        <v>11</v>
      </c>
      <c r="D264" s="5" t="s">
        <v>12</v>
      </c>
      <c r="E264" s="5" t="s">
        <v>219</v>
      </c>
    </row>
    <row r="265" spans="1:5" x14ac:dyDescent="0.25">
      <c r="A265" s="5">
        <f>257</f>
      </c>
      <c r="B265" s="5" t="s">
        <v>271</v>
      </c>
      <c r="C265" s="5" t="s">
        <v>11</v>
      </c>
      <c r="D265" s="5" t="s">
        <v>12</v>
      </c>
      <c r="E265" s="5" t="s">
        <v>219</v>
      </c>
    </row>
    <row r="266" spans="1:5" x14ac:dyDescent="0.25">
      <c r="A266" s="5">
        <f>258</f>
      </c>
      <c r="B266" s="5" t="s">
        <v>272</v>
      </c>
      <c r="C266" s="5" t="s">
        <v>11</v>
      </c>
      <c r="D266" s="5" t="s">
        <v>12</v>
      </c>
      <c r="E266" s="5" t="s">
        <v>219</v>
      </c>
    </row>
    <row r="267" spans="1:5" x14ac:dyDescent="0.25">
      <c r="A267" s="5">
        <f>259</f>
      </c>
      <c r="B267" s="5" t="s">
        <v>273</v>
      </c>
      <c r="C267" s="5" t="s">
        <v>11</v>
      </c>
      <c r="D267" s="5" t="s">
        <v>12</v>
      </c>
      <c r="E267" s="5" t="s">
        <v>219</v>
      </c>
    </row>
    <row r="268" spans="1:5" x14ac:dyDescent="0.25">
      <c r="A268" s="5">
        <f>260</f>
      </c>
      <c r="B268" s="5" t="s">
        <v>274</v>
      </c>
      <c r="C268" s="5" t="s">
        <v>11</v>
      </c>
      <c r="D268" s="5" t="s">
        <v>12</v>
      </c>
      <c r="E268" s="5" t="s">
        <v>219</v>
      </c>
    </row>
    <row r="269" spans="1:5" x14ac:dyDescent="0.25">
      <c r="A269" s="5">
        <f>261</f>
      </c>
      <c r="B269" s="5" t="s">
        <v>275</v>
      </c>
      <c r="C269" s="5" t="s">
        <v>11</v>
      </c>
      <c r="D269" s="5" t="s">
        <v>12</v>
      </c>
      <c r="E269" s="5" t="s">
        <v>219</v>
      </c>
    </row>
    <row r="270" spans="1:5" x14ac:dyDescent="0.25">
      <c r="A270" s="5">
        <f>262</f>
      </c>
      <c r="B270" s="5" t="s">
        <v>276</v>
      </c>
      <c r="C270" s="5" t="s">
        <v>11</v>
      </c>
      <c r="D270" s="5" t="s">
        <v>12</v>
      </c>
      <c r="E270" s="5" t="s">
        <v>219</v>
      </c>
    </row>
    <row r="271" spans="1:5" x14ac:dyDescent="0.25">
      <c r="A271" s="5">
        <f>263</f>
      </c>
      <c r="B271" s="5" t="s">
        <v>277</v>
      </c>
      <c r="C271" s="5" t="s">
        <v>11</v>
      </c>
      <c r="D271" s="5" t="s">
        <v>12</v>
      </c>
      <c r="E271" s="5" t="s">
        <v>219</v>
      </c>
    </row>
    <row r="272" spans="1:5" x14ac:dyDescent="0.25">
      <c r="A272" s="5">
        <f>264</f>
      </c>
      <c r="B272" s="5" t="s">
        <v>278</v>
      </c>
      <c r="C272" s="5" t="s">
        <v>11</v>
      </c>
      <c r="D272" s="5" t="s">
        <v>12</v>
      </c>
      <c r="E272" s="5" t="s">
        <v>219</v>
      </c>
    </row>
    <row r="273" spans="1:5" x14ac:dyDescent="0.25">
      <c r="A273" s="5">
        <f>265</f>
      </c>
      <c r="B273" s="5" t="s">
        <v>279</v>
      </c>
      <c r="C273" s="5" t="s">
        <v>11</v>
      </c>
      <c r="D273" s="5" t="s">
        <v>12</v>
      </c>
      <c r="E273" s="5" t="s">
        <v>219</v>
      </c>
    </row>
    <row r="274" spans="1:5" x14ac:dyDescent="0.25">
      <c r="A274" s="5">
        <f>266</f>
      </c>
      <c r="B274" s="5" t="s">
        <v>280</v>
      </c>
      <c r="C274" s="5" t="s">
        <v>11</v>
      </c>
      <c r="D274" s="5" t="s">
        <v>12</v>
      </c>
      <c r="E274" s="5" t="s">
        <v>219</v>
      </c>
    </row>
    <row r="275" spans="1:5" x14ac:dyDescent="0.25">
      <c r="A275" s="5">
        <f>267</f>
      </c>
      <c r="B275" s="5" t="s">
        <v>281</v>
      </c>
      <c r="C275" s="5" t="s">
        <v>11</v>
      </c>
      <c r="D275" s="5" t="s">
        <v>12</v>
      </c>
      <c r="E275" s="5" t="s">
        <v>219</v>
      </c>
    </row>
    <row r="276" spans="1:5" x14ac:dyDescent="0.25">
      <c r="A276" s="5">
        <f>268</f>
      </c>
      <c r="B276" s="5" t="s">
        <v>282</v>
      </c>
      <c r="C276" s="5" t="s">
        <v>11</v>
      </c>
      <c r="D276" s="5" t="s">
        <v>12</v>
      </c>
      <c r="E276" s="5" t="s">
        <v>219</v>
      </c>
    </row>
    <row r="277" spans="1:5" x14ac:dyDescent="0.25">
      <c r="A277" s="5">
        <f>269</f>
      </c>
      <c r="B277" s="5" t="s">
        <v>283</v>
      </c>
      <c r="C277" s="5" t="s">
        <v>11</v>
      </c>
      <c r="D277" s="5" t="s">
        <v>12</v>
      </c>
      <c r="E277" s="5" t="s">
        <v>219</v>
      </c>
    </row>
    <row r="278" spans="1:5" x14ac:dyDescent="0.25">
      <c r="A278" s="5">
        <f>270</f>
      </c>
      <c r="B278" s="5" t="s">
        <v>284</v>
      </c>
      <c r="C278" s="5" t="s">
        <v>11</v>
      </c>
      <c r="D278" s="5" t="s">
        <v>12</v>
      </c>
      <c r="E278" s="5" t="s">
        <v>219</v>
      </c>
    </row>
    <row r="279" spans="1:5" x14ac:dyDescent="0.25">
      <c r="A279" s="5">
        <f>271</f>
      </c>
      <c r="B279" s="5" t="s">
        <v>285</v>
      </c>
      <c r="C279" s="5" t="s">
        <v>11</v>
      </c>
      <c r="D279" s="5" t="s">
        <v>12</v>
      </c>
      <c r="E279" s="5" t="s">
        <v>219</v>
      </c>
    </row>
    <row r="280" spans="1:5" x14ac:dyDescent="0.25">
      <c r="A280" s="5">
        <f>272</f>
      </c>
      <c r="B280" s="5" t="s">
        <v>286</v>
      </c>
      <c r="C280" s="5" t="s">
        <v>11</v>
      </c>
      <c r="D280" s="5" t="s">
        <v>12</v>
      </c>
      <c r="E280" s="5" t="s">
        <v>219</v>
      </c>
    </row>
    <row r="281" spans="1:5" x14ac:dyDescent="0.25">
      <c r="A281" s="5">
        <f>273</f>
      </c>
      <c r="B281" s="5" t="s">
        <v>287</v>
      </c>
      <c r="C281" s="5" t="s">
        <v>11</v>
      </c>
      <c r="D281" s="5" t="s">
        <v>12</v>
      </c>
      <c r="E281" s="5" t="s">
        <v>219</v>
      </c>
    </row>
    <row r="282" spans="1:5" x14ac:dyDescent="0.25">
      <c r="A282" s="5">
        <f>274</f>
      </c>
      <c r="B282" s="5" t="s">
        <v>288</v>
      </c>
      <c r="C282" s="5" t="s">
        <v>11</v>
      </c>
      <c r="D282" s="5" t="s">
        <v>12</v>
      </c>
      <c r="E282" s="5" t="s">
        <v>219</v>
      </c>
    </row>
    <row r="283" spans="1:5" x14ac:dyDescent="0.25">
      <c r="A283" s="5">
        <f>275</f>
      </c>
      <c r="B283" s="5" t="s">
        <v>289</v>
      </c>
      <c r="C283" s="5" t="s">
        <v>11</v>
      </c>
      <c r="D283" s="5" t="s">
        <v>12</v>
      </c>
      <c r="E283" s="5" t="s">
        <v>219</v>
      </c>
    </row>
    <row r="284" spans="1:5" x14ac:dyDescent="0.25">
      <c r="A284" s="5">
        <f>276</f>
      </c>
      <c r="B284" s="5" t="s">
        <v>290</v>
      </c>
      <c r="C284" s="5" t="s">
        <v>11</v>
      </c>
      <c r="D284" s="5" t="s">
        <v>12</v>
      </c>
      <c r="E284" s="5" t="s">
        <v>219</v>
      </c>
    </row>
    <row r="285" spans="1:5" x14ac:dyDescent="0.25">
      <c r="A285" s="5">
        <f>277</f>
      </c>
      <c r="B285" s="5" t="s">
        <v>291</v>
      </c>
      <c r="C285" s="5" t="s">
        <v>11</v>
      </c>
      <c r="D285" s="5" t="s">
        <v>12</v>
      </c>
      <c r="E285" s="5" t="s">
        <v>219</v>
      </c>
    </row>
    <row r="286" spans="1:5" x14ac:dyDescent="0.25">
      <c r="A286" s="5">
        <f>278</f>
      </c>
      <c r="B286" s="5" t="s">
        <v>292</v>
      </c>
      <c r="C286" s="5" t="s">
        <v>11</v>
      </c>
      <c r="D286" s="5" t="s">
        <v>12</v>
      </c>
      <c r="E286" s="5" t="s">
        <v>219</v>
      </c>
    </row>
    <row r="287" spans="1:5" x14ac:dyDescent="0.25">
      <c r="A287" s="5">
        <f>279</f>
      </c>
      <c r="B287" s="5" t="s">
        <v>293</v>
      </c>
      <c r="C287" s="5" t="s">
        <v>11</v>
      </c>
      <c r="D287" s="5" t="s">
        <v>12</v>
      </c>
      <c r="E287" s="5" t="s">
        <v>219</v>
      </c>
    </row>
    <row r="288" spans="1:5" x14ac:dyDescent="0.25">
      <c r="A288" s="5">
        <f>280</f>
      </c>
      <c r="B288" s="5" t="s">
        <v>294</v>
      </c>
      <c r="C288" s="5" t="s">
        <v>11</v>
      </c>
      <c r="D288" s="5" t="s">
        <v>12</v>
      </c>
      <c r="E288" s="5" t="s">
        <v>219</v>
      </c>
    </row>
    <row r="289" spans="1:5" x14ac:dyDescent="0.25">
      <c r="A289" s="5">
        <f>281</f>
      </c>
      <c r="B289" s="5" t="s">
        <v>295</v>
      </c>
      <c r="C289" s="5" t="s">
        <v>11</v>
      </c>
      <c r="D289" s="5" t="s">
        <v>12</v>
      </c>
      <c r="E289" s="5" t="s">
        <v>219</v>
      </c>
    </row>
    <row r="290" spans="1:5" x14ac:dyDescent="0.25">
      <c r="A290" s="5">
        <f>282</f>
      </c>
      <c r="B290" s="5" t="s">
        <v>296</v>
      </c>
      <c r="C290" s="5" t="s">
        <v>11</v>
      </c>
      <c r="D290" s="5" t="s">
        <v>12</v>
      </c>
      <c r="E290" s="5" t="s">
        <v>219</v>
      </c>
    </row>
    <row r="291" spans="1:5" x14ac:dyDescent="0.25">
      <c r="A291" s="5">
        <f>283</f>
      </c>
      <c r="B291" s="5" t="s">
        <v>297</v>
      </c>
      <c r="C291" s="5" t="s">
        <v>11</v>
      </c>
      <c r="D291" s="5" t="s">
        <v>12</v>
      </c>
      <c r="E291" s="5" t="s">
        <v>219</v>
      </c>
    </row>
    <row r="292" spans="1:5" x14ac:dyDescent="0.25">
      <c r="A292" s="5">
        <f>284</f>
      </c>
      <c r="B292" s="5" t="s">
        <v>298</v>
      </c>
      <c r="C292" s="5" t="s">
        <v>11</v>
      </c>
      <c r="D292" s="5" t="s">
        <v>12</v>
      </c>
      <c r="E292" s="5" t="s">
        <v>219</v>
      </c>
    </row>
    <row r="293" spans="1:5" x14ac:dyDescent="0.25">
      <c r="A293" s="5">
        <f>285</f>
      </c>
      <c r="B293" s="5" t="s">
        <v>299</v>
      </c>
      <c r="C293" s="5" t="s">
        <v>11</v>
      </c>
      <c r="D293" s="5" t="s">
        <v>12</v>
      </c>
      <c r="E293" s="5" t="s">
        <v>219</v>
      </c>
    </row>
    <row r="294" spans="1:5" x14ac:dyDescent="0.25">
      <c r="A294" s="5">
        <f>286</f>
      </c>
      <c r="B294" s="5" t="s">
        <v>300</v>
      </c>
      <c r="C294" s="5" t="s">
        <v>11</v>
      </c>
      <c r="D294" s="5" t="s">
        <v>12</v>
      </c>
      <c r="E294" s="5" t="s">
        <v>219</v>
      </c>
    </row>
    <row r="295" spans="1:5" x14ac:dyDescent="0.25">
      <c r="A295" s="5">
        <f>287</f>
      </c>
      <c r="B295" s="5" t="s">
        <v>301</v>
      </c>
      <c r="C295" s="5" t="s">
        <v>11</v>
      </c>
      <c r="D295" s="5" t="s">
        <v>12</v>
      </c>
      <c r="E295" s="5" t="s">
        <v>201</v>
      </c>
    </row>
    <row r="296" spans="1:5" x14ac:dyDescent="0.25">
      <c r="A296" s="5">
        <f>288</f>
      </c>
      <c r="B296" s="5" t="s">
        <v>302</v>
      </c>
      <c r="C296" s="5" t="s">
        <v>11</v>
      </c>
      <c r="D296" s="5" t="s">
        <v>12</v>
      </c>
      <c r="E296" s="5" t="s">
        <v>201</v>
      </c>
    </row>
    <row r="297" spans="1:5" x14ac:dyDescent="0.25">
      <c r="A297" s="5">
        <f>289</f>
      </c>
      <c r="B297" s="5" t="s">
        <v>303</v>
      </c>
      <c r="C297" s="5" t="s">
        <v>11</v>
      </c>
      <c r="D297" s="5" t="s">
        <v>12</v>
      </c>
      <c r="E297" s="5" t="s">
        <v>201</v>
      </c>
    </row>
    <row r="298" spans="1:5" x14ac:dyDescent="0.25">
      <c r="A298" s="5">
        <f>290</f>
      </c>
      <c r="B298" s="5" t="s">
        <v>304</v>
      </c>
      <c r="C298" s="5" t="s">
        <v>11</v>
      </c>
      <c r="D298" s="5" t="s">
        <v>12</v>
      </c>
      <c r="E298" s="5" t="s">
        <v>201</v>
      </c>
    </row>
    <row r="299" spans="1:5" x14ac:dyDescent="0.25">
      <c r="A299" s="5">
        <f>291</f>
      </c>
      <c r="B299" s="5" t="s">
        <v>305</v>
      </c>
      <c r="C299" s="5" t="s">
        <v>11</v>
      </c>
      <c r="D299" s="5" t="s">
        <v>12</v>
      </c>
      <c r="E299" s="5" t="s">
        <v>201</v>
      </c>
    </row>
    <row r="300" spans="1:5" x14ac:dyDescent="0.25">
      <c r="A300" s="5">
        <f>292</f>
      </c>
      <c r="B300" s="5" t="s">
        <v>306</v>
      </c>
      <c r="C300" s="5" t="s">
        <v>11</v>
      </c>
      <c r="D300" s="5" t="s">
        <v>12</v>
      </c>
      <c r="E300" s="5" t="s">
        <v>201</v>
      </c>
    </row>
    <row r="301" spans="1:5" x14ac:dyDescent="0.25">
      <c r="A301" s="5">
        <f>293</f>
      </c>
      <c r="B301" s="5" t="s">
        <v>307</v>
      </c>
      <c r="C301" s="5" t="s">
        <v>11</v>
      </c>
      <c r="D301" s="5" t="s">
        <v>12</v>
      </c>
      <c r="E301" s="5" t="s">
        <v>201</v>
      </c>
    </row>
    <row r="302" spans="1:5" x14ac:dyDescent="0.25">
      <c r="A302" s="5">
        <f>294</f>
      </c>
      <c r="B302" s="5" t="s">
        <v>308</v>
      </c>
      <c r="C302" s="5" t="s">
        <v>11</v>
      </c>
      <c r="D302" s="5" t="s">
        <v>12</v>
      </c>
      <c r="E302" s="5" t="s">
        <v>201</v>
      </c>
    </row>
    <row r="303" spans="1:5" x14ac:dyDescent="0.25">
      <c r="A303" s="5">
        <f>295</f>
      </c>
      <c r="B303" s="5" t="s">
        <v>309</v>
      </c>
      <c r="C303" s="5" t="s">
        <v>11</v>
      </c>
      <c r="D303" s="5" t="s">
        <v>12</v>
      </c>
      <c r="E303" s="5" t="s">
        <v>201</v>
      </c>
    </row>
    <row r="304" spans="1:5" x14ac:dyDescent="0.25">
      <c r="A304" s="5">
        <f>296</f>
      </c>
      <c r="B304" s="5" t="s">
        <v>310</v>
      </c>
      <c r="C304" s="5" t="s">
        <v>11</v>
      </c>
      <c r="D304" s="5" t="s">
        <v>12</v>
      </c>
      <c r="E304" s="5" t="s">
        <v>201</v>
      </c>
    </row>
    <row r="305" spans="1:5" x14ac:dyDescent="0.25">
      <c r="A305" s="5">
        <f>297</f>
      </c>
      <c r="B305" s="5" t="s">
        <v>311</v>
      </c>
      <c r="C305" s="5" t="s">
        <v>11</v>
      </c>
      <c r="D305" s="5" t="s">
        <v>12</v>
      </c>
      <c r="E305" s="5" t="s">
        <v>201</v>
      </c>
    </row>
    <row r="306" spans="1:5" x14ac:dyDescent="0.25">
      <c r="A306" s="5">
        <f>298</f>
      </c>
      <c r="B306" s="5" t="s">
        <v>312</v>
      </c>
      <c r="C306" s="5" t="s">
        <v>11</v>
      </c>
      <c r="D306" s="5" t="s">
        <v>12</v>
      </c>
      <c r="E306" s="5" t="s">
        <v>201</v>
      </c>
    </row>
    <row r="307" spans="1:5" x14ac:dyDescent="0.25">
      <c r="A307" s="5">
        <f>299</f>
      </c>
      <c r="B307" s="5" t="s">
        <v>313</v>
      </c>
      <c r="C307" s="5" t="s">
        <v>11</v>
      </c>
      <c r="D307" s="5" t="s">
        <v>12</v>
      </c>
      <c r="E307" s="5" t="s">
        <v>201</v>
      </c>
    </row>
    <row r="308" spans="1:5" x14ac:dyDescent="0.25">
      <c r="A308" s="5">
        <f>300</f>
      </c>
      <c r="B308" s="5" t="s">
        <v>314</v>
      </c>
      <c r="C308" s="5" t="s">
        <v>11</v>
      </c>
      <c r="D308" s="5" t="s">
        <v>12</v>
      </c>
      <c r="E308" s="5" t="s">
        <v>201</v>
      </c>
    </row>
    <row r="309" spans="1:5" x14ac:dyDescent="0.25">
      <c r="A309" s="5">
        <f>301</f>
      </c>
      <c r="B309" s="5" t="s">
        <v>315</v>
      </c>
      <c r="C309" s="5" t="s">
        <v>11</v>
      </c>
      <c r="D309" s="5" t="s">
        <v>12</v>
      </c>
      <c r="E309" s="5" t="s">
        <v>201</v>
      </c>
    </row>
    <row r="310" spans="1:5" x14ac:dyDescent="0.25">
      <c r="A310" s="5">
        <f>302</f>
      </c>
      <c r="B310" s="5" t="s">
        <v>316</v>
      </c>
      <c r="C310" s="5" t="s">
        <v>11</v>
      </c>
      <c r="D310" s="5" t="s">
        <v>12</v>
      </c>
      <c r="E310" s="5" t="s">
        <v>201</v>
      </c>
    </row>
    <row r="311" spans="1:5" x14ac:dyDescent="0.25">
      <c r="A311" s="5">
        <f>303</f>
      </c>
      <c r="B311" s="5" t="s">
        <v>317</v>
      </c>
      <c r="C311" s="5" t="s">
        <v>11</v>
      </c>
      <c r="D311" s="5" t="s">
        <v>12</v>
      </c>
      <c r="E311" s="5" t="s">
        <v>201</v>
      </c>
    </row>
    <row r="312" spans="1:5" x14ac:dyDescent="0.25">
      <c r="A312" s="5">
        <f>304</f>
      </c>
      <c r="B312" s="5" t="s">
        <v>318</v>
      </c>
      <c r="C312" s="5" t="s">
        <v>11</v>
      </c>
      <c r="D312" s="5" t="s">
        <v>12</v>
      </c>
      <c r="E312" s="5" t="s">
        <v>201</v>
      </c>
    </row>
    <row r="313" spans="1:5" x14ac:dyDescent="0.25">
      <c r="A313" s="5">
        <f>305</f>
      </c>
      <c r="B313" s="5" t="s">
        <v>319</v>
      </c>
      <c r="C313" s="5" t="s">
        <v>11</v>
      </c>
      <c r="D313" s="5" t="s">
        <v>12</v>
      </c>
      <c r="E313" s="5" t="s">
        <v>201</v>
      </c>
    </row>
    <row r="314" spans="1:5" x14ac:dyDescent="0.25">
      <c r="A314" s="5">
        <f>306</f>
      </c>
      <c r="B314" s="5" t="s">
        <v>320</v>
      </c>
      <c r="C314" s="5" t="s">
        <v>11</v>
      </c>
      <c r="D314" s="5" t="s">
        <v>12</v>
      </c>
      <c r="E314" s="5" t="s">
        <v>201</v>
      </c>
    </row>
    <row r="315" spans="1:5" x14ac:dyDescent="0.25">
      <c r="A315" s="5">
        <f>307</f>
      </c>
      <c r="B315" s="5" t="s">
        <v>321</v>
      </c>
      <c r="C315" s="5" t="s">
        <v>11</v>
      </c>
      <c r="D315" s="5" t="s">
        <v>12</v>
      </c>
      <c r="E315" s="5" t="s">
        <v>201</v>
      </c>
    </row>
    <row r="316" spans="1:5" x14ac:dyDescent="0.25">
      <c r="A316" s="5">
        <f>308</f>
      </c>
      <c r="B316" s="5" t="s">
        <v>322</v>
      </c>
      <c r="C316" s="5" t="s">
        <v>323</v>
      </c>
      <c r="D316" s="5" t="s">
        <v>12</v>
      </c>
      <c r="E316" s="5" t="s">
        <v>201</v>
      </c>
    </row>
    <row r="317" spans="1:5" x14ac:dyDescent="0.25">
      <c r="A317" s="5">
        <f>309</f>
      </c>
      <c r="B317" s="5" t="s">
        <v>324</v>
      </c>
      <c r="C317" s="5" t="s">
        <v>323</v>
      </c>
      <c r="D317" s="5" t="s">
        <v>12</v>
      </c>
      <c r="E317" s="5" t="s">
        <v>201</v>
      </c>
    </row>
    <row r="318" spans="1:5" x14ac:dyDescent="0.25">
      <c r="A318" s="5">
        <f>310</f>
      </c>
      <c r="B318" s="5" t="s">
        <v>325</v>
      </c>
      <c r="C318" s="5" t="s">
        <v>323</v>
      </c>
      <c r="D318" s="5" t="s">
        <v>12</v>
      </c>
      <c r="E318" s="5" t="s">
        <v>201</v>
      </c>
    </row>
    <row r="319" spans="1:5" x14ac:dyDescent="0.25">
      <c r="A319" s="5">
        <f>311</f>
      </c>
      <c r="B319" s="5" t="s">
        <v>326</v>
      </c>
      <c r="C319" s="5" t="s">
        <v>323</v>
      </c>
      <c r="D319" s="5" t="s">
        <v>12</v>
      </c>
      <c r="E319" s="5" t="s">
        <v>201</v>
      </c>
    </row>
    <row r="320" spans="1:5" x14ac:dyDescent="0.25">
      <c r="A320" s="5">
        <f>312</f>
      </c>
      <c r="B320" s="5" t="s">
        <v>327</v>
      </c>
      <c r="C320" s="5" t="s">
        <v>323</v>
      </c>
      <c r="D320" s="5" t="s">
        <v>12</v>
      </c>
      <c r="E320" s="5" t="s">
        <v>201</v>
      </c>
    </row>
    <row r="321" spans="1:5" x14ac:dyDescent="0.25">
      <c r="A321" s="5">
        <f>313</f>
      </c>
      <c r="B321" s="5" t="s">
        <v>328</v>
      </c>
      <c r="C321" s="5" t="s">
        <v>323</v>
      </c>
      <c r="D321" s="5" t="s">
        <v>12</v>
      </c>
      <c r="E321" s="5" t="s">
        <v>201</v>
      </c>
    </row>
    <row r="322" spans="1:5" x14ac:dyDescent="0.25">
      <c r="A322" s="5">
        <f>314</f>
      </c>
      <c r="B322" s="5" t="s">
        <v>329</v>
      </c>
      <c r="C322" s="5" t="s">
        <v>323</v>
      </c>
      <c r="D322" s="5" t="s">
        <v>12</v>
      </c>
      <c r="E322" s="5" t="s">
        <v>201</v>
      </c>
    </row>
    <row r="323" spans="1:5" x14ac:dyDescent="0.25">
      <c r="A323" s="5">
        <f>315</f>
      </c>
      <c r="B323" s="5" t="s">
        <v>330</v>
      </c>
      <c r="C323" s="5" t="s">
        <v>323</v>
      </c>
      <c r="D323" s="5" t="s">
        <v>12</v>
      </c>
      <c r="E323" s="5" t="s">
        <v>201</v>
      </c>
    </row>
    <row r="324" spans="1:5" x14ac:dyDescent="0.25">
      <c r="A324" s="5">
        <f>316</f>
      </c>
      <c r="B324" s="5" t="s">
        <v>331</v>
      </c>
      <c r="C324" s="5" t="s">
        <v>323</v>
      </c>
      <c r="D324" s="5" t="s">
        <v>12</v>
      </c>
      <c r="E324" s="5" t="s">
        <v>201</v>
      </c>
    </row>
    <row r="325" spans="1:5" x14ac:dyDescent="0.25">
      <c r="A325" s="5">
        <f>317</f>
      </c>
      <c r="B325" s="5" t="s">
        <v>332</v>
      </c>
      <c r="C325" s="5" t="s">
        <v>323</v>
      </c>
      <c r="D325" s="5" t="s">
        <v>12</v>
      </c>
      <c r="E325" s="5" t="s">
        <v>201</v>
      </c>
    </row>
    <row r="326" spans="1:5" x14ac:dyDescent="0.25">
      <c r="A326" s="5">
        <f>318</f>
      </c>
      <c r="B326" s="5" t="s">
        <v>333</v>
      </c>
      <c r="C326" s="5" t="s">
        <v>323</v>
      </c>
      <c r="D326" s="5" t="s">
        <v>12</v>
      </c>
      <c r="E326" s="5" t="s">
        <v>201</v>
      </c>
    </row>
    <row r="327" spans="1:5" x14ac:dyDescent="0.25">
      <c r="A327" s="5">
        <f>319</f>
      </c>
      <c r="B327" s="5" t="s">
        <v>334</v>
      </c>
      <c r="C327" s="5" t="s">
        <v>323</v>
      </c>
      <c r="D327" s="5" t="s">
        <v>12</v>
      </c>
      <c r="E327" s="5" t="s">
        <v>201</v>
      </c>
    </row>
    <row r="328" spans="1:5" x14ac:dyDescent="0.25">
      <c r="A328" s="5">
        <f>320</f>
      </c>
      <c r="B328" s="5" t="s">
        <v>335</v>
      </c>
      <c r="C328" s="5" t="s">
        <v>323</v>
      </c>
      <c r="D328" s="5" t="s">
        <v>12</v>
      </c>
      <c r="E328" s="5" t="s">
        <v>201</v>
      </c>
    </row>
    <row r="329" spans="1:5" x14ac:dyDescent="0.25">
      <c r="A329" s="5">
        <f>321</f>
      </c>
      <c r="B329" s="5" t="s">
        <v>336</v>
      </c>
      <c r="C329" s="5" t="s">
        <v>323</v>
      </c>
      <c r="D329" s="5" t="s">
        <v>12</v>
      </c>
      <c r="E329" s="5" t="s">
        <v>201</v>
      </c>
    </row>
    <row r="330" spans="1:5" x14ac:dyDescent="0.25">
      <c r="A330" s="5">
        <f>322</f>
      </c>
      <c r="B330" s="5" t="s">
        <v>337</v>
      </c>
      <c r="C330" s="5" t="s">
        <v>323</v>
      </c>
      <c r="D330" s="5" t="s">
        <v>12</v>
      </c>
      <c r="E330" s="5" t="s">
        <v>201</v>
      </c>
    </row>
    <row r="331" spans="1:5" x14ac:dyDescent="0.25">
      <c r="A331" s="5">
        <f>323</f>
      </c>
      <c r="B331" s="5" t="s">
        <v>338</v>
      </c>
      <c r="C331" s="5" t="s">
        <v>323</v>
      </c>
      <c r="D331" s="5" t="s">
        <v>12</v>
      </c>
      <c r="E331" s="5" t="s">
        <v>201</v>
      </c>
    </row>
    <row r="332" spans="1:5" x14ac:dyDescent="0.25">
      <c r="A332" s="5">
        <f>324</f>
      </c>
      <c r="B332" s="5" t="s">
        <v>339</v>
      </c>
      <c r="C332" s="5" t="s">
        <v>323</v>
      </c>
      <c r="D332" s="5" t="s">
        <v>12</v>
      </c>
      <c r="E332" s="5" t="s">
        <v>201</v>
      </c>
    </row>
    <row r="333" spans="1:5" x14ac:dyDescent="0.25">
      <c r="A333" s="5">
        <f>325</f>
      </c>
      <c r="B333" s="5" t="s">
        <v>340</v>
      </c>
      <c r="C333" s="5" t="s">
        <v>323</v>
      </c>
      <c r="D333" s="5" t="s">
        <v>12</v>
      </c>
      <c r="E333" s="5" t="s">
        <v>201</v>
      </c>
    </row>
    <row r="334" spans="1:5" x14ac:dyDescent="0.25">
      <c r="A334" s="5">
        <f>326</f>
      </c>
      <c r="B334" s="5" t="s">
        <v>341</v>
      </c>
      <c r="C334" s="5" t="s">
        <v>323</v>
      </c>
      <c r="D334" s="5" t="s">
        <v>12</v>
      </c>
      <c r="E334" s="5" t="s">
        <v>201</v>
      </c>
    </row>
    <row r="335" spans="1:5" x14ac:dyDescent="0.25">
      <c r="A335" s="5">
        <f>327</f>
      </c>
      <c r="B335" s="5" t="s">
        <v>342</v>
      </c>
      <c r="C335" s="5" t="s">
        <v>323</v>
      </c>
      <c r="D335" s="5" t="s">
        <v>12</v>
      </c>
      <c r="E335" s="5" t="s">
        <v>201</v>
      </c>
    </row>
    <row r="336" spans="1:5" x14ac:dyDescent="0.25">
      <c r="A336" s="5">
        <f>328</f>
      </c>
      <c r="B336" s="5" t="s">
        <v>343</v>
      </c>
      <c r="C336" s="5" t="s">
        <v>323</v>
      </c>
      <c r="D336" s="5" t="s">
        <v>12</v>
      </c>
      <c r="E336" s="5" t="s">
        <v>201</v>
      </c>
    </row>
    <row r="337" spans="1:5" x14ac:dyDescent="0.25">
      <c r="A337" s="5">
        <f>329</f>
      </c>
      <c r="B337" s="5" t="s">
        <v>344</v>
      </c>
      <c r="C337" s="5" t="s">
        <v>323</v>
      </c>
      <c r="D337" s="5" t="s">
        <v>12</v>
      </c>
      <c r="E337" s="5" t="s">
        <v>201</v>
      </c>
    </row>
    <row r="338" spans="1:5" x14ac:dyDescent="0.25">
      <c r="A338" s="5">
        <f>330</f>
      </c>
      <c r="B338" s="5" t="s">
        <v>345</v>
      </c>
      <c r="C338" s="5" t="s">
        <v>323</v>
      </c>
      <c r="D338" s="5" t="s">
        <v>12</v>
      </c>
      <c r="E338" s="5" t="s">
        <v>201</v>
      </c>
    </row>
    <row r="339" spans="1:5" x14ac:dyDescent="0.25">
      <c r="A339" s="5">
        <f>331</f>
      </c>
      <c r="B339" s="5" t="s">
        <v>346</v>
      </c>
      <c r="C339" s="5" t="s">
        <v>323</v>
      </c>
      <c r="D339" s="5" t="s">
        <v>12</v>
      </c>
      <c r="E339" s="5" t="s">
        <v>201</v>
      </c>
    </row>
    <row r="340" spans="1:5" x14ac:dyDescent="0.25">
      <c r="A340" s="5">
        <f>332</f>
      </c>
      <c r="B340" s="5" t="s">
        <v>347</v>
      </c>
      <c r="C340" s="5" t="s">
        <v>323</v>
      </c>
      <c r="D340" s="5" t="s">
        <v>12</v>
      </c>
      <c r="E340" s="5" t="s">
        <v>201</v>
      </c>
    </row>
    <row r="341" spans="1:5" x14ac:dyDescent="0.25">
      <c r="A341" s="5">
        <f>333</f>
      </c>
      <c r="B341" s="5" t="s">
        <v>348</v>
      </c>
      <c r="C341" s="5" t="s">
        <v>323</v>
      </c>
      <c r="D341" s="5" t="s">
        <v>12</v>
      </c>
      <c r="E341" s="5" t="s">
        <v>201</v>
      </c>
    </row>
    <row r="342" spans="1:5" x14ac:dyDescent="0.25">
      <c r="A342" s="5">
        <f>334</f>
      </c>
      <c r="B342" s="5" t="s">
        <v>349</v>
      </c>
      <c r="C342" s="5" t="s">
        <v>323</v>
      </c>
      <c r="D342" s="5" t="s">
        <v>12</v>
      </c>
      <c r="E342" s="5" t="s">
        <v>201</v>
      </c>
    </row>
    <row r="343" spans="1:5" x14ac:dyDescent="0.25">
      <c r="A343" s="5">
        <f>335</f>
      </c>
      <c r="B343" s="5" t="s">
        <v>350</v>
      </c>
      <c r="C343" s="5" t="s">
        <v>323</v>
      </c>
      <c r="D343" s="5" t="s">
        <v>12</v>
      </c>
      <c r="E343" s="5" t="s">
        <v>201</v>
      </c>
    </row>
    <row r="344" spans="1:5" x14ac:dyDescent="0.25">
      <c r="A344" s="5">
        <f>336</f>
      </c>
      <c r="B344" s="5" t="s">
        <v>351</v>
      </c>
      <c r="C344" s="5" t="s">
        <v>323</v>
      </c>
      <c r="D344" s="5" t="s">
        <v>12</v>
      </c>
      <c r="E344" s="5" t="s">
        <v>201</v>
      </c>
    </row>
    <row r="345" spans="1:5" x14ac:dyDescent="0.25">
      <c r="A345" s="5">
        <f>337</f>
      </c>
      <c r="B345" s="5" t="s">
        <v>352</v>
      </c>
      <c r="C345" s="5" t="s">
        <v>323</v>
      </c>
      <c r="D345" s="5" t="s">
        <v>12</v>
      </c>
      <c r="E345" s="5" t="s">
        <v>201</v>
      </c>
    </row>
    <row r="346" spans="1:5" x14ac:dyDescent="0.25">
      <c r="A346" s="5">
        <f>338</f>
      </c>
      <c r="B346" s="5" t="s">
        <v>353</v>
      </c>
      <c r="C346" s="5" t="s">
        <v>323</v>
      </c>
      <c r="D346" s="5" t="s">
        <v>12</v>
      </c>
      <c r="E346" s="5" t="s">
        <v>201</v>
      </c>
    </row>
    <row r="347" spans="1:5" x14ac:dyDescent="0.25">
      <c r="A347" s="5">
        <f>339</f>
      </c>
      <c r="B347" s="5" t="s">
        <v>354</v>
      </c>
      <c r="C347" s="5" t="s">
        <v>323</v>
      </c>
      <c r="D347" s="5" t="s">
        <v>12</v>
      </c>
      <c r="E347" s="5" t="s">
        <v>201</v>
      </c>
    </row>
    <row r="348" spans="1:5" x14ac:dyDescent="0.25">
      <c r="A348" s="5">
        <f>340</f>
      </c>
      <c r="B348" s="5" t="s">
        <v>355</v>
      </c>
      <c r="C348" s="5" t="s">
        <v>323</v>
      </c>
      <c r="D348" s="5" t="s">
        <v>12</v>
      </c>
      <c r="E348" s="5" t="s">
        <v>201</v>
      </c>
    </row>
    <row r="349" spans="1:5" x14ac:dyDescent="0.25">
      <c r="A349" s="5">
        <f>341</f>
      </c>
      <c r="B349" s="5" t="s">
        <v>356</v>
      </c>
      <c r="C349" s="5" t="s">
        <v>323</v>
      </c>
      <c r="D349" s="5" t="s">
        <v>12</v>
      </c>
      <c r="E349" s="5" t="s">
        <v>201</v>
      </c>
    </row>
    <row r="350" spans="1:5" x14ac:dyDescent="0.25">
      <c r="A350" s="5">
        <f>342</f>
      </c>
      <c r="B350" s="5" t="s">
        <v>357</v>
      </c>
      <c r="C350" s="5" t="s">
        <v>323</v>
      </c>
      <c r="D350" s="5" t="s">
        <v>12</v>
      </c>
      <c r="E350" s="5" t="s">
        <v>201</v>
      </c>
    </row>
    <row r="351" spans="1:5" x14ac:dyDescent="0.25">
      <c r="A351" s="5">
        <f>343</f>
      </c>
      <c r="B351" s="5" t="s">
        <v>358</v>
      </c>
      <c r="C351" s="5" t="s">
        <v>323</v>
      </c>
      <c r="D351" s="5" t="s">
        <v>12</v>
      </c>
      <c r="E351" s="5" t="s">
        <v>201</v>
      </c>
    </row>
    <row r="352" spans="1:5" x14ac:dyDescent="0.25">
      <c r="A352" s="5">
        <f>344</f>
      </c>
      <c r="B352" s="5" t="s">
        <v>359</v>
      </c>
      <c r="C352" s="5" t="s">
        <v>323</v>
      </c>
      <c r="D352" s="5" t="s">
        <v>12</v>
      </c>
      <c r="E352" s="5" t="s">
        <v>201</v>
      </c>
    </row>
    <row r="353" spans="1:5" x14ac:dyDescent="0.25">
      <c r="A353" s="5">
        <f>345</f>
      </c>
      <c r="B353" s="5" t="s">
        <v>360</v>
      </c>
      <c r="C353" s="5" t="s">
        <v>323</v>
      </c>
      <c r="D353" s="5" t="s">
        <v>12</v>
      </c>
      <c r="E353" s="5" t="s">
        <v>201</v>
      </c>
    </row>
    <row r="354" spans="1:5" x14ac:dyDescent="0.25">
      <c r="A354" s="5">
        <f>346</f>
      </c>
      <c r="B354" s="5" t="s">
        <v>361</v>
      </c>
      <c r="C354" s="5" t="s">
        <v>323</v>
      </c>
      <c r="D354" s="5" t="s">
        <v>12</v>
      </c>
      <c r="E354" s="5" t="s">
        <v>201</v>
      </c>
    </row>
    <row r="355" spans="1:5" x14ac:dyDescent="0.25">
      <c r="A355" s="5">
        <f>347</f>
      </c>
      <c r="B355" s="5" t="s">
        <v>362</v>
      </c>
      <c r="C355" s="5" t="s">
        <v>323</v>
      </c>
      <c r="D355" s="5" t="s">
        <v>12</v>
      </c>
      <c r="E355" s="5" t="s">
        <v>201</v>
      </c>
    </row>
    <row r="356" spans="1:5" x14ac:dyDescent="0.25">
      <c r="A356" s="5">
        <f>348</f>
      </c>
      <c r="B356" s="5" t="s">
        <v>363</v>
      </c>
      <c r="C356" s="5" t="s">
        <v>323</v>
      </c>
      <c r="D356" s="5" t="s">
        <v>12</v>
      </c>
      <c r="E356" s="5" t="s">
        <v>201</v>
      </c>
    </row>
    <row r="357" spans="1:5" x14ac:dyDescent="0.25">
      <c r="A357" s="5">
        <f>349</f>
      </c>
      <c r="B357" s="5" t="s">
        <v>364</v>
      </c>
      <c r="C357" s="5" t="s">
        <v>323</v>
      </c>
      <c r="D357" s="5" t="s">
        <v>12</v>
      </c>
      <c r="E357" s="5" t="s">
        <v>201</v>
      </c>
    </row>
    <row r="358" spans="1:5" x14ac:dyDescent="0.25">
      <c r="A358" s="5">
        <f>350</f>
      </c>
      <c r="B358" s="5" t="s">
        <v>365</v>
      </c>
      <c r="C358" s="5" t="s">
        <v>323</v>
      </c>
      <c r="D358" s="5" t="s">
        <v>12</v>
      </c>
      <c r="E358" s="5" t="s">
        <v>201</v>
      </c>
    </row>
    <row r="359" spans="1:5" x14ac:dyDescent="0.25">
      <c r="A359" s="5">
        <f>351</f>
      </c>
      <c r="B359" s="5" t="s">
        <v>366</v>
      </c>
      <c r="C359" s="5" t="s">
        <v>323</v>
      </c>
      <c r="D359" s="5" t="s">
        <v>12</v>
      </c>
      <c r="E359" s="5" t="s">
        <v>201</v>
      </c>
    </row>
    <row r="360" spans="1:5" x14ac:dyDescent="0.25">
      <c r="A360" s="5">
        <f>352</f>
      </c>
      <c r="B360" s="5" t="s">
        <v>367</v>
      </c>
      <c r="C360" s="5" t="s">
        <v>323</v>
      </c>
      <c r="D360" s="5" t="s">
        <v>12</v>
      </c>
      <c r="E360" s="5" t="s">
        <v>201</v>
      </c>
    </row>
    <row r="361" spans="1:5" x14ac:dyDescent="0.25">
      <c r="A361" s="5">
        <f>353</f>
      </c>
      <c r="B361" s="5" t="s">
        <v>368</v>
      </c>
      <c r="C361" s="5" t="s">
        <v>11</v>
      </c>
      <c r="D361" s="5" t="s">
        <v>12</v>
      </c>
      <c r="E361" s="5" t="s">
        <v>201</v>
      </c>
    </row>
    <row r="362" spans="1:5" x14ac:dyDescent="0.25">
      <c r="A362" s="5">
        <f>354</f>
      </c>
      <c r="B362" s="5" t="s">
        <v>369</v>
      </c>
      <c r="C362" s="5" t="s">
        <v>11</v>
      </c>
      <c r="D362" s="5" t="s">
        <v>12</v>
      </c>
      <c r="E362" s="5" t="s">
        <v>201</v>
      </c>
    </row>
    <row r="363" spans="1:5" x14ac:dyDescent="0.25">
      <c r="A363" s="5">
        <f>355</f>
      </c>
      <c r="B363" s="5" t="s">
        <v>370</v>
      </c>
      <c r="C363" s="5" t="s">
        <v>11</v>
      </c>
      <c r="D363" s="5" t="s">
        <v>12</v>
      </c>
      <c r="E363" s="5" t="s">
        <v>201</v>
      </c>
    </row>
    <row r="364" spans="1:5" x14ac:dyDescent="0.25">
      <c r="A364" s="5">
        <f>356</f>
      </c>
      <c r="B364" s="5" t="s">
        <v>371</v>
      </c>
      <c r="C364" s="5" t="s">
        <v>11</v>
      </c>
      <c r="D364" s="5" t="s">
        <v>12</v>
      </c>
      <c r="E364" s="5" t="s">
        <v>201</v>
      </c>
    </row>
    <row r="365" spans="1:5" x14ac:dyDescent="0.25">
      <c r="A365" s="5">
        <f>357</f>
      </c>
      <c r="B365" s="5" t="s">
        <v>372</v>
      </c>
      <c r="C365" s="5" t="s">
        <v>11</v>
      </c>
      <c r="D365" s="5" t="s">
        <v>12</v>
      </c>
      <c r="E365" s="5" t="s">
        <v>201</v>
      </c>
    </row>
    <row r="366" spans="1:5" x14ac:dyDescent="0.25">
      <c r="A366" s="5">
        <f>358</f>
      </c>
      <c r="B366" s="5" t="s">
        <v>373</v>
      </c>
      <c r="C366" s="5" t="s">
        <v>11</v>
      </c>
      <c r="D366" s="5" t="s">
        <v>12</v>
      </c>
      <c r="E366" s="5" t="s">
        <v>201</v>
      </c>
    </row>
    <row r="367" spans="1:5" x14ac:dyDescent="0.25">
      <c r="A367" s="5">
        <f>359</f>
      </c>
      <c r="B367" s="5" t="s">
        <v>374</v>
      </c>
      <c r="C367" s="5" t="s">
        <v>11</v>
      </c>
      <c r="D367" s="5" t="s">
        <v>12</v>
      </c>
      <c r="E367" s="5" t="s">
        <v>201</v>
      </c>
    </row>
    <row r="368" spans="1:5" x14ac:dyDescent="0.25">
      <c r="A368" s="5">
        <f>360</f>
      </c>
      <c r="B368" s="5" t="s">
        <v>375</v>
      </c>
      <c r="C368" s="5" t="s">
        <v>11</v>
      </c>
      <c r="D368" s="5" t="s">
        <v>12</v>
      </c>
      <c r="E368" s="5" t="s">
        <v>201</v>
      </c>
    </row>
    <row r="369" spans="1:5" x14ac:dyDescent="0.25">
      <c r="A369" s="5">
        <f>361</f>
      </c>
      <c r="B369" s="5" t="s">
        <v>376</v>
      </c>
      <c r="C369" s="5" t="s">
        <v>11</v>
      </c>
      <c r="D369" s="5" t="s">
        <v>12</v>
      </c>
      <c r="E369" s="5" t="s">
        <v>201</v>
      </c>
    </row>
    <row r="370" spans="1:5" x14ac:dyDescent="0.25">
      <c r="A370" s="5">
        <f>362</f>
      </c>
      <c r="B370" s="5" t="s">
        <v>377</v>
      </c>
      <c r="C370" s="5" t="s">
        <v>11</v>
      </c>
      <c r="D370" s="5" t="s">
        <v>12</v>
      </c>
      <c r="E370" s="5" t="s">
        <v>201</v>
      </c>
    </row>
    <row r="371" spans="1:5" x14ac:dyDescent="0.25">
      <c r="A371" s="5">
        <f>363</f>
      </c>
      <c r="B371" s="5" t="s">
        <v>378</v>
      </c>
      <c r="C371" s="5" t="s">
        <v>11</v>
      </c>
      <c r="D371" s="5" t="s">
        <v>12</v>
      </c>
      <c r="E371" s="5" t="s">
        <v>201</v>
      </c>
    </row>
    <row r="372" spans="1:5" x14ac:dyDescent="0.25">
      <c r="A372" s="5">
        <f>364</f>
      </c>
      <c r="B372" s="5" t="s">
        <v>379</v>
      </c>
      <c r="C372" s="5" t="s">
        <v>11</v>
      </c>
      <c r="D372" s="5" t="s">
        <v>12</v>
      </c>
      <c r="E372" s="5" t="s">
        <v>201</v>
      </c>
    </row>
    <row r="373" spans="1:5" x14ac:dyDescent="0.25">
      <c r="A373" s="5">
        <f>365</f>
      </c>
      <c r="B373" s="5" t="s">
        <v>380</v>
      </c>
      <c r="C373" s="5" t="s">
        <v>11</v>
      </c>
      <c r="D373" s="5" t="s">
        <v>12</v>
      </c>
      <c r="E373" s="5" t="s">
        <v>201</v>
      </c>
    </row>
    <row r="374" spans="1:5" x14ac:dyDescent="0.25">
      <c r="A374" s="5">
        <f>366</f>
      </c>
      <c r="B374" s="5" t="s">
        <v>381</v>
      </c>
      <c r="C374" s="5" t="s">
        <v>11</v>
      </c>
      <c r="D374" s="5" t="s">
        <v>12</v>
      </c>
      <c r="E374" s="5" t="s">
        <v>201</v>
      </c>
    </row>
    <row r="375" spans="1:5" x14ac:dyDescent="0.25">
      <c r="A375" s="5">
        <f>367</f>
      </c>
      <c r="B375" s="5" t="s">
        <v>382</v>
      </c>
      <c r="C375" s="5" t="s">
        <v>11</v>
      </c>
      <c r="D375" s="5" t="s">
        <v>12</v>
      </c>
      <c r="E375" s="5" t="s">
        <v>201</v>
      </c>
    </row>
    <row r="376" spans="1:5" x14ac:dyDescent="0.25">
      <c r="A376" s="5">
        <f>368</f>
      </c>
      <c r="B376" s="5" t="s">
        <v>383</v>
      </c>
      <c r="C376" s="5" t="s">
        <v>11</v>
      </c>
      <c r="D376" s="5" t="s">
        <v>12</v>
      </c>
      <c r="E376" s="5" t="s">
        <v>201</v>
      </c>
    </row>
    <row r="377" spans="1:5" x14ac:dyDescent="0.25">
      <c r="A377" s="5">
        <f>369</f>
      </c>
      <c r="B377" s="5" t="s">
        <v>384</v>
      </c>
      <c r="C377" s="5" t="s">
        <v>11</v>
      </c>
      <c r="D377" s="5" t="s">
        <v>12</v>
      </c>
      <c r="E377" s="5" t="s">
        <v>201</v>
      </c>
    </row>
    <row r="378" spans="1:5" x14ac:dyDescent="0.25">
      <c r="A378" s="5">
        <f>370</f>
      </c>
      <c r="B378" s="5" t="s">
        <v>385</v>
      </c>
      <c r="C378" s="5" t="s">
        <v>11</v>
      </c>
      <c r="D378" s="5" t="s">
        <v>12</v>
      </c>
      <c r="E378" s="5" t="s">
        <v>201</v>
      </c>
    </row>
    <row r="379" spans="1:5" x14ac:dyDescent="0.25">
      <c r="A379" s="5">
        <f>371</f>
      </c>
      <c r="B379" s="5" t="s">
        <v>386</v>
      </c>
      <c r="C379" s="5" t="s">
        <v>11</v>
      </c>
      <c r="D379" s="5" t="s">
        <v>12</v>
      </c>
      <c r="E379" s="5" t="s">
        <v>201</v>
      </c>
    </row>
    <row r="380" spans="1:5" x14ac:dyDescent="0.25">
      <c r="A380" s="5">
        <f>372</f>
      </c>
      <c r="B380" s="5" t="s">
        <v>387</v>
      </c>
      <c r="C380" s="5" t="s">
        <v>11</v>
      </c>
      <c r="D380" s="5" t="s">
        <v>12</v>
      </c>
      <c r="E380" s="5" t="s">
        <v>201</v>
      </c>
    </row>
    <row r="381" spans="1:5" x14ac:dyDescent="0.25">
      <c r="A381" s="5">
        <f>373</f>
      </c>
      <c r="B381" s="5" t="s">
        <v>388</v>
      </c>
      <c r="C381" s="5" t="s">
        <v>11</v>
      </c>
      <c r="D381" s="5" t="s">
        <v>12</v>
      </c>
      <c r="E381" s="5" t="s">
        <v>201</v>
      </c>
    </row>
    <row r="382" spans="1:5" x14ac:dyDescent="0.25">
      <c r="A382" s="5">
        <f>374</f>
      </c>
      <c r="B382" s="5" t="s">
        <v>389</v>
      </c>
      <c r="C382" s="5" t="s">
        <v>11</v>
      </c>
      <c r="D382" s="5" t="s">
        <v>12</v>
      </c>
      <c r="E382" s="5" t="s">
        <v>201</v>
      </c>
    </row>
    <row r="383" spans="1:5" x14ac:dyDescent="0.25">
      <c r="A383" s="5">
        <f>375</f>
      </c>
      <c r="B383" s="5" t="s">
        <v>390</v>
      </c>
      <c r="C383" s="5" t="s">
        <v>11</v>
      </c>
      <c r="D383" s="5" t="s">
        <v>12</v>
      </c>
      <c r="E383" s="5" t="s">
        <v>201</v>
      </c>
    </row>
    <row r="384" spans="1:5" x14ac:dyDescent="0.25">
      <c r="A384" s="5">
        <f>376</f>
      </c>
      <c r="B384" s="5" t="s">
        <v>391</v>
      </c>
      <c r="C384" s="5" t="s">
        <v>11</v>
      </c>
      <c r="D384" s="5" t="s">
        <v>12</v>
      </c>
      <c r="E384" s="5" t="s">
        <v>201</v>
      </c>
    </row>
    <row r="385" spans="1:5" x14ac:dyDescent="0.25">
      <c r="A385" s="5">
        <f>377</f>
      </c>
      <c r="B385" s="5" t="s">
        <v>392</v>
      </c>
      <c r="C385" s="5" t="s">
        <v>11</v>
      </c>
      <c r="D385" s="5" t="s">
        <v>12</v>
      </c>
      <c r="E385" s="5" t="s">
        <v>201</v>
      </c>
    </row>
    <row r="386" spans="1:5" x14ac:dyDescent="0.25">
      <c r="A386" s="5">
        <f>378</f>
      </c>
      <c r="B386" s="5" t="s">
        <v>393</v>
      </c>
      <c r="C386" s="5" t="s">
        <v>11</v>
      </c>
      <c r="D386" s="5" t="s">
        <v>12</v>
      </c>
      <c r="E386" s="5" t="s">
        <v>201</v>
      </c>
    </row>
    <row r="387" spans="1:5" x14ac:dyDescent="0.25">
      <c r="A387" s="5">
        <f>379</f>
      </c>
      <c r="B387" s="5" t="s">
        <v>394</v>
      </c>
      <c r="C387" s="5" t="s">
        <v>11</v>
      </c>
      <c r="D387" s="5" t="s">
        <v>12</v>
      </c>
      <c r="E387" s="5" t="s">
        <v>201</v>
      </c>
    </row>
    <row r="388" spans="1:5" x14ac:dyDescent="0.25">
      <c r="A388" s="5">
        <f>380</f>
      </c>
      <c r="B388" s="5" t="s">
        <v>395</v>
      </c>
      <c r="C388" s="5" t="s">
        <v>11</v>
      </c>
      <c r="D388" s="5" t="s">
        <v>12</v>
      </c>
      <c r="E388" s="5" t="s">
        <v>201</v>
      </c>
    </row>
    <row r="389" spans="1:5" x14ac:dyDescent="0.25">
      <c r="A389" s="5">
        <f>381</f>
      </c>
      <c r="B389" s="5" t="s">
        <v>396</v>
      </c>
      <c r="C389" s="5" t="s">
        <v>11</v>
      </c>
      <c r="D389" s="5" t="s">
        <v>12</v>
      </c>
      <c r="E389" s="5" t="s">
        <v>201</v>
      </c>
    </row>
    <row r="390" spans="1:5" x14ac:dyDescent="0.25">
      <c r="A390" s="5">
        <f>382</f>
      </c>
      <c r="B390" s="5" t="s">
        <v>397</v>
      </c>
      <c r="C390" s="5" t="s">
        <v>11</v>
      </c>
      <c r="D390" s="5" t="s">
        <v>12</v>
      </c>
      <c r="E390" s="5" t="s">
        <v>201</v>
      </c>
    </row>
    <row r="391" spans="1:5" x14ac:dyDescent="0.25">
      <c r="A391" s="5">
        <f>383</f>
      </c>
      <c r="B391" s="5" t="s">
        <v>398</v>
      </c>
      <c r="C391" s="5" t="s">
        <v>11</v>
      </c>
      <c r="D391" s="5" t="s">
        <v>12</v>
      </c>
      <c r="E391" s="5" t="s">
        <v>201</v>
      </c>
    </row>
    <row r="392" spans="1:5" x14ac:dyDescent="0.25">
      <c r="A392" s="5">
        <f>384</f>
      </c>
      <c r="B392" s="5" t="s">
        <v>399</v>
      </c>
      <c r="C392" s="5" t="s">
        <v>11</v>
      </c>
      <c r="D392" s="5" t="s">
        <v>12</v>
      </c>
      <c r="E392" s="5" t="s">
        <v>201</v>
      </c>
    </row>
    <row r="393" spans="1:5" x14ac:dyDescent="0.25">
      <c r="A393" s="5">
        <f>385</f>
      </c>
      <c r="B393" s="5" t="s">
        <v>400</v>
      </c>
      <c r="C393" s="5" t="s">
        <v>11</v>
      </c>
      <c r="D393" s="5" t="s">
        <v>12</v>
      </c>
      <c r="E393" s="5" t="s">
        <v>201</v>
      </c>
    </row>
    <row r="394" spans="1:5" x14ac:dyDescent="0.25">
      <c r="A394" s="5">
        <f>386</f>
      </c>
      <c r="B394" s="5" t="s">
        <v>401</v>
      </c>
      <c r="C394" s="5" t="s">
        <v>11</v>
      </c>
      <c r="D394" s="5" t="s">
        <v>12</v>
      </c>
      <c r="E394" s="5" t="s">
        <v>201</v>
      </c>
    </row>
    <row r="395" spans="1:5" x14ac:dyDescent="0.25">
      <c r="A395" s="5">
        <f>387</f>
      </c>
      <c r="B395" s="5" t="s">
        <v>402</v>
      </c>
      <c r="C395" s="5" t="s">
        <v>11</v>
      </c>
      <c r="D395" s="5" t="s">
        <v>12</v>
      </c>
      <c r="E395" s="5" t="s">
        <v>201</v>
      </c>
    </row>
    <row r="396" spans="1:5" x14ac:dyDescent="0.25">
      <c r="A396" s="5">
        <f>388</f>
      </c>
      <c r="B396" s="5" t="s">
        <v>403</v>
      </c>
      <c r="C396" s="5" t="s">
        <v>11</v>
      </c>
      <c r="D396" s="5" t="s">
        <v>12</v>
      </c>
      <c r="E396" s="5" t="s">
        <v>201</v>
      </c>
    </row>
    <row r="397" spans="1:5" x14ac:dyDescent="0.25">
      <c r="A397" s="5">
        <f>389</f>
      </c>
      <c r="B397" s="5" t="s">
        <v>404</v>
      </c>
      <c r="C397" s="5" t="s">
        <v>11</v>
      </c>
      <c r="D397" s="5" t="s">
        <v>12</v>
      </c>
      <c r="E397" s="5" t="s">
        <v>201</v>
      </c>
    </row>
    <row r="398" spans="1:5" x14ac:dyDescent="0.25">
      <c r="A398" s="5">
        <f>390</f>
      </c>
      <c r="B398" s="5" t="s">
        <v>405</v>
      </c>
      <c r="C398" s="5" t="s">
        <v>11</v>
      </c>
      <c r="D398" s="5" t="s">
        <v>12</v>
      </c>
      <c r="E398" s="5" t="s">
        <v>201</v>
      </c>
    </row>
    <row r="399" spans="1:5" x14ac:dyDescent="0.25">
      <c r="A399" s="5">
        <f>391</f>
      </c>
      <c r="B399" s="5" t="s">
        <v>406</v>
      </c>
      <c r="C399" s="5" t="s">
        <v>11</v>
      </c>
      <c r="D399" s="5" t="s">
        <v>12</v>
      </c>
      <c r="E399" s="5" t="s">
        <v>201</v>
      </c>
    </row>
    <row r="400" spans="1:5" x14ac:dyDescent="0.25">
      <c r="A400" s="5">
        <f>392</f>
      </c>
      <c r="B400" s="5" t="s">
        <v>407</v>
      </c>
      <c r="C400" s="5" t="s">
        <v>11</v>
      </c>
      <c r="D400" s="5" t="s">
        <v>12</v>
      </c>
      <c r="E400" s="5" t="s">
        <v>201</v>
      </c>
    </row>
    <row r="401" spans="1:5" x14ac:dyDescent="0.25">
      <c r="A401" s="5">
        <f>393</f>
      </c>
      <c r="B401" s="5" t="s">
        <v>408</v>
      </c>
      <c r="C401" s="5" t="s">
        <v>11</v>
      </c>
      <c r="D401" s="5" t="s">
        <v>12</v>
      </c>
      <c r="E401" s="5" t="s">
        <v>201</v>
      </c>
    </row>
    <row r="402" spans="1:5" x14ac:dyDescent="0.25">
      <c r="A402" s="5">
        <f>394</f>
      </c>
      <c r="B402" s="5" t="s">
        <v>409</v>
      </c>
      <c r="C402" s="5" t="s">
        <v>11</v>
      </c>
      <c r="D402" s="5" t="s">
        <v>12</v>
      </c>
      <c r="E402" s="5" t="s">
        <v>201</v>
      </c>
    </row>
    <row r="403" spans="1:5" x14ac:dyDescent="0.25">
      <c r="A403" s="5">
        <f>395</f>
      </c>
      <c r="B403" s="5" t="s">
        <v>410</v>
      </c>
      <c r="C403" s="5" t="s">
        <v>11</v>
      </c>
      <c r="D403" s="5" t="s">
        <v>12</v>
      </c>
      <c r="E403" s="5" t="s">
        <v>201</v>
      </c>
    </row>
    <row r="404" spans="1:5" x14ac:dyDescent="0.25">
      <c r="A404" s="5">
        <f>396</f>
      </c>
      <c r="B404" s="5" t="s">
        <v>411</v>
      </c>
      <c r="C404" s="5" t="s">
        <v>11</v>
      </c>
      <c r="D404" s="5" t="s">
        <v>12</v>
      </c>
      <c r="E404" s="5" t="s">
        <v>201</v>
      </c>
    </row>
    <row r="405" spans="1:5" x14ac:dyDescent="0.25">
      <c r="A405" s="5">
        <f>397</f>
      </c>
      <c r="B405" s="5" t="s">
        <v>412</v>
      </c>
      <c r="C405" s="5" t="s">
        <v>11</v>
      </c>
      <c r="D405" s="5" t="s">
        <v>12</v>
      </c>
      <c r="E405" s="5" t="s">
        <v>201</v>
      </c>
    </row>
    <row r="406" spans="1:5" x14ac:dyDescent="0.25">
      <c r="A406" s="5">
        <f>398</f>
      </c>
      <c r="B406" s="5" t="s">
        <v>413</v>
      </c>
      <c r="C406" s="5" t="s">
        <v>11</v>
      </c>
      <c r="D406" s="5" t="s">
        <v>12</v>
      </c>
      <c r="E406" s="5" t="s">
        <v>201</v>
      </c>
    </row>
    <row r="407" spans="1:5" x14ac:dyDescent="0.25">
      <c r="A407" s="5">
        <f>399</f>
      </c>
      <c r="B407" s="5" t="s">
        <v>414</v>
      </c>
      <c r="C407" s="5" t="s">
        <v>11</v>
      </c>
      <c r="D407" s="5" t="s">
        <v>12</v>
      </c>
      <c r="E407" s="5" t="s">
        <v>201</v>
      </c>
    </row>
    <row r="408" spans="1:5" x14ac:dyDescent="0.25">
      <c r="A408" s="5">
        <f>400</f>
      </c>
      <c r="B408" s="5" t="s">
        <v>415</v>
      </c>
      <c r="C408" s="5" t="s">
        <v>11</v>
      </c>
      <c r="D408" s="5" t="s">
        <v>12</v>
      </c>
      <c r="E408" s="5" t="s">
        <v>201</v>
      </c>
    </row>
    <row r="409" spans="1:5" x14ac:dyDescent="0.25">
      <c r="A409" s="5">
        <f>401</f>
      </c>
      <c r="B409" s="5" t="s">
        <v>416</v>
      </c>
      <c r="C409" s="5" t="s">
        <v>11</v>
      </c>
      <c r="D409" s="5" t="s">
        <v>12</v>
      </c>
      <c r="E409" s="5" t="s">
        <v>201</v>
      </c>
    </row>
    <row r="410" spans="1:5" x14ac:dyDescent="0.25">
      <c r="A410" s="5">
        <f>402</f>
      </c>
      <c r="B410" s="5" t="s">
        <v>417</v>
      </c>
      <c r="C410" s="5" t="s">
        <v>11</v>
      </c>
      <c r="D410" s="5" t="s">
        <v>12</v>
      </c>
      <c r="E410" s="5" t="s">
        <v>201</v>
      </c>
    </row>
    <row r="411" spans="1:5" x14ac:dyDescent="0.25">
      <c r="A411" s="5">
        <f>403</f>
      </c>
      <c r="B411" s="5" t="s">
        <v>418</v>
      </c>
      <c r="C411" s="5" t="s">
        <v>11</v>
      </c>
      <c r="D411" s="5" t="s">
        <v>12</v>
      </c>
      <c r="E411" s="5" t="s">
        <v>201</v>
      </c>
    </row>
    <row r="412" spans="1:5" x14ac:dyDescent="0.25">
      <c r="A412" s="5">
        <f>404</f>
      </c>
      <c r="B412" s="5" t="s">
        <v>419</v>
      </c>
      <c r="C412" s="5" t="s">
        <v>11</v>
      </c>
      <c r="D412" s="5" t="s">
        <v>12</v>
      </c>
      <c r="E412" s="5" t="s">
        <v>201</v>
      </c>
    </row>
    <row r="413" spans="1:5" x14ac:dyDescent="0.25">
      <c r="A413" s="5">
        <f>405</f>
      </c>
      <c r="B413" s="5" t="s">
        <v>420</v>
      </c>
      <c r="C413" s="5" t="s">
        <v>11</v>
      </c>
      <c r="D413" s="5" t="s">
        <v>12</v>
      </c>
      <c r="E413" s="5" t="s">
        <v>201</v>
      </c>
    </row>
    <row r="414" spans="1:5" x14ac:dyDescent="0.25">
      <c r="A414" s="5">
        <f>406</f>
      </c>
      <c r="B414" s="5" t="s">
        <v>421</v>
      </c>
      <c r="C414" s="5" t="s">
        <v>11</v>
      </c>
      <c r="D414" s="5" t="s">
        <v>12</v>
      </c>
      <c r="E414" s="5" t="s">
        <v>201</v>
      </c>
    </row>
    <row r="415" spans="1:5" x14ac:dyDescent="0.25">
      <c r="A415" s="5">
        <f>407</f>
      </c>
      <c r="B415" s="5" t="s">
        <v>422</v>
      </c>
      <c r="C415" s="5" t="s">
        <v>11</v>
      </c>
      <c r="D415" s="5" t="s">
        <v>12</v>
      </c>
      <c r="E415" s="5" t="s">
        <v>201</v>
      </c>
    </row>
    <row r="416" spans="1:5" x14ac:dyDescent="0.25">
      <c r="A416" s="5">
        <f>408</f>
      </c>
      <c r="B416" s="5" t="s">
        <v>423</v>
      </c>
      <c r="C416" s="5" t="s">
        <v>11</v>
      </c>
      <c r="D416" s="5" t="s">
        <v>12</v>
      </c>
      <c r="E416" s="5" t="s">
        <v>201</v>
      </c>
    </row>
    <row r="417" spans="1:5" x14ac:dyDescent="0.25">
      <c r="A417" s="5">
        <f>409</f>
      </c>
      <c r="B417" s="5" t="s">
        <v>424</v>
      </c>
      <c r="C417" s="5" t="s">
        <v>11</v>
      </c>
      <c r="D417" s="5" t="s">
        <v>12</v>
      </c>
      <c r="E417" s="5" t="s">
        <v>201</v>
      </c>
    </row>
    <row r="418" spans="1:5" x14ac:dyDescent="0.25">
      <c r="A418" s="5">
        <f>410</f>
      </c>
      <c r="B418" s="5" t="s">
        <v>425</v>
      </c>
      <c r="C418" s="5" t="s">
        <v>11</v>
      </c>
      <c r="D418" s="5" t="s">
        <v>12</v>
      </c>
      <c r="E418" s="5" t="s">
        <v>201</v>
      </c>
    </row>
    <row r="419" spans="1:5" x14ac:dyDescent="0.25">
      <c r="A419" s="5">
        <f>411</f>
      </c>
      <c r="B419" s="5" t="s">
        <v>426</v>
      </c>
      <c r="C419" s="5" t="s">
        <v>11</v>
      </c>
      <c r="D419" s="5" t="s">
        <v>12</v>
      </c>
      <c r="E419" s="5" t="s">
        <v>201</v>
      </c>
    </row>
    <row r="420" spans="1:5" x14ac:dyDescent="0.25">
      <c r="A420" s="5">
        <f>412</f>
      </c>
      <c r="B420" s="5" t="s">
        <v>427</v>
      </c>
      <c r="C420" s="5" t="s">
        <v>11</v>
      </c>
      <c r="D420" s="5" t="s">
        <v>12</v>
      </c>
      <c r="E420" s="5" t="s">
        <v>201</v>
      </c>
    </row>
    <row r="421" spans="1:5" x14ac:dyDescent="0.25">
      <c r="A421" s="5">
        <f>413</f>
      </c>
      <c r="B421" s="5" t="s">
        <v>428</v>
      </c>
      <c r="C421" s="5" t="s">
        <v>11</v>
      </c>
      <c r="D421" s="5" t="s">
        <v>12</v>
      </c>
      <c r="E421" s="5" t="s">
        <v>201</v>
      </c>
    </row>
    <row r="422" spans="1:5" x14ac:dyDescent="0.25">
      <c r="A422" s="5">
        <f>414</f>
      </c>
      <c r="B422" s="5" t="s">
        <v>429</v>
      </c>
      <c r="C422" s="5" t="s">
        <v>11</v>
      </c>
      <c r="D422" s="5" t="s">
        <v>12</v>
      </c>
      <c r="E422" s="5" t="s">
        <v>201</v>
      </c>
    </row>
    <row r="423" spans="1:5" x14ac:dyDescent="0.25">
      <c r="A423" s="5">
        <f>415</f>
      </c>
      <c r="B423" s="5" t="s">
        <v>430</v>
      </c>
      <c r="C423" s="5" t="s">
        <v>11</v>
      </c>
      <c r="D423" s="5" t="s">
        <v>12</v>
      </c>
      <c r="E423" s="5" t="s">
        <v>201</v>
      </c>
    </row>
    <row r="424" spans="1:5" x14ac:dyDescent="0.25">
      <c r="A424" s="5">
        <f>416</f>
      </c>
      <c r="B424" s="5" t="s">
        <v>431</v>
      </c>
      <c r="C424" s="5" t="s">
        <v>11</v>
      </c>
      <c r="D424" s="5" t="s">
        <v>12</v>
      </c>
      <c r="E424" s="5" t="s">
        <v>201</v>
      </c>
    </row>
    <row r="425" spans="1:5" x14ac:dyDescent="0.25">
      <c r="A425" s="5">
        <f>417</f>
      </c>
      <c r="B425" s="5" t="s">
        <v>432</v>
      </c>
      <c r="C425" s="5" t="s">
        <v>11</v>
      </c>
      <c r="D425" s="5" t="s">
        <v>12</v>
      </c>
      <c r="E425" s="5" t="s">
        <v>201</v>
      </c>
    </row>
    <row r="426" spans="1:5" x14ac:dyDescent="0.25">
      <c r="A426" s="5">
        <f>418</f>
      </c>
      <c r="B426" s="5" t="s">
        <v>433</v>
      </c>
      <c r="C426" s="5" t="s">
        <v>11</v>
      </c>
      <c r="D426" s="5" t="s">
        <v>12</v>
      </c>
      <c r="E426" s="5" t="s">
        <v>201</v>
      </c>
    </row>
    <row r="427" spans="1:5" x14ac:dyDescent="0.25">
      <c r="A427" s="5">
        <f>419</f>
      </c>
      <c r="B427" s="5" t="s">
        <v>434</v>
      </c>
      <c r="C427" s="5" t="s">
        <v>11</v>
      </c>
      <c r="D427" s="5" t="s">
        <v>12</v>
      </c>
      <c r="E427" s="5" t="s">
        <v>201</v>
      </c>
    </row>
    <row r="428" spans="1:5" x14ac:dyDescent="0.25">
      <c r="A428" s="5">
        <f>420</f>
      </c>
      <c r="B428" s="5" t="s">
        <v>435</v>
      </c>
      <c r="C428" s="5" t="s">
        <v>11</v>
      </c>
      <c r="D428" s="5" t="s">
        <v>12</v>
      </c>
      <c r="E428" s="5" t="s">
        <v>201</v>
      </c>
    </row>
    <row r="429" spans="1:5" x14ac:dyDescent="0.25">
      <c r="A429" s="5">
        <f>421</f>
      </c>
      <c r="B429" s="5" t="s">
        <v>436</v>
      </c>
      <c r="C429" s="5" t="s">
        <v>11</v>
      </c>
      <c r="D429" s="5" t="s">
        <v>12</v>
      </c>
      <c r="E429" s="5" t="s">
        <v>201</v>
      </c>
    </row>
    <row r="430" spans="1:5" x14ac:dyDescent="0.25">
      <c r="A430" s="5">
        <f>422</f>
      </c>
      <c r="B430" s="5" t="s">
        <v>437</v>
      </c>
      <c r="C430" s="5" t="s">
        <v>11</v>
      </c>
      <c r="D430" s="5" t="s">
        <v>12</v>
      </c>
      <c r="E430" s="5" t="s">
        <v>201</v>
      </c>
    </row>
    <row r="431" spans="1:5" x14ac:dyDescent="0.25">
      <c r="A431" s="5">
        <f>423</f>
      </c>
      <c r="B431" s="5" t="s">
        <v>438</v>
      </c>
      <c r="C431" s="5" t="s">
        <v>11</v>
      </c>
      <c r="D431" s="5" t="s">
        <v>12</v>
      </c>
      <c r="E431" s="5" t="s">
        <v>201</v>
      </c>
    </row>
    <row r="432" spans="1:5" x14ac:dyDescent="0.25">
      <c r="A432" s="5">
        <f>424</f>
      </c>
      <c r="B432" s="5" t="s">
        <v>439</v>
      </c>
      <c r="C432" s="5" t="s">
        <v>11</v>
      </c>
      <c r="D432" s="5" t="s">
        <v>12</v>
      </c>
      <c r="E432" s="5" t="s">
        <v>201</v>
      </c>
    </row>
    <row r="433" spans="1:5" x14ac:dyDescent="0.25">
      <c r="A433" s="5">
        <f>425</f>
      </c>
      <c r="B433" s="5" t="s">
        <v>440</v>
      </c>
      <c r="C433" s="5" t="s">
        <v>11</v>
      </c>
      <c r="D433" s="5" t="s">
        <v>12</v>
      </c>
      <c r="E433" s="5" t="s">
        <v>201</v>
      </c>
    </row>
    <row r="434" spans="1:5" x14ac:dyDescent="0.25">
      <c r="A434" s="5">
        <f>426</f>
      </c>
      <c r="B434" s="5" t="s">
        <v>441</v>
      </c>
      <c r="C434" s="5" t="s">
        <v>11</v>
      </c>
      <c r="D434" s="5" t="s">
        <v>12</v>
      </c>
      <c r="E434" s="5" t="s">
        <v>201</v>
      </c>
    </row>
    <row r="435" spans="1:5" x14ac:dyDescent="0.25">
      <c r="A435" s="5">
        <f>427</f>
      </c>
      <c r="B435" s="5" t="s">
        <v>442</v>
      </c>
      <c r="C435" s="5" t="s">
        <v>11</v>
      </c>
      <c r="D435" s="5" t="s">
        <v>12</v>
      </c>
      <c r="E435" s="5" t="s">
        <v>201</v>
      </c>
    </row>
    <row r="436" spans="1:5" x14ac:dyDescent="0.25">
      <c r="A436" s="5">
        <f>428</f>
      </c>
      <c r="B436" s="5" t="s">
        <v>443</v>
      </c>
      <c r="C436" s="5" t="s">
        <v>11</v>
      </c>
      <c r="D436" s="5" t="s">
        <v>12</v>
      </c>
      <c r="E436" s="5" t="s">
        <v>201</v>
      </c>
    </row>
    <row r="437" spans="1:5" x14ac:dyDescent="0.25">
      <c r="A437" s="5">
        <f>429</f>
      </c>
      <c r="B437" s="5" t="s">
        <v>444</v>
      </c>
      <c r="C437" s="5" t="s">
        <v>11</v>
      </c>
      <c r="D437" s="5" t="s">
        <v>12</v>
      </c>
      <c r="E437" s="5" t="s">
        <v>201</v>
      </c>
    </row>
    <row r="438" spans="1:5" x14ac:dyDescent="0.25">
      <c r="A438" s="5">
        <f>430</f>
      </c>
      <c r="B438" s="5" t="s">
        <v>445</v>
      </c>
      <c r="C438" s="5" t="s">
        <v>11</v>
      </c>
      <c r="D438" s="5" t="s">
        <v>12</v>
      </c>
      <c r="E438" s="5" t="s">
        <v>201</v>
      </c>
    </row>
    <row r="439" spans="1:5" x14ac:dyDescent="0.25">
      <c r="A439" s="5">
        <f>431</f>
      </c>
      <c r="B439" s="5" t="s">
        <v>446</v>
      </c>
      <c r="C439" s="5" t="s">
        <v>11</v>
      </c>
      <c r="D439" s="5" t="s">
        <v>12</v>
      </c>
      <c r="E439" s="5" t="s">
        <v>201</v>
      </c>
    </row>
    <row r="440" spans="1:5" x14ac:dyDescent="0.25">
      <c r="A440" s="5">
        <f>432</f>
      </c>
      <c r="B440" s="5" t="s">
        <v>447</v>
      </c>
      <c r="C440" s="5" t="s">
        <v>11</v>
      </c>
      <c r="D440" s="5" t="s">
        <v>12</v>
      </c>
      <c r="E440" s="5" t="s">
        <v>201</v>
      </c>
    </row>
    <row r="441" spans="1:5" x14ac:dyDescent="0.25">
      <c r="A441" s="5">
        <f>433</f>
      </c>
      <c r="B441" s="5" t="s">
        <v>448</v>
      </c>
      <c r="C441" s="5" t="s">
        <v>11</v>
      </c>
      <c r="D441" s="5" t="s">
        <v>12</v>
      </c>
      <c r="E441" s="5" t="s">
        <v>201</v>
      </c>
    </row>
    <row r="442" spans="1:5" x14ac:dyDescent="0.25">
      <c r="A442" s="5">
        <f>434</f>
      </c>
      <c r="B442" s="5" t="s">
        <v>449</v>
      </c>
      <c r="C442" s="5" t="s">
        <v>11</v>
      </c>
      <c r="D442" s="5" t="s">
        <v>12</v>
      </c>
      <c r="E442" s="5" t="s">
        <v>201</v>
      </c>
    </row>
    <row r="443" spans="1:5" x14ac:dyDescent="0.25">
      <c r="A443" s="5">
        <f>435</f>
      </c>
      <c r="B443" s="5" t="s">
        <v>450</v>
      </c>
      <c r="C443" s="5" t="s">
        <v>11</v>
      </c>
      <c r="D443" s="5" t="s">
        <v>12</v>
      </c>
      <c r="E443" s="5" t="s">
        <v>201</v>
      </c>
    </row>
    <row r="444" spans="1:5" x14ac:dyDescent="0.25">
      <c r="A444" s="5">
        <f>436</f>
      </c>
      <c r="B444" s="5" t="s">
        <v>451</v>
      </c>
      <c r="C444" s="5" t="s">
        <v>11</v>
      </c>
      <c r="D444" s="5" t="s">
        <v>12</v>
      </c>
      <c r="E444" s="5" t="s">
        <v>201</v>
      </c>
    </row>
    <row r="445" spans="1:5" x14ac:dyDescent="0.25">
      <c r="A445" s="5">
        <f>437</f>
      </c>
      <c r="B445" s="5" t="s">
        <v>452</v>
      </c>
      <c r="C445" s="5" t="s">
        <v>11</v>
      </c>
      <c r="D445" s="5" t="s">
        <v>12</v>
      </c>
      <c r="E445" s="5" t="s">
        <v>201</v>
      </c>
    </row>
    <row r="446" spans="1:5" x14ac:dyDescent="0.25">
      <c r="A446" s="5">
        <f>438</f>
      </c>
      <c r="B446" s="5" t="s">
        <v>453</v>
      </c>
      <c r="C446" s="5" t="s">
        <v>11</v>
      </c>
      <c r="D446" s="5" t="s">
        <v>12</v>
      </c>
      <c r="E446" s="5" t="s">
        <v>201</v>
      </c>
    </row>
    <row r="447" spans="1:5" x14ac:dyDescent="0.25">
      <c r="A447" s="5">
        <f>439</f>
      </c>
      <c r="B447" s="5" t="s">
        <v>454</v>
      </c>
      <c r="C447" s="5" t="s">
        <v>11</v>
      </c>
      <c r="D447" s="5" t="s">
        <v>12</v>
      </c>
      <c r="E447" s="5" t="s">
        <v>201</v>
      </c>
    </row>
    <row r="448" spans="1:5" x14ac:dyDescent="0.25">
      <c r="A448" s="5">
        <f>440</f>
      </c>
      <c r="B448" s="5" t="s">
        <v>455</v>
      </c>
      <c r="C448" s="5" t="s">
        <v>11</v>
      </c>
      <c r="D448" s="5" t="s">
        <v>12</v>
      </c>
      <c r="E448" s="5" t="s">
        <v>201</v>
      </c>
    </row>
    <row r="449" spans="1:5" x14ac:dyDescent="0.25">
      <c r="A449" s="5">
        <f>441</f>
      </c>
      <c r="B449" s="5" t="s">
        <v>456</v>
      </c>
      <c r="C449" s="5" t="s">
        <v>11</v>
      </c>
      <c r="D449" s="5" t="s">
        <v>12</v>
      </c>
      <c r="E449" s="5" t="s">
        <v>201</v>
      </c>
    </row>
    <row r="450" spans="1:5" x14ac:dyDescent="0.25">
      <c r="A450" s="5">
        <f>442</f>
      </c>
      <c r="B450" s="5" t="s">
        <v>457</v>
      </c>
      <c r="C450" s="5" t="s">
        <v>11</v>
      </c>
      <c r="D450" s="5" t="s">
        <v>12</v>
      </c>
      <c r="E450" s="5" t="s">
        <v>201</v>
      </c>
    </row>
    <row r="451" spans="1:5" x14ac:dyDescent="0.25">
      <c r="A451" s="5">
        <f>443</f>
      </c>
      <c r="B451" s="5" t="s">
        <v>458</v>
      </c>
      <c r="C451" s="5" t="s">
        <v>11</v>
      </c>
      <c r="D451" s="5" t="s">
        <v>12</v>
      </c>
      <c r="E451" s="5" t="s">
        <v>201</v>
      </c>
    </row>
    <row r="452" spans="1:5" x14ac:dyDescent="0.25">
      <c r="A452" s="5">
        <f>444</f>
      </c>
      <c r="B452" s="5" t="s">
        <v>459</v>
      </c>
      <c r="C452" s="5" t="s">
        <v>11</v>
      </c>
      <c r="D452" s="5" t="s">
        <v>12</v>
      </c>
      <c r="E452" s="5" t="s">
        <v>201</v>
      </c>
    </row>
    <row r="453" spans="1:5" x14ac:dyDescent="0.25">
      <c r="A453" s="5">
        <f>445</f>
      </c>
      <c r="B453" s="5" t="s">
        <v>460</v>
      </c>
      <c r="C453" s="5" t="s">
        <v>11</v>
      </c>
      <c r="D453" s="5" t="s">
        <v>12</v>
      </c>
      <c r="E453" s="5" t="s">
        <v>201</v>
      </c>
    </row>
    <row r="454" spans="1:5" x14ac:dyDescent="0.25">
      <c r="A454" s="5">
        <f>446</f>
      </c>
      <c r="B454" s="5" t="s">
        <v>461</v>
      </c>
      <c r="C454" s="5" t="s">
        <v>11</v>
      </c>
      <c r="D454" s="5" t="s">
        <v>12</v>
      </c>
      <c r="E454" s="5" t="s">
        <v>201</v>
      </c>
    </row>
    <row r="455" spans="1:5" x14ac:dyDescent="0.25">
      <c r="A455" s="5">
        <f>447</f>
      </c>
      <c r="B455" s="5" t="s">
        <v>462</v>
      </c>
      <c r="C455" s="5" t="s">
        <v>11</v>
      </c>
      <c r="D455" s="5" t="s">
        <v>12</v>
      </c>
      <c r="E455" s="5" t="s">
        <v>201</v>
      </c>
    </row>
    <row r="456" spans="1:5" x14ac:dyDescent="0.25">
      <c r="A456" s="5">
        <f>448</f>
      </c>
      <c r="B456" s="5" t="s">
        <v>463</v>
      </c>
      <c r="C456" s="5" t="s">
        <v>11</v>
      </c>
      <c r="D456" s="5" t="s">
        <v>12</v>
      </c>
      <c r="E456" s="5" t="s">
        <v>201</v>
      </c>
    </row>
    <row r="457" spans="1:5" x14ac:dyDescent="0.25">
      <c r="A457" s="5">
        <f>449</f>
      </c>
      <c r="B457" s="5" t="s">
        <v>464</v>
      </c>
      <c r="C457" s="5" t="s">
        <v>11</v>
      </c>
      <c r="D457" s="5" t="s">
        <v>12</v>
      </c>
      <c r="E457" s="5" t="s">
        <v>201</v>
      </c>
    </row>
    <row r="458" spans="1:5" x14ac:dyDescent="0.25">
      <c r="A458" s="5">
        <f>450</f>
      </c>
      <c r="B458" s="5" t="s">
        <v>465</v>
      </c>
      <c r="C458" s="5" t="s">
        <v>11</v>
      </c>
      <c r="D458" s="5" t="s">
        <v>12</v>
      </c>
      <c r="E458" s="5" t="s">
        <v>201</v>
      </c>
    </row>
    <row r="459" spans="1:5" x14ac:dyDescent="0.25">
      <c r="A459" s="5">
        <f>451</f>
      </c>
      <c r="B459" s="5" t="s">
        <v>466</v>
      </c>
      <c r="C459" s="5" t="s">
        <v>11</v>
      </c>
      <c r="D459" s="5" t="s">
        <v>12</v>
      </c>
      <c r="E459" s="5" t="s">
        <v>201</v>
      </c>
    </row>
    <row r="460" spans="1:5" x14ac:dyDescent="0.25">
      <c r="A460" s="5">
        <f>452</f>
      </c>
      <c r="B460" s="5" t="s">
        <v>467</v>
      </c>
      <c r="C460" s="5" t="s">
        <v>11</v>
      </c>
      <c r="D460" s="5" t="s">
        <v>12</v>
      </c>
      <c r="E460" s="5" t="s">
        <v>201</v>
      </c>
    </row>
    <row r="461" spans="1:5" x14ac:dyDescent="0.25">
      <c r="A461" s="5">
        <f>453</f>
      </c>
      <c r="B461" s="5" t="s">
        <v>468</v>
      </c>
      <c r="C461" s="5" t="s">
        <v>11</v>
      </c>
      <c r="D461" s="5" t="s">
        <v>12</v>
      </c>
      <c r="E461" s="5" t="s">
        <v>201</v>
      </c>
    </row>
    <row r="462" spans="1:5" x14ac:dyDescent="0.25">
      <c r="A462" s="5">
        <f>454</f>
      </c>
      <c r="B462" s="5" t="s">
        <v>469</v>
      </c>
      <c r="C462" s="5" t="s">
        <v>11</v>
      </c>
      <c r="D462" s="5" t="s">
        <v>12</v>
      </c>
      <c r="E462" s="5" t="s">
        <v>201</v>
      </c>
    </row>
    <row r="463" spans="1:5" x14ac:dyDescent="0.25">
      <c r="A463" s="5">
        <f>455</f>
      </c>
      <c r="B463" s="5" t="s">
        <v>470</v>
      </c>
      <c r="C463" s="5" t="s">
        <v>11</v>
      </c>
      <c r="D463" s="5" t="s">
        <v>12</v>
      </c>
      <c r="E463" s="5" t="s">
        <v>201</v>
      </c>
    </row>
    <row r="464" spans="1:5" x14ac:dyDescent="0.25">
      <c r="A464" s="5">
        <f>456</f>
      </c>
      <c r="B464" s="5" t="s">
        <v>471</v>
      </c>
      <c r="C464" s="5" t="s">
        <v>11</v>
      </c>
      <c r="D464" s="5" t="s">
        <v>12</v>
      </c>
      <c r="E464" s="5" t="s">
        <v>201</v>
      </c>
    </row>
    <row r="465" spans="1:5" x14ac:dyDescent="0.25">
      <c r="A465" s="5">
        <f>457</f>
      </c>
      <c r="B465" s="5" t="s">
        <v>472</v>
      </c>
      <c r="C465" s="5" t="s">
        <v>11</v>
      </c>
      <c r="D465" s="5" t="s">
        <v>12</v>
      </c>
      <c r="E465" s="5" t="s">
        <v>201</v>
      </c>
    </row>
    <row r="466" spans="1:5" x14ac:dyDescent="0.25">
      <c r="A466" s="5">
        <f>458</f>
      </c>
      <c r="B466" s="5" t="s">
        <v>473</v>
      </c>
      <c r="C466" s="5" t="s">
        <v>11</v>
      </c>
      <c r="D466" s="5" t="s">
        <v>12</v>
      </c>
      <c r="E466" s="5" t="s">
        <v>201</v>
      </c>
    </row>
    <row r="467" spans="1:5" x14ac:dyDescent="0.25">
      <c r="A467" s="5">
        <f>459</f>
      </c>
      <c r="B467" s="5" t="s">
        <v>474</v>
      </c>
      <c r="C467" s="5" t="s">
        <v>11</v>
      </c>
      <c r="D467" s="5" t="s">
        <v>12</v>
      </c>
      <c r="E467" s="5" t="s">
        <v>201</v>
      </c>
    </row>
    <row r="468" spans="1:5" x14ac:dyDescent="0.25">
      <c r="A468" s="5">
        <f>460</f>
      </c>
      <c r="B468" s="5" t="s">
        <v>475</v>
      </c>
      <c r="C468" s="5" t="s">
        <v>11</v>
      </c>
      <c r="D468" s="5" t="s">
        <v>12</v>
      </c>
      <c r="E468" s="5" t="s">
        <v>201</v>
      </c>
    </row>
    <row r="469" spans="1:5" x14ac:dyDescent="0.25">
      <c r="A469" s="5">
        <f>461</f>
      </c>
      <c r="B469" s="5" t="s">
        <v>476</v>
      </c>
      <c r="C469" s="5" t="s">
        <v>11</v>
      </c>
      <c r="D469" s="5" t="s">
        <v>12</v>
      </c>
      <c r="E469" s="5" t="s">
        <v>201</v>
      </c>
    </row>
    <row r="470" spans="1:5" x14ac:dyDescent="0.25">
      <c r="A470" s="5">
        <f>462</f>
      </c>
      <c r="B470" s="5" t="s">
        <v>477</v>
      </c>
      <c r="C470" s="5" t="s">
        <v>11</v>
      </c>
      <c r="D470" s="5" t="s">
        <v>12</v>
      </c>
      <c r="E470" s="5" t="s">
        <v>201</v>
      </c>
    </row>
    <row r="471" spans="1:5" x14ac:dyDescent="0.25">
      <c r="A471" s="5">
        <f>463</f>
      </c>
      <c r="B471" s="5" t="s">
        <v>478</v>
      </c>
      <c r="C471" s="5" t="s">
        <v>11</v>
      </c>
      <c r="D471" s="5" t="s">
        <v>12</v>
      </c>
      <c r="E471" s="5" t="s">
        <v>201</v>
      </c>
    </row>
    <row r="472" spans="1:5" x14ac:dyDescent="0.25">
      <c r="A472" s="5">
        <f>464</f>
      </c>
      <c r="B472" s="5" t="s">
        <v>479</v>
      </c>
      <c r="C472" s="5" t="s">
        <v>11</v>
      </c>
      <c r="D472" s="5" t="s">
        <v>12</v>
      </c>
      <c r="E472" s="5" t="s">
        <v>201</v>
      </c>
    </row>
    <row r="473" spans="1:5" x14ac:dyDescent="0.25">
      <c r="A473" s="5">
        <f>465</f>
      </c>
      <c r="B473" s="5" t="s">
        <v>480</v>
      </c>
      <c r="C473" s="5" t="s">
        <v>11</v>
      </c>
      <c r="D473" s="5" t="s">
        <v>12</v>
      </c>
      <c r="E473" s="5" t="s">
        <v>201</v>
      </c>
    </row>
    <row r="474" spans="1:5" x14ac:dyDescent="0.25">
      <c r="A474" s="5">
        <f>466</f>
      </c>
      <c r="B474" s="5" t="s">
        <v>481</v>
      </c>
      <c r="C474" s="5" t="s">
        <v>11</v>
      </c>
      <c r="D474" s="5" t="s">
        <v>12</v>
      </c>
      <c r="E474" s="5" t="s">
        <v>201</v>
      </c>
    </row>
    <row r="475" spans="1:5" x14ac:dyDescent="0.25">
      <c r="A475" s="5">
        <f>467</f>
      </c>
      <c r="B475" s="5" t="s">
        <v>482</v>
      </c>
      <c r="C475" s="5" t="s">
        <v>11</v>
      </c>
      <c r="D475" s="5" t="s">
        <v>12</v>
      </c>
      <c r="E475" s="5" t="s">
        <v>201</v>
      </c>
    </row>
    <row r="476" spans="1:5" x14ac:dyDescent="0.25">
      <c r="A476" s="5">
        <f>468</f>
      </c>
      <c r="B476" s="5" t="s">
        <v>483</v>
      </c>
      <c r="C476" s="5" t="s">
        <v>11</v>
      </c>
      <c r="D476" s="5" t="s">
        <v>12</v>
      </c>
      <c r="E476" s="5" t="s">
        <v>201</v>
      </c>
    </row>
    <row r="477" spans="1:5" x14ac:dyDescent="0.25">
      <c r="A477" s="5">
        <f>469</f>
      </c>
      <c r="B477" s="5" t="s">
        <v>484</v>
      </c>
      <c r="C477" s="5" t="s">
        <v>11</v>
      </c>
      <c r="D477" s="5" t="s">
        <v>12</v>
      </c>
      <c r="E477" s="5" t="s">
        <v>201</v>
      </c>
    </row>
    <row r="478" spans="1:5" x14ac:dyDescent="0.25">
      <c r="A478" s="5">
        <f>470</f>
      </c>
      <c r="B478" s="5" t="s">
        <v>485</v>
      </c>
      <c r="C478" s="5" t="s">
        <v>11</v>
      </c>
      <c r="D478" s="5" t="s">
        <v>12</v>
      </c>
      <c r="E478" s="5" t="s">
        <v>201</v>
      </c>
    </row>
    <row r="479" spans="1:5" x14ac:dyDescent="0.25">
      <c r="A479" s="5">
        <f>471</f>
      </c>
      <c r="B479" s="5" t="s">
        <v>486</v>
      </c>
      <c r="C479" s="5" t="s">
        <v>11</v>
      </c>
      <c r="D479" s="5" t="s">
        <v>12</v>
      </c>
      <c r="E479" s="5" t="s">
        <v>201</v>
      </c>
    </row>
    <row r="480" spans="1:5" x14ac:dyDescent="0.25">
      <c r="A480" s="5">
        <f>472</f>
      </c>
      <c r="B480" s="5" t="s">
        <v>487</v>
      </c>
      <c r="C480" s="5" t="s">
        <v>11</v>
      </c>
      <c r="D480" s="5" t="s">
        <v>12</v>
      </c>
      <c r="E480" s="5" t="s">
        <v>201</v>
      </c>
    </row>
    <row r="481" spans="1:5" x14ac:dyDescent="0.25">
      <c r="A481" s="5">
        <f>473</f>
      </c>
      <c r="B481" s="5" t="s">
        <v>488</v>
      </c>
      <c r="C481" s="5" t="s">
        <v>11</v>
      </c>
      <c r="D481" s="5" t="s">
        <v>12</v>
      </c>
      <c r="E481" s="5" t="s">
        <v>201</v>
      </c>
    </row>
    <row r="482" spans="1:5" x14ac:dyDescent="0.25">
      <c r="A482" s="5">
        <f>474</f>
      </c>
      <c r="B482" s="5" t="s">
        <v>489</v>
      </c>
      <c r="C482" s="5" t="s">
        <v>11</v>
      </c>
      <c r="D482" s="5" t="s">
        <v>12</v>
      </c>
      <c r="E482" s="5" t="s">
        <v>201</v>
      </c>
    </row>
    <row r="483" spans="1:5" x14ac:dyDescent="0.25">
      <c r="A483" s="5">
        <f>475</f>
      </c>
      <c r="B483" s="5" t="s">
        <v>490</v>
      </c>
      <c r="C483" s="5" t="s">
        <v>11</v>
      </c>
      <c r="D483" s="5" t="s">
        <v>12</v>
      </c>
      <c r="E483" s="5" t="s">
        <v>201</v>
      </c>
    </row>
    <row r="484" spans="1:5" x14ac:dyDescent="0.25">
      <c r="A484" s="5">
        <f>476</f>
      </c>
      <c r="B484" s="5" t="s">
        <v>491</v>
      </c>
      <c r="C484" s="5" t="s">
        <v>11</v>
      </c>
      <c r="D484" s="5" t="s">
        <v>12</v>
      </c>
      <c r="E484" s="5" t="s">
        <v>201</v>
      </c>
    </row>
    <row r="485" spans="1:5" x14ac:dyDescent="0.25">
      <c r="A485" s="5">
        <f>477</f>
      </c>
      <c r="B485" s="5" t="s">
        <v>492</v>
      </c>
      <c r="C485" s="5" t="s">
        <v>11</v>
      </c>
      <c r="D485" s="5" t="s">
        <v>12</v>
      </c>
      <c r="E485" s="5" t="s">
        <v>201</v>
      </c>
    </row>
    <row r="486" spans="1:5" x14ac:dyDescent="0.25">
      <c r="A486" s="5">
        <f>478</f>
      </c>
      <c r="B486" s="5" t="s">
        <v>493</v>
      </c>
      <c r="C486" s="5" t="s">
        <v>11</v>
      </c>
      <c r="D486" s="5" t="s">
        <v>12</v>
      </c>
      <c r="E486" s="5" t="s">
        <v>201</v>
      </c>
    </row>
    <row r="487" spans="1:5" x14ac:dyDescent="0.25">
      <c r="A487" s="5">
        <f>479</f>
      </c>
      <c r="B487" s="5" t="s">
        <v>494</v>
      </c>
      <c r="C487" s="5" t="s">
        <v>11</v>
      </c>
      <c r="D487" s="5" t="s">
        <v>12</v>
      </c>
      <c r="E487" s="5" t="s">
        <v>201</v>
      </c>
    </row>
    <row r="488" spans="1:5" x14ac:dyDescent="0.25">
      <c r="A488" s="5">
        <f>480</f>
      </c>
      <c r="B488" s="5" t="s">
        <v>495</v>
      </c>
      <c r="C488" s="5" t="s">
        <v>11</v>
      </c>
      <c r="D488" s="5" t="s">
        <v>12</v>
      </c>
      <c r="E488" s="5" t="s">
        <v>201</v>
      </c>
    </row>
    <row r="489" spans="1:5" x14ac:dyDescent="0.25">
      <c r="A489" s="5">
        <f>481</f>
      </c>
      <c r="B489" s="5" t="s">
        <v>496</v>
      </c>
      <c r="C489" s="5" t="s">
        <v>11</v>
      </c>
      <c r="D489" s="5" t="s">
        <v>12</v>
      </c>
      <c r="E489" s="5" t="s">
        <v>201</v>
      </c>
    </row>
    <row r="490" spans="1:5" x14ac:dyDescent="0.25">
      <c r="A490" s="5">
        <f>482</f>
      </c>
      <c r="B490" s="5" t="s">
        <v>497</v>
      </c>
      <c r="C490" s="5" t="s">
        <v>11</v>
      </c>
      <c r="D490" s="5" t="s">
        <v>12</v>
      </c>
      <c r="E490" s="5" t="s">
        <v>201</v>
      </c>
    </row>
    <row r="491" spans="1:5" x14ac:dyDescent="0.25">
      <c r="A491" s="5">
        <f>483</f>
      </c>
      <c r="B491" s="5" t="s">
        <v>498</v>
      </c>
      <c r="C491" s="5" t="s">
        <v>11</v>
      </c>
      <c r="D491" s="5" t="s">
        <v>12</v>
      </c>
      <c r="E491" s="5" t="s">
        <v>201</v>
      </c>
    </row>
    <row r="492" spans="1:5" x14ac:dyDescent="0.25">
      <c r="A492" s="5">
        <f>484</f>
      </c>
      <c r="B492" s="5" t="s">
        <v>499</v>
      </c>
      <c r="C492" s="5" t="s">
        <v>11</v>
      </c>
      <c r="D492" s="5" t="s">
        <v>12</v>
      </c>
      <c r="E492" s="5" t="s">
        <v>201</v>
      </c>
    </row>
    <row r="493" spans="1:5" x14ac:dyDescent="0.25">
      <c r="A493" s="5">
        <f>485</f>
      </c>
      <c r="B493" s="5" t="s">
        <v>500</v>
      </c>
      <c r="C493" s="5" t="s">
        <v>11</v>
      </c>
      <c r="D493" s="5" t="s">
        <v>12</v>
      </c>
      <c r="E493" s="5" t="s">
        <v>201</v>
      </c>
    </row>
    <row r="494" spans="1:5" x14ac:dyDescent="0.25">
      <c r="A494" s="5">
        <f>486</f>
      </c>
      <c r="B494" s="5" t="s">
        <v>501</v>
      </c>
      <c r="C494" s="5" t="s">
        <v>11</v>
      </c>
      <c r="D494" s="5" t="s">
        <v>12</v>
      </c>
      <c r="E494" s="5" t="s">
        <v>201</v>
      </c>
    </row>
    <row r="495" spans="1:5" x14ac:dyDescent="0.25">
      <c r="A495" s="5">
        <f>487</f>
      </c>
      <c r="B495" s="5" t="s">
        <v>502</v>
      </c>
      <c r="C495" s="5" t="s">
        <v>11</v>
      </c>
      <c r="D495" s="5" t="s">
        <v>12</v>
      </c>
      <c r="E495" s="5" t="s">
        <v>201</v>
      </c>
    </row>
    <row r="496" spans="1:5" x14ac:dyDescent="0.25">
      <c r="A496" s="5">
        <f>488</f>
      </c>
      <c r="B496" s="5" t="s">
        <v>503</v>
      </c>
      <c r="C496" s="5" t="s">
        <v>11</v>
      </c>
      <c r="D496" s="5" t="s">
        <v>12</v>
      </c>
      <c r="E496" s="5" t="s">
        <v>201</v>
      </c>
    </row>
    <row r="497" spans="1:5" x14ac:dyDescent="0.25">
      <c r="A497" s="5">
        <f>489</f>
      </c>
      <c r="B497" s="5" t="s">
        <v>504</v>
      </c>
      <c r="C497" s="5" t="s">
        <v>11</v>
      </c>
      <c r="D497" s="5" t="s">
        <v>12</v>
      </c>
      <c r="E497" s="5" t="s">
        <v>201</v>
      </c>
    </row>
    <row r="498" spans="1:5" x14ac:dyDescent="0.25">
      <c r="A498" s="5">
        <f>490</f>
      </c>
      <c r="B498" s="5" t="s">
        <v>505</v>
      </c>
      <c r="C498" s="5" t="s">
        <v>11</v>
      </c>
      <c r="D498" s="5" t="s">
        <v>12</v>
      </c>
      <c r="E498" s="5" t="s">
        <v>201</v>
      </c>
    </row>
    <row r="499" spans="1:5" x14ac:dyDescent="0.25">
      <c r="A499" s="5">
        <f>491</f>
      </c>
      <c r="B499" s="5" t="s">
        <v>506</v>
      </c>
      <c r="C499" s="5" t="s">
        <v>11</v>
      </c>
      <c r="D499" s="5" t="s">
        <v>12</v>
      </c>
      <c r="E499" s="5" t="s">
        <v>201</v>
      </c>
    </row>
    <row r="500" spans="1:5" x14ac:dyDescent="0.25">
      <c r="A500" s="5">
        <f>492</f>
      </c>
      <c r="B500" s="5" t="s">
        <v>507</v>
      </c>
      <c r="C500" s="5" t="s">
        <v>11</v>
      </c>
      <c r="D500" s="5" t="s">
        <v>12</v>
      </c>
      <c r="E500" s="5" t="s">
        <v>201</v>
      </c>
    </row>
    <row r="501" spans="1:5" x14ac:dyDescent="0.25">
      <c r="A501" s="5">
        <f>493</f>
      </c>
      <c r="B501" s="5" t="s">
        <v>508</v>
      </c>
      <c r="C501" s="5" t="s">
        <v>11</v>
      </c>
      <c r="D501" s="5" t="s">
        <v>12</v>
      </c>
      <c r="E501" s="5" t="s">
        <v>201</v>
      </c>
    </row>
    <row r="502" spans="1:5" x14ac:dyDescent="0.25">
      <c r="A502" s="5">
        <f>494</f>
      </c>
      <c r="B502" s="5" t="s">
        <v>509</v>
      </c>
      <c r="C502" s="5" t="s">
        <v>11</v>
      </c>
      <c r="D502" s="5" t="s">
        <v>12</v>
      </c>
      <c r="E502" s="5" t="s">
        <v>201</v>
      </c>
    </row>
    <row r="503" spans="1:5" x14ac:dyDescent="0.25">
      <c r="A503" s="5">
        <f>495</f>
      </c>
      <c r="B503" s="5" t="s">
        <v>510</v>
      </c>
      <c r="C503" s="5" t="s">
        <v>11</v>
      </c>
      <c r="D503" s="5" t="s">
        <v>12</v>
      </c>
      <c r="E503" s="5" t="s">
        <v>201</v>
      </c>
    </row>
    <row r="504" spans="1:5" x14ac:dyDescent="0.25">
      <c r="A504" s="5">
        <f>496</f>
      </c>
      <c r="B504" s="5" t="s">
        <v>511</v>
      </c>
      <c r="C504" s="5" t="s">
        <v>11</v>
      </c>
      <c r="D504" s="5" t="s">
        <v>12</v>
      </c>
      <c r="E504" s="5" t="s">
        <v>201</v>
      </c>
    </row>
    <row r="505" spans="1:5" x14ac:dyDescent="0.25">
      <c r="A505" s="5">
        <f>497</f>
      </c>
      <c r="B505" s="5" t="s">
        <v>512</v>
      </c>
      <c r="C505" s="5" t="s">
        <v>11</v>
      </c>
      <c r="D505" s="5" t="s">
        <v>12</v>
      </c>
      <c r="E505" s="5" t="s">
        <v>201</v>
      </c>
    </row>
    <row r="506" spans="1:5" x14ac:dyDescent="0.25">
      <c r="A506" s="5">
        <f>498</f>
      </c>
      <c r="B506" s="5" t="s">
        <v>513</v>
      </c>
      <c r="C506" s="5" t="s">
        <v>11</v>
      </c>
      <c r="D506" s="5" t="s">
        <v>12</v>
      </c>
      <c r="E506" s="5" t="s">
        <v>201</v>
      </c>
    </row>
    <row r="507" spans="1:5" x14ac:dyDescent="0.25">
      <c r="A507" s="5">
        <f>499</f>
      </c>
      <c r="B507" s="5" t="s">
        <v>514</v>
      </c>
      <c r="C507" s="5" t="s">
        <v>11</v>
      </c>
      <c r="D507" s="5" t="s">
        <v>12</v>
      </c>
      <c r="E507" s="5" t="s">
        <v>201</v>
      </c>
    </row>
    <row r="508" spans="1:5" x14ac:dyDescent="0.25">
      <c r="A508" s="5">
        <f>500</f>
      </c>
      <c r="B508" s="5" t="s">
        <v>515</v>
      </c>
      <c r="C508" s="5" t="s">
        <v>11</v>
      </c>
      <c r="D508" s="5" t="s">
        <v>12</v>
      </c>
      <c r="E508" s="5" t="s">
        <v>201</v>
      </c>
    </row>
    <row r="509" spans="1:5" x14ac:dyDescent="0.25">
      <c r="A509" s="5">
        <f>501</f>
      </c>
      <c r="B509" s="5" t="s">
        <v>516</v>
      </c>
      <c r="C509" s="5" t="s">
        <v>11</v>
      </c>
      <c r="D509" s="5" t="s">
        <v>12</v>
      </c>
      <c r="E509" s="5" t="s">
        <v>201</v>
      </c>
    </row>
    <row r="510" spans="1:5" x14ac:dyDescent="0.25">
      <c r="A510" s="5">
        <f>502</f>
      </c>
      <c r="B510" s="5" t="s">
        <v>517</v>
      </c>
      <c r="C510" s="5" t="s">
        <v>11</v>
      </c>
      <c r="D510" s="5" t="s">
        <v>12</v>
      </c>
      <c r="E510" s="5" t="s">
        <v>201</v>
      </c>
    </row>
    <row r="511" spans="1:5" x14ac:dyDescent="0.25">
      <c r="A511" s="5">
        <f>503</f>
      </c>
      <c r="B511" s="5" t="s">
        <v>518</v>
      </c>
      <c r="C511" s="5" t="s">
        <v>11</v>
      </c>
      <c r="D511" s="5" t="s">
        <v>12</v>
      </c>
      <c r="E511" s="5" t="s">
        <v>201</v>
      </c>
    </row>
    <row r="512" spans="1:5" x14ac:dyDescent="0.25">
      <c r="A512" s="5">
        <f>504</f>
      </c>
      <c r="B512" s="5" t="s">
        <v>519</v>
      </c>
      <c r="C512" s="5" t="s">
        <v>11</v>
      </c>
      <c r="D512" s="5" t="s">
        <v>12</v>
      </c>
      <c r="E512" s="5" t="s">
        <v>201</v>
      </c>
    </row>
    <row r="513" spans="1:5" x14ac:dyDescent="0.25">
      <c r="A513" s="5">
        <f>505</f>
      </c>
      <c r="B513" s="5" t="s">
        <v>520</v>
      </c>
      <c r="C513" s="5" t="s">
        <v>11</v>
      </c>
      <c r="D513" s="5" t="s">
        <v>12</v>
      </c>
      <c r="E513" s="5" t="s">
        <v>201</v>
      </c>
    </row>
    <row r="514" spans="1:5" x14ac:dyDescent="0.25">
      <c r="A514" s="5">
        <f>506</f>
      </c>
      <c r="B514" s="5" t="s">
        <v>521</v>
      </c>
      <c r="C514" s="5" t="s">
        <v>11</v>
      </c>
      <c r="D514" s="5" t="s">
        <v>12</v>
      </c>
      <c r="E514" s="5" t="s">
        <v>201</v>
      </c>
    </row>
    <row r="515" spans="1:5" x14ac:dyDescent="0.25">
      <c r="A515" s="5">
        <f>507</f>
      </c>
      <c r="B515" s="5" t="s">
        <v>522</v>
      </c>
      <c r="C515" s="5" t="s">
        <v>11</v>
      </c>
      <c r="D515" s="5" t="s">
        <v>12</v>
      </c>
      <c r="E515" s="5" t="s">
        <v>201</v>
      </c>
    </row>
    <row r="516" spans="1:5" x14ac:dyDescent="0.25">
      <c r="A516" s="5">
        <f>508</f>
      </c>
      <c r="B516" s="5" t="s">
        <v>523</v>
      </c>
      <c r="C516" s="5" t="s">
        <v>11</v>
      </c>
      <c r="D516" s="5" t="s">
        <v>12</v>
      </c>
      <c r="E516" s="5" t="s">
        <v>201</v>
      </c>
    </row>
    <row r="517" spans="1:5" x14ac:dyDescent="0.25">
      <c r="A517" s="5">
        <f>509</f>
      </c>
      <c r="B517" s="5" t="s">
        <v>524</v>
      </c>
      <c r="C517" s="5" t="s">
        <v>11</v>
      </c>
      <c r="D517" s="5" t="s">
        <v>12</v>
      </c>
      <c r="E517" s="5" t="s">
        <v>201</v>
      </c>
    </row>
    <row r="518" spans="1:5" x14ac:dyDescent="0.25">
      <c r="A518" s="5">
        <f>510</f>
      </c>
      <c r="B518" s="5" t="s">
        <v>525</v>
      </c>
      <c r="C518" s="5" t="s">
        <v>11</v>
      </c>
      <c r="D518" s="5" t="s">
        <v>12</v>
      </c>
      <c r="E518" s="5" t="s">
        <v>201</v>
      </c>
    </row>
    <row r="519" spans="1:5" x14ac:dyDescent="0.25">
      <c r="A519" s="5">
        <f>511</f>
      </c>
      <c r="B519" s="5" t="s">
        <v>526</v>
      </c>
      <c r="C519" s="5" t="s">
        <v>11</v>
      </c>
      <c r="D519" s="5" t="s">
        <v>12</v>
      </c>
      <c r="E519" s="5" t="s">
        <v>201</v>
      </c>
    </row>
    <row r="520" spans="1:5" x14ac:dyDescent="0.25">
      <c r="A520" s="5">
        <f>512</f>
      </c>
      <c r="B520" s="5" t="s">
        <v>527</v>
      </c>
      <c r="C520" s="5" t="s">
        <v>11</v>
      </c>
      <c r="D520" s="5" t="s">
        <v>12</v>
      </c>
      <c r="E520" s="5" t="s">
        <v>201</v>
      </c>
    </row>
    <row r="521" spans="1:5" x14ac:dyDescent="0.25">
      <c r="A521" s="5">
        <f>513</f>
      </c>
      <c r="B521" s="5" t="s">
        <v>528</v>
      </c>
      <c r="C521" s="5" t="s">
        <v>11</v>
      </c>
      <c r="D521" s="5" t="s">
        <v>12</v>
      </c>
      <c r="E521" s="5" t="s">
        <v>201</v>
      </c>
    </row>
    <row r="522" spans="1:5" x14ac:dyDescent="0.25">
      <c r="A522" s="5">
        <f>514</f>
      </c>
      <c r="B522" s="5" t="s">
        <v>529</v>
      </c>
      <c r="C522" s="5" t="s">
        <v>11</v>
      </c>
      <c r="D522" s="5" t="s">
        <v>12</v>
      </c>
      <c r="E522" s="5" t="s">
        <v>201</v>
      </c>
    </row>
    <row r="523" spans="1:5" x14ac:dyDescent="0.25">
      <c r="A523" s="5">
        <f>515</f>
      </c>
      <c r="B523" s="5" t="s">
        <v>530</v>
      </c>
      <c r="C523" s="5" t="s">
        <v>11</v>
      </c>
      <c r="D523" s="5" t="s">
        <v>12</v>
      </c>
      <c r="E523" s="5" t="s">
        <v>201</v>
      </c>
    </row>
    <row r="524" spans="1:5" x14ac:dyDescent="0.25">
      <c r="A524" s="5">
        <f>516</f>
      </c>
      <c r="B524" s="5" t="s">
        <v>531</v>
      </c>
      <c r="C524" s="5" t="s">
        <v>11</v>
      </c>
      <c r="D524" s="5" t="s">
        <v>12</v>
      </c>
      <c r="E524" s="5" t="s">
        <v>201</v>
      </c>
    </row>
    <row r="525" spans="1:5" x14ac:dyDescent="0.25">
      <c r="A525" s="5">
        <f>517</f>
      </c>
      <c r="B525" s="5" t="s">
        <v>532</v>
      </c>
      <c r="C525" s="5" t="s">
        <v>11</v>
      </c>
      <c r="D525" s="5" t="s">
        <v>12</v>
      </c>
      <c r="E525" s="5" t="s">
        <v>201</v>
      </c>
    </row>
    <row r="526" spans="1:5" x14ac:dyDescent="0.25">
      <c r="A526" s="5">
        <f>518</f>
      </c>
      <c r="B526" s="5" t="s">
        <v>533</v>
      </c>
      <c r="C526" s="5" t="s">
        <v>11</v>
      </c>
      <c r="D526" s="5" t="s">
        <v>12</v>
      </c>
      <c r="E526" s="5" t="s">
        <v>201</v>
      </c>
    </row>
    <row r="527" spans="1:5" x14ac:dyDescent="0.25">
      <c r="A527" s="5">
        <f>519</f>
      </c>
      <c r="B527" s="5" t="s">
        <v>534</v>
      </c>
      <c r="C527" s="5" t="s">
        <v>11</v>
      </c>
      <c r="D527" s="5" t="s">
        <v>12</v>
      </c>
      <c r="E527" s="5" t="s">
        <v>201</v>
      </c>
    </row>
    <row r="528" spans="1:5" x14ac:dyDescent="0.25">
      <c r="A528" s="5">
        <f>520</f>
      </c>
      <c r="B528" s="5" t="s">
        <v>535</v>
      </c>
      <c r="C528" s="5" t="s">
        <v>11</v>
      </c>
      <c r="D528" s="5" t="s">
        <v>12</v>
      </c>
      <c r="E528" s="5" t="s">
        <v>201</v>
      </c>
    </row>
    <row r="529" spans="1:5" x14ac:dyDescent="0.25">
      <c r="A529" s="5">
        <f>521</f>
      </c>
      <c r="B529" s="5" t="s">
        <v>536</v>
      </c>
      <c r="C529" s="5" t="s">
        <v>11</v>
      </c>
      <c r="D529" s="5" t="s">
        <v>12</v>
      </c>
      <c r="E529" s="5" t="s">
        <v>201</v>
      </c>
    </row>
    <row r="530" spans="1:5" x14ac:dyDescent="0.25">
      <c r="A530" s="5">
        <f>522</f>
      </c>
      <c r="B530" s="5" t="s">
        <v>537</v>
      </c>
      <c r="C530" s="5" t="s">
        <v>11</v>
      </c>
      <c r="D530" s="5" t="s">
        <v>12</v>
      </c>
      <c r="E530" s="5" t="s">
        <v>201</v>
      </c>
    </row>
    <row r="531" spans="1:5" x14ac:dyDescent="0.25">
      <c r="A531" s="5">
        <f>523</f>
      </c>
      <c r="B531" s="5" t="s">
        <v>538</v>
      </c>
      <c r="C531" s="5" t="s">
        <v>11</v>
      </c>
      <c r="D531" s="5" t="s">
        <v>12</v>
      </c>
      <c r="E531" s="5" t="s">
        <v>201</v>
      </c>
    </row>
    <row r="532" spans="1:5" x14ac:dyDescent="0.25">
      <c r="A532" s="5">
        <f>524</f>
      </c>
      <c r="B532" s="5" t="s">
        <v>539</v>
      </c>
      <c r="C532" s="5" t="s">
        <v>11</v>
      </c>
      <c r="D532" s="5" t="s">
        <v>12</v>
      </c>
      <c r="E532" s="5" t="s">
        <v>201</v>
      </c>
    </row>
    <row r="533" spans="1:5" x14ac:dyDescent="0.25">
      <c r="A533" s="5">
        <f>525</f>
      </c>
      <c r="B533" s="5" t="s">
        <v>540</v>
      </c>
      <c r="C533" s="5" t="s">
        <v>11</v>
      </c>
      <c r="D533" s="5" t="s">
        <v>12</v>
      </c>
      <c r="E533" s="5" t="s">
        <v>201</v>
      </c>
    </row>
    <row r="534" spans="1:5" x14ac:dyDescent="0.25">
      <c r="A534" s="5">
        <f>526</f>
      </c>
      <c r="B534" s="5" t="s">
        <v>541</v>
      </c>
      <c r="C534" s="5" t="s">
        <v>11</v>
      </c>
      <c r="D534" s="5" t="s">
        <v>12</v>
      </c>
      <c r="E534" s="5" t="s">
        <v>201</v>
      </c>
    </row>
    <row r="535" spans="1:5" x14ac:dyDescent="0.25">
      <c r="A535" s="5">
        <f>527</f>
      </c>
      <c r="B535" s="5" t="s">
        <v>542</v>
      </c>
      <c r="C535" s="5" t="s">
        <v>11</v>
      </c>
      <c r="D535" s="5" t="s">
        <v>12</v>
      </c>
      <c r="E535" s="5" t="s">
        <v>201</v>
      </c>
    </row>
    <row r="536" spans="1:5" x14ac:dyDescent="0.25">
      <c r="A536" s="5">
        <f>528</f>
      </c>
      <c r="B536" s="5" t="s">
        <v>543</v>
      </c>
      <c r="C536" s="5" t="s">
        <v>11</v>
      </c>
      <c r="D536" s="5" t="s">
        <v>12</v>
      </c>
      <c r="E536" s="5" t="s">
        <v>201</v>
      </c>
    </row>
    <row r="537" spans="1:5" x14ac:dyDescent="0.25">
      <c r="A537" s="5">
        <f>529</f>
      </c>
      <c r="B537" s="5" t="s">
        <v>544</v>
      </c>
      <c r="C537" s="5" t="s">
        <v>11</v>
      </c>
      <c r="D537" s="5" t="s">
        <v>12</v>
      </c>
      <c r="E537" s="5" t="s">
        <v>201</v>
      </c>
    </row>
    <row r="538" spans="1:5" x14ac:dyDescent="0.25">
      <c r="A538" s="5">
        <f>530</f>
      </c>
      <c r="B538" s="5" t="s">
        <v>545</v>
      </c>
      <c r="C538" s="5" t="s">
        <v>11</v>
      </c>
      <c r="D538" s="5" t="s">
        <v>12</v>
      </c>
      <c r="E538" s="5" t="s">
        <v>201</v>
      </c>
    </row>
    <row r="539" spans="1:5" x14ac:dyDescent="0.25">
      <c r="A539" s="5">
        <f>531</f>
      </c>
      <c r="B539" s="5" t="s">
        <v>546</v>
      </c>
      <c r="C539" s="5" t="s">
        <v>11</v>
      </c>
      <c r="D539" s="5" t="s">
        <v>12</v>
      </c>
      <c r="E539" s="5" t="s">
        <v>201</v>
      </c>
    </row>
    <row r="540" spans="1:5" x14ac:dyDescent="0.25">
      <c r="A540" s="5">
        <f>532</f>
      </c>
      <c r="B540" s="5" t="s">
        <v>547</v>
      </c>
      <c r="C540" s="5" t="s">
        <v>11</v>
      </c>
      <c r="D540" s="5" t="s">
        <v>12</v>
      </c>
      <c r="E540" s="5" t="s">
        <v>201</v>
      </c>
    </row>
    <row r="541" spans="1:5" x14ac:dyDescent="0.25">
      <c r="A541" s="5">
        <f>533</f>
      </c>
      <c r="B541" s="5" t="s">
        <v>548</v>
      </c>
      <c r="C541" s="5" t="s">
        <v>11</v>
      </c>
      <c r="D541" s="5" t="s">
        <v>12</v>
      </c>
      <c r="E541" s="5" t="s">
        <v>201</v>
      </c>
    </row>
    <row r="542" spans="1:5" x14ac:dyDescent="0.25">
      <c r="A542" s="5">
        <f>534</f>
      </c>
      <c r="B542" s="5" t="s">
        <v>549</v>
      </c>
      <c r="C542" s="5" t="s">
        <v>11</v>
      </c>
      <c r="D542" s="5" t="s">
        <v>12</v>
      </c>
      <c r="E542" s="5" t="s">
        <v>201</v>
      </c>
    </row>
    <row r="543" spans="1:5" x14ac:dyDescent="0.25">
      <c r="A543" s="5">
        <f>535</f>
      </c>
      <c r="B543" s="5" t="s">
        <v>550</v>
      </c>
      <c r="C543" s="5" t="s">
        <v>11</v>
      </c>
      <c r="D543" s="5" t="s">
        <v>12</v>
      </c>
      <c r="E543" s="5" t="s">
        <v>201</v>
      </c>
    </row>
    <row r="544" spans="1:5" x14ac:dyDescent="0.25">
      <c r="A544" s="5">
        <f>536</f>
      </c>
      <c r="B544" s="5" t="s">
        <v>551</v>
      </c>
      <c r="C544" s="5" t="s">
        <v>11</v>
      </c>
      <c r="D544" s="5" t="s">
        <v>12</v>
      </c>
      <c r="E544" s="5" t="s">
        <v>201</v>
      </c>
    </row>
    <row r="545" spans="1:5" x14ac:dyDescent="0.25">
      <c r="A545" s="5">
        <f>537</f>
      </c>
      <c r="B545" s="5" t="s">
        <v>552</v>
      </c>
      <c r="C545" s="5" t="s">
        <v>11</v>
      </c>
      <c r="D545" s="5" t="s">
        <v>12</v>
      </c>
      <c r="E545" s="5" t="s">
        <v>201</v>
      </c>
    </row>
    <row r="546" spans="1:5" x14ac:dyDescent="0.25">
      <c r="A546" s="5">
        <f>538</f>
      </c>
      <c r="B546" s="5" t="s">
        <v>553</v>
      </c>
      <c r="C546" s="5" t="s">
        <v>11</v>
      </c>
      <c r="D546" s="5" t="s">
        <v>12</v>
      </c>
      <c r="E546" s="5" t="s">
        <v>201</v>
      </c>
    </row>
    <row r="547" spans="1:5" x14ac:dyDescent="0.25">
      <c r="A547" s="5">
        <f>539</f>
      </c>
      <c r="B547" s="5" t="s">
        <v>554</v>
      </c>
      <c r="C547" s="5" t="s">
        <v>11</v>
      </c>
      <c r="D547" s="5" t="s">
        <v>12</v>
      </c>
      <c r="E547" s="5" t="s">
        <v>201</v>
      </c>
    </row>
    <row r="548" spans="1:5" x14ac:dyDescent="0.25">
      <c r="A548" s="5">
        <f>540</f>
      </c>
      <c r="B548" s="5" t="s">
        <v>555</v>
      </c>
      <c r="C548" s="5" t="s">
        <v>11</v>
      </c>
      <c r="D548" s="5" t="s">
        <v>12</v>
      </c>
      <c r="E548" s="5" t="s">
        <v>201</v>
      </c>
    </row>
    <row r="549" spans="1:5" x14ac:dyDescent="0.25">
      <c r="A549" s="5">
        <f>541</f>
      </c>
      <c r="B549" s="5" t="s">
        <v>556</v>
      </c>
      <c r="C549" s="5" t="s">
        <v>11</v>
      </c>
      <c r="D549" s="5" t="s">
        <v>12</v>
      </c>
      <c r="E549" s="5" t="s">
        <v>201</v>
      </c>
    </row>
    <row r="550" spans="1:5" x14ac:dyDescent="0.25">
      <c r="A550" s="5">
        <f>542</f>
      </c>
      <c r="B550" s="5" t="s">
        <v>557</v>
      </c>
      <c r="C550" s="5" t="s">
        <v>11</v>
      </c>
      <c r="D550" s="5" t="s">
        <v>12</v>
      </c>
      <c r="E550" s="5" t="s">
        <v>201</v>
      </c>
    </row>
    <row r="551" spans="1:5" x14ac:dyDescent="0.25">
      <c r="A551" s="5">
        <f>543</f>
      </c>
      <c r="B551" s="5" t="s">
        <v>558</v>
      </c>
      <c r="C551" s="5" t="s">
        <v>11</v>
      </c>
      <c r="D551" s="5" t="s">
        <v>12</v>
      </c>
      <c r="E551" s="5" t="s">
        <v>201</v>
      </c>
    </row>
    <row r="552" spans="1:5" x14ac:dyDescent="0.25">
      <c r="A552" s="5">
        <f>544</f>
      </c>
      <c r="B552" s="5" t="s">
        <v>559</v>
      </c>
      <c r="C552" s="5" t="s">
        <v>11</v>
      </c>
      <c r="D552" s="5" t="s">
        <v>12</v>
      </c>
      <c r="E552" s="5" t="s">
        <v>201</v>
      </c>
    </row>
    <row r="553" spans="1:5" x14ac:dyDescent="0.25">
      <c r="A553" s="5">
        <f>545</f>
      </c>
      <c r="B553" s="5" t="s">
        <v>560</v>
      </c>
      <c r="C553" s="5" t="s">
        <v>11</v>
      </c>
      <c r="D553" s="5" t="s">
        <v>12</v>
      </c>
      <c r="E553" s="5" t="s">
        <v>201</v>
      </c>
    </row>
    <row r="554" spans="1:5" x14ac:dyDescent="0.25">
      <c r="A554" s="5">
        <f>546</f>
      </c>
      <c r="B554" s="5" t="s">
        <v>561</v>
      </c>
      <c r="C554" s="5" t="s">
        <v>11</v>
      </c>
      <c r="D554" s="5" t="s">
        <v>12</v>
      </c>
      <c r="E554" s="5" t="s">
        <v>201</v>
      </c>
    </row>
    <row r="555" spans="1:5" x14ac:dyDescent="0.25">
      <c r="A555" s="5">
        <f>547</f>
      </c>
      <c r="B555" s="5" t="s">
        <v>562</v>
      </c>
      <c r="C555" s="5" t="s">
        <v>11</v>
      </c>
      <c r="D555" s="5" t="s">
        <v>12</v>
      </c>
      <c r="E555" s="5" t="s">
        <v>201</v>
      </c>
    </row>
    <row r="556" spans="1:5" x14ac:dyDescent="0.25">
      <c r="A556" s="5">
        <f>548</f>
      </c>
      <c r="B556" s="5" t="s">
        <v>563</v>
      </c>
      <c r="C556" s="5" t="s">
        <v>11</v>
      </c>
      <c r="D556" s="5" t="s">
        <v>12</v>
      </c>
      <c r="E556" s="5" t="s">
        <v>201</v>
      </c>
    </row>
    <row r="557" spans="1:5" x14ac:dyDescent="0.25">
      <c r="A557" s="5">
        <f>549</f>
      </c>
      <c r="B557" s="5" t="s">
        <v>564</v>
      </c>
      <c r="C557" s="5" t="s">
        <v>11</v>
      </c>
      <c r="D557" s="5" t="s">
        <v>12</v>
      </c>
      <c r="E557" s="5" t="s">
        <v>201</v>
      </c>
    </row>
    <row r="558" spans="1:5" x14ac:dyDescent="0.25">
      <c r="A558" s="5">
        <f>550</f>
      </c>
      <c r="B558" s="5" t="s">
        <v>565</v>
      </c>
      <c r="C558" s="5" t="s">
        <v>11</v>
      </c>
      <c r="D558" s="5" t="s">
        <v>12</v>
      </c>
      <c r="E558" s="5" t="s">
        <v>201</v>
      </c>
    </row>
    <row r="559" spans="1:5" x14ac:dyDescent="0.25">
      <c r="A559" s="5">
        <f>551</f>
      </c>
      <c r="B559" s="5" t="s">
        <v>566</v>
      </c>
      <c r="C559" s="5" t="s">
        <v>11</v>
      </c>
      <c r="D559" s="5" t="s">
        <v>12</v>
      </c>
      <c r="E559" s="5" t="s">
        <v>201</v>
      </c>
    </row>
    <row r="560" spans="1:5" x14ac:dyDescent="0.25">
      <c r="A560" s="5">
        <f>552</f>
      </c>
      <c r="B560" s="5" t="s">
        <v>567</v>
      </c>
      <c r="C560" s="5" t="s">
        <v>11</v>
      </c>
      <c r="D560" s="5" t="s">
        <v>12</v>
      </c>
      <c r="E560" s="5" t="s">
        <v>201</v>
      </c>
    </row>
    <row r="561" spans="1:5" x14ac:dyDescent="0.25">
      <c r="A561" s="5">
        <f>553</f>
      </c>
      <c r="B561" s="5" t="s">
        <v>568</v>
      </c>
      <c r="C561" s="5" t="s">
        <v>11</v>
      </c>
      <c r="D561" s="5" t="s">
        <v>12</v>
      </c>
      <c r="E561" s="5" t="s">
        <v>201</v>
      </c>
    </row>
    <row r="562" spans="1:5" x14ac:dyDescent="0.25">
      <c r="A562" s="5">
        <f>554</f>
      </c>
      <c r="B562" s="5" t="s">
        <v>569</v>
      </c>
      <c r="C562" s="5" t="s">
        <v>11</v>
      </c>
      <c r="D562" s="5" t="s">
        <v>12</v>
      </c>
      <c r="E562" s="5" t="s">
        <v>201</v>
      </c>
    </row>
    <row r="563" spans="1:5" x14ac:dyDescent="0.25">
      <c r="A563" s="5">
        <f>555</f>
      </c>
      <c r="B563" s="5" t="s">
        <v>570</v>
      </c>
      <c r="C563" s="5" t="s">
        <v>11</v>
      </c>
      <c r="D563" s="5" t="s">
        <v>12</v>
      </c>
      <c r="E563" s="5" t="s">
        <v>201</v>
      </c>
    </row>
    <row r="564" spans="1:5" x14ac:dyDescent="0.25">
      <c r="A564" s="5">
        <f>556</f>
      </c>
      <c r="B564" s="5" t="s">
        <v>571</v>
      </c>
      <c r="C564" s="5" t="s">
        <v>11</v>
      </c>
      <c r="D564" s="5" t="s">
        <v>12</v>
      </c>
      <c r="E564" s="5" t="s">
        <v>201</v>
      </c>
    </row>
    <row r="565" spans="1:5" x14ac:dyDescent="0.25">
      <c r="A565" s="5">
        <f>557</f>
      </c>
      <c r="B565" s="5" t="s">
        <v>572</v>
      </c>
      <c r="C565" s="5" t="s">
        <v>11</v>
      </c>
      <c r="D565" s="5" t="s">
        <v>12</v>
      </c>
      <c r="E565" s="5" t="s">
        <v>201</v>
      </c>
    </row>
    <row r="566" spans="1:5" x14ac:dyDescent="0.25">
      <c r="A566" s="5">
        <f>558</f>
      </c>
      <c r="B566" s="5" t="s">
        <v>573</v>
      </c>
      <c r="C566" s="5" t="s">
        <v>11</v>
      </c>
      <c r="D566" s="5" t="s">
        <v>12</v>
      </c>
      <c r="E566" s="5" t="s">
        <v>201</v>
      </c>
    </row>
    <row r="567" spans="1:5" x14ac:dyDescent="0.25">
      <c r="A567" s="5">
        <f>559</f>
      </c>
      <c r="B567" s="5" t="s">
        <v>574</v>
      </c>
      <c r="C567" s="5" t="s">
        <v>11</v>
      </c>
      <c r="D567" s="5" t="s">
        <v>12</v>
      </c>
      <c r="E567" s="5" t="s">
        <v>201</v>
      </c>
    </row>
    <row r="568" spans="1:5" x14ac:dyDescent="0.25">
      <c r="A568" s="5">
        <f>560</f>
      </c>
      <c r="B568" s="5" t="s">
        <v>575</v>
      </c>
      <c r="C568" s="5" t="s">
        <v>11</v>
      </c>
      <c r="D568" s="5" t="s">
        <v>12</v>
      </c>
      <c r="E568" s="5" t="s">
        <v>201</v>
      </c>
    </row>
    <row r="569" spans="1:5" x14ac:dyDescent="0.25">
      <c r="A569" s="5">
        <f>561</f>
      </c>
      <c r="B569" s="5" t="s">
        <v>576</v>
      </c>
      <c r="C569" s="5" t="s">
        <v>11</v>
      </c>
      <c r="D569" s="5" t="s">
        <v>12</v>
      </c>
      <c r="E569" s="5" t="s">
        <v>201</v>
      </c>
    </row>
    <row r="570" spans="1:5" x14ac:dyDescent="0.25">
      <c r="A570" s="5">
        <f>562</f>
      </c>
      <c r="B570" s="5" t="s">
        <v>577</v>
      </c>
      <c r="C570" s="5" t="s">
        <v>11</v>
      </c>
      <c r="D570" s="5" t="s">
        <v>12</v>
      </c>
      <c r="E570" s="5" t="s">
        <v>201</v>
      </c>
    </row>
    <row r="571" spans="1:5" x14ac:dyDescent="0.25">
      <c r="A571" s="5">
        <f>563</f>
      </c>
      <c r="B571" s="5" t="s">
        <v>578</v>
      </c>
      <c r="C571" s="5" t="s">
        <v>11</v>
      </c>
      <c r="D571" s="5" t="s">
        <v>12</v>
      </c>
      <c r="E571" s="5" t="s">
        <v>201</v>
      </c>
    </row>
    <row r="572" spans="1:5" x14ac:dyDescent="0.25">
      <c r="A572" s="5">
        <f>564</f>
      </c>
      <c r="B572" s="5" t="s">
        <v>579</v>
      </c>
      <c r="C572" s="5" t="s">
        <v>11</v>
      </c>
      <c r="D572" s="5" t="s">
        <v>12</v>
      </c>
      <c r="E572" s="5" t="s">
        <v>201</v>
      </c>
    </row>
    <row r="573" spans="1:5" x14ac:dyDescent="0.25">
      <c r="A573" s="5">
        <f>565</f>
      </c>
      <c r="B573" s="5" t="s">
        <v>580</v>
      </c>
      <c r="C573" s="5" t="s">
        <v>11</v>
      </c>
      <c r="D573" s="5" t="s">
        <v>12</v>
      </c>
      <c r="E573" s="5" t="s">
        <v>201</v>
      </c>
    </row>
    <row r="574" spans="1:5" x14ac:dyDescent="0.25">
      <c r="A574" s="5">
        <f>566</f>
      </c>
      <c r="B574" s="5" t="s">
        <v>581</v>
      </c>
      <c r="C574" s="5" t="s">
        <v>11</v>
      </c>
      <c r="D574" s="5" t="s">
        <v>12</v>
      </c>
      <c r="E574" s="5" t="s">
        <v>201</v>
      </c>
    </row>
    <row r="575" spans="1:5" x14ac:dyDescent="0.25">
      <c r="A575" s="5">
        <f>567</f>
      </c>
      <c r="B575" s="5" t="s">
        <v>582</v>
      </c>
      <c r="C575" s="5" t="s">
        <v>11</v>
      </c>
      <c r="D575" s="5" t="s">
        <v>12</v>
      </c>
      <c r="E575" s="5" t="s">
        <v>201</v>
      </c>
    </row>
    <row r="576" spans="1:5" x14ac:dyDescent="0.25">
      <c r="A576" s="5">
        <f>568</f>
      </c>
      <c r="B576" s="5" t="s">
        <v>583</v>
      </c>
      <c r="C576" s="5" t="s">
        <v>11</v>
      </c>
      <c r="D576" s="5" t="s">
        <v>12</v>
      </c>
      <c r="E576" s="5" t="s">
        <v>201</v>
      </c>
    </row>
    <row r="577" spans="1:5" x14ac:dyDescent="0.25">
      <c r="A577" s="5">
        <f>569</f>
      </c>
      <c r="B577" s="5" t="s">
        <v>584</v>
      </c>
      <c r="C577" s="5" t="s">
        <v>11</v>
      </c>
      <c r="D577" s="5" t="s">
        <v>12</v>
      </c>
      <c r="E577" s="5" t="s">
        <v>201</v>
      </c>
    </row>
    <row r="578" spans="1:5" x14ac:dyDescent="0.25">
      <c r="A578" s="5">
        <f>570</f>
      </c>
      <c r="B578" s="5" t="s">
        <v>585</v>
      </c>
      <c r="C578" s="5" t="s">
        <v>11</v>
      </c>
      <c r="D578" s="5" t="s">
        <v>12</v>
      </c>
      <c r="E578" s="5" t="s">
        <v>201</v>
      </c>
    </row>
    <row r="579" spans="1:5" x14ac:dyDescent="0.25">
      <c r="A579" s="5">
        <f>571</f>
      </c>
      <c r="B579" s="5" t="s">
        <v>586</v>
      </c>
      <c r="C579" s="5" t="s">
        <v>11</v>
      </c>
      <c r="D579" s="5" t="s">
        <v>12</v>
      </c>
      <c r="E579" s="5" t="s">
        <v>201</v>
      </c>
    </row>
    <row r="580" spans="1:5" x14ac:dyDescent="0.25">
      <c r="A580" s="5">
        <f>572</f>
      </c>
      <c r="B580" s="5" t="s">
        <v>587</v>
      </c>
      <c r="C580" s="5" t="s">
        <v>11</v>
      </c>
      <c r="D580" s="5" t="s">
        <v>12</v>
      </c>
      <c r="E580" s="5" t="s">
        <v>201</v>
      </c>
    </row>
    <row r="581" spans="1:5" x14ac:dyDescent="0.25">
      <c r="A581" s="5">
        <f>573</f>
      </c>
      <c r="B581" s="5" t="s">
        <v>588</v>
      </c>
      <c r="C581" s="5" t="s">
        <v>11</v>
      </c>
      <c r="D581" s="5" t="s">
        <v>12</v>
      </c>
      <c r="E581" s="5" t="s">
        <v>201</v>
      </c>
    </row>
    <row r="582" spans="1:5" x14ac:dyDescent="0.25">
      <c r="A582" s="5">
        <f>574</f>
      </c>
      <c r="B582" s="5" t="s">
        <v>589</v>
      </c>
      <c r="C582" s="5" t="s">
        <v>11</v>
      </c>
      <c r="D582" s="5" t="s">
        <v>12</v>
      </c>
      <c r="E582" s="5" t="s">
        <v>201</v>
      </c>
    </row>
    <row r="583" spans="1:5" x14ac:dyDescent="0.25">
      <c r="A583" s="5">
        <f>575</f>
      </c>
      <c r="B583" s="5" t="s">
        <v>590</v>
      </c>
      <c r="C583" s="5" t="s">
        <v>11</v>
      </c>
      <c r="D583" s="5" t="s">
        <v>12</v>
      </c>
      <c r="E583" s="5" t="s">
        <v>201</v>
      </c>
    </row>
    <row r="584" spans="1:5" x14ac:dyDescent="0.25">
      <c r="A584" s="5">
        <f>576</f>
      </c>
      <c r="B584" s="5" t="s">
        <v>591</v>
      </c>
      <c r="C584" s="5" t="s">
        <v>11</v>
      </c>
      <c r="D584" s="5" t="s">
        <v>12</v>
      </c>
      <c r="E584" s="5" t="s">
        <v>201</v>
      </c>
    </row>
    <row r="585" spans="1:5" x14ac:dyDescent="0.25">
      <c r="A585" s="5">
        <f>577</f>
      </c>
      <c r="B585" s="5" t="s">
        <v>592</v>
      </c>
      <c r="C585" s="5" t="s">
        <v>11</v>
      </c>
      <c r="D585" s="5" t="s">
        <v>12</v>
      </c>
      <c r="E585" s="5" t="s">
        <v>201</v>
      </c>
    </row>
    <row r="586" spans="1:5" x14ac:dyDescent="0.25">
      <c r="A586" s="5">
        <f>578</f>
      </c>
      <c r="B586" s="5" t="s">
        <v>593</v>
      </c>
      <c r="C586" s="5" t="s">
        <v>11</v>
      </c>
      <c r="D586" s="5" t="s">
        <v>12</v>
      </c>
      <c r="E586" s="5" t="s">
        <v>201</v>
      </c>
    </row>
    <row r="587" spans="1:5" x14ac:dyDescent="0.25">
      <c r="A587" s="5">
        <f>579</f>
      </c>
      <c r="B587" s="5" t="s">
        <v>594</v>
      </c>
      <c r="C587" s="5" t="s">
        <v>11</v>
      </c>
      <c r="D587" s="5" t="s">
        <v>12</v>
      </c>
      <c r="E587" s="5" t="s">
        <v>201</v>
      </c>
    </row>
    <row r="588" spans="1:5" x14ac:dyDescent="0.25">
      <c r="A588" s="5">
        <f>580</f>
      </c>
      <c r="B588" s="5" t="s">
        <v>595</v>
      </c>
      <c r="C588" s="5" t="s">
        <v>11</v>
      </c>
      <c r="D588" s="5" t="s">
        <v>12</v>
      </c>
      <c r="E588" s="5" t="s">
        <v>201</v>
      </c>
    </row>
    <row r="589" spans="1:5" x14ac:dyDescent="0.25">
      <c r="A589" s="5">
        <f>581</f>
      </c>
      <c r="B589" s="5" t="s">
        <v>596</v>
      </c>
      <c r="C589" s="5" t="s">
        <v>11</v>
      </c>
      <c r="D589" s="5" t="s">
        <v>12</v>
      </c>
      <c r="E589" s="5" t="s">
        <v>201</v>
      </c>
    </row>
    <row r="590" spans="1:5" x14ac:dyDescent="0.25">
      <c r="A590" s="5">
        <f>582</f>
      </c>
      <c r="B590" s="5" t="s">
        <v>597</v>
      </c>
      <c r="C590" s="5" t="s">
        <v>11</v>
      </c>
      <c r="D590" s="5" t="s">
        <v>12</v>
      </c>
      <c r="E590" s="5" t="s">
        <v>201</v>
      </c>
    </row>
    <row r="591" spans="1:5" x14ac:dyDescent="0.25">
      <c r="A591" s="5">
        <f>583</f>
      </c>
      <c r="B591" s="5" t="s">
        <v>598</v>
      </c>
      <c r="C591" s="5" t="s">
        <v>11</v>
      </c>
      <c r="D591" s="5" t="s">
        <v>12</v>
      </c>
      <c r="E591" s="5" t="s">
        <v>201</v>
      </c>
    </row>
    <row r="592" spans="1:5" x14ac:dyDescent="0.25">
      <c r="A592" s="5">
        <f>584</f>
      </c>
      <c r="B592" s="5" t="s">
        <v>599</v>
      </c>
      <c r="C592" s="5" t="s">
        <v>11</v>
      </c>
      <c r="D592" s="5" t="s">
        <v>12</v>
      </c>
      <c r="E592" s="5" t="s">
        <v>201</v>
      </c>
    </row>
    <row r="593" spans="1:5" x14ac:dyDescent="0.25">
      <c r="A593" s="5">
        <f>585</f>
      </c>
      <c r="B593" s="5" t="s">
        <v>600</v>
      </c>
      <c r="C593" s="5" t="s">
        <v>11</v>
      </c>
      <c r="D593" s="5" t="s">
        <v>12</v>
      </c>
      <c r="E593" s="5" t="s">
        <v>201</v>
      </c>
    </row>
    <row r="594" spans="1:5" x14ac:dyDescent="0.25">
      <c r="A594" s="5">
        <f>586</f>
      </c>
      <c r="B594" s="5" t="s">
        <v>601</v>
      </c>
      <c r="C594" s="5" t="s">
        <v>11</v>
      </c>
      <c r="D594" s="5" t="s">
        <v>12</v>
      </c>
      <c r="E594" s="5" t="s">
        <v>201</v>
      </c>
    </row>
    <row r="595" spans="1:5" x14ac:dyDescent="0.25">
      <c r="A595" s="5">
        <f>587</f>
      </c>
      <c r="B595" s="5" t="s">
        <v>602</v>
      </c>
      <c r="C595" s="5" t="s">
        <v>11</v>
      </c>
      <c r="D595" s="5" t="s">
        <v>12</v>
      </c>
      <c r="E595" s="5" t="s">
        <v>201</v>
      </c>
    </row>
    <row r="596" spans="1:5" x14ac:dyDescent="0.25">
      <c r="A596" s="5">
        <f>588</f>
      </c>
      <c r="B596" s="5" t="s">
        <v>603</v>
      </c>
      <c r="C596" s="5" t="s">
        <v>11</v>
      </c>
      <c r="D596" s="5" t="s">
        <v>12</v>
      </c>
      <c r="E596" s="5" t="s">
        <v>201</v>
      </c>
    </row>
    <row r="597" spans="1:5" x14ac:dyDescent="0.25">
      <c r="A597" s="5">
        <f>589</f>
      </c>
      <c r="B597" s="5" t="s">
        <v>604</v>
      </c>
      <c r="C597" s="5" t="s">
        <v>11</v>
      </c>
      <c r="D597" s="5" t="s">
        <v>12</v>
      </c>
      <c r="E597" s="5" t="s">
        <v>201</v>
      </c>
    </row>
    <row r="598" spans="1:5" x14ac:dyDescent="0.25">
      <c r="A598" s="5">
        <f>590</f>
      </c>
      <c r="B598" s="5" t="s">
        <v>605</v>
      </c>
      <c r="C598" s="5" t="s">
        <v>11</v>
      </c>
      <c r="D598" s="5" t="s">
        <v>12</v>
      </c>
      <c r="E598" s="5" t="s">
        <v>201</v>
      </c>
    </row>
    <row r="599" spans="1:5" x14ac:dyDescent="0.25">
      <c r="A599" s="5">
        <f>591</f>
      </c>
      <c r="B599" s="5" t="s">
        <v>606</v>
      </c>
      <c r="C599" s="5" t="s">
        <v>11</v>
      </c>
      <c r="D599" s="5" t="s">
        <v>12</v>
      </c>
      <c r="E599" s="5" t="s">
        <v>201</v>
      </c>
    </row>
    <row r="600" spans="1:5" x14ac:dyDescent="0.25">
      <c r="A600" s="5">
        <f>592</f>
      </c>
      <c r="B600" s="5" t="s">
        <v>607</v>
      </c>
      <c r="C600" s="5" t="s">
        <v>11</v>
      </c>
      <c r="D600" s="5" t="s">
        <v>12</v>
      </c>
      <c r="E600" s="5" t="s">
        <v>201</v>
      </c>
    </row>
    <row r="601" spans="1:5" x14ac:dyDescent="0.25">
      <c r="A601" s="5">
        <f>593</f>
      </c>
      <c r="B601" s="5" t="s">
        <v>608</v>
      </c>
      <c r="C601" s="5" t="s">
        <v>11</v>
      </c>
      <c r="D601" s="5" t="s">
        <v>12</v>
      </c>
      <c r="E601" s="5" t="s">
        <v>201</v>
      </c>
    </row>
    <row r="602" spans="1:5" x14ac:dyDescent="0.25">
      <c r="A602" s="5">
        <f>594</f>
      </c>
      <c r="B602" s="5" t="s">
        <v>609</v>
      </c>
      <c r="C602" s="5" t="s">
        <v>11</v>
      </c>
      <c r="D602" s="5" t="s">
        <v>12</v>
      </c>
      <c r="E602" s="5" t="s">
        <v>201</v>
      </c>
    </row>
    <row r="603" spans="1:5" x14ac:dyDescent="0.25">
      <c r="A603" s="5">
        <f>595</f>
      </c>
      <c r="B603" s="5" t="s">
        <v>610</v>
      </c>
      <c r="C603" s="5" t="s">
        <v>11</v>
      </c>
      <c r="D603" s="5" t="s">
        <v>12</v>
      </c>
      <c r="E603" s="5" t="s">
        <v>201</v>
      </c>
    </row>
    <row r="604" spans="1:5" x14ac:dyDescent="0.25">
      <c r="A604" s="5">
        <f>596</f>
      </c>
      <c r="B604" s="5" t="s">
        <v>611</v>
      </c>
      <c r="C604" s="5" t="s">
        <v>11</v>
      </c>
      <c r="D604" s="5" t="s">
        <v>12</v>
      </c>
      <c r="E604" s="5" t="s">
        <v>201</v>
      </c>
    </row>
    <row r="605" spans="1:5" x14ac:dyDescent="0.25">
      <c r="A605" s="5">
        <f>597</f>
      </c>
      <c r="B605" s="5" t="s">
        <v>612</v>
      </c>
      <c r="C605" s="5" t="s">
        <v>11</v>
      </c>
      <c r="D605" s="5" t="s">
        <v>12</v>
      </c>
      <c r="E605" s="5" t="s">
        <v>201</v>
      </c>
    </row>
    <row r="606" spans="1:5" x14ac:dyDescent="0.25">
      <c r="A606" s="5">
        <f>598</f>
      </c>
      <c r="B606" s="5" t="s">
        <v>613</v>
      </c>
      <c r="C606" s="5" t="s">
        <v>11</v>
      </c>
      <c r="D606" s="5" t="s">
        <v>12</v>
      </c>
      <c r="E606" s="5" t="s">
        <v>201</v>
      </c>
    </row>
    <row r="607" spans="1:5" x14ac:dyDescent="0.25">
      <c r="A607" s="5">
        <f>599</f>
      </c>
      <c r="B607" s="5" t="s">
        <v>614</v>
      </c>
      <c r="C607" s="5" t="s">
        <v>11</v>
      </c>
      <c r="D607" s="5" t="s">
        <v>12</v>
      </c>
      <c r="E607" s="5" t="s">
        <v>201</v>
      </c>
    </row>
    <row r="608" spans="1:5" x14ac:dyDescent="0.25">
      <c r="A608" s="5">
        <f>600</f>
      </c>
      <c r="B608" s="5" t="s">
        <v>615</v>
      </c>
      <c r="C608" s="5" t="s">
        <v>11</v>
      </c>
      <c r="D608" s="5" t="s">
        <v>12</v>
      </c>
      <c r="E608" s="5" t="s">
        <v>201</v>
      </c>
    </row>
    <row r="609" spans="1:5" x14ac:dyDescent="0.25">
      <c r="A609" s="5">
        <f>601</f>
      </c>
      <c r="B609" s="5" t="s">
        <v>616</v>
      </c>
      <c r="C609" s="5" t="s">
        <v>11</v>
      </c>
      <c r="D609" s="5" t="s">
        <v>12</v>
      </c>
      <c r="E609" s="5" t="s">
        <v>201</v>
      </c>
    </row>
    <row r="610" spans="1:5" x14ac:dyDescent="0.25">
      <c r="A610" s="5">
        <f>602</f>
      </c>
      <c r="B610" s="5" t="s">
        <v>617</v>
      </c>
      <c r="C610" s="5" t="s">
        <v>11</v>
      </c>
      <c r="D610" s="5" t="s">
        <v>12</v>
      </c>
      <c r="E610" s="5" t="s">
        <v>201</v>
      </c>
    </row>
    <row r="611" spans="1:5" x14ac:dyDescent="0.25">
      <c r="A611" s="5">
        <f>603</f>
      </c>
      <c r="B611" s="5" t="s">
        <v>618</v>
      </c>
      <c r="C611" s="5" t="s">
        <v>11</v>
      </c>
      <c r="D611" s="5" t="s">
        <v>12</v>
      </c>
      <c r="E611" s="5" t="s">
        <v>201</v>
      </c>
    </row>
    <row r="612" spans="1:5" x14ac:dyDescent="0.25">
      <c r="A612" s="5">
        <f>604</f>
      </c>
      <c r="B612" s="5" t="s">
        <v>619</v>
      </c>
      <c r="C612" s="5" t="s">
        <v>11</v>
      </c>
      <c r="D612" s="5" t="s">
        <v>12</v>
      </c>
      <c r="E612" s="5" t="s">
        <v>201</v>
      </c>
    </row>
    <row r="613" spans="1:5" x14ac:dyDescent="0.25">
      <c r="A613" s="5">
        <f>605</f>
      </c>
      <c r="B613" s="5" t="s">
        <v>620</v>
      </c>
      <c r="C613" s="5" t="s">
        <v>11</v>
      </c>
      <c r="D613" s="5" t="s">
        <v>12</v>
      </c>
      <c r="E613" s="5" t="s">
        <v>201</v>
      </c>
    </row>
    <row r="614" spans="1:5" x14ac:dyDescent="0.25">
      <c r="A614" s="5">
        <f>606</f>
      </c>
      <c r="B614" s="5" t="s">
        <v>621</v>
      </c>
      <c r="C614" s="5" t="s">
        <v>11</v>
      </c>
      <c r="D614" s="5" t="s">
        <v>12</v>
      </c>
      <c r="E614" s="5" t="s">
        <v>201</v>
      </c>
    </row>
    <row r="615" spans="1:5" x14ac:dyDescent="0.25">
      <c r="A615" s="5">
        <f>607</f>
      </c>
      <c r="B615" s="5" t="s">
        <v>622</v>
      </c>
      <c r="C615" s="5" t="s">
        <v>11</v>
      </c>
      <c r="D615" s="5" t="s">
        <v>12</v>
      </c>
      <c r="E615" s="5" t="s">
        <v>201</v>
      </c>
    </row>
    <row r="616" spans="1:5" x14ac:dyDescent="0.25">
      <c r="A616" s="5">
        <f>608</f>
      </c>
      <c r="B616" s="5" t="s">
        <v>623</v>
      </c>
      <c r="C616" s="5" t="s">
        <v>11</v>
      </c>
      <c r="D616" s="5" t="s">
        <v>12</v>
      </c>
      <c r="E616" s="5" t="s">
        <v>201</v>
      </c>
    </row>
    <row r="617" spans="1:5" x14ac:dyDescent="0.25">
      <c r="A617" s="5">
        <f>609</f>
      </c>
      <c r="B617" s="5" t="s">
        <v>624</v>
      </c>
      <c r="C617" s="5" t="s">
        <v>11</v>
      </c>
      <c r="D617" s="5" t="s">
        <v>12</v>
      </c>
      <c r="E617" s="5" t="s">
        <v>201</v>
      </c>
    </row>
    <row r="618" spans="1:5" x14ac:dyDescent="0.25">
      <c r="A618" s="5">
        <f>610</f>
      </c>
      <c r="B618" s="5" t="s">
        <v>625</v>
      </c>
      <c r="C618" s="5" t="s">
        <v>11</v>
      </c>
      <c r="D618" s="5" t="s">
        <v>12</v>
      </c>
      <c r="E618" s="5" t="s">
        <v>201</v>
      </c>
    </row>
    <row r="619" spans="1:5" x14ac:dyDescent="0.25">
      <c r="A619" s="5">
        <f>611</f>
      </c>
      <c r="B619" s="5" t="s">
        <v>626</v>
      </c>
      <c r="C619" s="5" t="s">
        <v>11</v>
      </c>
      <c r="D619" s="5" t="s">
        <v>12</v>
      </c>
      <c r="E619" s="5" t="s">
        <v>201</v>
      </c>
    </row>
    <row r="620" spans="1:5" x14ac:dyDescent="0.25">
      <c r="A620" s="5">
        <f>612</f>
      </c>
      <c r="B620" s="5" t="s">
        <v>627</v>
      </c>
      <c r="C620" s="5" t="s">
        <v>11</v>
      </c>
      <c r="D620" s="5" t="s">
        <v>12</v>
      </c>
      <c r="E620" s="5" t="s">
        <v>219</v>
      </c>
    </row>
    <row r="621" spans="1:5" x14ac:dyDescent="0.25">
      <c r="A621" s="5">
        <f>613</f>
      </c>
      <c r="B621" s="5" t="s">
        <v>628</v>
      </c>
      <c r="C621" s="5" t="s">
        <v>11</v>
      </c>
      <c r="D621" s="5" t="s">
        <v>12</v>
      </c>
      <c r="E621" s="5" t="s">
        <v>219</v>
      </c>
    </row>
    <row r="622" spans="1:5" x14ac:dyDescent="0.25">
      <c r="A622" s="5">
        <f>614</f>
      </c>
      <c r="B622" s="5" t="s">
        <v>629</v>
      </c>
      <c r="C622" s="5" t="s">
        <v>11</v>
      </c>
      <c r="D622" s="5" t="s">
        <v>12</v>
      </c>
      <c r="E622" s="5" t="s">
        <v>219</v>
      </c>
    </row>
    <row r="623" spans="1:5" x14ac:dyDescent="0.25">
      <c r="A623" s="5">
        <f>615</f>
      </c>
      <c r="B623" s="5" t="s">
        <v>630</v>
      </c>
      <c r="C623" s="5" t="s">
        <v>11</v>
      </c>
      <c r="D623" s="5" t="s">
        <v>12</v>
      </c>
      <c r="E623" s="5" t="s">
        <v>219</v>
      </c>
    </row>
    <row r="624" spans="1:5" x14ac:dyDescent="0.25">
      <c r="A624" s="5">
        <f>616</f>
      </c>
      <c r="B624" s="5" t="s">
        <v>631</v>
      </c>
      <c r="C624" s="5" t="s">
        <v>11</v>
      </c>
      <c r="D624" s="5" t="s">
        <v>12</v>
      </c>
      <c r="E624" s="5" t="s">
        <v>219</v>
      </c>
    </row>
    <row r="625" spans="1:5" x14ac:dyDescent="0.25">
      <c r="A625" s="5">
        <f>617</f>
      </c>
      <c r="B625" s="5" t="s">
        <v>632</v>
      </c>
      <c r="C625" s="5" t="s">
        <v>11</v>
      </c>
      <c r="D625" s="5" t="s">
        <v>12</v>
      </c>
      <c r="E625" s="5" t="s">
        <v>219</v>
      </c>
    </row>
    <row r="626" spans="1:5" x14ac:dyDescent="0.25">
      <c r="A626" s="5">
        <f>618</f>
      </c>
      <c r="B626" s="5" t="s">
        <v>633</v>
      </c>
      <c r="C626" s="5" t="s">
        <v>11</v>
      </c>
      <c r="D626" s="5" t="s">
        <v>12</v>
      </c>
      <c r="E626" s="5" t="s">
        <v>219</v>
      </c>
    </row>
    <row r="627" spans="1:5" x14ac:dyDescent="0.25">
      <c r="A627" s="5">
        <f>619</f>
      </c>
      <c r="B627" s="5" t="s">
        <v>634</v>
      </c>
      <c r="C627" s="5" t="s">
        <v>11</v>
      </c>
      <c r="D627" s="5" t="s">
        <v>12</v>
      </c>
      <c r="E627" s="5" t="s">
        <v>219</v>
      </c>
    </row>
    <row r="628" spans="1:5" x14ac:dyDescent="0.25">
      <c r="A628" s="5">
        <f>620</f>
      </c>
      <c r="B628" s="5" t="s">
        <v>635</v>
      </c>
      <c r="C628" s="5" t="s">
        <v>11</v>
      </c>
      <c r="D628" s="5" t="s">
        <v>12</v>
      </c>
      <c r="E628" s="5" t="s">
        <v>219</v>
      </c>
    </row>
    <row r="629" spans="1:5" x14ac:dyDescent="0.25">
      <c r="A629" s="5">
        <f>621</f>
      </c>
      <c r="B629" s="5" t="s">
        <v>636</v>
      </c>
      <c r="C629" s="5" t="s">
        <v>11</v>
      </c>
      <c r="D629" s="5" t="s">
        <v>12</v>
      </c>
      <c r="E629" s="5" t="s">
        <v>219</v>
      </c>
    </row>
    <row r="630" spans="1:6" x14ac:dyDescent="0.25">
      <c r="A630" s="6" t="s">
        <v>637</v>
      </c>
      <c r="B630" s="7" t="s">
        <v>323</v>
      </c>
      <c r="C630" s="7" t="s">
        <v>323</v>
      </c>
      <c r="D630" s="7">
        <f>=sum(D9:D629)</f>
      </c>
      <c r="E630" s="7">
        <f>=sum(E9:E629)</f>
      </c>
      <c r="F630">
        <f>=sum(F9:F629)</f>
      </c>
    </row>
    <row r="631" spans="8:8" x14ac:dyDescent="0.25">
      <c r="H631" s="8" t="s">
        <v>638</v>
      </c>
    </row>
    <row r="632" spans="1:8" x14ac:dyDescent="0.25">
      <c r="A632" s="9" t="s">
        <v>639</v>
      </c>
      <c r="E632" s="9" t="s">
        <v>640</v>
      </c>
      <c r="H632" s="9" t="s">
        <v>641</v>
      </c>
    </row>
    <row r="633" spans="1:8" x14ac:dyDescent="0.25">
      <c r="A633" s="10" t="s">
        <v>642</v>
      </c>
      <c r="E633" s="10" t="s">
        <v>642</v>
      </c>
      <c r="H633" s="10" t="s">
        <v>642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2022-11-10T05:54:00Z</dcterms:created>
  <dcterms:modified xsi:type="dcterms:W3CDTF">2022-11-10T05:54:00Z</dcterms:modified>
</cp:coreProperties>
</file>