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<sst xmlns="http://schemas.openxmlformats.org/spreadsheetml/2006/main" count="3032" uniqueCount="775">
  <si>
    <t>Công ty tổ hợp cơ khí</t>
  </si>
  <si>
    <t>Địa chỉ:  Thaco Chu Lai</t>
  </si>
  <si>
    <t>Hotline: + 090 180 64 11</t>
  </si>
  <si>
    <t>BÁO CÁO SẢN XUẤT</t>
  </si>
  <si>
    <t>Ngày in biểu: Thứ năm,10/11/2022 15:27:15</t>
  </si>
  <si>
    <t>STT</t>
  </si>
  <si>
    <t>Thời gian</t>
  </si>
  <si>
    <t>Khu vực</t>
  </si>
  <si>
    <t>Tên thiết bị</t>
  </si>
  <si>
    <t>Loại lỗi</t>
  </si>
  <si>
    <t>2022-11-08 20:18:33</t>
  </si>
  <si>
    <t>khu vực 1</t>
  </si>
  <si>
    <t>QU03</t>
  </si>
  <si>
    <t>Lỗi thứ ba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</si>
  <si>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</si>
  <si>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</si>
  <si>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</si>
  <si>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</si>
  <si>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</si>
  <si>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</si>
  <si>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</si>
  <si>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</si>
  <si>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</si>
  <si>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</si>
  <si>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</si>
  <si>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</si>
  <si>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</si>
  <si>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</si>
  <si>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</si>
  <si>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</si>
  <si>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</si>
  <si>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</si>
  <si>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</si>
  <si>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</si>
  <si>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</si>
  <si>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</si>
  <si>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</si>
  <si>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</si>
  <si>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</si>
  <si>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</si>
  <si>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</si>
  <si>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</si>
  <si>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</si>
  <si>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</si>
  <si>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</si>
  <si>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</si>
  <si>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</si>
  <si>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</si>
  <si>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</si>
  <si>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</si>
  <si>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</si>
  <si>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</si>
  <si>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</si>
  <si>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</si>
  <si>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</si>
  <si>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</si>
  <si>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</si>
  <si>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</si>
  <si>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</si>
  <si>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</si>
  <si>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</si>
  <si>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</si>
  <si>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</si>
  <si>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</si>
  <si>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</si>
  <si>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</si>
  <si>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</si>
  <si>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</si>
  <si>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</si>
  <si>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</si>
  <si>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</si>
  <si>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</si>
  <si>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</si>
  <si>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</si>
  <si>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</si>
  <si>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</si>
  <si>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</si>
  <si>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</si>
  <si>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</si>
  <si>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</si>
  <si>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</si>
  <si>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</si>
  <si>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</si>
  <si>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</si>
  <si>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</si>
  <si>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</si>
  <si>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</si>
  <si>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</si>
  <si>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</si>
  <si>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</si>
  <si>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</si>
  <si>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</si>
  <si>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</si>
  <si>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</si>
  <si>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</si>
  <si>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</si>
  <si>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</si>
  <si>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</si>
  <si>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</si>
  <si>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</si>
  <si>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</si>
  <si>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</si>
  <si>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</si>
  <si>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</si>
  <si>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</si>
  <si>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</si>
  <si>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</si>
  <si>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</si>
  <si>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</si>
  <si>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</si>
  <si>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</si>
  <si>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</si>
  <si>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</si>
  <si>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</si>
  <si>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</si>
  <si>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</si>
  <si>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</si>
  <si>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</si>
  <si>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</si>
  <si>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</si>
  <si>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</si>
  <si>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</si>
  <si>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</si>
  <si>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</si>
  <si>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</si>
  <si>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</si>
  <si>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</si>
  <si>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</si>
  <si>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</si>
  <si>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</si>
  <si>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</si>
  <si>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</si>
  <si>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</si>
  <si>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</si>
  <si>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</si>
  <si>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</si>
  <si>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</si>
  <si>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</si>
  <si>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</si>
  <si>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</si>
  <si>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</si>
  <si>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</si>
  <si>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</si>
  <si>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</si>
  <si>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</si>
  <si>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</si>
  <si>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</si>
  <si>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</si>
  <si>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</si>
  <si>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</si>
  <si>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</si>
  <si>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</si>
  <si>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</si>
  <si>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</si>
  <si>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</si>
  <si>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</si>
  <si>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</si>
  <si>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</si>
  <si>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</si>
  <si>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</si>
  <si>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</si>
  <si>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</si>
  <si>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</si>
  <si>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</si>
  <si>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</si>
  <si>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</si>
  <si>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</si>
  <si>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</si>
  <si>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</si>
  <si>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</si>
  <si>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</si>
  <si>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</si>
  <si>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</si>
  <si>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</si>
  <si>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</si>
  <si>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</si>
  <si>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</si>
  <si>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</si>
  <si>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</si>
  <si>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</si>
  <si>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</si>
  <si>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</si>
  <si>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</si>
  <si>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</si>
  <si>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</si>
  <si>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</si>
  <si>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</si>
  <si>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</si>
  <si>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</si>
  <si>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</si>
  <si>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</si>
  <si>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</si>
  <si>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</si>
  <si>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</si>
  <si>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</si>
  <si>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</si>
  <si>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</si>
  <si>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</si>
  <si>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</si>
  <si>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</si>
  <si>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</si>
  <si>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</si>
  <si>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</si>
  <si>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</si>
  <si>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</si>
  <si>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</si>
  <si>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</si>
  <si>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</si>
  <si>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20:33:29</t>
  </si>
  <si>
    <t>2022-11-08 20:33:30</t>
  </si>
  <si>
    <t>2022-11-08 20:33:31</t>
  </si>
  <si>
    <t>2022-11-08 20:33:32</t>
  </si>
  <si>
    <t>2022-11-08 20:33:33</t>
  </si>
  <si>
    <t>2022-11-08 20:36:10</t>
  </si>
  <si>
    <t>Lỗi thứ hai</t>
  </si>
  <si>
    <t>2022-11-08 20:36:11</t>
  </si>
  <si>
    <t>2022-11-08 20:36:12</t>
  </si>
  <si>
    <t>2022-11-08 20:36:13</t>
  </si>
  <si>
    <t>2022-11-08 20:36:43</t>
  </si>
  <si>
    <t>Lỗi thứ nhất</t>
  </si>
  <si>
    <t>2022-11-08 20:36:44</t>
  </si>
  <si>
    <t>2022-11-08 20:36:46</t>
  </si>
  <si>
    <t>2022-11-08 20:36:47</t>
  </si>
  <si>
    <t>2022-11-08 20:36:48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</si>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</sst>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6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214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214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214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214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219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219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219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219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219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214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214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214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214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214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214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214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214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214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214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214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214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214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214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214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214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214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214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214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214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214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214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214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214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214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214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214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214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214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214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214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214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214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214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214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214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214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214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214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214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214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214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214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214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214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214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214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214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214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214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214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214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214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214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214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214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214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214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214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214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214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214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214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214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214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214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214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214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214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214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214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214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214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214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214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214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214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214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214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214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214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214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214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214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214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214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214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214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214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214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214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214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214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214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214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214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214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214</v>
      </c>
    </row>
    <row r="316" spans="1:5" x14ac:dyDescent="0.25">
      <c r="A316" s="5">
        <f>308</f>
      </c>
      <c r="B316" s="5" t="s">
        <v>322</v>
      </c>
      <c r="C316" s="5" t="s">
        <v>11</v>
      </c>
      <c r="D316" s="5" t="s">
        <v>12</v>
      </c>
      <c r="E316" s="5" t="s">
        <v>214</v>
      </c>
    </row>
    <row r="317" spans="1:5" x14ac:dyDescent="0.25">
      <c r="A317" s="5">
        <f>309</f>
      </c>
      <c r="B317" s="5" t="s">
        <v>323</v>
      </c>
      <c r="C317" s="5" t="s">
        <v>11</v>
      </c>
      <c r="D317" s="5" t="s">
        <v>12</v>
      </c>
      <c r="E317" s="5" t="s">
        <v>214</v>
      </c>
    </row>
    <row r="318" spans="1:5" x14ac:dyDescent="0.25">
      <c r="A318" s="5">
        <f>310</f>
      </c>
      <c r="B318" s="5" t="s">
        <v>324</v>
      </c>
      <c r="C318" s="5" t="s">
        <v>11</v>
      </c>
      <c r="D318" s="5" t="s">
        <v>12</v>
      </c>
      <c r="E318" s="5" t="s">
        <v>214</v>
      </c>
    </row>
    <row r="319" spans="1:5" x14ac:dyDescent="0.25">
      <c r="A319" s="5">
        <f>311</f>
      </c>
      <c r="B319" s="5" t="s">
        <v>325</v>
      </c>
      <c r="C319" s="5" t="s">
        <v>11</v>
      </c>
      <c r="D319" s="5" t="s">
        <v>12</v>
      </c>
      <c r="E319" s="5" t="s">
        <v>214</v>
      </c>
    </row>
    <row r="320" spans="1:5" x14ac:dyDescent="0.25">
      <c r="A320" s="5">
        <f>312</f>
      </c>
      <c r="B320" s="5" t="s">
        <v>326</v>
      </c>
      <c r="C320" s="5" t="s">
        <v>11</v>
      </c>
      <c r="D320" s="5" t="s">
        <v>12</v>
      </c>
      <c r="E320" s="5" t="s">
        <v>214</v>
      </c>
    </row>
    <row r="321" spans="1:5" x14ac:dyDescent="0.25">
      <c r="A321" s="5">
        <f>313</f>
      </c>
      <c r="B321" s="5" t="s">
        <v>327</v>
      </c>
      <c r="C321" s="5" t="s">
        <v>11</v>
      </c>
      <c r="D321" s="5" t="s">
        <v>12</v>
      </c>
      <c r="E321" s="5" t="s">
        <v>214</v>
      </c>
    </row>
    <row r="322" spans="1:5" x14ac:dyDescent="0.25">
      <c r="A322" s="5">
        <f>314</f>
      </c>
      <c r="B322" s="5" t="s">
        <v>328</v>
      </c>
      <c r="C322" s="5" t="s">
        <v>11</v>
      </c>
      <c r="D322" s="5" t="s">
        <v>12</v>
      </c>
      <c r="E322" s="5" t="s">
        <v>214</v>
      </c>
    </row>
    <row r="323" spans="1:5" x14ac:dyDescent="0.25">
      <c r="A323" s="5">
        <f>315</f>
      </c>
      <c r="B323" s="5" t="s">
        <v>329</v>
      </c>
      <c r="C323" s="5" t="s">
        <v>11</v>
      </c>
      <c r="D323" s="5" t="s">
        <v>12</v>
      </c>
      <c r="E323" s="5" t="s">
        <v>214</v>
      </c>
    </row>
    <row r="324" spans="1:5" x14ac:dyDescent="0.25">
      <c r="A324" s="5">
        <f>316</f>
      </c>
      <c r="B324" s="5" t="s">
        <v>330</v>
      </c>
      <c r="C324" s="5" t="s">
        <v>11</v>
      </c>
      <c r="D324" s="5" t="s">
        <v>12</v>
      </c>
      <c r="E324" s="5" t="s">
        <v>214</v>
      </c>
    </row>
    <row r="325" spans="1:5" x14ac:dyDescent="0.25">
      <c r="A325" s="5">
        <f>317</f>
      </c>
      <c r="B325" s="5" t="s">
        <v>331</v>
      </c>
      <c r="C325" s="5" t="s">
        <v>11</v>
      </c>
      <c r="D325" s="5" t="s">
        <v>12</v>
      </c>
      <c r="E325" s="5" t="s">
        <v>214</v>
      </c>
    </row>
    <row r="326" spans="1:5" x14ac:dyDescent="0.25">
      <c r="A326" s="5">
        <f>318</f>
      </c>
      <c r="B326" s="5" t="s">
        <v>332</v>
      </c>
      <c r="C326" s="5" t="s">
        <v>11</v>
      </c>
      <c r="D326" s="5" t="s">
        <v>12</v>
      </c>
      <c r="E326" s="5" t="s">
        <v>214</v>
      </c>
    </row>
    <row r="327" spans="1:5" x14ac:dyDescent="0.25">
      <c r="A327" s="5">
        <f>319</f>
      </c>
      <c r="B327" s="5" t="s">
        <v>333</v>
      </c>
      <c r="C327" s="5" t="s">
        <v>11</v>
      </c>
      <c r="D327" s="5" t="s">
        <v>12</v>
      </c>
      <c r="E327" s="5" t="s">
        <v>214</v>
      </c>
    </row>
    <row r="328" spans="1:5" x14ac:dyDescent="0.25">
      <c r="A328" s="5">
        <f>320</f>
      </c>
      <c r="B328" s="5" t="s">
        <v>334</v>
      </c>
      <c r="C328" s="5" t="s">
        <v>11</v>
      </c>
      <c r="D328" s="5" t="s">
        <v>12</v>
      </c>
      <c r="E328" s="5" t="s">
        <v>214</v>
      </c>
    </row>
    <row r="329" spans="1:5" x14ac:dyDescent="0.25">
      <c r="A329" s="5">
        <f>321</f>
      </c>
      <c r="B329" s="5" t="s">
        <v>335</v>
      </c>
      <c r="C329" s="5" t="s">
        <v>11</v>
      </c>
      <c r="D329" s="5" t="s">
        <v>12</v>
      </c>
      <c r="E329" s="5" t="s">
        <v>214</v>
      </c>
    </row>
    <row r="330" spans="1:5" x14ac:dyDescent="0.25">
      <c r="A330" s="5">
        <f>322</f>
      </c>
      <c r="B330" s="5" t="s">
        <v>336</v>
      </c>
      <c r="C330" s="5" t="s">
        <v>11</v>
      </c>
      <c r="D330" s="5" t="s">
        <v>12</v>
      </c>
      <c r="E330" s="5" t="s">
        <v>214</v>
      </c>
    </row>
    <row r="331" spans="1:5" x14ac:dyDescent="0.25">
      <c r="A331" s="5">
        <f>323</f>
      </c>
      <c r="B331" s="5" t="s">
        <v>337</v>
      </c>
      <c r="C331" s="5" t="s">
        <v>11</v>
      </c>
      <c r="D331" s="5" t="s">
        <v>12</v>
      </c>
      <c r="E331" s="5" t="s">
        <v>214</v>
      </c>
    </row>
    <row r="332" spans="1:5" x14ac:dyDescent="0.25">
      <c r="A332" s="5">
        <f>324</f>
      </c>
      <c r="B332" s="5" t="s">
        <v>338</v>
      </c>
      <c r="C332" s="5" t="s">
        <v>11</v>
      </c>
      <c r="D332" s="5" t="s">
        <v>12</v>
      </c>
      <c r="E332" s="5" t="s">
        <v>214</v>
      </c>
    </row>
    <row r="333" spans="1:5" x14ac:dyDescent="0.25">
      <c r="A333" s="5">
        <f>325</f>
      </c>
      <c r="B333" s="5" t="s">
        <v>339</v>
      </c>
      <c r="C333" s="5" t="s">
        <v>11</v>
      </c>
      <c r="D333" s="5" t="s">
        <v>12</v>
      </c>
      <c r="E333" s="5" t="s">
        <v>214</v>
      </c>
    </row>
    <row r="334" spans="1:5" x14ac:dyDescent="0.25">
      <c r="A334" s="5">
        <f>326</f>
      </c>
      <c r="B334" s="5" t="s">
        <v>340</v>
      </c>
      <c r="C334" s="5" t="s">
        <v>11</v>
      </c>
      <c r="D334" s="5" t="s">
        <v>12</v>
      </c>
      <c r="E334" s="5" t="s">
        <v>214</v>
      </c>
    </row>
    <row r="335" spans="1:5" x14ac:dyDescent="0.25">
      <c r="A335" s="5">
        <f>327</f>
      </c>
      <c r="B335" s="5" t="s">
        <v>341</v>
      </c>
      <c r="C335" s="5" t="s">
        <v>11</v>
      </c>
      <c r="D335" s="5" t="s">
        <v>12</v>
      </c>
      <c r="E335" s="5" t="s">
        <v>214</v>
      </c>
    </row>
    <row r="336" spans="1:5" x14ac:dyDescent="0.25">
      <c r="A336" s="5">
        <f>328</f>
      </c>
      <c r="B336" s="5" t="s">
        <v>342</v>
      </c>
      <c r="C336" s="5" t="s">
        <v>11</v>
      </c>
      <c r="D336" s="5" t="s">
        <v>12</v>
      </c>
      <c r="E336" s="5" t="s">
        <v>214</v>
      </c>
    </row>
    <row r="337" spans="1:5" x14ac:dyDescent="0.25">
      <c r="A337" s="5">
        <f>329</f>
      </c>
      <c r="B337" s="5" t="s">
        <v>343</v>
      </c>
      <c r="C337" s="5" t="s">
        <v>11</v>
      </c>
      <c r="D337" s="5" t="s">
        <v>12</v>
      </c>
      <c r="E337" s="5" t="s">
        <v>214</v>
      </c>
    </row>
    <row r="338" spans="1:5" x14ac:dyDescent="0.25">
      <c r="A338" s="5">
        <f>330</f>
      </c>
      <c r="B338" s="5" t="s">
        <v>344</v>
      </c>
      <c r="C338" s="5" t="s">
        <v>11</v>
      </c>
      <c r="D338" s="5" t="s">
        <v>12</v>
      </c>
      <c r="E338" s="5" t="s">
        <v>214</v>
      </c>
    </row>
    <row r="339" spans="1:5" x14ac:dyDescent="0.25">
      <c r="A339" s="5">
        <f>331</f>
      </c>
      <c r="B339" s="5" t="s">
        <v>345</v>
      </c>
      <c r="C339" s="5" t="s">
        <v>11</v>
      </c>
      <c r="D339" s="5" t="s">
        <v>12</v>
      </c>
      <c r="E339" s="5" t="s">
        <v>214</v>
      </c>
    </row>
    <row r="340" spans="1:5" x14ac:dyDescent="0.25">
      <c r="A340" s="5">
        <f>332</f>
      </c>
      <c r="B340" s="5" t="s">
        <v>346</v>
      </c>
      <c r="C340" s="5" t="s">
        <v>11</v>
      </c>
      <c r="D340" s="5" t="s">
        <v>12</v>
      </c>
      <c r="E340" s="5" t="s">
        <v>214</v>
      </c>
    </row>
    <row r="341" spans="1:5" x14ac:dyDescent="0.25">
      <c r="A341" s="5">
        <f>333</f>
      </c>
      <c r="B341" s="5" t="s">
        <v>347</v>
      </c>
      <c r="C341" s="5" t="s">
        <v>11</v>
      </c>
      <c r="D341" s="5" t="s">
        <v>12</v>
      </c>
      <c r="E341" s="5" t="s">
        <v>214</v>
      </c>
    </row>
    <row r="342" spans="1:5" x14ac:dyDescent="0.25">
      <c r="A342" s="5">
        <f>334</f>
      </c>
      <c r="B342" s="5" t="s">
        <v>348</v>
      </c>
      <c r="C342" s="5" t="s">
        <v>11</v>
      </c>
      <c r="D342" s="5" t="s">
        <v>12</v>
      </c>
      <c r="E342" s="5" t="s">
        <v>214</v>
      </c>
    </row>
    <row r="343" spans="1:5" x14ac:dyDescent="0.25">
      <c r="A343" s="5">
        <f>335</f>
      </c>
      <c r="B343" s="5" t="s">
        <v>349</v>
      </c>
      <c r="C343" s="5" t="s">
        <v>11</v>
      </c>
      <c r="D343" s="5" t="s">
        <v>12</v>
      </c>
      <c r="E343" s="5" t="s">
        <v>214</v>
      </c>
    </row>
    <row r="344" spans="1:5" x14ac:dyDescent="0.25">
      <c r="A344" s="5">
        <f>336</f>
      </c>
      <c r="B344" s="5" t="s">
        <v>350</v>
      </c>
      <c r="C344" s="5" t="s">
        <v>11</v>
      </c>
      <c r="D344" s="5" t="s">
        <v>12</v>
      </c>
      <c r="E344" s="5" t="s">
        <v>214</v>
      </c>
    </row>
    <row r="345" spans="1:5" x14ac:dyDescent="0.25">
      <c r="A345" s="5">
        <f>337</f>
      </c>
      <c r="B345" s="5" t="s">
        <v>351</v>
      </c>
      <c r="C345" s="5" t="s">
        <v>11</v>
      </c>
      <c r="D345" s="5" t="s">
        <v>12</v>
      </c>
      <c r="E345" s="5" t="s">
        <v>214</v>
      </c>
    </row>
    <row r="346" spans="1:5" x14ac:dyDescent="0.25">
      <c r="A346" s="5">
        <f>338</f>
      </c>
      <c r="B346" s="5" t="s">
        <v>352</v>
      </c>
      <c r="C346" s="5" t="s">
        <v>11</v>
      </c>
      <c r="D346" s="5" t="s">
        <v>12</v>
      </c>
      <c r="E346" s="5" t="s">
        <v>214</v>
      </c>
    </row>
    <row r="347" spans="1:5" x14ac:dyDescent="0.25">
      <c r="A347" s="5">
        <f>339</f>
      </c>
      <c r="B347" s="5" t="s">
        <v>353</v>
      </c>
      <c r="C347" s="5" t="s">
        <v>11</v>
      </c>
      <c r="D347" s="5" t="s">
        <v>12</v>
      </c>
      <c r="E347" s="5" t="s">
        <v>214</v>
      </c>
    </row>
    <row r="348" spans="1:5" x14ac:dyDescent="0.25">
      <c r="A348" s="5">
        <f>340</f>
      </c>
      <c r="B348" s="5" t="s">
        <v>354</v>
      </c>
      <c r="C348" s="5" t="s">
        <v>11</v>
      </c>
      <c r="D348" s="5" t="s">
        <v>12</v>
      </c>
      <c r="E348" s="5" t="s">
        <v>214</v>
      </c>
    </row>
    <row r="349" spans="1:5" x14ac:dyDescent="0.25">
      <c r="A349" s="5">
        <f>341</f>
      </c>
      <c r="B349" s="5" t="s">
        <v>355</v>
      </c>
      <c r="C349" s="5" t="s">
        <v>11</v>
      </c>
      <c r="D349" s="5" t="s">
        <v>12</v>
      </c>
      <c r="E349" s="5" t="s">
        <v>214</v>
      </c>
    </row>
    <row r="350" spans="1:5" x14ac:dyDescent="0.25">
      <c r="A350" s="5">
        <f>342</f>
      </c>
      <c r="B350" s="5" t="s">
        <v>356</v>
      </c>
      <c r="C350" s="5" t="s">
        <v>11</v>
      </c>
      <c r="D350" s="5" t="s">
        <v>12</v>
      </c>
      <c r="E350" s="5" t="s">
        <v>214</v>
      </c>
    </row>
    <row r="351" spans="1:5" x14ac:dyDescent="0.25">
      <c r="A351" s="5">
        <f>343</f>
      </c>
      <c r="B351" s="5" t="s">
        <v>357</v>
      </c>
      <c r="C351" s="5" t="s">
        <v>11</v>
      </c>
      <c r="D351" s="5" t="s">
        <v>12</v>
      </c>
      <c r="E351" s="5" t="s">
        <v>214</v>
      </c>
    </row>
    <row r="352" spans="1:5" x14ac:dyDescent="0.25">
      <c r="A352" s="5">
        <f>344</f>
      </c>
      <c r="B352" s="5" t="s">
        <v>358</v>
      </c>
      <c r="C352" s="5" t="s">
        <v>11</v>
      </c>
      <c r="D352" s="5" t="s">
        <v>12</v>
      </c>
      <c r="E352" s="5" t="s">
        <v>214</v>
      </c>
    </row>
    <row r="353" spans="1:5" x14ac:dyDescent="0.25">
      <c r="A353" s="5">
        <f>345</f>
      </c>
      <c r="B353" s="5" t="s">
        <v>359</v>
      </c>
      <c r="C353" s="5" t="s">
        <v>11</v>
      </c>
      <c r="D353" s="5" t="s">
        <v>12</v>
      </c>
      <c r="E353" s="5" t="s">
        <v>214</v>
      </c>
    </row>
    <row r="354" spans="1:5" x14ac:dyDescent="0.25">
      <c r="A354" s="5">
        <f>346</f>
      </c>
      <c r="B354" s="5" t="s">
        <v>360</v>
      </c>
      <c r="C354" s="5" t="s">
        <v>11</v>
      </c>
      <c r="D354" s="5" t="s">
        <v>12</v>
      </c>
      <c r="E354" s="5" t="s">
        <v>214</v>
      </c>
    </row>
    <row r="355" spans="1:5" x14ac:dyDescent="0.25">
      <c r="A355" s="5">
        <f>347</f>
      </c>
      <c r="B355" s="5" t="s">
        <v>361</v>
      </c>
      <c r="C355" s="5" t="s">
        <v>11</v>
      </c>
      <c r="D355" s="5" t="s">
        <v>12</v>
      </c>
      <c r="E355" s="5" t="s">
        <v>214</v>
      </c>
    </row>
    <row r="356" spans="1:5" x14ac:dyDescent="0.25">
      <c r="A356" s="5">
        <f>348</f>
      </c>
      <c r="B356" s="5" t="s">
        <v>362</v>
      </c>
      <c r="C356" s="5" t="s">
        <v>11</v>
      </c>
      <c r="D356" s="5" t="s">
        <v>12</v>
      </c>
      <c r="E356" s="5" t="s">
        <v>214</v>
      </c>
    </row>
    <row r="357" spans="1:5" x14ac:dyDescent="0.25">
      <c r="A357" s="5">
        <f>349</f>
      </c>
      <c r="B357" s="5" t="s">
        <v>363</v>
      </c>
      <c r="C357" s="5" t="s">
        <v>11</v>
      </c>
      <c r="D357" s="5" t="s">
        <v>12</v>
      </c>
      <c r="E357" s="5" t="s">
        <v>214</v>
      </c>
    </row>
    <row r="358" spans="1:5" x14ac:dyDescent="0.25">
      <c r="A358" s="5">
        <f>350</f>
      </c>
      <c r="B358" s="5" t="s">
        <v>364</v>
      </c>
      <c r="C358" s="5" t="s">
        <v>11</v>
      </c>
      <c r="D358" s="5" t="s">
        <v>12</v>
      </c>
      <c r="E358" s="5" t="s">
        <v>214</v>
      </c>
    </row>
    <row r="359" spans="1:5" x14ac:dyDescent="0.25">
      <c r="A359" s="5">
        <f>351</f>
      </c>
      <c r="B359" s="5" t="s">
        <v>365</v>
      </c>
      <c r="C359" s="5" t="s">
        <v>11</v>
      </c>
      <c r="D359" s="5" t="s">
        <v>12</v>
      </c>
      <c r="E359" s="5" t="s">
        <v>214</v>
      </c>
    </row>
    <row r="360" spans="1:5" x14ac:dyDescent="0.25">
      <c r="A360" s="5">
        <f>352</f>
      </c>
      <c r="B360" s="5" t="s">
        <v>366</v>
      </c>
      <c r="C360" s="5" t="s">
        <v>11</v>
      </c>
      <c r="D360" s="5" t="s">
        <v>12</v>
      </c>
      <c r="E360" s="5" t="s">
        <v>214</v>
      </c>
    </row>
    <row r="361" spans="1:5" x14ac:dyDescent="0.25">
      <c r="A361" s="5">
        <f>353</f>
      </c>
      <c r="B361" s="5" t="s">
        <v>367</v>
      </c>
      <c r="C361" s="5" t="s">
        <v>11</v>
      </c>
      <c r="D361" s="5" t="s">
        <v>12</v>
      </c>
      <c r="E361" s="5" t="s">
        <v>214</v>
      </c>
    </row>
    <row r="362" spans="1:5" x14ac:dyDescent="0.25">
      <c r="A362" s="5">
        <f>354</f>
      </c>
      <c r="B362" s="5" t="s">
        <v>368</v>
      </c>
      <c r="C362" s="5" t="s">
        <v>11</v>
      </c>
      <c r="D362" s="5" t="s">
        <v>12</v>
      </c>
      <c r="E362" s="5" t="s">
        <v>214</v>
      </c>
    </row>
    <row r="363" spans="1:5" x14ac:dyDescent="0.25">
      <c r="A363" s="5">
        <f>355</f>
      </c>
      <c r="B363" s="5" t="s">
        <v>369</v>
      </c>
      <c r="C363" s="5" t="s">
        <v>11</v>
      </c>
      <c r="D363" s="5" t="s">
        <v>12</v>
      </c>
      <c r="E363" s="5" t="s">
        <v>214</v>
      </c>
    </row>
    <row r="364" spans="1:5" x14ac:dyDescent="0.25">
      <c r="A364" s="5">
        <f>356</f>
      </c>
      <c r="B364" s="5" t="s">
        <v>370</v>
      </c>
      <c r="C364" s="5" t="s">
        <v>11</v>
      </c>
      <c r="D364" s="5" t="s">
        <v>12</v>
      </c>
      <c r="E364" s="5" t="s">
        <v>214</v>
      </c>
    </row>
    <row r="365" spans="1:5" x14ac:dyDescent="0.25">
      <c r="A365" s="5">
        <f>357</f>
      </c>
      <c r="B365" s="5" t="s">
        <v>371</v>
      </c>
      <c r="C365" s="5" t="s">
        <v>11</v>
      </c>
      <c r="D365" s="5" t="s">
        <v>12</v>
      </c>
      <c r="E365" s="5" t="s">
        <v>214</v>
      </c>
    </row>
    <row r="366" spans="1:5" x14ac:dyDescent="0.25">
      <c r="A366" s="5">
        <f>358</f>
      </c>
      <c r="B366" s="5" t="s">
        <v>372</v>
      </c>
      <c r="C366" s="5" t="s">
        <v>11</v>
      </c>
      <c r="D366" s="5" t="s">
        <v>12</v>
      </c>
      <c r="E366" s="5" t="s">
        <v>214</v>
      </c>
    </row>
    <row r="367" spans="1:5" x14ac:dyDescent="0.25">
      <c r="A367" s="5">
        <f>359</f>
      </c>
      <c r="B367" s="5" t="s">
        <v>373</v>
      </c>
      <c r="C367" s="5" t="s">
        <v>11</v>
      </c>
      <c r="D367" s="5" t="s">
        <v>12</v>
      </c>
      <c r="E367" s="5" t="s">
        <v>214</v>
      </c>
    </row>
    <row r="368" spans="1:5" x14ac:dyDescent="0.25">
      <c r="A368" s="5">
        <f>360</f>
      </c>
      <c r="B368" s="5" t="s">
        <v>374</v>
      </c>
      <c r="C368" s="5" t="s">
        <v>11</v>
      </c>
      <c r="D368" s="5" t="s">
        <v>12</v>
      </c>
      <c r="E368" s="5" t="s">
        <v>214</v>
      </c>
    </row>
    <row r="369" spans="1:5" x14ac:dyDescent="0.25">
      <c r="A369" s="5">
        <f>361</f>
      </c>
      <c r="B369" s="5" t="s">
        <v>375</v>
      </c>
      <c r="C369" s="5" t="s">
        <v>11</v>
      </c>
      <c r="D369" s="5" t="s">
        <v>12</v>
      </c>
      <c r="E369" s="5" t="s">
        <v>214</v>
      </c>
    </row>
    <row r="370" spans="1:5" x14ac:dyDescent="0.25">
      <c r="A370" s="5">
        <f>362</f>
      </c>
      <c r="B370" s="5" t="s">
        <v>376</v>
      </c>
      <c r="C370" s="5" t="s">
        <v>11</v>
      </c>
      <c r="D370" s="5" t="s">
        <v>12</v>
      </c>
      <c r="E370" s="5" t="s">
        <v>214</v>
      </c>
    </row>
    <row r="371" spans="1:5" x14ac:dyDescent="0.25">
      <c r="A371" s="5">
        <f>363</f>
      </c>
      <c r="B371" s="5" t="s">
        <v>377</v>
      </c>
      <c r="C371" s="5" t="s">
        <v>11</v>
      </c>
      <c r="D371" s="5" t="s">
        <v>12</v>
      </c>
      <c r="E371" s="5" t="s">
        <v>214</v>
      </c>
    </row>
    <row r="372" spans="1:5" x14ac:dyDescent="0.25">
      <c r="A372" s="5">
        <f>364</f>
      </c>
      <c r="B372" s="5" t="s">
        <v>378</v>
      </c>
      <c r="C372" s="5" t="s">
        <v>11</v>
      </c>
      <c r="D372" s="5" t="s">
        <v>12</v>
      </c>
      <c r="E372" s="5" t="s">
        <v>214</v>
      </c>
    </row>
    <row r="373" spans="1:5" x14ac:dyDescent="0.25">
      <c r="A373" s="5">
        <f>365</f>
      </c>
      <c r="B373" s="5" t="s">
        <v>379</v>
      </c>
      <c r="C373" s="5" t="s">
        <v>11</v>
      </c>
      <c r="D373" s="5" t="s">
        <v>12</v>
      </c>
      <c r="E373" s="5" t="s">
        <v>214</v>
      </c>
    </row>
    <row r="374" spans="1:5" x14ac:dyDescent="0.25">
      <c r="A374" s="5">
        <f>366</f>
      </c>
      <c r="B374" s="5" t="s">
        <v>380</v>
      </c>
      <c r="C374" s="5" t="s">
        <v>11</v>
      </c>
      <c r="D374" s="5" t="s">
        <v>12</v>
      </c>
      <c r="E374" s="5" t="s">
        <v>214</v>
      </c>
    </row>
    <row r="375" spans="1:5" x14ac:dyDescent="0.25">
      <c r="A375" s="5">
        <f>367</f>
      </c>
      <c r="B375" s="5" t="s">
        <v>381</v>
      </c>
      <c r="C375" s="5" t="s">
        <v>11</v>
      </c>
      <c r="D375" s="5" t="s">
        <v>12</v>
      </c>
      <c r="E375" s="5" t="s">
        <v>214</v>
      </c>
    </row>
    <row r="376" spans="1:5" x14ac:dyDescent="0.25">
      <c r="A376" s="5">
        <f>368</f>
      </c>
      <c r="B376" s="5" t="s">
        <v>382</v>
      </c>
      <c r="C376" s="5" t="s">
        <v>11</v>
      </c>
      <c r="D376" s="5" t="s">
        <v>12</v>
      </c>
      <c r="E376" s="5" t="s">
        <v>214</v>
      </c>
    </row>
    <row r="377" spans="1:5" x14ac:dyDescent="0.25">
      <c r="A377" s="5">
        <f>369</f>
      </c>
      <c r="B377" s="5" t="s">
        <v>383</v>
      </c>
      <c r="C377" s="5" t="s">
        <v>11</v>
      </c>
      <c r="D377" s="5" t="s">
        <v>12</v>
      </c>
      <c r="E377" s="5" t="s">
        <v>214</v>
      </c>
    </row>
    <row r="378" spans="1:5" x14ac:dyDescent="0.25">
      <c r="A378" s="5">
        <f>370</f>
      </c>
      <c r="B378" s="5" t="s">
        <v>384</v>
      </c>
      <c r="C378" s="5" t="s">
        <v>11</v>
      </c>
      <c r="D378" s="5" t="s">
        <v>12</v>
      </c>
      <c r="E378" s="5" t="s">
        <v>214</v>
      </c>
    </row>
    <row r="379" spans="1:5" x14ac:dyDescent="0.25">
      <c r="A379" s="5">
        <f>371</f>
      </c>
      <c r="B379" s="5" t="s">
        <v>385</v>
      </c>
      <c r="C379" s="5" t="s">
        <v>11</v>
      </c>
      <c r="D379" s="5" t="s">
        <v>12</v>
      </c>
      <c r="E379" s="5" t="s">
        <v>214</v>
      </c>
    </row>
    <row r="380" spans="1:5" x14ac:dyDescent="0.25">
      <c r="A380" s="5">
        <f>372</f>
      </c>
      <c r="B380" s="5" t="s">
        <v>386</v>
      </c>
      <c r="C380" s="5" t="s">
        <v>11</v>
      </c>
      <c r="D380" s="5" t="s">
        <v>12</v>
      </c>
      <c r="E380" s="5" t="s">
        <v>214</v>
      </c>
    </row>
    <row r="381" spans="1:5" x14ac:dyDescent="0.25">
      <c r="A381" s="5">
        <f>373</f>
      </c>
      <c r="B381" s="5" t="s">
        <v>387</v>
      </c>
      <c r="C381" s="5" t="s">
        <v>11</v>
      </c>
      <c r="D381" s="5" t="s">
        <v>12</v>
      </c>
      <c r="E381" s="5" t="s">
        <v>214</v>
      </c>
    </row>
    <row r="382" spans="1:5" x14ac:dyDescent="0.25">
      <c r="A382" s="5">
        <f>374</f>
      </c>
      <c r="B382" s="5" t="s">
        <v>388</v>
      </c>
      <c r="C382" s="5" t="s">
        <v>11</v>
      </c>
      <c r="D382" s="5" t="s">
        <v>12</v>
      </c>
      <c r="E382" s="5" t="s">
        <v>214</v>
      </c>
    </row>
    <row r="383" spans="1:5" x14ac:dyDescent="0.25">
      <c r="A383" s="5">
        <f>375</f>
      </c>
      <c r="B383" s="5" t="s">
        <v>389</v>
      </c>
      <c r="C383" s="5" t="s">
        <v>11</v>
      </c>
      <c r="D383" s="5" t="s">
        <v>12</v>
      </c>
      <c r="E383" s="5" t="s">
        <v>214</v>
      </c>
    </row>
    <row r="384" spans="1:5" x14ac:dyDescent="0.25">
      <c r="A384" s="5">
        <f>376</f>
      </c>
      <c r="B384" s="5" t="s">
        <v>390</v>
      </c>
      <c r="C384" s="5" t="s">
        <v>11</v>
      </c>
      <c r="D384" s="5" t="s">
        <v>12</v>
      </c>
      <c r="E384" s="5" t="s">
        <v>214</v>
      </c>
    </row>
    <row r="385" spans="1:5" x14ac:dyDescent="0.25">
      <c r="A385" s="5">
        <f>377</f>
      </c>
      <c r="B385" s="5" t="s">
        <v>391</v>
      </c>
      <c r="C385" s="5" t="s">
        <v>11</v>
      </c>
      <c r="D385" s="5" t="s">
        <v>12</v>
      </c>
      <c r="E385" s="5" t="s">
        <v>214</v>
      </c>
    </row>
    <row r="386" spans="1:5" x14ac:dyDescent="0.25">
      <c r="A386" s="5">
        <f>378</f>
      </c>
      <c r="B386" s="5" t="s">
        <v>392</v>
      </c>
      <c r="C386" s="5" t="s">
        <v>11</v>
      </c>
      <c r="D386" s="5" t="s">
        <v>12</v>
      </c>
      <c r="E386" s="5" t="s">
        <v>214</v>
      </c>
    </row>
    <row r="387" spans="1:5" x14ac:dyDescent="0.25">
      <c r="A387" s="5">
        <f>379</f>
      </c>
      <c r="B387" s="5" t="s">
        <v>393</v>
      </c>
      <c r="C387" s="5" t="s">
        <v>11</v>
      </c>
      <c r="D387" s="5" t="s">
        <v>12</v>
      </c>
      <c r="E387" s="5" t="s">
        <v>214</v>
      </c>
    </row>
    <row r="388" spans="1:5" x14ac:dyDescent="0.25">
      <c r="A388" s="5">
        <f>380</f>
      </c>
      <c r="B388" s="5" t="s">
        <v>394</v>
      </c>
      <c r="C388" s="5" t="s">
        <v>11</v>
      </c>
      <c r="D388" s="5" t="s">
        <v>12</v>
      </c>
      <c r="E388" s="5" t="s">
        <v>214</v>
      </c>
    </row>
    <row r="389" spans="1:5" x14ac:dyDescent="0.25">
      <c r="A389" s="5">
        <f>381</f>
      </c>
      <c r="B389" s="5" t="s">
        <v>395</v>
      </c>
      <c r="C389" s="5" t="s">
        <v>11</v>
      </c>
      <c r="D389" s="5" t="s">
        <v>12</v>
      </c>
      <c r="E389" s="5" t="s">
        <v>214</v>
      </c>
    </row>
    <row r="390" spans="1:5" x14ac:dyDescent="0.25">
      <c r="A390" s="5">
        <f>382</f>
      </c>
      <c r="B390" s="5" t="s">
        <v>396</v>
      </c>
      <c r="C390" s="5" t="s">
        <v>11</v>
      </c>
      <c r="D390" s="5" t="s">
        <v>12</v>
      </c>
      <c r="E390" s="5" t="s">
        <v>214</v>
      </c>
    </row>
    <row r="391" spans="1:5" x14ac:dyDescent="0.25">
      <c r="A391" s="5">
        <f>383</f>
      </c>
      <c r="B391" s="5" t="s">
        <v>397</v>
      </c>
      <c r="C391" s="5" t="s">
        <v>11</v>
      </c>
      <c r="D391" s="5" t="s">
        <v>12</v>
      </c>
      <c r="E391" s="5" t="s">
        <v>214</v>
      </c>
    </row>
    <row r="392" spans="1:5" x14ac:dyDescent="0.25">
      <c r="A392" s="5">
        <f>384</f>
      </c>
      <c r="B392" s="5" t="s">
        <v>398</v>
      </c>
      <c r="C392" s="5" t="s">
        <v>11</v>
      </c>
      <c r="D392" s="5" t="s">
        <v>12</v>
      </c>
      <c r="E392" s="5" t="s">
        <v>214</v>
      </c>
    </row>
    <row r="393" spans="1:5" x14ac:dyDescent="0.25">
      <c r="A393" s="5">
        <f>385</f>
      </c>
      <c r="B393" s="5" t="s">
        <v>399</v>
      </c>
      <c r="C393" s="5" t="s">
        <v>11</v>
      </c>
      <c r="D393" s="5" t="s">
        <v>12</v>
      </c>
      <c r="E393" s="5" t="s">
        <v>214</v>
      </c>
    </row>
    <row r="394" spans="1:5" x14ac:dyDescent="0.25">
      <c r="A394" s="5">
        <f>386</f>
      </c>
      <c r="B394" s="5" t="s">
        <v>400</v>
      </c>
      <c r="C394" s="5" t="s">
        <v>11</v>
      </c>
      <c r="D394" s="5" t="s">
        <v>12</v>
      </c>
      <c r="E394" s="5" t="s">
        <v>214</v>
      </c>
    </row>
    <row r="395" spans="1:5" x14ac:dyDescent="0.25">
      <c r="A395" s="5">
        <f>387</f>
      </c>
      <c r="B395" s="5" t="s">
        <v>401</v>
      </c>
      <c r="C395" s="5" t="s">
        <v>11</v>
      </c>
      <c r="D395" s="5" t="s">
        <v>12</v>
      </c>
      <c r="E395" s="5" t="s">
        <v>214</v>
      </c>
    </row>
    <row r="396" spans="1:5" x14ac:dyDescent="0.25">
      <c r="A396" s="5">
        <f>388</f>
      </c>
      <c r="B396" s="5" t="s">
        <v>402</v>
      </c>
      <c r="C396" s="5" t="s">
        <v>11</v>
      </c>
      <c r="D396" s="5" t="s">
        <v>12</v>
      </c>
      <c r="E396" s="5" t="s">
        <v>214</v>
      </c>
    </row>
    <row r="397" spans="1:5" x14ac:dyDescent="0.25">
      <c r="A397" s="5">
        <f>389</f>
      </c>
      <c r="B397" s="5" t="s">
        <v>403</v>
      </c>
      <c r="C397" s="5" t="s">
        <v>11</v>
      </c>
      <c r="D397" s="5" t="s">
        <v>12</v>
      </c>
      <c r="E397" s="5" t="s">
        <v>214</v>
      </c>
    </row>
    <row r="398" spans="1:5" x14ac:dyDescent="0.25">
      <c r="A398" s="5">
        <f>390</f>
      </c>
      <c r="B398" s="5" t="s">
        <v>404</v>
      </c>
      <c r="C398" s="5" t="s">
        <v>11</v>
      </c>
      <c r="D398" s="5" t="s">
        <v>12</v>
      </c>
      <c r="E398" s="5" t="s">
        <v>214</v>
      </c>
    </row>
    <row r="399" spans="1:5" x14ac:dyDescent="0.25">
      <c r="A399" s="5">
        <f>391</f>
      </c>
      <c r="B399" s="5" t="s">
        <v>405</v>
      </c>
      <c r="C399" s="5" t="s">
        <v>11</v>
      </c>
      <c r="D399" s="5" t="s">
        <v>12</v>
      </c>
      <c r="E399" s="5" t="s">
        <v>214</v>
      </c>
    </row>
    <row r="400" spans="1:5" x14ac:dyDescent="0.25">
      <c r="A400" s="5">
        <f>392</f>
      </c>
      <c r="B400" s="5" t="s">
        <v>406</v>
      </c>
      <c r="C400" s="5" t="s">
        <v>11</v>
      </c>
      <c r="D400" s="5" t="s">
        <v>12</v>
      </c>
      <c r="E400" s="5" t="s">
        <v>214</v>
      </c>
    </row>
    <row r="401" spans="1:5" x14ac:dyDescent="0.25">
      <c r="A401" s="5">
        <f>393</f>
      </c>
      <c r="B401" s="5" t="s">
        <v>407</v>
      </c>
      <c r="C401" s="5" t="s">
        <v>11</v>
      </c>
      <c r="D401" s="5" t="s">
        <v>12</v>
      </c>
      <c r="E401" s="5" t="s">
        <v>214</v>
      </c>
    </row>
    <row r="402" spans="1:5" x14ac:dyDescent="0.25">
      <c r="A402" s="5">
        <f>394</f>
      </c>
      <c r="B402" s="5" t="s">
        <v>408</v>
      </c>
      <c r="C402" s="5" t="s">
        <v>11</v>
      </c>
      <c r="D402" s="5" t="s">
        <v>12</v>
      </c>
      <c r="E402" s="5" t="s">
        <v>214</v>
      </c>
    </row>
    <row r="403" spans="1:5" x14ac:dyDescent="0.25">
      <c r="A403" s="5">
        <f>395</f>
      </c>
      <c r="B403" s="5" t="s">
        <v>409</v>
      </c>
      <c r="C403" s="5" t="s">
        <v>11</v>
      </c>
      <c r="D403" s="5" t="s">
        <v>12</v>
      </c>
      <c r="E403" s="5" t="s">
        <v>214</v>
      </c>
    </row>
    <row r="404" spans="1:5" x14ac:dyDescent="0.25">
      <c r="A404" s="5">
        <f>396</f>
      </c>
      <c r="B404" s="5" t="s">
        <v>410</v>
      </c>
      <c r="C404" s="5" t="s">
        <v>11</v>
      </c>
      <c r="D404" s="5" t="s">
        <v>12</v>
      </c>
      <c r="E404" s="5" t="s">
        <v>214</v>
      </c>
    </row>
    <row r="405" spans="1:5" x14ac:dyDescent="0.25">
      <c r="A405" s="5">
        <f>397</f>
      </c>
      <c r="B405" s="5" t="s">
        <v>411</v>
      </c>
      <c r="C405" s="5" t="s">
        <v>11</v>
      </c>
      <c r="D405" s="5" t="s">
        <v>12</v>
      </c>
      <c r="E405" s="5" t="s">
        <v>214</v>
      </c>
    </row>
    <row r="406" spans="1:5" x14ac:dyDescent="0.25">
      <c r="A406" s="5">
        <f>398</f>
      </c>
      <c r="B406" s="5" t="s">
        <v>412</v>
      </c>
      <c r="C406" s="5" t="s">
        <v>11</v>
      </c>
      <c r="D406" s="5" t="s">
        <v>12</v>
      </c>
      <c r="E406" s="5" t="s">
        <v>214</v>
      </c>
    </row>
    <row r="407" spans="1:5" x14ac:dyDescent="0.25">
      <c r="A407" s="5">
        <f>399</f>
      </c>
      <c r="B407" s="5" t="s">
        <v>413</v>
      </c>
      <c r="C407" s="5" t="s">
        <v>11</v>
      </c>
      <c r="D407" s="5" t="s">
        <v>12</v>
      </c>
      <c r="E407" s="5" t="s">
        <v>214</v>
      </c>
    </row>
    <row r="408" spans="1:5" x14ac:dyDescent="0.25">
      <c r="A408" s="5">
        <f>400</f>
      </c>
      <c r="B408" s="5" t="s">
        <v>414</v>
      </c>
      <c r="C408" s="5" t="s">
        <v>11</v>
      </c>
      <c r="D408" s="5" t="s">
        <v>12</v>
      </c>
      <c r="E408" s="5" t="s">
        <v>214</v>
      </c>
    </row>
    <row r="409" spans="1:5" x14ac:dyDescent="0.25">
      <c r="A409" s="5">
        <f>401</f>
      </c>
      <c r="B409" s="5" t="s">
        <v>415</v>
      </c>
      <c r="C409" s="5" t="s">
        <v>11</v>
      </c>
      <c r="D409" s="5" t="s">
        <v>12</v>
      </c>
      <c r="E409" s="5" t="s">
        <v>214</v>
      </c>
    </row>
    <row r="410" spans="1:5" x14ac:dyDescent="0.25">
      <c r="A410" s="5">
        <f>402</f>
      </c>
      <c r="B410" s="5" t="s">
        <v>416</v>
      </c>
      <c r="C410" s="5" t="s">
        <v>11</v>
      </c>
      <c r="D410" s="5" t="s">
        <v>12</v>
      </c>
      <c r="E410" s="5" t="s">
        <v>214</v>
      </c>
    </row>
    <row r="411" spans="1:5" x14ac:dyDescent="0.25">
      <c r="A411" s="5">
        <f>403</f>
      </c>
      <c r="B411" s="5" t="s">
        <v>417</v>
      </c>
      <c r="C411" s="5" t="s">
        <v>11</v>
      </c>
      <c r="D411" s="5" t="s">
        <v>12</v>
      </c>
      <c r="E411" s="5" t="s">
        <v>214</v>
      </c>
    </row>
    <row r="412" spans="1:5" x14ac:dyDescent="0.25">
      <c r="A412" s="5">
        <f>404</f>
      </c>
      <c r="B412" s="5" t="s">
        <v>418</v>
      </c>
      <c r="C412" s="5" t="s">
        <v>11</v>
      </c>
      <c r="D412" s="5" t="s">
        <v>12</v>
      </c>
      <c r="E412" s="5" t="s">
        <v>214</v>
      </c>
    </row>
    <row r="413" spans="1:5" x14ac:dyDescent="0.25">
      <c r="A413" s="5">
        <f>405</f>
      </c>
      <c r="B413" s="5" t="s">
        <v>419</v>
      </c>
      <c r="C413" s="5" t="s">
        <v>11</v>
      </c>
      <c r="D413" s="5" t="s">
        <v>12</v>
      </c>
      <c r="E413" s="5" t="s">
        <v>214</v>
      </c>
    </row>
    <row r="414" spans="1:5" x14ac:dyDescent="0.25">
      <c r="A414" s="5">
        <f>406</f>
      </c>
      <c r="B414" s="5" t="s">
        <v>420</v>
      </c>
      <c r="C414" s="5" t="s">
        <v>11</v>
      </c>
      <c r="D414" s="5" t="s">
        <v>12</v>
      </c>
      <c r="E414" s="5" t="s">
        <v>214</v>
      </c>
    </row>
    <row r="415" spans="1:5" x14ac:dyDescent="0.25">
      <c r="A415" s="5">
        <f>407</f>
      </c>
      <c r="B415" s="5" t="s">
        <v>421</v>
      </c>
      <c r="C415" s="5" t="s">
        <v>11</v>
      </c>
      <c r="D415" s="5" t="s">
        <v>12</v>
      </c>
      <c r="E415" s="5" t="s">
        <v>214</v>
      </c>
    </row>
    <row r="416" spans="1:5" x14ac:dyDescent="0.25">
      <c r="A416" s="5">
        <f>408</f>
      </c>
      <c r="B416" s="5" t="s">
        <v>422</v>
      </c>
      <c r="C416" s="5" t="s">
        <v>11</v>
      </c>
      <c r="D416" s="5" t="s">
        <v>12</v>
      </c>
      <c r="E416" s="5" t="s">
        <v>214</v>
      </c>
    </row>
    <row r="417" spans="1:5" x14ac:dyDescent="0.25">
      <c r="A417" s="5">
        <f>409</f>
      </c>
      <c r="B417" s="5" t="s">
        <v>423</v>
      </c>
      <c r="C417" s="5" t="s">
        <v>11</v>
      </c>
      <c r="D417" s="5" t="s">
        <v>12</v>
      </c>
      <c r="E417" s="5" t="s">
        <v>214</v>
      </c>
    </row>
    <row r="418" spans="1:5" x14ac:dyDescent="0.25">
      <c r="A418" s="5">
        <f>410</f>
      </c>
      <c r="B418" s="5" t="s">
        <v>424</v>
      </c>
      <c r="C418" s="5" t="s">
        <v>11</v>
      </c>
      <c r="D418" s="5" t="s">
        <v>12</v>
      </c>
      <c r="E418" s="5" t="s">
        <v>214</v>
      </c>
    </row>
    <row r="419" spans="1:5" x14ac:dyDescent="0.25">
      <c r="A419" s="5">
        <f>411</f>
      </c>
      <c r="B419" s="5" t="s">
        <v>425</v>
      </c>
      <c r="C419" s="5" t="s">
        <v>11</v>
      </c>
      <c r="D419" s="5" t="s">
        <v>12</v>
      </c>
      <c r="E419" s="5" t="s">
        <v>214</v>
      </c>
    </row>
    <row r="420" spans="1:5" x14ac:dyDescent="0.25">
      <c r="A420" s="5">
        <f>412</f>
      </c>
      <c r="B420" s="5" t="s">
        <v>426</v>
      </c>
      <c r="C420" s="5" t="s">
        <v>11</v>
      </c>
      <c r="D420" s="5" t="s">
        <v>12</v>
      </c>
      <c r="E420" s="5" t="s">
        <v>214</v>
      </c>
    </row>
    <row r="421" spans="1:5" x14ac:dyDescent="0.25">
      <c r="A421" s="5">
        <f>413</f>
      </c>
      <c r="B421" s="5" t="s">
        <v>427</v>
      </c>
      <c r="C421" s="5" t="s">
        <v>11</v>
      </c>
      <c r="D421" s="5" t="s">
        <v>12</v>
      </c>
      <c r="E421" s="5" t="s">
        <v>214</v>
      </c>
    </row>
    <row r="422" spans="1:5" x14ac:dyDescent="0.25">
      <c r="A422" s="5">
        <f>414</f>
      </c>
      <c r="B422" s="5" t="s">
        <v>428</v>
      </c>
      <c r="C422" s="5" t="s">
        <v>11</v>
      </c>
      <c r="D422" s="5" t="s">
        <v>12</v>
      </c>
      <c r="E422" s="5" t="s">
        <v>214</v>
      </c>
    </row>
    <row r="423" spans="1:5" x14ac:dyDescent="0.25">
      <c r="A423" s="5">
        <f>415</f>
      </c>
      <c r="B423" s="5" t="s">
        <v>429</v>
      </c>
      <c r="C423" s="5" t="s">
        <v>11</v>
      </c>
      <c r="D423" s="5" t="s">
        <v>12</v>
      </c>
      <c r="E423" s="5" t="s">
        <v>214</v>
      </c>
    </row>
    <row r="424" spans="1:5" x14ac:dyDescent="0.25">
      <c r="A424" s="5">
        <f>416</f>
      </c>
      <c r="B424" s="5" t="s">
        <v>430</v>
      </c>
      <c r="C424" s="5" t="s">
        <v>11</v>
      </c>
      <c r="D424" s="5" t="s">
        <v>12</v>
      </c>
      <c r="E424" s="5" t="s">
        <v>214</v>
      </c>
    </row>
    <row r="425" spans="1:5" x14ac:dyDescent="0.25">
      <c r="A425" s="5">
        <f>417</f>
      </c>
      <c r="B425" s="5" t="s">
        <v>431</v>
      </c>
      <c r="C425" s="5" t="s">
        <v>11</v>
      </c>
      <c r="D425" s="5" t="s">
        <v>12</v>
      </c>
      <c r="E425" s="5" t="s">
        <v>214</v>
      </c>
    </row>
    <row r="426" spans="1:5" x14ac:dyDescent="0.25">
      <c r="A426" s="5">
        <f>418</f>
      </c>
      <c r="B426" s="5" t="s">
        <v>432</v>
      </c>
      <c r="C426" s="5" t="s">
        <v>11</v>
      </c>
      <c r="D426" s="5" t="s">
        <v>12</v>
      </c>
      <c r="E426" s="5" t="s">
        <v>214</v>
      </c>
    </row>
    <row r="427" spans="1:5" x14ac:dyDescent="0.25">
      <c r="A427" s="5">
        <f>419</f>
      </c>
      <c r="B427" s="5" t="s">
        <v>433</v>
      </c>
      <c r="C427" s="5" t="s">
        <v>11</v>
      </c>
      <c r="D427" s="5" t="s">
        <v>12</v>
      </c>
      <c r="E427" s="5" t="s">
        <v>214</v>
      </c>
    </row>
    <row r="428" spans="1:5" x14ac:dyDescent="0.25">
      <c r="A428" s="5">
        <f>420</f>
      </c>
      <c r="B428" s="5" t="s">
        <v>434</v>
      </c>
      <c r="C428" s="5" t="s">
        <v>11</v>
      </c>
      <c r="D428" s="5" t="s">
        <v>12</v>
      </c>
      <c r="E428" s="5" t="s">
        <v>214</v>
      </c>
    </row>
    <row r="429" spans="1:5" x14ac:dyDescent="0.25">
      <c r="A429" s="5">
        <f>421</f>
      </c>
      <c r="B429" s="5" t="s">
        <v>435</v>
      </c>
      <c r="C429" s="5" t="s">
        <v>11</v>
      </c>
      <c r="D429" s="5" t="s">
        <v>12</v>
      </c>
      <c r="E429" s="5" t="s">
        <v>214</v>
      </c>
    </row>
    <row r="430" spans="1:5" x14ac:dyDescent="0.25">
      <c r="A430" s="5">
        <f>422</f>
      </c>
      <c r="B430" s="5" t="s">
        <v>436</v>
      </c>
      <c r="C430" s="5" t="s">
        <v>11</v>
      </c>
      <c r="D430" s="5" t="s">
        <v>12</v>
      </c>
      <c r="E430" s="5" t="s">
        <v>214</v>
      </c>
    </row>
    <row r="431" spans="1:5" x14ac:dyDescent="0.25">
      <c r="A431" s="5">
        <f>423</f>
      </c>
      <c r="B431" s="5" t="s">
        <v>437</v>
      </c>
      <c r="C431" s="5" t="s">
        <v>11</v>
      </c>
      <c r="D431" s="5" t="s">
        <v>12</v>
      </c>
      <c r="E431" s="5" t="s">
        <v>214</v>
      </c>
    </row>
    <row r="432" spans="1:5" x14ac:dyDescent="0.25">
      <c r="A432" s="5">
        <f>424</f>
      </c>
      <c r="B432" s="5" t="s">
        <v>438</v>
      </c>
      <c r="C432" s="5" t="s">
        <v>11</v>
      </c>
      <c r="D432" s="5" t="s">
        <v>12</v>
      </c>
      <c r="E432" s="5" t="s">
        <v>214</v>
      </c>
    </row>
    <row r="433" spans="1:5" x14ac:dyDescent="0.25">
      <c r="A433" s="5">
        <f>425</f>
      </c>
      <c r="B433" s="5" t="s">
        <v>439</v>
      </c>
      <c r="C433" s="5" t="s">
        <v>11</v>
      </c>
      <c r="D433" s="5" t="s">
        <v>12</v>
      </c>
      <c r="E433" s="5" t="s">
        <v>214</v>
      </c>
    </row>
    <row r="434" spans="1:5" x14ac:dyDescent="0.25">
      <c r="A434" s="5">
        <f>426</f>
      </c>
      <c r="B434" s="5" t="s">
        <v>440</v>
      </c>
      <c r="C434" s="5" t="s">
        <v>11</v>
      </c>
      <c r="D434" s="5" t="s">
        <v>12</v>
      </c>
      <c r="E434" s="5" t="s">
        <v>214</v>
      </c>
    </row>
    <row r="435" spans="1:5" x14ac:dyDescent="0.25">
      <c r="A435" s="5">
        <f>427</f>
      </c>
      <c r="B435" s="5" t="s">
        <v>441</v>
      </c>
      <c r="C435" s="5" t="s">
        <v>11</v>
      </c>
      <c r="D435" s="5" t="s">
        <v>12</v>
      </c>
      <c r="E435" s="5" t="s">
        <v>214</v>
      </c>
    </row>
    <row r="436" spans="1:5" x14ac:dyDescent="0.25">
      <c r="A436" s="5">
        <f>428</f>
      </c>
      <c r="B436" s="5" t="s">
        <v>442</v>
      </c>
      <c r="C436" s="5" t="s">
        <v>11</v>
      </c>
      <c r="D436" s="5" t="s">
        <v>12</v>
      </c>
      <c r="E436" s="5" t="s">
        <v>214</v>
      </c>
    </row>
    <row r="437" spans="1:5" x14ac:dyDescent="0.25">
      <c r="A437" s="5">
        <f>429</f>
      </c>
      <c r="B437" s="5" t="s">
        <v>443</v>
      </c>
      <c r="C437" s="5" t="s">
        <v>11</v>
      </c>
      <c r="D437" s="5" t="s">
        <v>12</v>
      </c>
      <c r="E437" s="5" t="s">
        <v>214</v>
      </c>
    </row>
    <row r="438" spans="1:5" x14ac:dyDescent="0.25">
      <c r="A438" s="5">
        <f>430</f>
      </c>
      <c r="B438" s="5" t="s">
        <v>444</v>
      </c>
      <c r="C438" s="5" t="s">
        <v>11</v>
      </c>
      <c r="D438" s="5" t="s">
        <v>12</v>
      </c>
      <c r="E438" s="5" t="s">
        <v>214</v>
      </c>
    </row>
    <row r="439" spans="1:5" x14ac:dyDescent="0.25">
      <c r="A439" s="5">
        <f>431</f>
      </c>
      <c r="B439" s="5" t="s">
        <v>445</v>
      </c>
      <c r="C439" s="5" t="s">
        <v>11</v>
      </c>
      <c r="D439" s="5" t="s">
        <v>12</v>
      </c>
      <c r="E439" s="5" t="s">
        <v>214</v>
      </c>
    </row>
    <row r="440" spans="1:5" x14ac:dyDescent="0.25">
      <c r="A440" s="5">
        <f>432</f>
      </c>
      <c r="B440" s="5" t="s">
        <v>446</v>
      </c>
      <c r="C440" s="5" t="s">
        <v>11</v>
      </c>
      <c r="D440" s="5" t="s">
        <v>12</v>
      </c>
      <c r="E440" s="5" t="s">
        <v>214</v>
      </c>
    </row>
    <row r="441" spans="1:5" x14ac:dyDescent="0.25">
      <c r="A441" s="5">
        <f>433</f>
      </c>
      <c r="B441" s="5" t="s">
        <v>447</v>
      </c>
      <c r="C441" s="5" t="s">
        <v>11</v>
      </c>
      <c r="D441" s="5" t="s">
        <v>12</v>
      </c>
      <c r="E441" s="5" t="s">
        <v>214</v>
      </c>
    </row>
    <row r="442" spans="1:5" x14ac:dyDescent="0.25">
      <c r="A442" s="5">
        <f>434</f>
      </c>
      <c r="B442" s="5" t="s">
        <v>448</v>
      </c>
      <c r="C442" s="5" t="s">
        <v>11</v>
      </c>
      <c r="D442" s="5" t="s">
        <v>12</v>
      </c>
      <c r="E442" s="5" t="s">
        <v>214</v>
      </c>
    </row>
    <row r="443" spans="1:5" x14ac:dyDescent="0.25">
      <c r="A443" s="5">
        <f>435</f>
      </c>
      <c r="B443" s="5" t="s">
        <v>449</v>
      </c>
      <c r="C443" s="5" t="s">
        <v>11</v>
      </c>
      <c r="D443" s="5" t="s">
        <v>12</v>
      </c>
      <c r="E443" s="5" t="s">
        <v>214</v>
      </c>
    </row>
    <row r="444" spans="1:5" x14ac:dyDescent="0.25">
      <c r="A444" s="5">
        <f>436</f>
      </c>
      <c r="B444" s="5" t="s">
        <v>450</v>
      </c>
      <c r="C444" s="5" t="s">
        <v>11</v>
      </c>
      <c r="D444" s="5" t="s">
        <v>12</v>
      </c>
      <c r="E444" s="5" t="s">
        <v>214</v>
      </c>
    </row>
    <row r="445" spans="1:5" x14ac:dyDescent="0.25">
      <c r="A445" s="5">
        <f>437</f>
      </c>
      <c r="B445" s="5" t="s">
        <v>451</v>
      </c>
      <c r="C445" s="5" t="s">
        <v>11</v>
      </c>
      <c r="D445" s="5" t="s">
        <v>12</v>
      </c>
      <c r="E445" s="5" t="s">
        <v>214</v>
      </c>
    </row>
    <row r="446" spans="1:5" x14ac:dyDescent="0.25">
      <c r="A446" s="5">
        <f>438</f>
      </c>
      <c r="B446" s="5" t="s">
        <v>452</v>
      </c>
      <c r="C446" s="5" t="s">
        <v>11</v>
      </c>
      <c r="D446" s="5" t="s">
        <v>12</v>
      </c>
      <c r="E446" s="5" t="s">
        <v>214</v>
      </c>
    </row>
    <row r="447" spans="1:5" x14ac:dyDescent="0.25">
      <c r="A447" s="5">
        <f>439</f>
      </c>
      <c r="B447" s="5" t="s">
        <v>453</v>
      </c>
      <c r="C447" s="5" t="s">
        <v>11</v>
      </c>
      <c r="D447" s="5" t="s">
        <v>12</v>
      </c>
      <c r="E447" s="5" t="s">
        <v>214</v>
      </c>
    </row>
    <row r="448" spans="1:5" x14ac:dyDescent="0.25">
      <c r="A448" s="5">
        <f>440</f>
      </c>
      <c r="B448" s="5" t="s">
        <v>454</v>
      </c>
      <c r="C448" s="5" t="s">
        <v>11</v>
      </c>
      <c r="D448" s="5" t="s">
        <v>12</v>
      </c>
      <c r="E448" s="5" t="s">
        <v>214</v>
      </c>
    </row>
    <row r="449" spans="1:5" x14ac:dyDescent="0.25">
      <c r="A449" s="5">
        <f>441</f>
      </c>
      <c r="B449" s="5" t="s">
        <v>455</v>
      </c>
      <c r="C449" s="5" t="s">
        <v>11</v>
      </c>
      <c r="D449" s="5" t="s">
        <v>12</v>
      </c>
      <c r="E449" s="5" t="s">
        <v>214</v>
      </c>
    </row>
    <row r="450" spans="1:5" x14ac:dyDescent="0.25">
      <c r="A450" s="5">
        <f>442</f>
      </c>
      <c r="B450" s="5" t="s">
        <v>456</v>
      </c>
      <c r="C450" s="5" t="s">
        <v>11</v>
      </c>
      <c r="D450" s="5" t="s">
        <v>12</v>
      </c>
      <c r="E450" s="5" t="s">
        <v>214</v>
      </c>
    </row>
    <row r="451" spans="1:5" x14ac:dyDescent="0.25">
      <c r="A451" s="5">
        <f>443</f>
      </c>
      <c r="B451" s="5" t="s">
        <v>457</v>
      </c>
      <c r="C451" s="5" t="s">
        <v>11</v>
      </c>
      <c r="D451" s="5" t="s">
        <v>12</v>
      </c>
      <c r="E451" s="5" t="s">
        <v>214</v>
      </c>
    </row>
    <row r="452" spans="1:5" x14ac:dyDescent="0.25">
      <c r="A452" s="5">
        <f>444</f>
      </c>
      <c r="B452" s="5" t="s">
        <v>458</v>
      </c>
      <c r="C452" s="5" t="s">
        <v>11</v>
      </c>
      <c r="D452" s="5" t="s">
        <v>12</v>
      </c>
      <c r="E452" s="5" t="s">
        <v>214</v>
      </c>
    </row>
    <row r="453" spans="1:5" x14ac:dyDescent="0.25">
      <c r="A453" s="5">
        <f>445</f>
      </c>
      <c r="B453" s="5" t="s">
        <v>459</v>
      </c>
      <c r="C453" s="5" t="s">
        <v>11</v>
      </c>
      <c r="D453" s="5" t="s">
        <v>12</v>
      </c>
      <c r="E453" s="5" t="s">
        <v>214</v>
      </c>
    </row>
    <row r="454" spans="1:5" x14ac:dyDescent="0.25">
      <c r="A454" s="5">
        <f>446</f>
      </c>
      <c r="B454" s="5" t="s">
        <v>460</v>
      </c>
      <c r="C454" s="5" t="s">
        <v>11</v>
      </c>
      <c r="D454" s="5" t="s">
        <v>12</v>
      </c>
      <c r="E454" s="5" t="s">
        <v>214</v>
      </c>
    </row>
    <row r="455" spans="1:5" x14ac:dyDescent="0.25">
      <c r="A455" s="5">
        <f>447</f>
      </c>
      <c r="B455" s="5" t="s">
        <v>461</v>
      </c>
      <c r="C455" s="5" t="s">
        <v>11</v>
      </c>
      <c r="D455" s="5" t="s">
        <v>12</v>
      </c>
      <c r="E455" s="5" t="s">
        <v>214</v>
      </c>
    </row>
    <row r="456" spans="1:5" x14ac:dyDescent="0.25">
      <c r="A456" s="5">
        <f>448</f>
      </c>
      <c r="B456" s="5" t="s">
        <v>462</v>
      </c>
      <c r="C456" s="5" t="s">
        <v>11</v>
      </c>
      <c r="D456" s="5" t="s">
        <v>12</v>
      </c>
      <c r="E456" s="5" t="s">
        <v>214</v>
      </c>
    </row>
    <row r="457" spans="1:5" x14ac:dyDescent="0.25">
      <c r="A457" s="5">
        <f>449</f>
      </c>
      <c r="B457" s="5" t="s">
        <v>463</v>
      </c>
      <c r="C457" s="5" t="s">
        <v>11</v>
      </c>
      <c r="D457" s="5" t="s">
        <v>12</v>
      </c>
      <c r="E457" s="5" t="s">
        <v>214</v>
      </c>
    </row>
    <row r="458" spans="1:5" x14ac:dyDescent="0.25">
      <c r="A458" s="5">
        <f>450</f>
      </c>
      <c r="B458" s="5" t="s">
        <v>464</v>
      </c>
      <c r="C458" s="5" t="s">
        <v>11</v>
      </c>
      <c r="D458" s="5" t="s">
        <v>12</v>
      </c>
      <c r="E458" s="5" t="s">
        <v>214</v>
      </c>
    </row>
    <row r="459" spans="1:5" x14ac:dyDescent="0.25">
      <c r="A459" s="5">
        <f>451</f>
      </c>
      <c r="B459" s="5" t="s">
        <v>465</v>
      </c>
      <c r="C459" s="5" t="s">
        <v>11</v>
      </c>
      <c r="D459" s="5" t="s">
        <v>12</v>
      </c>
      <c r="E459" s="5" t="s">
        <v>214</v>
      </c>
    </row>
    <row r="460" spans="1:5" x14ac:dyDescent="0.25">
      <c r="A460" s="5">
        <f>452</f>
      </c>
      <c r="B460" s="5" t="s">
        <v>466</v>
      </c>
      <c r="C460" s="5" t="s">
        <v>11</v>
      </c>
      <c r="D460" s="5" t="s">
        <v>12</v>
      </c>
      <c r="E460" s="5" t="s">
        <v>214</v>
      </c>
    </row>
    <row r="461" spans="1:5" x14ac:dyDescent="0.25">
      <c r="A461" s="5">
        <f>453</f>
      </c>
      <c r="B461" s="5" t="s">
        <v>467</v>
      </c>
      <c r="C461" s="5" t="s">
        <v>11</v>
      </c>
      <c r="D461" s="5" t="s">
        <v>12</v>
      </c>
      <c r="E461" s="5" t="s">
        <v>214</v>
      </c>
    </row>
    <row r="462" spans="1:5" x14ac:dyDescent="0.25">
      <c r="A462" s="5">
        <f>454</f>
      </c>
      <c r="B462" s="5" t="s">
        <v>468</v>
      </c>
      <c r="C462" s="5" t="s">
        <v>11</v>
      </c>
      <c r="D462" s="5" t="s">
        <v>12</v>
      </c>
      <c r="E462" s="5" t="s">
        <v>214</v>
      </c>
    </row>
    <row r="463" spans="1:5" x14ac:dyDescent="0.25">
      <c r="A463" s="5">
        <f>455</f>
      </c>
      <c r="B463" s="5" t="s">
        <v>469</v>
      </c>
      <c r="C463" s="5" t="s">
        <v>11</v>
      </c>
      <c r="D463" s="5" t="s">
        <v>12</v>
      </c>
      <c r="E463" s="5" t="s">
        <v>214</v>
      </c>
    </row>
    <row r="464" spans="1:5" x14ac:dyDescent="0.25">
      <c r="A464" s="5">
        <f>456</f>
      </c>
      <c r="B464" s="5" t="s">
        <v>470</v>
      </c>
      <c r="C464" s="5" t="s">
        <v>11</v>
      </c>
      <c r="D464" s="5" t="s">
        <v>12</v>
      </c>
      <c r="E464" s="5" t="s">
        <v>214</v>
      </c>
    </row>
    <row r="465" spans="1:5" x14ac:dyDescent="0.25">
      <c r="A465" s="5">
        <f>457</f>
      </c>
      <c r="B465" s="5" t="s">
        <v>471</v>
      </c>
      <c r="C465" s="5" t="s">
        <v>11</v>
      </c>
      <c r="D465" s="5" t="s">
        <v>12</v>
      </c>
      <c r="E465" s="5" t="s">
        <v>214</v>
      </c>
    </row>
    <row r="466" spans="1:5" x14ac:dyDescent="0.25">
      <c r="A466" s="5">
        <f>458</f>
      </c>
      <c r="B466" s="5" t="s">
        <v>472</v>
      </c>
      <c r="C466" s="5" t="s">
        <v>11</v>
      </c>
      <c r="D466" s="5" t="s">
        <v>12</v>
      </c>
      <c r="E466" s="5" t="s">
        <v>214</v>
      </c>
    </row>
    <row r="467" spans="1:5" x14ac:dyDescent="0.25">
      <c r="A467" s="5">
        <f>459</f>
      </c>
      <c r="B467" s="5" t="s">
        <v>473</v>
      </c>
      <c r="C467" s="5" t="s">
        <v>11</v>
      </c>
      <c r="D467" s="5" t="s">
        <v>12</v>
      </c>
      <c r="E467" s="5" t="s">
        <v>214</v>
      </c>
    </row>
    <row r="468" spans="1:5" x14ac:dyDescent="0.25">
      <c r="A468" s="5">
        <f>460</f>
      </c>
      <c r="B468" s="5" t="s">
        <v>474</v>
      </c>
      <c r="C468" s="5" t="s">
        <v>11</v>
      </c>
      <c r="D468" s="5" t="s">
        <v>12</v>
      </c>
      <c r="E468" s="5" t="s">
        <v>214</v>
      </c>
    </row>
    <row r="469" spans="1:5" x14ac:dyDescent="0.25">
      <c r="A469" s="5">
        <f>461</f>
      </c>
      <c r="B469" s="5" t="s">
        <v>475</v>
      </c>
      <c r="C469" s="5" t="s">
        <v>11</v>
      </c>
      <c r="D469" s="5" t="s">
        <v>12</v>
      </c>
      <c r="E469" s="5" t="s">
        <v>214</v>
      </c>
    </row>
    <row r="470" spans="1:5" x14ac:dyDescent="0.25">
      <c r="A470" s="5">
        <f>462</f>
      </c>
      <c r="B470" s="5" t="s">
        <v>476</v>
      </c>
      <c r="C470" s="5" t="s">
        <v>11</v>
      </c>
      <c r="D470" s="5" t="s">
        <v>12</v>
      </c>
      <c r="E470" s="5" t="s">
        <v>214</v>
      </c>
    </row>
    <row r="471" spans="1:5" x14ac:dyDescent="0.25">
      <c r="A471" s="5">
        <f>463</f>
      </c>
      <c r="B471" s="5" t="s">
        <v>477</v>
      </c>
      <c r="C471" s="5" t="s">
        <v>11</v>
      </c>
      <c r="D471" s="5" t="s">
        <v>12</v>
      </c>
      <c r="E471" s="5" t="s">
        <v>214</v>
      </c>
    </row>
    <row r="472" spans="1:5" x14ac:dyDescent="0.25">
      <c r="A472" s="5">
        <f>464</f>
      </c>
      <c r="B472" s="5" t="s">
        <v>478</v>
      </c>
      <c r="C472" s="5" t="s">
        <v>11</v>
      </c>
      <c r="D472" s="5" t="s">
        <v>12</v>
      </c>
      <c r="E472" s="5" t="s">
        <v>214</v>
      </c>
    </row>
    <row r="473" spans="1:5" x14ac:dyDescent="0.25">
      <c r="A473" s="5">
        <f>465</f>
      </c>
      <c r="B473" s="5" t="s">
        <v>479</v>
      </c>
      <c r="C473" s="5" t="s">
        <v>11</v>
      </c>
      <c r="D473" s="5" t="s">
        <v>12</v>
      </c>
      <c r="E473" s="5" t="s">
        <v>214</v>
      </c>
    </row>
    <row r="474" spans="1:5" x14ac:dyDescent="0.25">
      <c r="A474" s="5">
        <f>466</f>
      </c>
      <c r="B474" s="5" t="s">
        <v>480</v>
      </c>
      <c r="C474" s="5" t="s">
        <v>11</v>
      </c>
      <c r="D474" s="5" t="s">
        <v>12</v>
      </c>
      <c r="E474" s="5" t="s">
        <v>214</v>
      </c>
    </row>
    <row r="475" spans="1:5" x14ac:dyDescent="0.25">
      <c r="A475" s="5">
        <f>467</f>
      </c>
      <c r="B475" s="5" t="s">
        <v>481</v>
      </c>
      <c r="C475" s="5" t="s">
        <v>11</v>
      </c>
      <c r="D475" s="5" t="s">
        <v>12</v>
      </c>
      <c r="E475" s="5" t="s">
        <v>214</v>
      </c>
    </row>
    <row r="476" spans="1:5" x14ac:dyDescent="0.25">
      <c r="A476" s="5">
        <f>468</f>
      </c>
      <c r="B476" s="5" t="s">
        <v>482</v>
      </c>
      <c r="C476" s="5" t="s">
        <v>11</v>
      </c>
      <c r="D476" s="5" t="s">
        <v>12</v>
      </c>
      <c r="E476" s="5" t="s">
        <v>214</v>
      </c>
    </row>
    <row r="477" spans="1:5" x14ac:dyDescent="0.25">
      <c r="A477" s="5">
        <f>469</f>
      </c>
      <c r="B477" s="5" t="s">
        <v>483</v>
      </c>
      <c r="C477" s="5" t="s">
        <v>11</v>
      </c>
      <c r="D477" s="5" t="s">
        <v>12</v>
      </c>
      <c r="E477" s="5" t="s">
        <v>214</v>
      </c>
    </row>
    <row r="478" spans="1:5" x14ac:dyDescent="0.25">
      <c r="A478" s="5">
        <f>470</f>
      </c>
      <c r="B478" s="5" t="s">
        <v>484</v>
      </c>
      <c r="C478" s="5" t="s">
        <v>11</v>
      </c>
      <c r="D478" s="5" t="s">
        <v>12</v>
      </c>
      <c r="E478" s="5" t="s">
        <v>214</v>
      </c>
    </row>
    <row r="479" spans="1:5" x14ac:dyDescent="0.25">
      <c r="A479" s="5">
        <f>471</f>
      </c>
      <c r="B479" s="5" t="s">
        <v>485</v>
      </c>
      <c r="C479" s="5" t="s">
        <v>11</v>
      </c>
      <c r="D479" s="5" t="s">
        <v>12</v>
      </c>
      <c r="E479" s="5" t="s">
        <v>214</v>
      </c>
    </row>
    <row r="480" spans="1:5" x14ac:dyDescent="0.25">
      <c r="A480" s="5">
        <f>472</f>
      </c>
      <c r="B480" s="5" t="s">
        <v>486</v>
      </c>
      <c r="C480" s="5" t="s">
        <v>11</v>
      </c>
      <c r="D480" s="5" t="s">
        <v>12</v>
      </c>
      <c r="E480" s="5" t="s">
        <v>214</v>
      </c>
    </row>
    <row r="481" spans="1:5" x14ac:dyDescent="0.25">
      <c r="A481" s="5">
        <f>473</f>
      </c>
      <c r="B481" s="5" t="s">
        <v>487</v>
      </c>
      <c r="C481" s="5" t="s">
        <v>11</v>
      </c>
      <c r="D481" s="5" t="s">
        <v>12</v>
      </c>
      <c r="E481" s="5" t="s">
        <v>214</v>
      </c>
    </row>
    <row r="482" spans="1:5" x14ac:dyDescent="0.25">
      <c r="A482" s="5">
        <f>474</f>
      </c>
      <c r="B482" s="5" t="s">
        <v>488</v>
      </c>
      <c r="C482" s="5" t="s">
        <v>11</v>
      </c>
      <c r="D482" s="5" t="s">
        <v>12</v>
      </c>
      <c r="E482" s="5" t="s">
        <v>214</v>
      </c>
    </row>
    <row r="483" spans="1:5" x14ac:dyDescent="0.25">
      <c r="A483" s="5">
        <f>475</f>
      </c>
      <c r="B483" s="5" t="s">
        <v>489</v>
      </c>
      <c r="C483" s="5" t="s">
        <v>11</v>
      </c>
      <c r="D483" s="5" t="s">
        <v>12</v>
      </c>
      <c r="E483" s="5" t="s">
        <v>214</v>
      </c>
    </row>
    <row r="484" spans="1:5" x14ac:dyDescent="0.25">
      <c r="A484" s="5">
        <f>476</f>
      </c>
      <c r="B484" s="5" t="s">
        <v>490</v>
      </c>
      <c r="C484" s="5" t="s">
        <v>11</v>
      </c>
      <c r="D484" s="5" t="s">
        <v>12</v>
      </c>
      <c r="E484" s="5" t="s">
        <v>214</v>
      </c>
    </row>
    <row r="485" spans="1:5" x14ac:dyDescent="0.25">
      <c r="A485" s="5">
        <f>477</f>
      </c>
      <c r="B485" s="5" t="s">
        <v>491</v>
      </c>
      <c r="C485" s="5" t="s">
        <v>11</v>
      </c>
      <c r="D485" s="5" t="s">
        <v>12</v>
      </c>
      <c r="E485" s="5" t="s">
        <v>214</v>
      </c>
    </row>
    <row r="486" spans="1:5" x14ac:dyDescent="0.25">
      <c r="A486" s="5">
        <f>478</f>
      </c>
      <c r="B486" s="5" t="s">
        <v>492</v>
      </c>
      <c r="C486" s="5" t="s">
        <v>11</v>
      </c>
      <c r="D486" s="5" t="s">
        <v>12</v>
      </c>
      <c r="E486" s="5" t="s">
        <v>214</v>
      </c>
    </row>
    <row r="487" spans="1:5" x14ac:dyDescent="0.25">
      <c r="A487" s="5">
        <f>479</f>
      </c>
      <c r="B487" s="5" t="s">
        <v>493</v>
      </c>
      <c r="C487" s="5" t="s">
        <v>11</v>
      </c>
      <c r="D487" s="5" t="s">
        <v>12</v>
      </c>
      <c r="E487" s="5" t="s">
        <v>214</v>
      </c>
    </row>
    <row r="488" spans="1:5" x14ac:dyDescent="0.25">
      <c r="A488" s="5">
        <f>480</f>
      </c>
      <c r="B488" s="5" t="s">
        <v>494</v>
      </c>
      <c r="C488" s="5" t="s">
        <v>11</v>
      </c>
      <c r="D488" s="5" t="s">
        <v>12</v>
      </c>
      <c r="E488" s="5" t="s">
        <v>214</v>
      </c>
    </row>
    <row r="489" spans="1:5" x14ac:dyDescent="0.25">
      <c r="A489" s="5">
        <f>481</f>
      </c>
      <c r="B489" s="5" t="s">
        <v>495</v>
      </c>
      <c r="C489" s="5" t="s">
        <v>11</v>
      </c>
      <c r="D489" s="5" t="s">
        <v>12</v>
      </c>
      <c r="E489" s="5" t="s">
        <v>214</v>
      </c>
    </row>
    <row r="490" spans="1:5" x14ac:dyDescent="0.25">
      <c r="A490" s="5">
        <f>482</f>
      </c>
      <c r="B490" s="5" t="s">
        <v>496</v>
      </c>
      <c r="C490" s="5" t="s">
        <v>11</v>
      </c>
      <c r="D490" s="5" t="s">
        <v>12</v>
      </c>
      <c r="E490" s="5" t="s">
        <v>214</v>
      </c>
    </row>
    <row r="491" spans="1:5" x14ac:dyDescent="0.25">
      <c r="A491" s="5">
        <f>483</f>
      </c>
      <c r="B491" s="5" t="s">
        <v>497</v>
      </c>
      <c r="C491" s="5" t="s">
        <v>11</v>
      </c>
      <c r="D491" s="5" t="s">
        <v>12</v>
      </c>
      <c r="E491" s="5" t="s">
        <v>214</v>
      </c>
    </row>
    <row r="492" spans="1:5" x14ac:dyDescent="0.25">
      <c r="A492" s="5">
        <f>484</f>
      </c>
      <c r="B492" s="5" t="s">
        <v>498</v>
      </c>
      <c r="C492" s="5" t="s">
        <v>11</v>
      </c>
      <c r="D492" s="5" t="s">
        <v>12</v>
      </c>
      <c r="E492" s="5" t="s">
        <v>214</v>
      </c>
    </row>
    <row r="493" spans="1:5" x14ac:dyDescent="0.25">
      <c r="A493" s="5">
        <f>485</f>
      </c>
      <c r="B493" s="5" t="s">
        <v>499</v>
      </c>
      <c r="C493" s="5" t="s">
        <v>11</v>
      </c>
      <c r="D493" s="5" t="s">
        <v>12</v>
      </c>
      <c r="E493" s="5" t="s">
        <v>214</v>
      </c>
    </row>
    <row r="494" spans="1:5" x14ac:dyDescent="0.25">
      <c r="A494" s="5">
        <f>486</f>
      </c>
      <c r="B494" s="5" t="s">
        <v>500</v>
      </c>
      <c r="C494" s="5" t="s">
        <v>11</v>
      </c>
      <c r="D494" s="5" t="s">
        <v>12</v>
      </c>
      <c r="E494" s="5" t="s">
        <v>214</v>
      </c>
    </row>
    <row r="495" spans="1:5" x14ac:dyDescent="0.25">
      <c r="A495" s="5">
        <f>487</f>
      </c>
      <c r="B495" s="5" t="s">
        <v>501</v>
      </c>
      <c r="C495" s="5" t="s">
        <v>11</v>
      </c>
      <c r="D495" s="5" t="s">
        <v>12</v>
      </c>
      <c r="E495" s="5" t="s">
        <v>214</v>
      </c>
    </row>
    <row r="496" spans="1:5" x14ac:dyDescent="0.25">
      <c r="A496" s="5">
        <f>488</f>
      </c>
      <c r="B496" s="5" t="s">
        <v>502</v>
      </c>
      <c r="C496" s="5" t="s">
        <v>11</v>
      </c>
      <c r="D496" s="5" t="s">
        <v>12</v>
      </c>
      <c r="E496" s="5" t="s">
        <v>214</v>
      </c>
    </row>
    <row r="497" spans="1:5" x14ac:dyDescent="0.25">
      <c r="A497" s="5">
        <f>489</f>
      </c>
      <c r="B497" s="5" t="s">
        <v>503</v>
      </c>
      <c r="C497" s="5" t="s">
        <v>11</v>
      </c>
      <c r="D497" s="5" t="s">
        <v>12</v>
      </c>
      <c r="E497" s="5" t="s">
        <v>214</v>
      </c>
    </row>
    <row r="498" spans="1:5" x14ac:dyDescent="0.25">
      <c r="A498" s="5">
        <f>490</f>
      </c>
      <c r="B498" s="5" t="s">
        <v>504</v>
      </c>
      <c r="C498" s="5" t="s">
        <v>11</v>
      </c>
      <c r="D498" s="5" t="s">
        <v>12</v>
      </c>
      <c r="E498" s="5" t="s">
        <v>214</v>
      </c>
    </row>
    <row r="499" spans="1:5" x14ac:dyDescent="0.25">
      <c r="A499" s="5">
        <f>491</f>
      </c>
      <c r="B499" s="5" t="s">
        <v>505</v>
      </c>
      <c r="C499" s="5" t="s">
        <v>11</v>
      </c>
      <c r="D499" s="5" t="s">
        <v>12</v>
      </c>
      <c r="E499" s="5" t="s">
        <v>214</v>
      </c>
    </row>
    <row r="500" spans="1:5" x14ac:dyDescent="0.25">
      <c r="A500" s="5">
        <f>492</f>
      </c>
      <c r="B500" s="5" t="s">
        <v>506</v>
      </c>
      <c r="C500" s="5" t="s">
        <v>11</v>
      </c>
      <c r="D500" s="5" t="s">
        <v>12</v>
      </c>
      <c r="E500" s="5" t="s">
        <v>214</v>
      </c>
    </row>
    <row r="501" spans="1:5" x14ac:dyDescent="0.25">
      <c r="A501" s="5">
        <f>493</f>
      </c>
      <c r="B501" s="5" t="s">
        <v>507</v>
      </c>
      <c r="C501" s="5" t="s">
        <v>11</v>
      </c>
      <c r="D501" s="5" t="s">
        <v>12</v>
      </c>
      <c r="E501" s="5" t="s">
        <v>214</v>
      </c>
    </row>
    <row r="502" spans="1:5" x14ac:dyDescent="0.25">
      <c r="A502" s="5">
        <f>494</f>
      </c>
      <c r="B502" s="5" t="s">
        <v>508</v>
      </c>
      <c r="C502" s="5" t="s">
        <v>11</v>
      </c>
      <c r="D502" s="5" t="s">
        <v>12</v>
      </c>
      <c r="E502" s="5" t="s">
        <v>214</v>
      </c>
    </row>
    <row r="503" spans="1:5" x14ac:dyDescent="0.25">
      <c r="A503" s="5">
        <f>495</f>
      </c>
      <c r="B503" s="5" t="s">
        <v>509</v>
      </c>
      <c r="C503" s="5" t="s">
        <v>11</v>
      </c>
      <c r="D503" s="5" t="s">
        <v>12</v>
      </c>
      <c r="E503" s="5" t="s">
        <v>214</v>
      </c>
    </row>
    <row r="504" spans="1:5" x14ac:dyDescent="0.25">
      <c r="A504" s="5">
        <f>496</f>
      </c>
      <c r="B504" s="5" t="s">
        <v>510</v>
      </c>
      <c r="C504" s="5" t="s">
        <v>11</v>
      </c>
      <c r="D504" s="5" t="s">
        <v>12</v>
      </c>
      <c r="E504" s="5" t="s">
        <v>214</v>
      </c>
    </row>
    <row r="505" spans="1:5" x14ac:dyDescent="0.25">
      <c r="A505" s="5">
        <f>497</f>
      </c>
      <c r="B505" s="5" t="s">
        <v>511</v>
      </c>
      <c r="C505" s="5" t="s">
        <v>11</v>
      </c>
      <c r="D505" s="5" t="s">
        <v>12</v>
      </c>
      <c r="E505" s="5" t="s">
        <v>214</v>
      </c>
    </row>
    <row r="506" spans="1:5" x14ac:dyDescent="0.25">
      <c r="A506" s="5">
        <f>498</f>
      </c>
      <c r="B506" s="5" t="s">
        <v>512</v>
      </c>
      <c r="C506" s="5" t="s">
        <v>11</v>
      </c>
      <c r="D506" s="5" t="s">
        <v>12</v>
      </c>
      <c r="E506" s="5" t="s">
        <v>214</v>
      </c>
    </row>
    <row r="507" spans="1:5" x14ac:dyDescent="0.25">
      <c r="A507" s="5">
        <f>499</f>
      </c>
      <c r="B507" s="5" t="s">
        <v>513</v>
      </c>
      <c r="C507" s="5" t="s">
        <v>11</v>
      </c>
      <c r="D507" s="5" t="s">
        <v>12</v>
      </c>
      <c r="E507" s="5" t="s">
        <v>214</v>
      </c>
    </row>
    <row r="508" spans="1:5" x14ac:dyDescent="0.25">
      <c r="A508" s="5">
        <f>500</f>
      </c>
      <c r="B508" s="5" t="s">
        <v>514</v>
      </c>
      <c r="C508" s="5" t="s">
        <v>11</v>
      </c>
      <c r="D508" s="5" t="s">
        <v>12</v>
      </c>
      <c r="E508" s="5" t="s">
        <v>214</v>
      </c>
    </row>
    <row r="509" spans="1:5" x14ac:dyDescent="0.25">
      <c r="A509" s="5">
        <f>501</f>
      </c>
      <c r="B509" s="5" t="s">
        <v>515</v>
      </c>
      <c r="C509" s="5" t="s">
        <v>11</v>
      </c>
      <c r="D509" s="5" t="s">
        <v>12</v>
      </c>
      <c r="E509" s="5" t="s">
        <v>214</v>
      </c>
    </row>
    <row r="510" spans="1:5" x14ac:dyDescent="0.25">
      <c r="A510" s="5">
        <f>502</f>
      </c>
      <c r="B510" s="5" t="s">
        <v>516</v>
      </c>
      <c r="C510" s="5" t="s">
        <v>11</v>
      </c>
      <c r="D510" s="5" t="s">
        <v>12</v>
      </c>
      <c r="E510" s="5" t="s">
        <v>214</v>
      </c>
    </row>
    <row r="511" spans="1:5" x14ac:dyDescent="0.25">
      <c r="A511" s="5">
        <f>503</f>
      </c>
      <c r="B511" s="5" t="s">
        <v>517</v>
      </c>
      <c r="C511" s="5" t="s">
        <v>11</v>
      </c>
      <c r="D511" s="5" t="s">
        <v>12</v>
      </c>
      <c r="E511" s="5" t="s">
        <v>214</v>
      </c>
    </row>
    <row r="512" spans="1:5" x14ac:dyDescent="0.25">
      <c r="A512" s="5">
        <f>504</f>
      </c>
      <c r="B512" s="5" t="s">
        <v>518</v>
      </c>
      <c r="C512" s="5" t="s">
        <v>11</v>
      </c>
      <c r="D512" s="5" t="s">
        <v>12</v>
      </c>
      <c r="E512" s="5" t="s">
        <v>214</v>
      </c>
    </row>
    <row r="513" spans="1:5" x14ac:dyDescent="0.25">
      <c r="A513" s="5">
        <f>505</f>
      </c>
      <c r="B513" s="5" t="s">
        <v>519</v>
      </c>
      <c r="C513" s="5" t="s">
        <v>11</v>
      </c>
      <c r="D513" s="5" t="s">
        <v>12</v>
      </c>
      <c r="E513" s="5" t="s">
        <v>214</v>
      </c>
    </row>
    <row r="514" spans="1:5" x14ac:dyDescent="0.25">
      <c r="A514" s="5">
        <f>506</f>
      </c>
      <c r="B514" s="5" t="s">
        <v>520</v>
      </c>
      <c r="C514" s="5" t="s">
        <v>11</v>
      </c>
      <c r="D514" s="5" t="s">
        <v>12</v>
      </c>
      <c r="E514" s="5" t="s">
        <v>214</v>
      </c>
    </row>
    <row r="515" spans="1:5" x14ac:dyDescent="0.25">
      <c r="A515" s="5">
        <f>507</f>
      </c>
      <c r="B515" s="5" t="s">
        <v>521</v>
      </c>
      <c r="C515" s="5" t="s">
        <v>11</v>
      </c>
      <c r="D515" s="5" t="s">
        <v>12</v>
      </c>
      <c r="E515" s="5" t="s">
        <v>214</v>
      </c>
    </row>
    <row r="516" spans="1:5" x14ac:dyDescent="0.25">
      <c r="A516" s="5">
        <f>508</f>
      </c>
      <c r="B516" s="5" t="s">
        <v>522</v>
      </c>
      <c r="C516" s="5" t="s">
        <v>11</v>
      </c>
      <c r="D516" s="5" t="s">
        <v>12</v>
      </c>
      <c r="E516" s="5" t="s">
        <v>214</v>
      </c>
    </row>
    <row r="517" spans="1:5" x14ac:dyDescent="0.25">
      <c r="A517" s="5">
        <f>509</f>
      </c>
      <c r="B517" s="5" t="s">
        <v>523</v>
      </c>
      <c r="C517" s="5" t="s">
        <v>11</v>
      </c>
      <c r="D517" s="5" t="s">
        <v>12</v>
      </c>
      <c r="E517" s="5" t="s">
        <v>214</v>
      </c>
    </row>
    <row r="518" spans="1:5" x14ac:dyDescent="0.25">
      <c r="A518" s="5">
        <f>510</f>
      </c>
      <c r="B518" s="5" t="s">
        <v>524</v>
      </c>
      <c r="C518" s="5" t="s">
        <v>11</v>
      </c>
      <c r="D518" s="5" t="s">
        <v>12</v>
      </c>
      <c r="E518" s="5" t="s">
        <v>214</v>
      </c>
    </row>
    <row r="519" spans="1:5" x14ac:dyDescent="0.25">
      <c r="A519" s="5">
        <f>511</f>
      </c>
      <c r="B519" s="5" t="s">
        <v>525</v>
      </c>
      <c r="C519" s="5" t="s">
        <v>11</v>
      </c>
      <c r="D519" s="5" t="s">
        <v>12</v>
      </c>
      <c r="E519" s="5" t="s">
        <v>214</v>
      </c>
    </row>
    <row r="520" spans="1:5" x14ac:dyDescent="0.25">
      <c r="A520" s="5">
        <f>512</f>
      </c>
      <c r="B520" s="5" t="s">
        <v>526</v>
      </c>
      <c r="C520" s="5" t="s">
        <v>11</v>
      </c>
      <c r="D520" s="5" t="s">
        <v>12</v>
      </c>
      <c r="E520" s="5" t="s">
        <v>214</v>
      </c>
    </row>
    <row r="521" spans="1:5" x14ac:dyDescent="0.25">
      <c r="A521" s="5">
        <f>513</f>
      </c>
      <c r="B521" s="5" t="s">
        <v>527</v>
      </c>
      <c r="C521" s="5" t="s">
        <v>11</v>
      </c>
      <c r="D521" s="5" t="s">
        <v>12</v>
      </c>
      <c r="E521" s="5" t="s">
        <v>214</v>
      </c>
    </row>
    <row r="522" spans="1:5" x14ac:dyDescent="0.25">
      <c r="A522" s="5">
        <f>514</f>
      </c>
      <c r="B522" s="5" t="s">
        <v>528</v>
      </c>
      <c r="C522" s="5" t="s">
        <v>11</v>
      </c>
      <c r="D522" s="5" t="s">
        <v>12</v>
      </c>
      <c r="E522" s="5" t="s">
        <v>214</v>
      </c>
    </row>
    <row r="523" spans="1:5" x14ac:dyDescent="0.25">
      <c r="A523" s="5">
        <f>515</f>
      </c>
      <c r="B523" s="5" t="s">
        <v>529</v>
      </c>
      <c r="C523" s="5" t="s">
        <v>11</v>
      </c>
      <c r="D523" s="5" t="s">
        <v>12</v>
      </c>
      <c r="E523" s="5" t="s">
        <v>214</v>
      </c>
    </row>
    <row r="524" spans="1:5" x14ac:dyDescent="0.25">
      <c r="A524" s="5">
        <f>516</f>
      </c>
      <c r="B524" s="5" t="s">
        <v>530</v>
      </c>
      <c r="C524" s="5" t="s">
        <v>11</v>
      </c>
      <c r="D524" s="5" t="s">
        <v>12</v>
      </c>
      <c r="E524" s="5" t="s">
        <v>214</v>
      </c>
    </row>
    <row r="525" spans="1:5" x14ac:dyDescent="0.25">
      <c r="A525" s="5">
        <f>517</f>
      </c>
      <c r="B525" s="5" t="s">
        <v>531</v>
      </c>
      <c r="C525" s="5" t="s">
        <v>11</v>
      </c>
      <c r="D525" s="5" t="s">
        <v>12</v>
      </c>
      <c r="E525" s="5" t="s">
        <v>214</v>
      </c>
    </row>
    <row r="526" spans="1:5" x14ac:dyDescent="0.25">
      <c r="A526" s="5">
        <f>518</f>
      </c>
      <c r="B526" s="5" t="s">
        <v>532</v>
      </c>
      <c r="C526" s="5" t="s">
        <v>11</v>
      </c>
      <c r="D526" s="5" t="s">
        <v>12</v>
      </c>
      <c r="E526" s="5" t="s">
        <v>214</v>
      </c>
    </row>
    <row r="527" spans="1:5" x14ac:dyDescent="0.25">
      <c r="A527" s="5">
        <f>519</f>
      </c>
      <c r="B527" s="5" t="s">
        <v>533</v>
      </c>
      <c r="C527" s="5" t="s">
        <v>11</v>
      </c>
      <c r="D527" s="5" t="s">
        <v>12</v>
      </c>
      <c r="E527" s="5" t="s">
        <v>214</v>
      </c>
    </row>
    <row r="528" spans="1:5" x14ac:dyDescent="0.25">
      <c r="A528" s="5">
        <f>520</f>
      </c>
      <c r="B528" s="5" t="s">
        <v>534</v>
      </c>
      <c r="C528" s="5" t="s">
        <v>11</v>
      </c>
      <c r="D528" s="5" t="s">
        <v>12</v>
      </c>
      <c r="E528" s="5" t="s">
        <v>214</v>
      </c>
    </row>
    <row r="529" spans="1:5" x14ac:dyDescent="0.25">
      <c r="A529" s="5">
        <f>521</f>
      </c>
      <c r="B529" s="5" t="s">
        <v>535</v>
      </c>
      <c r="C529" s="5" t="s">
        <v>11</v>
      </c>
      <c r="D529" s="5" t="s">
        <v>12</v>
      </c>
      <c r="E529" s="5" t="s">
        <v>214</v>
      </c>
    </row>
    <row r="530" spans="1:5" x14ac:dyDescent="0.25">
      <c r="A530" s="5">
        <f>522</f>
      </c>
      <c r="B530" s="5" t="s">
        <v>536</v>
      </c>
      <c r="C530" s="5" t="s">
        <v>11</v>
      </c>
      <c r="D530" s="5" t="s">
        <v>12</v>
      </c>
      <c r="E530" s="5" t="s">
        <v>214</v>
      </c>
    </row>
    <row r="531" spans="1:5" x14ac:dyDescent="0.25">
      <c r="A531" s="5">
        <f>523</f>
      </c>
      <c r="B531" s="5" t="s">
        <v>537</v>
      </c>
      <c r="C531" s="5" t="s">
        <v>11</v>
      </c>
      <c r="D531" s="5" t="s">
        <v>12</v>
      </c>
      <c r="E531" s="5" t="s">
        <v>214</v>
      </c>
    </row>
    <row r="532" spans="1:5" x14ac:dyDescent="0.25">
      <c r="A532" s="5">
        <f>524</f>
      </c>
      <c r="B532" s="5" t="s">
        <v>538</v>
      </c>
      <c r="C532" s="5" t="s">
        <v>11</v>
      </c>
      <c r="D532" s="5" t="s">
        <v>12</v>
      </c>
      <c r="E532" s="5" t="s">
        <v>214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214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214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214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214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214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214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214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214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214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214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214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214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214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214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214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214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214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214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214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214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214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214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214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214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214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214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214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214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214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214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219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219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219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219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219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219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219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219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219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219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719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720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722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723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724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725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726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727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728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729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730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731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732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733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734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735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736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737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738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739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740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741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742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743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744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745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746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747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748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749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750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751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752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753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754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755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756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757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758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759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760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761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762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763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764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765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766</v>
      </c>
      <c r="C760" s="5" t="s">
        <v>11</v>
      </c>
      <c r="D760" s="5" t="s">
        <v>12</v>
      </c>
      <c r="E760" s="5" t="s">
        <v>214</v>
      </c>
    </row>
    <row r="761" spans="1:5" x14ac:dyDescent="0.25">
      <c r="A761" s="5">
        <f>753</f>
      </c>
      <c r="B761" s="5" t="s">
        <v>767</v>
      </c>
      <c r="C761" s="5" t="s">
        <v>11</v>
      </c>
      <c r="D761" s="5" t="s">
        <v>12</v>
      </c>
      <c r="E761" s="5" t="s">
        <v>214</v>
      </c>
    </row>
    <row r="762" spans="1:6" x14ac:dyDescent="0.25">
      <c r="A762" s="6" t="s">
        <v>768</v>
      </c>
      <c r="B762" s="7" t="s">
        <v>769</v>
      </c>
      <c r="C762" s="7" t="s">
        <v>769</v>
      </c>
      <c r="D762" s="7">
        <f>=sum(D9:D761)</f>
      </c>
      <c r="E762" s="7">
        <f>=sum(E9:E761)</f>
      </c>
      <c r="F762">
        <f>=sum(F9:F761)</f>
      </c>
    </row>
    <row r="763" spans="8:8" x14ac:dyDescent="0.25">
      <c r="H763" s="8" t="s">
        <v>770</v>
      </c>
    </row>
    <row r="764" spans="1:8" x14ac:dyDescent="0.25">
      <c r="A764" s="9" t="s">
        <v>771</v>
      </c>
      <c r="E764" s="9" t="s">
        <v>772</v>
      </c>
      <c r="H764" s="9" t="s">
        <v>773</v>
      </c>
    </row>
    <row r="765" spans="1:8" x14ac:dyDescent="0.25">
      <c r="A765" s="10" t="s">
        <v>774</v>
      </c>
      <c r="E765" s="10" t="s">
        <v>774</v>
      </c>
      <c r="H765" s="10" t="s">
        <v>774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2022-11-10T08:27:15Z</dcterms:created>
  <dcterms:modified xsi:type="dcterms:W3CDTF">2022-11-10T08:27:15Z</dcterms:modified>
</cp:coreProperties>
</file>