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<sst xmlns="http://schemas.openxmlformats.org/spreadsheetml/2006/main" count="31073" uniqueCount="7782">
  <si>
    <t>Công ty tổ hợp cơ khí</t>
  </si>
  <si>
    <t>Địa chỉ:  Thaco Chu Lai</t>
  </si>
  <si>
    <t>Hotline: + 090 180 64 11</t>
  </si>
  <si>
    <t>BÁO CÁO SẢN XUẤT</t>
  </si>
  <si>
    <t>Ngày in biểu: Thứ bảy,12/11/2022 10:48:2</t>
  </si>
  <si>
    <t>STT</t>
  </si>
  <si>
    <t>Thời gian</t>
  </si>
  <si>
    <t>Khu vực</t>
  </si>
  <si>
    <t>Tên thiết bị</t>
  </si>
  <si>
    <t>Loại lỗi</t>
  </si>
  <si>
    <t>2022-11-11 18:29:58</t>
  </si>
  <si>
    <t>khu vực 1</t>
  </si>
  <si>
    <t>BN03</t>
  </si>
  <si>
    <t xml:space="preserve"> 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</si>
  <si>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</si>
  <si>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</si>
  <si>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</si>
  <si>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</si>
  <si>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</si>
  <si>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</si>
  <si>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</si>
  <si>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</si>
  <si>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</si>
  <si>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</si>
  <si>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</si>
  <si>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</si>
  <si>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</si>
  <si>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</si>
  <si>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</si>
  <si>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</si>
  <si>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</si>
  <si>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</si>
  <si>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</si>
  <si>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</si>
  <si>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</si>
  <si>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</si>
  <si>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</si>
  <si>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</si>
  <si>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</si>
  <si>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</si>
  <si>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</si>
  <si>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</si>
  <si>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</si>
  <si>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</si>
  <si>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</si>
  <si>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</si>
  <si>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</si>
  <si>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</si>
  <si>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</si>
  <si>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</si>
  <si>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</si>
  <si>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</si>
  <si>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</si>
  <si>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</si>
  <si>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</si>
  <si>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</si>
  <si>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</si>
  <si>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</si>
  <si>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</si>
  <si>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</si>
  <si>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</si>
  <si>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</si>
  <si>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</si>
  <si>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</si>
  <si>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</si>
  <si>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</si>
  <si>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</si>
  <si>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</si>
  <si>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</si>
  <si>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</si>
  <si>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</si>
  <si>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</si>
  <si>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</si>
  <si>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</si>
  <si>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</si>
  <si>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</si>
  <si>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</si>
  <si>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</si>
  <si>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</si>
  <si>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</si>
  <si>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</si>
  <si>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</si>
  <si>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</si>
  <si>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</si>
  <si>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</si>
  <si>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</si>
  <si>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</si>
  <si>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</si>
  <si>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</si>
  <si>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</si>
  <si>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</si>
  <si>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</si>
  <si>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</si>
  <si>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</si>
  <si>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</si>
  <si>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</si>
  <si>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</si>
  <si>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</si>
  <si>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</si>
  <si>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</si>
  <si>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</si>
  <si>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</si>
  <si>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</si>
  <si>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</si>
  <si>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</si>
  <si>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</si>
  <si>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</si>
  <si>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</si>
  <si>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</si>
  <si>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</si>
  <si>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</si>
  <si>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</si>
  <si>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</si>
  <si>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</si>
  <si>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</si>
  <si>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</si>
  <si>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</si>
  <si>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</si>
  <si>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</si>
  <si>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</si>
  <si>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</si>
  <si>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</si>
  <si>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</si>
  <si>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</si>
  <si>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</si>
  <si>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</si>
  <si>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</si>
  <si>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</si>
  <si>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</si>
  <si>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</si>
  <si>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</si>
  <si>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</si>
  <si>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</si>
  <si>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</si>
  <si>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</si>
  <si>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</si>
  <si>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</si>
  <si>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</si>
  <si>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</si>
  <si>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</si>
  <si>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</si>
  <si>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</si>
  <si>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</si>
  <si>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</si>
  <si>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</si>
  <si>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</si>
  <si>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</si>
  <si>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</si>
  <si>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</si>
  <si>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</si>
  <si>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</si>
  <si>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</si>
  <si>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</si>
  <si>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</si>
  <si>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</si>
  <si>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</si>
  <si>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</si>
  <si>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</si>
  <si>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</si>
  <si>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</si>
  <si>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</si>
  <si>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</si>
  <si>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</si>
  <si>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</si>
  <si>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</si>
  <si>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</si>
  <si>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</si>
  <si>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</si>
  <si>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</si>
  <si>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</si>
  <si>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</si>
  <si>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</si>
  <si>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</si>
  <si>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</si>
  <si>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</si>
  <si>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</si>
  <si>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</si>
  <si>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</si>
  <si>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</si>
  <si>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</si>
  <si>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</si>
  <si>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</si>
  <si>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</si>
  <si>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</si>
  <si>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</si>
  <si>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</si>
  <si>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</si>
  <si>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</si>
  <si>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</si>
  <si>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</si>
  <si>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</si>
  <si>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</si>
  <si>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</si>
  <si>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</si>
  <si>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</si>
  <si>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</si>
  <si>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</si>
  <si>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</si>
  <si>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</si>
  <si>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</si>
  <si>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</si>
  <si>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</si>
  <si>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</si>
  <si>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</si>
  <si>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</si>
  <si>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</si>
  <si>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</si>
  <si>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</si>
  <si>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</si>
  <si>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</si>
  <si>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</si>
  <si>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</si>
  <si>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</si>
  <si>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</si>
  <si>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</si>
  <si>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</si>
  <si>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</si>
  <si>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</si>
  <si>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</si>
  <si>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</si>
  <si>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</si>
  <si>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</si>
  <si>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</si>
  <si>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</si>
  <si>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</si>
  <si>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</si>
  <si>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</si>
  <si>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</si>
  <si>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</si>
  <si>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</si>
  <si>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</si>
  <si>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</si>
  <si>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</si>
  <si>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</si>
  <si>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</si>
  <si>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</si>
  <si>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</si>
  <si>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</si>
  <si>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</si>
  <si>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</si>
  <si>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</si>
  <si>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</si>
  <si>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</si>
  <si>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</si>
  <si>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</si>
  <si>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</si>
  <si>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</si>
  <si>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</si>
  <si>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</si>
  <si>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</si>
  <si>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</si>
  <si>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</si>
  <si>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</si>
  <si>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</si>
  <si>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</si>
  <si>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</si>
  <si>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</si>
  <si>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</si>
  <si>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</si>
  <si>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</si>
  <si>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</si>
  <si>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</si>
  <si>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</si>
  <si>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</si>
  <si>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</si>
  <si>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</si>
  <si>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</si>
  <si>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</si>
  <si>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</si>
  <si>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</si>
  <si>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</si>
  <si>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</si>
  <si>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</si>
  <si>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</si>
  <si>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</si>
  <si>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</si>
  <si>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</si>
  <si>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</si>
  <si>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</si>
  <si>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</si>
  <si>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</si>
  <si>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</si>
  <si>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</si>
  <si>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</si>
  <si>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</si>
  <si>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</si>
  <si>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</si>
  <si>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</si>
  <si>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</si>
  <si>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</si>
  <si>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</si>
  <si>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</si>
  <si>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</si>
  <si>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</si>
  <si>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</si>
  <si>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</si>
  <si>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</si>
  <si>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</si>
  <si>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</si>
  <si>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</si>
  <si>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</si>
  <si>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</si>
  <si>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</si>
  <si>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</si>
  <si>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</si>
  <si>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</si>
  <si>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</si>
  <si>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</si>
  <si>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</si>
  <si>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</si>
  <si>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</si>
  <si>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</si>
  <si>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</si>
  <si>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</si>
  <si>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</si>
  <si>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</si>
  <si>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</si>
  <si>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</si>
  <si>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</si>
  <si>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</si>
  <si>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</si>
  <si>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</si>
  <si>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</si>
  <si>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</si>
  <si>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</si>
  <si>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</si>
  <si>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</si>
  <si>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</si>
  <si>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</si>
  <si>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</si>
  <si>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</si>
  <si>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</si>
  <si>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</si>
  <si>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</si>
  <si>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</si>
  <si>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</si>
  <si>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</si>
  <si>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</si>
  <si>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</si>
  <si>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</si>
  <si>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</si>
  <si>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</si>
  <si>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</si>
  <si>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</si>
  <si>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</si>
  <si>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</si>
  <si>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</si>
  <si>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</si>
  <si>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</si>
  <si>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</si>
  <si>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</si>
  <si>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</si>
  <si>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</si>
  <si>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</si>
  <si>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</si>
  <si>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</si>
  <si>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</si>
  <si>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</si>
  <si>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</si>
  <si>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</si>
  <si>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</si>
  <si>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</si>
  <si>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</si>
  <si>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</si>
  <si>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</si>
  <si>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</si>
  <si>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</si>
  <si>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</si>
  <si>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</si>
  <si>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</si>
  <si>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</si>
  <si>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</si>
  <si>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</si>
  <si>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</si>
  <si>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</si>
  <si>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</si>
  <si>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</si>
  <si>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</si>
  <si>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</si>
  <si>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</si>
  <si>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</si>
  <si>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</si>
  <si>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</si>
  <si>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</si>
  <si>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</si>
  <si>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</si>
  <si>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</si>
  <si>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</si>
  <si>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</si>
  <si>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</si>
  <si>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</si>
  <si>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</si>
  <si>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</si>
  <si>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</si>
  <si>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</si>
  <si>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</si>
  <si>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</si>
  <si>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</si>
  <si>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</si>
  <si>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</si>
  <si>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</si>
  <si>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</si>
  <si>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</si>
  <si>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</si>
  <si>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</si>
  <si>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</si>
  <si>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</si>
  <si>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</si>
  <si>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</si>
  <si>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</si>
  <si>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</si>
  <si>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</si>
  <si>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</si>
  <si>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</si>
  <si>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</si>
  <si>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</si>
  <si>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</si>
  <si>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</si>
  <si>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</si>
  <si>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</si>
  <si>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</si>
  <si>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</si>
  <si>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</si>
  <si>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</si>
  <si>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</si>
  <si>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</si>
  <si>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</si>
  <si>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</si>
  <si>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</si>
  <si>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</si>
  <si>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</si>
  <si>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</si>
  <si>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</si>
  <si>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</si>
  <si>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</si>
  <si>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</si>
  <si>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</si>
  <si>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</si>
  <si>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</si>
  <si>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</si>
  <si>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</si>
  <si>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</si>
  <si>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</si>
  <si>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</si>
  <si>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</si>
  <si>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</si>
  <si>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</si>
  <si>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</si>
  <si>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</si>
  <si>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</si>
  <si>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</si>
  <si>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</si>
  <si>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</si>
  <si>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</si>
  <si>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</si>
  <si>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</si>
  <si>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</si>
  <si>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</si>
  <si>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</si>
  <si>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</si>
  <si>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</si>
  <si>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</si>
  <si>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</si>
  <si>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</si>
  <si>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</si>
  <si>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</si>
  <si>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</si>
  <si>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</si>
  <si>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</si>
  <si>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</si>
  <si>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</si>
  <si>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</si>
  <si>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</si>
  <si>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</si>
  <si>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</si>
  <si>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</si>
  <si>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</si>
  <si>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</si>
  <si>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</si>
  <si>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</si>
  <si>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</si>
  <si>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</si>
  <si>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</si>
  <si>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</si>
  <si>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</si>
  <si>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</si>
  <si>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</si>
  <si>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</si>
  <si>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</si>
  <si>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</si>
  <si>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</si>
  <si>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</si>
  <si>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</si>
  <si>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</si>
  <si>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</si>
  <si>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</si>
  <si>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</si>
  <si>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</si>
  <si>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</si>
  <si>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</si>
  <si>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</si>
  <si>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</si>
  <si>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</si>
  <si>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</si>
  <si>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</si>
  <si>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</si>
  <si>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</si>
  <si>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</si>
  <si>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</si>
  <si>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</si>
  <si>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</si>
  <si>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</si>
  <si>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</si>
  <si>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</si>
  <si>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</si>
  <si>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</si>
  <si>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</si>
  <si>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</si>
  <si>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</si>
  <si>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</si>
  <si>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</si>
  <si>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</si>
  <si>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</si>
  <si>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</si>
  <si>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</si>
  <si>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</si>
  <si>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</si>
  <si>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</si>
  <si>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</si>
  <si>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</si>
  <si>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</si>
  <si>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</si>
  <si>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</si>
  <si>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</si>
  <si>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</si>
  <si>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</si>
  <si>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</si>
  <si>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</si>
  <si>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</si>
  <si>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</si>
  <si>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</si>
  <si>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</si>
  <si>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</si>
  <si>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</si>
  <si>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</si>
  <si>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</si>
  <si>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</si>
  <si>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</si>
  <si>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</si>
  <si>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</si>
  <si>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</si>
  <si>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</si>
  <si>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</si>
  <si>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</si>
  <si>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</si>
  <si>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</si>
  <si>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</si>
  <si>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</si>
  <si>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</si>
  <si>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</si>
  <si>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</si>
  <si>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</si>
  <si>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</si>
  <si>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</si>
  <si>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</si>
  <si>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</si>
  <si>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</si>
  <si>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</si>
  <si>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</si>
  <si>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</si>
  <si>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</si>
  <si>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</si>
  <si>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</si>
  <si>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</si>
  <si>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</si>
  <si>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</si>
  <si>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</si>
  <si>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</si>
  <si>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</si>
  <si>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</si>
  <si>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</si>
  <si>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</si>
  <si>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</si>
  <si>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</si>
  <si>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</si>
  <si>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</si>
  <si>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</si>
  <si>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</si>
  <si>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</si>
  <si>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</si>
  <si>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</si>
  <si>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</si>
  <si>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</si>
  <si>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</si>
  <si>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</si>
  <si>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</si>
  <si>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</si>
  <si>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</si>
  <si>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</si>
  <si>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</si>
  <si>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</si>
  <si>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</si>
  <si>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</si>
  <si>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</si>
  <si>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</si>
  <si>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</si>
  <si>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</si>
  <si>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</si>
  <si>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</si>
  <si>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</si>
  <si>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</si>
  <si>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</si>
  <si>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</si>
  <si>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</si>
  <si>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</si>
  <si>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</si>
  <si>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</si>
  <si>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</si>
  <si>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</si>
  <si>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</si>
  <si>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</si>
  <si>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</si>
  <si>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</si>
  <si>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</si>
  <si>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</si>
  <si>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</si>
  <si>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</si>
  <si>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</si>
  <si>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</si>
  <si>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</si>
  <si>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</si>
  <si>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</si>
  <si>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</si>
  <si>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</si>
  <si>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</si>
  <si>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</si>
  <si>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</si>
  <si>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</si>
  <si>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</si>
  <si>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</si>
  <si>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</si>
  <si>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</si>
  <si>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</si>
  <si>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</si>
  <si>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</si>
  <si>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</si>
  <si>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</si>
  <si>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</si>
  <si>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</si>
  <si>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</si>
  <si>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</si>
  <si>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</si>
  <si>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</si>
  <si>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</si>
  <si>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</si>
  <si>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</si>
  <si>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</si>
  <si>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</si>
  <si>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</si>
  <si>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</si>
  <si>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</si>
  <si>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</si>
  <si>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</si>
  <si>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</si>
  <si>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</si>
  <si>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</si>
  <si>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</si>
  <si>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</si>
  <si>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</si>
  <si>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</si>
  <si>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</si>
  <si>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</si>
  <si>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</si>
  <si>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</si>
  <si>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</si>
  <si>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</si>
  <si>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</si>
  <si>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</si>
  <si>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</si>
  <si>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</si>
  <si>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</si>
  <si>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</si>
  <si>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</si>
  <si>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</si>
  <si>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</si>
  <si>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</si>
  <si>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</si>
  <si>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</si>
  <si>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</si>
  <si>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</si>
  <si>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</si>
  <si>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</si>
  <si>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</si>
  <si>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</si>
  <si>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</si>
  <si>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</si>
  <si>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</si>
  <si>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</si>
  <si>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</si>
  <si>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</si>
  <si>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</si>
  <si>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</si>
  <si>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</si>
  <si>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</si>
  <si>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</si>
  <si>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</si>
  <si>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</si>
  <si>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</si>
  <si>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</si>
  <si>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</si>
  <si>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</si>
  <si>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</si>
  <si>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</si>
  <si>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</si>
  <si>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</si>
  <si>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</si>
  <si>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</si>
  <si>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</si>
  <si>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</si>
  <si>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</si>
  <si>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</si>
  <si>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</si>
  <si>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</si>
  <si>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</si>
  <si>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</si>
  <si>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</si>
  <si>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</si>
  <si>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</si>
  <si>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</si>
  <si>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</si>
  <si>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</si>
  <si>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</si>
  <si>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</si>
  <si>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</si>
  <si>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</si>
  <si>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</si>
  <si>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</si>
  <si>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</si>
  <si>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</si>
  <si>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</si>
  <si>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</si>
  <si>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</si>
  <si>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</si>
  <si>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</si>
  <si>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</si>
  <si>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</si>
  <si>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</si>
  <si>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</si>
  <si>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</si>
  <si>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</si>
  <si>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</si>
  <si>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</si>
  <si>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</si>
  <si>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</si>
  <si>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</si>
  <si>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</si>
  <si>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</si>
  <si>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</si>
  <si>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</si>
  <si>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</si>
  <si>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</si>
  <si>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</si>
  <si>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</si>
  <si>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</si>
  <si>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</si>
  <si>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</si>
  <si>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</si>
  <si>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</si>
  <si>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</si>
  <si>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</si>
  <si>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</si>
  <si>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</si>
  <si>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</si>
  <si>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</si>
  <si>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</si>
  <si>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</si>
  <si>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</si>
  <si>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</si>
  <si>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</si>
  <si>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</si>
  <si>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</si>
  <si>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</si>
  <si>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</si>
  <si>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</si>
  <si>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</si>
  <si>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</si>
  <si>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</si>
  <si>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</si>
  <si>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</si>
  <si>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</si>
  <si>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</si>
  <si>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</si>
  <si>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</si>
  <si>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</si>
  <si>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</si>
  <si>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</si>
  <si>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</si>
  <si>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</si>
  <si>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</si>
  <si>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</si>
  <si>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</si>
  <si>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</si>
  <si>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</si>
  <si>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</si>
  <si>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</si>
  <si>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</si>
  <si>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</si>
  <si>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</si>
  <si>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</si>
  <si>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</si>
  <si>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</si>
  <si>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</si>
  <si>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</si>
  <si>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</si>
  <si>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</si>
  <si>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</si>
  <si>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</si>
  <si>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</si>
  <si>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</si>
  <si>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</si>
  <si>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</si>
  <si>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</si>
  <si>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</si>
  <si>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</si>
  <si>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</si>
  <si>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</si>
  <si>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</si>
  <si>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</si>
  <si>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</si>
  <si>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</si>
  <si>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</si>
  <si>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</si>
  <si>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</si>
  <si>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</si>
  <si>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</si>
  <si>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</si>
  <si>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</si>
  <si>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</si>
  <si>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</si>
  <si>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</si>
  <si>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</si>
  <si>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</si>
  <si>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</si>
  <si>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</si>
  <si>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</si>
  <si>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</si>
  <si>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</si>
  <si>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</si>
  <si>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</si>
  <si>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</si>
  <si>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</si>
  <si>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</si>
  <si>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</si>
  <si>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</si>
  <si>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</si>
  <si>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</si>
  <si>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</si>
  <si>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</si>
  <si>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</si>
  <si>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</si>
  <si>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</si>
  <si>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</si>
  <si>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</si>
  <si>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</si>
  <si>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</si>
  <si>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</si>
  <si>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</si>
  <si>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</si>
  <si>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</si>
  <si>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</si>
  <si>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</si>
  <si>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</si>
  <si>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</si>
  <si>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</si>
  <si>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</si>
  <si>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</si>
  <si>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</si>
  <si>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</si>
  <si>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</si>
  <si>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</si>
  <si>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</si>
  <si>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</si>
  <si>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</si>
  <si>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</si>
  <si>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</si>
  <si>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</si>
  <si>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</si>
  <si>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</si>
  <si>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</si>
  <si>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</si>
  <si>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</si>
  <si>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</si>
  <si>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</si>
  <si>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</si>
  <si>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</si>
  <si>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</si>
  <si>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</si>
  <si>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</si>
  <si>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</si>
  <si>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</si>
  <si>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</si>
  <si>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</si>
  <si>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</si>
  <si>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</si>
  <si>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</si>
  <si>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</si>
  <si>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</si>
  <si>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</si>
  <si>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</si>
  <si>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</si>
  <si>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</si>
  <si>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</si>
  <si>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</si>
  <si>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</si>
  <si>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</si>
  <si>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</si>
  <si>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</si>
  <si>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</si>
  <si>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</si>
  <si>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</si>
  <si>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</si>
  <si>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</si>
  <si>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</si>
  <si>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</si>
  <si>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</si>
  <si>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</si>
  <si>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</si>
  <si>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</si>
  <si>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</si>
  <si>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</si>
  <si>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</si>
  <si>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</si>
  <si>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</si>
  <si>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</si>
  <si>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</si>
  <si>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</si>
  <si>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</si>
  <si>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</si>
  <si>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</si>
  <si>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</si>
  <si>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</si>
  <si>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</si>
  <si>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</si>
  <si>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</si>
  <si>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</si>
  <si>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</si>
  <si>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</si>
  <si>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</si>
  <si>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</si>
  <si>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</si>
  <si>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</si>
  <si>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</si>
  <si>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</si>
  <si>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</si>
  <si>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</si>
  <si>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</si>
  <si>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</si>
  <si>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</si>
  <si>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</si>
  <si>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</si>
  <si>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</si>
  <si>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</si>
  <si>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</si>
  <si>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</si>
  <si>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</si>
  <si>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</si>
  <si>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</si>
  <si>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</si>
  <si>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</si>
  <si>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</si>
  <si>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</si>
  <si>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</si>
  <si>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</si>
  <si>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</si>
  <si>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</si>
  <si>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</si>
  <si>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</si>
  <si>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</si>
  <si>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</si>
  <si>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</si>
  <si>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</si>
  <si>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</si>
  <si>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</si>
  <si>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</si>
  <si>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</si>
  <si>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</si>
  <si>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</si>
  <si>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</si>
  <si>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</si>
  <si>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</si>
  <si>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</si>
  <si>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</si>
  <si>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</si>
  <si>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</si>
  <si>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</si>
  <si>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</si>
  <si>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</si>
  <si>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</si>
  <si>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</si>
  <si>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</si>
  <si>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</si>
  <si>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</si>
  <si>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</si>
  <si>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</si>
  <si>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</si>
  <si>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</si>
  <si>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</si>
  <si>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</si>
  <si>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</si>
  <si>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</si>
  <si>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</si>
  <si>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</si>
  <si>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</si>
  <si>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</si>
  <si>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</si>
  <si>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</si>
  <si>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</si>
  <si>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</si>
  <si>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</si>
  <si>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</si>
  <si>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</si>
  <si>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</si>
  <si>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</si>
  <si>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</si>
  <si>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</si>
  <si>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</si>
  <si>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</si>
  <si>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</si>
  <si>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</si>
  <si>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</si>
  <si>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</si>
  <si>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</si>
  <si>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</si>
  <si>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</si>
  <si>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</si>
  <si>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</si>
  <si>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</si>
  <si>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</si>
  <si>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</si>
  <si>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</si>
  <si>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</si>
  <si>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</si>
  <si>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</si>
  <si>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</si>
  <si>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</si>
  <si>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</si>
  <si>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</si>
  <si>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</si>
  <si>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</si>
  <si>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</si>
  <si>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</si>
  <si>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</si>
  <si>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</si>
  <si>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</si>
  <si>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</si>
  <si>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</si>
  <si>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</si>
  <si>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</si>
  <si>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</si>
  <si>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</si>
  <si>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</si>
  <si>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</si>
  <si>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</si>
  <si>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</si>
  <si>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</si>
  <si>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</si>
  <si>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</si>
  <si>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</si>
  <si>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</si>
  <si>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</si>
  <si>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</si>
  <si>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</si>
  <si>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</si>
  <si>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</si>
  <si>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</si>
  <si>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</si>
  <si>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</si>
  <si>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</si>
  <si>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</si>
  <si>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</si>
  <si>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</si>
  <si>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</si>
  <si>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</si>
  <si>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</si>
  <si>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</si>
  <si>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</si>
  <si>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</si>
  <si>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</si>
  <si>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</si>
  <si>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</si>
  <si>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</si>
  <si>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</si>
  <si>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</si>
  <si>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</si>
  <si>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</si>
  <si>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</si>
  <si>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</si>
  <si>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</si>
  <si>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</si>
  <si>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</si>
  <si>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</si>
  <si>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</si>
  <si>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</si>
  <si>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</si>
  <si>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</si>
  <si>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</si>
  <si>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</si>
  <si>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</si>
  <si>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</si>
  <si>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</si>
  <si>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</si>
  <si>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</si>
  <si>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</si>
  <si>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</si>
  <si>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</si>
  <si>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</si>
  <si>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</si>
  <si>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</si>
  <si>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</si>
  <si>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</si>
  <si>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</si>
  <si>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</si>
  <si>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</si>
  <si>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</si>
  <si>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</si>
  <si>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</si>
  <si>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</si>
  <si>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</si>
  <si>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</si>
  <si>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</si>
  <si>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</si>
  <si>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</si>
  <si>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</si>
  <si>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</si>
  <si>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</si>
  <si>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</si>
  <si>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</si>
  <si>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</si>
  <si>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</si>
  <si>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</si>
  <si>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</si>
  <si>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</si>
  <si>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</si>
  <si>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</si>
  <si>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</si>
  <si>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</si>
  <si>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</si>
  <si>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</si>
  <si>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</si>
  <si>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</si>
  <si>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</si>
  <si>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</si>
  <si>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</si>
  <si>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</si>
  <si>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</si>
  <si>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</si>
  <si>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</si>
  <si>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</si>
  <si>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</si>
  <si>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</si>
  <si>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</si>
  <si>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</si>
  <si>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</si>
  <si>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</si>
  <si>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</si>
  <si>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</si>
  <si>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</si>
  <si>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</si>
  <si>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</si>
  <si>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</si>
  <si>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</si>
  <si>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</si>
  <si>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</si>
  <si>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</si>
  <si>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</si>
  <si>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</si>
  <si>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</si>
  <si>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</si>
  <si>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</si>
  <si>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</si>
  <si>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</si>
  <si>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</si>
  <si>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</si>
  <si>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</si>
  <si>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</si>
  <si>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</si>
  <si>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</si>
  <si>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</si>
  <si>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</si>
  <si>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</si>
  <si>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</si>
  <si>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</si>
  <si>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</si>
  <si>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</si>
  <si>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</si>
  <si>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</si>
  <si>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</si>
  <si>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</si>
  <si>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</si>
  <si>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</si>
  <si>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</si>
  <si>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</si>
  <si>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</si>
  <si>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</si>
  <si>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</si>
  <si>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</si>
  <si>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</si>
  <si>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</si>
  <si>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</si>
  <si>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</si>
  <si>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</si>
  <si>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</si>
  <si>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</si>
  <si>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</si>
  <si>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</si>
  <si>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</si>
  <si>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</si>
  <si>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</si>
  <si>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</si>
  <si>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</si>
  <si>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</si>
  <si>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</si>
  <si>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</si>
  <si>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</si>
  <si>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</si>
  <si>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</si>
  <si>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</si>
  <si>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</si>
  <si>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</si>
  <si>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</si>
  <si>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</si>
  <si>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</si>
  <si>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</si>
  <si>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</si>
  <si>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</si>
  <si>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</si>
  <si>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</si>
  <si>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</si>
  <si>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</si>
  <si>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</si>
  <si>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</si>
  <si>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</si>
  <si>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</si>
  <si>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</si>
  <si>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</si>
  <si>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</si>
  <si>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</si>
  <si>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</si>
  <si>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</si>
  <si>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</si>
  <si>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</si>
  <si>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</si>
  <si>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</si>
  <si>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</si>
  <si>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</si>
  <si>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</si>
  <si>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</si>
  <si>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</si>
  <si>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</si>
  <si>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</si>
  <si>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</si>
  <si>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</si>
  <si>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</si>
  <si>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</si>
  <si>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</si>
  <si>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</si>
  <si>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</si>
  <si>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</si>
  <si>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</si>
  <si>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</si>
  <si>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</si>
  <si>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</si>
  <si>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</si>
  <si>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</si>
  <si>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</si>
  <si>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</si>
  <si>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</si>
  <si>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</si>
  <si>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</si>
  <si>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</si>
  <si>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</si>
  <si>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</si>
  <si>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</si>
  <si>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</si>
  <si>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</si>
  <si>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</si>
  <si>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</si>
  <si>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</si>
  <si>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</si>
  <si>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</si>
  <si>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</si>
  <si>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</si>
  <si>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</si>
  <si>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</si>
  <si>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</si>
  <si>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</si>
  <si>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</si>
  <si>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</si>
  <si>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</si>
  <si>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</si>
  <si>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</si>
  <si>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</si>
  <si>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</si>
  <si>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</si>
  <si>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</si>
  <si>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</si>
  <si>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</si>
  <si>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</si>
  <si>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</si>
  <si>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</si>
  <si>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</si>
  <si>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</si>
  <si>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</si>
  <si>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</si>
  <si>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</si>
  <si>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</si>
  <si>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</si>
  <si>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</si>
  <si>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</si>
  <si>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</si>
  <si>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</si>
  <si>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</si>
  <si>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</si>
  <si>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</si>
  <si>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</si>
  <si>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</si>
  <si>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</si>
  <si>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</si>
  <si>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</si>
  <si>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</si>
  <si>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</si>
  <si>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</si>
  <si>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</si>
  <si>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</si>
  <si>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</si>
  <si>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</si>
  <si>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</si>
  <si>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</si>
  <si>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</si>
  <si>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</si>
  <si>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</si>
  <si>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</si>
  <si>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</si>
  <si>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</si>
  <si>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</si>
  <si>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</si>
  <si>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</si>
  <si>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</si>
  <si>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</si>
  <si>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</si>
  <si>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</si>
  <si>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</si>
  <si>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</si>
  <si>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</si>
  <si>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</si>
  <si>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</si>
  <si>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</si>
  <si>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</si>
  <si>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</si>
  <si>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</si>
  <si>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</si>
  <si>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</si>
  <si>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</si>
  <si>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</si>
  <si>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</si>
  <si>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</si>
  <si>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</si>
  <si>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</si>
  <si>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</si>
  <si>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</si>
  <si>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</si>
  <si>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</si>
  <si>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</si>
  <si>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</si>
  <si>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</si>
  <si>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</si>
  <si>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</si>
  <si>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</si>
  <si>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</si>
  <si>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</si>
  <si>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</si>
  <si>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</si>
  <si>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</si>
  <si>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</si>
  <si>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</si>
  <si>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</si>
  <si>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</si>
  <si>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</si>
  <si>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</si>
  <si>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</si>
  <si>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</si>
  <si>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</si>
  <si>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</si>
  <si>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</si>
  <si>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</si>
  <si>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</si>
  <si>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</si>
  <si>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</si>
  <si>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</si>
  <si>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</si>
  <si>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</si>
  <si>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</si>
  <si>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</si>
  <si>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</si>
  <si>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</si>
  <si>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</si>
  <si>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</si>
  <si>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</si>
  <si>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</si>
  <si>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</si>
  <si>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</si>
  <si>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</si>
  <si>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</si>
  <si>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</si>
  <si>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</si>
  <si>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</si>
  <si>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</si>
  <si>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</si>
  <si>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</si>
  <si>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</si>
  <si>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</si>
  <si>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</si>
  <si>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</si>
  <si>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</si>
  <si>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</si>
  <si>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</si>
  <si>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</si>
  <si>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</si>
  <si>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</si>
  <si>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</si>
  <si>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</si>
  <si>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</si>
  <si>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</si>
  <si>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</si>
  <si>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</si>
  <si>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</si>
  <si>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</si>
  <si>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</si>
  <si>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</si>
  <si>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</si>
  <si>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</si>
  <si>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</si>
  <si>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</si>
  <si>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</si>
  <si>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</si>
  <si>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</si>
  <si>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</si>
  <si>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</si>
  <si>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</si>
  <si>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</si>
  <si>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</si>
  <si>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</si>
  <si>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</si>
  <si>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</si>
  <si>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</si>
  <si>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</si>
  <si>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</si>
  <si>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</si>
  <si>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</si>
  <si>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</si>
  <si>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</si>
  <si>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</si>
  <si>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</si>
  <si>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</si>
  <si>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</si>
  <si>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</si>
  <si>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</si>
  <si>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</si>
  <si>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</si>
  <si>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</si>
  <si>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</si>
  <si>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</si>
  <si>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</si>
  <si>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</si>
  <si>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</si>
  <si>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</si>
  <si>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</si>
  <si>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</si>
  <si>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</si>
  <si>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</si>
  <si>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</si>
  <si>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</si>
  <si>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</si>
  <si>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</si>
  <si>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</si>
  <si>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</si>
  <si>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</si>
  <si>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</si>
  <si>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</si>
  <si>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</si>
  <si>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</si>
  <si>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</si>
  <si>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</si>
  <si>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</si>
  <si>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</si>
  <si>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</si>
  <si>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</si>
  <si>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</si>
  <si>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</si>
  <si>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</si>
  <si>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</si>
  <si>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</si>
  <si>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</si>
  <si>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</si>
  <si>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</si>
  <si>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</si>
  <si>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</si>
  <si>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</si>
  <si>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</si>
  <si>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</si>
  <si>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</si>
  <si>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</si>
  <si>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</si>
  <si>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</si>
  <si>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</si>
  <si>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</si>
  <si>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</si>
  <si>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</si>
  <si>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</si>
  <si>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</si>
  <si>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</si>
  <si>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</si>
  <si>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</si>
  <si>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</si>
  <si>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</si>
  <si>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</si>
  <si>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</si>
  <si>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</si>
  <si>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</si>
  <si>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</si>
  <si>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</si>
  <si>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</si>
  <si>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</si>
  <si>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</si>
  <si>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</si>
  <si>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</si>
  <si>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</si>
  <si>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</si>
  <si>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</si>
  <si>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</si>
  <si>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</si>
  <si>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</si>
  <si>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</si>
  <si>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</si>
  <si>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</si>
  <si>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</si>
  <si>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</si>
  <si>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</si>
  <si>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</si>
  <si>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</si>
  <si>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</si>
  <si>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</si>
  <si>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</si>
  <si>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</si>
  <si>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</si>
  <si>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</si>
  <si>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</si>
  <si>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</si>
  <si>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</si>
  <si>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</si>
  <si>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</si>
  <si>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</si>
  <si>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</si>
  <si>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</si>
  <si>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</si>
  <si>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</si>
  <si>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</si>
  <si>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</si>
  <si>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</si>
  <si>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</si>
  <si>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</si>
  <si>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</si>
  <si>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</si>
  <si>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</si>
  <si>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</si>
  <si>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</si>
  <si>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</si>
  <si>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</si>
  <si>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</si>
  <si>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</si>
  <si>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</si>
  <si>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</si>
  <si>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</si>
  <si>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</si>
  <si>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</si>
  <si>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</si>
  <si>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</si>
  <si>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</si>
  <si>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</si>
  <si>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</si>
  <si>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</si>
  <si>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</si>
  <si>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</si>
  <si>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</si>
  <si>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</si>
  <si>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</si>
  <si>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</si>
  <si>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</si>
  <si>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</si>
  <si>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</si>
  <si>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</si>
  <si>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</si>
  <si>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</si>
  <si>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</si>
  <si>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</si>
  <si>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</si>
  <si>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</si>
  <si>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</si>
  <si>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</si>
  <si>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</si>
  <si>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</si>
  <si>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</si>
  <si>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</si>
  <si>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</si>
  <si>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</si>
  <si>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</si>
  <si>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</si>
  <si>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</si>
  <si>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</si>
  <si>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</si>
  <si>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</si>
  <si>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</si>
  <si>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</si>
  <si>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</si>
  <si>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</si>
  <si>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</si>
  <si>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</si>
  <si>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</si>
  <si>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</si>
  <si>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</si>
  <si>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</si>
  <si>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</si>
  <si>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</si>
  <si>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</si>
  <si>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</si>
  <si>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</si>
  <si>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</si>
  <si>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</si>
  <si>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</si>
  <si>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</si>
  <si>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</si>
  <si>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</si>
  <si>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</si>
  <si>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</si>
  <si>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</si>
  <si>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</si>
  <si>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</si>
  <si>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</si>
  <si>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</si>
  <si>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</si>
  <si>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</si>
  <si>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</si>
  <si>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</si>
  <si>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</si>
  <si>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</si>
  <si>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</si>
  <si>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</si>
  <si>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</si>
  <si>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</si>
  <si>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</si>
  <si>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</si>
  <si>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</si>
  <si>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</si>
  <si>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</si>
  <si>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</si>
  <si>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</si>
  <si>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</si>
  <si>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</si>
  <si>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</si>
  <si>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</si>
  <si>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</si>
  <si>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</si>
  <si>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</si>
  <si>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</si>
  <si>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</si>
  <si>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</si>
  <si>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</si>
  <si>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</si>
  <si>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</si>
  <si>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</si>
  <si>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</si>
  <si>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</si>
  <si>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</si>
  <si>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</si>
  <si>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</si>
  <si>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</si>
  <si>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</si>
  <si>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</si>
  <si>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</si>
  <si>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</si>
  <si>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</si>
  <si>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</si>
  <si>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</si>
  <si>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</si>
  <si>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</si>
  <si>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</si>
  <si>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</si>
  <si>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</si>
  <si>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</si>
  <si>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</si>
  <si>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</si>
  <si>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</si>
  <si>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</si>
  <si>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</si>
  <si>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</si>
  <si>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</si>
  <si>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</si>
  <si>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</si>
  <si>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</si>
  <si>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</si>
  <si>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</si>
  <si>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</si>
  <si>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</si>
  <si>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</si>
  <si>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</si>
  <si>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</si>
  <si>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</si>
  <si>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</si>
  <si>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</si>
  <si>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</si>
  <si>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</si>
  <si>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</si>
  <si>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</si>
  <si>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</si>
  <si>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</si>
  <si>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</si>
  <si>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</si>
  <si>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</si>
  <si>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</si>
  <si>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</si>
  <si>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</si>
  <si>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</si>
  <si>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</si>
  <si>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</si>
  <si>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</si>
  <si>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</si>
  <si>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</si>
  <si>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</si>
  <si>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</si>
  <si>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</si>
  <si>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</si>
  <si>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</si>
  <si>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</si>
  <si>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</si>
  <si>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</si>
  <si>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</si>
  <si>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</si>
  <si>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</si>
  <si>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</si>
  <si>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</si>
  <si>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</si>
  <si>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</si>
  <si>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</si>
  <si>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</si>
  <si>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</si>
  <si>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</si>
  <si>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</si>
  <si>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</si>
  <si>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</si>
  <si>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</si>
  <si>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</si>
  <si>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</si>
  <si>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</si>
  <si>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</si>
  <si>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</si>
  <si>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</si>
  <si>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</si>
  <si>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</si>
  <si>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</si>
  <si>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</si>
  <si>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</si>
  <si>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</si>
  <si>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</si>
  <si>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</si>
  <si>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</si>
  <si>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</si>
  <si>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</si>
  <si>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</si>
  <si>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</si>
  <si>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</si>
  <si>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</si>
  <si>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</si>
  <si>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</si>
  <si>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</si>
  <si>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</si>
  <si>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</si>
  <si>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</si>
  <si>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</si>
  <si>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</si>
  <si>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</si>
  <si>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</si>
  <si>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</si>
  <si>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</si>
  <si>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</si>
  <si>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</si>
  <si>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</si>
  <si>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</si>
  <si>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</si>
  <si>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</si>
  <si>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</si>
  <si>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</si>
  <si>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</si>
  <si>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</si>
  <si>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</si>
  <si>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</si>
  <si>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</si>
  <si>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</si>
  <si>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</si>
  <si>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</si>
  <si>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</si>
  <si>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</si>
  <si>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</si>
  <si>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</si>
  <si>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</si>
  <si>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</si>
  <si>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</si>
  <si>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</si>
  <si>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</si>
  <si>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</si>
  <si>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</si>
  <si>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</si>
  <si>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</si>
  <si>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</si>
  <si>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</si>
  <si>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</si>
  <si>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</si>
  <si>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</si>
  <si>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</si>
  <si>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</si>
  <si>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</si>
  <si>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</si>
  <si>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</si>
  <si>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</si>
  <si>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</si>
  <si>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</si>
  <si>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</si>
  <si>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</si>
  <si>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</si>
  <si>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</si>
  <si>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</si>
  <si>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</si>
  <si>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</si>
  <si>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</si>
  <si>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</si>
  <si>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</si>
  <si>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</si>
  <si>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</si>
  <si>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</si>
  <si>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</si>
  <si>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</si>
  <si>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</si>
  <si>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</si>
  <si>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</si>
  <si>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</si>
  <si>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</si>
  <si>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</si>
  <si>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</si>
  <si>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</si>
  <si>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</si>
  <si>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</si>
  <si>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</si>
  <si>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</si>
  <si>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</si>
  <si>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</si>
  <si>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</si>
  <si>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</si>
  <si>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</si>
  <si>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</si>
  <si>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</si>
  <si>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</si>
  <si>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</si>
  <si>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</si>
  <si>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</si>
  <si>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</si>
  <si>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</si>
  <si>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</si>
  <si>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</si>
  <si>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</si>
  <si>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</si>
  <si>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</si>
  <si>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</si>
  <si>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</si>
  <si>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</si>
  <si>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</si>
  <si>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</si>
  <si>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</si>
  <si>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</si>
  <si>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</si>
  <si>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</si>
  <si>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</si>
  <si>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</si>
  <si>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</si>
  <si>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</si>
  <si>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</si>
  <si>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</si>
  <si>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</si>
  <si>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</si>
  <si>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</si>
  <si>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</si>
  <si>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</si>
  <si>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</si>
  <si>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</si>
  <si>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</si>
  <si>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</si>
  <si>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</si>
  <si>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</si>
  <si>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</si>
  <si>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</si>
  <si>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</si>
  <si>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</si>
  <si>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</si>
  <si>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</si>
  <si>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</si>
  <si>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</si>
  <si>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</si>
  <si>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</si>
  <si>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</si>
  <si>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</si>
  <si>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</si>
  <si>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</si>
  <si>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</si>
  <si>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</si>
  <si>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</si>
  <si>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</si>
  <si>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</si>
  <si>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</si>
  <si>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</si>
  <si>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</si>
  <si>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</si>
  <si>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</si>
  <si>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</si>
  <si>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</si>
  <si>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</si>
  <si>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</si>
  <si>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</si>
  <si>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</si>
  <si>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</si>
  <si>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</si>
  <si>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</si>
  <si>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</si>
  <si>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</si>
  <si>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</si>
  <si>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</si>
  <si>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</si>
  <si>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</si>
  <si>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</si>
  <si>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</si>
  <si>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</si>
  <si>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</si>
  <si>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</si>
  <si>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</si>
  <si>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</si>
  <si>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</si>
  <si>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</si>
  <si>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</si>
  <si>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</si>
  <si>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</si>
  <si>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</si>
  <si>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</si>
  <si>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</si>
  <si>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</si>
  <si>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</si>
  <si>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</si>
  <si>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</si>
  <si>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</si>
  <si>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</si>
  <si>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</si>
  <si>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</si>
  <si>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</si>
  <si>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</si>
  <si>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</si>
  <si>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</si>
  <si>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</si>
  <si>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</si>
  <si>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</si>
  <si>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</si>
  <si>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</si>
  <si>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</si>
  <si>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</si>
  <si>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</si>
  <si>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</si>
  <si>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</si>
  <si>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</si>
  <si>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</si>
  <si>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</si>
  <si>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</si>
  <si>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</si>
  <si>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</si>
  <si>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</si>
  <si>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</si>
  <si>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</si>
  <si>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</si>
  <si>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</si>
  <si>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</si>
  <si>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</si>
  <si>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</si>
  <si>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</si>
  <si>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</si>
  <si>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</si>
  <si>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</si>
  <si>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</si>
  <si>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</si>
  <si>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</si>
  <si>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</si>
  <si>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</si>
  <si>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</si>
  <si>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</si>
  <si>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</si>
  <si>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</si>
  <si>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</si>
  <si>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</si>
  <si>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</si>
  <si>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</si>
  <si>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</si>
  <si>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</si>
  <si>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</si>
  <si>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</si>
  <si>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</si>
  <si>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</si>
  <si>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</si>
  <si>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</si>
  <si>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</si>
  <si>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</si>
  <si>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</si>
  <si>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</si>
  <si>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</si>
  <si>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</si>
  <si>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</si>
  <si>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</si>
  <si>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</si>
  <si>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</si>
  <si>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</si>
  <si>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</si>
  <si>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</si>
  <si>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</si>
  <si>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</si>
  <si>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</si>
  <si>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</si>
  <si>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</si>
  <si>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</si>
  <si>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</si>
  <si>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</si>
  <si>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</si>
  <si>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</si>
  <si>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</si>
  <si>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</si>
  <si>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</si>
  <si>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</si>
  <si>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</si>
  <si>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</si>
  <si>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</si>
  <si>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</si>
  <si>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</si>
  <si>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</si>
  <si>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</si>
  <si>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</si>
  <si>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</si>
  <si>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</si>
  <si>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</si>
  <si>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</si>
  <si>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</si>
  <si>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</si>
  <si>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</si>
  <si>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</si>
  <si>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</si>
  <si>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</si>
  <si>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</si>
  <si>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</si>
  <si>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</si>
  <si>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</si>
  <si>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</si>
  <si>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</si>
  <si>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</si>
  <si>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</si>
  <si>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</si>
  <si>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</si>
  <si>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</si>
  <si>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</si>
  <si>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</si>
  <si>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</si>
  <si>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</si>
  <si>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</si>
  <si>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</si>
  <si>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</si>
  <si>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</si>
  <si>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</si>
  <si>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</si>
  <si>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</si>
  <si>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</si>
  <si>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</si>
  <si>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</si>
  <si>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</si>
  <si>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</si>
  <si>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</si>
  <si>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</si>
  <si>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</si>
  <si>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</si>
  <si>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</si>
  <si>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</si>
  <si>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</si>
  <si>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</si>
  <si>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</si>
  <si>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</si>
  <si>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</si>
  <si>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</si>
  <si>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</si>
  <si>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</si>
  <si>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</si>
  <si>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</si>
  <si>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</si>
  <si>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</si>
  <si>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</si>
  <si>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</si>
  <si>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</si>
  <si>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</si>
  <si>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</si>
  <si>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</si>
  <si>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</si>
  <si>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</si>
  <si>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</si>
  <si>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</si>
  <si>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</si>
  <si>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</si>
  <si>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</si>
  <si>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</si>
  <si>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</si>
  <si>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</si>
  <si>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</si>
  <si>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</si>
  <si>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</si>
  <si>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</si>
  <si>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</si>
  <si>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</si>
  <si>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</si>
  <si>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</si>
  <si>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</si>
  <si>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</si>
  <si>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</si>
  <si>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</si>
  <si>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</si>
  <si>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</si>
  <si>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</si>
  <si>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</si>
  <si>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</si>
  <si>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</si>
  <si>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</si>
  <si>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</si>
  <si>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</si>
  <si>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</si>
  <si>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</si>
  <si>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</si>
  <si>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</si>
  <si>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</si>
  <si>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</si>
  <si>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</si>
  <si>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</si>
  <si>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</si>
  <si>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</si>
  <si>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</si>
  <si>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</si>
  <si>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</si>
  <si>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</si>
  <si>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</si>
  <si>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</si>
  <si>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</si>
  <si>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</si>
  <si>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</si>
  <si>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</si>
  <si>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</si>
  <si>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</si>
  <si>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</si>
  <si>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</si>
  <si>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</si>
  <si>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</si>
  <si>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</si>
  <si>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</si>
  <si>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</si>
  <si>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</si>
  <si>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</si>
  <si>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</si>
  <si>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</si>
  <si>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</si>
  <si>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</si>
  <si>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</si>
  <si>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</si>
  <si>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</si>
  <si>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</si>
  <si>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</si>
  <si>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</si>
  <si>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</si>
  <si>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</si>
  <si>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</si>
  <si>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</si>
  <si>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</si>
  <si>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</si>
  <si>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</si>
  <si>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</si>
  <si>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</si>
  <si>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</si>
  <si>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</si>
  <si>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</si>
  <si>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</si>
  <si>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</si>
  <si>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</si>
  <si>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</si>
  <si>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</si>
  <si>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</si>
  <si>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</si>
  <si>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</si>
  <si>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</si>
  <si>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</si>
  <si>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</si>
  <si>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</si>
  <si>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</si>
  <si>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</si>
  <si>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</si>
  <si>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</si>
  <si>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</si>
  <si>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</si>
  <si>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</si>
  <si>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</si>
  <si>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</si>
  <si>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</si>
  <si>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</si>
  <si>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</si>
  <si>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</si>
  <si>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</si>
  <si>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</si>
  <si>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</si>
  <si>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</si>
  <si>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</si>
  <si>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</si>
  <si>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</si>
  <si>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</si>
  <si>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</si>
  <si>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</si>
  <si>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</si>
  <si>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</si>
  <si>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</si>
  <si>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</si>
  <si>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</si>
  <si>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</si>
  <si>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</si>
  <si>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</si>
  <si>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</si>
  <si>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</si>
  <si>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</si>
  <si>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</si>
  <si>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</si>
  <si>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</si>
  <si>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</si>
  <si>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</si>
  <si>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</si>
  <si>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</si>
  <si>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</si>
  <si>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</si>
  <si>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</si>
  <si>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</si>
  <si>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</si>
  <si>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</si>
  <si>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</si>
  <si>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</si>
  <si>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</si>
  <si>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</si>
  <si>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</si>
  <si>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</si>
  <si>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</si>
  <si>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</si>
  <si>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</si>
  <si>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</si>
  <si>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</si>
  <si>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</si>
  <si>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</si>
  <si>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</si>
  <si>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</si>
  <si>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</si>
  <si>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</si>
  <si>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</si>
  <si>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</si>
  <si>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</si>
  <si>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</si>
  <si>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</si>
  <si>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</si>
  <si>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</si>
  <si>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</si>
  <si>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</si>
  <si>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</si>
  <si>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</si>
  <si>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</si>
  <si>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</si>
  <si>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</si>
  <si>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</si>
  <si>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</si>
  <si>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</si>
  <si>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</si>
  <si>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</si>
  <si>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</si>
  <si>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</si>
  <si>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</si>
  <si>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</si>
  <si>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</si>
  <si>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</si>
  <si>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</si>
  <si>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</si>
  <si>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</si>
  <si>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</si>
  <si>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</si>
  <si>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</si>
  <si>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</si>
  <si>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</si>
  <si>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</si>
  <si>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</si>
  <si>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</si>
  <si>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</si>
  <si>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</si>
  <si>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</si>
  <si>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</si>
  <si>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</si>
  <si>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</si>
  <si>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</si>
  <si>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</si>
  <si>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</si>
  <si>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</si>
  <si>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</si>
  <si>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</si>
  <si>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</si>
  <si>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</si>
  <si>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</si>
  <si>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</si>
  <si>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</si>
  <si>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</si>
  <si>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</si>
  <si>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</si>
  <si>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</si>
  <si>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</si>
  <si>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</si>
  <si>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</si>
  <si>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</si>
  <si>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</si>
  <si>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</si>
  <si>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</si>
  <si>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</si>
  <si>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</si>
  <si>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</si>
  <si>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</si>
  <si>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</si>
  <si>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</si>
  <si>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</si>
  <si>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</si>
  <si>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</si>
  <si>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</si>
  <si>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</si>
  <si>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</si>
  <si>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</si>
  <si>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</si>
  <si>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</si>
  <si>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</si>
  <si>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</si>
  <si>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</si>
  <si>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</si>
  <si>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</si>
  <si>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</si>
  <si>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</si>
  <si>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</si>
  <si>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</si>
  <si>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</si>
  <si>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</si>
  <si>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</si>
  <si>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</si>
  <si>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</si>
  <si>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</si>
  <si>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</si>
  <si>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</si>
  <si>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</si>
  <si>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</si>
  <si>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</si>
  <si>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</si>
  <si>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</si>
  <si>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</si>
  <si>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</si>
  <si>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</si>
  <si>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</si>
  <si>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</si>
  <si>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</si>
  <si>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</si>
  <si>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</si>
  <si>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</si>
  <si>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</si>
  <si>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</si>
  <si>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</si>
  <si>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</si>
  <si>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</si>
  <si>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</si>
  <si>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</si>
  <si>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</si>
  <si>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</si>
  <si>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</si>
  <si>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</si>
  <si>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</si>
  <si>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</si>
  <si>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</si>
  <si>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</si>
  <si>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</si>
  <si>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</si>
  <si>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</si>
  <si>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</si>
  <si>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</si>
  <si>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</si>
  <si>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</si>
  <si>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</si>
  <si>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</si>
  <si>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</si>
  <si>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</si>
  <si>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</si>
  <si>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</si>
  <si>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</si>
  <si>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</si>
  <si>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</si>
  <si>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</si>
  <si>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</si>
  <si>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</si>
  <si>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</si>
  <si>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</si>
  <si>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</si>
  <si>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</si>
  <si>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</si>
  <si>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</si>
  <si>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</si>
  <si>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</si>
  <si>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</si>
  <si>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</si>
  <si>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</si>
  <si>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</si>
  <si>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</si>
  <si>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</si>
  <si>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</si>
  <si>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</si>
  <si>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</si>
  <si>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</si>
  <si>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</si>
  <si>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</si>
  <si>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</si>
  <si>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</si>
  <si>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</si>
  <si>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</si>
  <si>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</si>
  <si>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</si>
  <si>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</si>
  <si>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</si>
  <si>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</si>
  <si>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</si>
  <si>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</si>
  <si>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</si>
  <si>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</si>
  <si>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</si>
  <si>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</si>
  <si>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</si>
  <si>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</si>
  <si>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</si>
  <si>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</si>
  <si>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</si>
  <si>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</si>
  <si>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</si>
  <si>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</si>
  <si>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</si>
  <si>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</si>
  <si>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</si>
  <si>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</si>
  <si>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</si>
  <si>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</si>
  <si>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</si>
  <si>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</si>
  <si>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</si>
  <si>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</si>
  <si>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</si>
  <si>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</si>
  <si>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</si>
  <si>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</si>
  <si>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</si>
  <si>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</si>
  <si>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</si>
  <si>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</si>
  <si>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</si>
  <si>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</si>
  <si>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</si>
  <si>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</si>
  <si>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</si>
  <si>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</si>
  <si>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</si>
  <si>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</si>
  <si>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</si>
  <si>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</si>
  <si>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</si>
  <si>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</si>
  <si>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</si>
  <si>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</si>
  <si>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</si>
  <si>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</si>
  <si>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</si>
  <si>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</si>
  <si>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</si>
  <si>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</si>
  <si>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</si>
  <si>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</si>
  <si>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</si>
  <si>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</si>
  <si>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</si>
  <si>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</si>
  <si>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</si>
  <si>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</si>
  <si>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</si>
  <si>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</si>
  <si>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</si>
  <si>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</si>
  <si>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</si>
  <si>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</si>
  <si>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</si>
  <si>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</si>
  <si>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</si>
  <si>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</si>
  <si>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</si>
  <si>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</si>
  <si>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</si>
  <si>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</si>
  <si>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</si>
  <si>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</si>
  <si>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</si>
  <si>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</si>
  <si>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</si>
  <si>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</si>
  <si>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</si>
  <si>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</si>
  <si>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</si>
  <si>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</si>
  <si>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</si>
  <si>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</si>
  <si>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</si>
  <si>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</si>
  <si>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</si>
  <si>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</si>
  <si>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</si>
  <si>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</si>
  <si>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</si>
  <si>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</si>
  <si>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</si>
  <si>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</si>
  <si>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</si>
  <si>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</si>
  <si>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</si>
  <si>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</si>
  <si>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</si>
  <si>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</si>
  <si>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</si>
  <si>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</si>
  <si>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</si>
  <si>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</si>
  <si>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</si>
  <si>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</si>
  <si>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</si>
  <si>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</si>
  <si>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</si>
  <si>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</si>
  <si>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</si>
  <si>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</si>
  <si>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</si>
  <si>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</si>
  <si>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</si>
  <si>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</si>
  <si>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</si>
  <si>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</si>
  <si>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</si>
  <si>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</si>
  <si>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</si>
  <si>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</si>
  <si>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</si>
  <si>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</si>
  <si>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</si>
  <si>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</si>
  <si>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</si>
  <si>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</si>
  <si>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</si>
  <si>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</si>
  <si>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</si>
  <si>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</si>
  <si>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</si>
  <si>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</si>
  <si>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</si>
  <si>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</si>
  <si>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</si>
  <si>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</si>
  <si>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</si>
  <si>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</si>
  <si>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</si>
  <si>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</si>
  <si>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</si>
  <si>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</si>
  <si>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</si>
  <si>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</si>
  <si>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</si>
  <si>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</si>
  <si>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</si>
  <si>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</si>
  <si>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</si>
  <si>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</si>
  <si>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</si>
  <si>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</si>
  <si>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</si>
  <si>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</si>
  <si>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</si>
  <si>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</si>
  <si>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</si>
  <si>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</si>
  <si>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</si>
  <si>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</si>
  <si>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</si>
  <si>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</si>
  <si>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</si>
  <si>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</si>
  <si>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</si>
  <si>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</si>
  <si>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</si>
  <si>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</si>
  <si>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</si>
  <si>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</si>
  <si>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</si>
  <si>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</si>
  <si>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</si>
  <si>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</si>
  <si>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</si>
  <si>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</si>
  <si>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</si>
  <si>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</si>
  <si>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</si>
  <si>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</si>
  <si>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</si>
  <si>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</si>
  <si>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</si>
  <si>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</si>
  <si>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</si>
  <si>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</si>
  <si>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</si>
  <si>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</si>
  <si>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</si>
  <si>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</si>
  <si>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</si>
  <si>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</si>
  <si>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</si>
  <si>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</si>
  <si>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</si>
  <si>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</si>
  <si>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</si>
  <si>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</si>
  <si>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</si>
  <si>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</si>
  <si>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</si>
  <si>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</si>
  <si>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</si>
  <si>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</si>
  <si>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</si>
  <si>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</si>
  <si>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</si>
  <si>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</si>
  <si>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</si>
  <si>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</si>
  <si>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</si>
  <si>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</si>
  <si>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</si>
  <si>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</si>
  <si>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</si>
  <si>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</si>
  <si>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</si>
  <si>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</si>
  <si>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</si>
  <si>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</si>
  <si>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</si>
  <si>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</si>
  <si>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</si>
  <si>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</si>
  <si>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</si>
  <si>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</si>
  <si>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</si>
  <si>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</si>
  <si>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</si>
  <si>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</si>
  <si>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</si>
  <si>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</si>
  <si>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</si>
  <si>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</si>
  <si>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</si>
  <si>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</si>
  <si>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</si>
  <si>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</si>
  <si>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</si>
  <si>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</si>
  <si>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</si>
  <si>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</si>
  <si>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</si>
  <si>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</si>
  <si>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</si>
  <si>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</si>
  <si>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</si>
  <si>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</si>
  <si>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</si>
  <si>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</si>
  <si>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</si>
  <si>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</si>
  <si>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</si>
  <si>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</si>
  <si>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</si>
  <si>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</si>
  <si>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</si>
  <si>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</si>
  <si>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</si>
  <si>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</si>
  <si>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</si>
  <si>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</si>
  <si>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</si>
  <si>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</si>
  <si>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</si>
  <si>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</si>
  <si>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</si>
  <si>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</si>
  <si>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</si>
  <si>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</si>
  <si>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</si>
  <si>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</si>
  <si>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</si>
  <si>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</si>
  <si>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</si>
  <si>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</si>
  <si>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</si>
  <si>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</si>
  <si>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</si>
  <si>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</si>
  <si>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</si>
  <si>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</si>
  <si>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</si>
  <si>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</si>
  <si>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</si>
  <si>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</si>
  <si>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</si>
  <si>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</si>
  <si>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</si>
  <si>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</si>
  <si>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</si>
  <si>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</si>
  <si>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</si>
  <si>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</si>
  <si>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</si>
  <si>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</si>
  <si>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</si>
  <si>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</si>
  <si>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</si>
  <si>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</si>
  <si>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</si>
  <si>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</si>
  <si>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</si>
  <si>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</si>
  <si>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</si>
  <si>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</si>
  <si>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</si>
  <si>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</si>
  <si>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</si>
  <si>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</si>
  <si>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</si>
  <si>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</si>
  <si>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</si>
  <si>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</si>
  <si>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</si>
  <si>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</si>
  <si>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</si>
  <si>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</si>
  <si>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</si>
  <si>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</si>
  <si>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</si>
  <si>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</si>
  <si>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</si>
  <si>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</si>
  <si>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</si>
  <si>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</si>
  <si>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</si>
  <si>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</si>
  <si>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</si>
  <si>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</si>
  <si>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</si>
  <si>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</si>
  <si>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</si>
  <si>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</si>
  <si>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</si>
  <si>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</si>
  <si>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</si>
  <si>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</si>
  <si>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</si>
  <si>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</si>
  <si>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</si>
  <si>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</si>
  <si>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</si>
  <si>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</si>
  <si>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</si>
  <si>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</si>
  <si>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</si>
  <si>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</si>
  <si>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</si>
  <si>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</si>
  <si>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</si>
  <si>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</si>
  <si>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</si>
  <si>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</si>
  <si>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</si>
  <si>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</si>
  <si>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</si>
  <si>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</si>
  <si>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</si>
  <si>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</si>
  <si>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</si>
  <si>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</si>
  <si>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</si>
  <si>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</si>
  <si>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</si>
  <si>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</si>
  <si>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</si>
  <si>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</si>
  <si>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</si>
  <si>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</si>
  <si>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</si>
  <si>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</si>
  <si>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</si>
  <si>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</si>
  <si>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</si>
  <si>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</si>
  <si>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</si>
  <si>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</si>
  <si>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</si>
  <si>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</si>
  <si>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</si>
  <si>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</si>
  <si>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</si>
  <si>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</si>
  <si>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</si>
  <si>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</si>
  <si>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</si>
  <si>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</si>
  <si>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</si>
  <si>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</si>
  <si>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</si>
  <si>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</si>
  <si>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</si>
  <si>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</si>
  <si>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</si>
  <si>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</si>
  <si>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</si>
  <si>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</si>
  <si>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</si>
  <si>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</si>
  <si>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</si>
  <si>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</si>
  <si>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</si>
  <si>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</si>
  <si>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</si>
  <si>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</si>
  <si>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</si>
  <si>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</si>
  <si>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</si>
  <si>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</si>
  <si>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</si>
  <si>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</si>
  <si>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</si>
  <si>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</si>
  <si>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</si>
  <si>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</si>
  <si>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</si>
  <si>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</si>
  <si>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</si>
  <si>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</si>
  <si>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</si>
  <si>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</si>
  <si>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</si>
  <si>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</si>
  <si>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</si>
  <si>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</si>
  <si>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</si>
  <si>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</si>
  <si>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</si>
  <si>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</si>
  <si>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</si>
  <si>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</si>
  <si>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</si>
  <si>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</si>
  <si>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</si>
  <si>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</si>
  <si>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</si>
  <si>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</si>
  <si>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</si>
  <si>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</si>
  <si>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</si>
  <si>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</si>
  <si>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</si>
  <si>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</si>
  <si>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</si>
  <si>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</si>
  <si>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</si>
  <si>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</si>
  <si>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</si>
  <si>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</si>
  <si>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</si>
  <si>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</si>
  <si>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</si>
  <si>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</si>
  <si>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</si>
  <si>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</si>
  <si>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</si>
  <si>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</si>
  <si>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</si>
  <si>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</si>
  <si>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</si>
  <si>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</si>
  <si>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</si>
  <si>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</si>
  <si>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</si>
  <si>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</si>
  <si>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</si>
  <si>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</si>
  <si>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</si>
  <si>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</si>
  <si>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</si>
  <si>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</si>
  <si>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</si>
  <si>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</si>
  <si>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</si>
  <si>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</si>
  <si>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</si>
  <si>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</si>
  <si>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</si>
  <si>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</si>
  <si>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</si>
  <si>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</si>
  <si>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</si>
  <si>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</si>
  <si>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</si>
  <si>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</si>
  <si>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</si>
  <si>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</si>
  <si>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</si>
  <si>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</si>
  <si>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</si>
  <si>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</si>
  <si>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</si>
  <si>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</si>
  <si>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</si>
  <si>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</si>
  <si>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</si>
  <si>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</si>
  <si>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</si>
  <si>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</si>
  <si>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</si>
  <si>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</si>
  <si>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</si>
  <si>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</si>
  <si>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</si>
  <si>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</si>
  <si>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</si>
  <si>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</si>
  <si>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</si>
  <si>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</si>
  <si>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</si>
  <si>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</si>
  <si>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</si>
  <si>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</si>
  <si>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</si>
  <si>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</si>
  <si>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</si>
  <si>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</si>
  <si>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</si>
  <si>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</si>
  <si>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</si>
  <si>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</si>
  <si>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</si>
  <si>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</si>
  <si>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</si>
  <si>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</si>
  <si>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</si>
  <si>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</si>
  <si>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</si>
  <si>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</si>
  <si>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</si>
  <si>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</si>
  <si>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</si>
  <si>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</si>
  <si>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</si>
  <si>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</si>
  <si>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</si>
  <si>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</si>
  <si>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</si>
  <si>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</si>
  <si>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</si>
  <si>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</si>
  <si>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</si>
  <si>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</si>
  <si>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</si>
  <si>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</si>
  <si>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</si>
  <si>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</si>
  <si>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</si>
  <si>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</si>
  <si>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</si>
  <si>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</si>
  <si>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</si>
  <si>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</si>
  <si>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</si>
  <si>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</si>
  <si>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</si>
  <si>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</si>
  <si>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</si>
  <si>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</si>
  <si>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</si>
  <si>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</si>
  <si>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</si>
  <si>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</si>
  <si>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</si>
  <si>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</si>
  <si>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</si>
  <si>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</si>
  <si>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</si>
  <si>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</si>
  <si>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</si>
  <si>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</si>
  <si>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</si>
  <si>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</si>
  <si>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</si>
  <si>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</si>
  <si>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</si>
  <si>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</si>
  <si>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</si>
  <si>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</si>
  <si>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</si>
  <si>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</si>
  <si>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</si>
  <si>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</si>
  <si>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</si>
  <si>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</si>
  <si>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</si>
  <si>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</si>
  <si>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</si>
  <si>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</si>
  <si>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</si>
  <si>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</si>
  <si>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</si>
  <si>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</si>
  <si>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</si>
  <si>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</si>
  <si>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</si>
  <si>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</si>
  <si>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</si>
  <si>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</si>
  <si>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</si>
  <si>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</si>
  <si>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</si>
  <si>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</si>
  <si>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</si>
  <si>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</si>
  <si>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</si>
  <si>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</si>
  <si>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</si>
  <si>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</si>
  <si>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</si>
  <si>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</si>
  <si>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</si>
  <si>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</si>
  <si>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</si>
  <si>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</si>
  <si>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</si>
  <si>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</si>
  <si>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</si>
  <si>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</si>
  <si>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</si>
  <si>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</si>
  <si>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</si>
  <si>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</si>
  <si>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</si>
  <si>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</si>
  <si>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</si>
  <si>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</si>
  <si>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</si>
  <si>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</si>
  <si>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</si>
  <si>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</si>
  <si>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</si>
  <si>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</si>
  <si>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</si>
  <si>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</si>
  <si>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</si>
  <si>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</si>
  <si>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</si>
  <si>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</si>
  <si>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</si>
  <si>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</si>
  <si>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</si>
  <si>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</si>
  <si>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</si>
  <si>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</si>
  <si>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</si>
  <si>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</si>
  <si>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</si>
  <si>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</si>
  <si>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</si>
  <si>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</si>
  <si>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</si>
  <si>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</si>
  <si>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</si>
  <si>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</si>
  <si>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</si>
  <si>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</si>
  <si>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</si>
  <si>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</si>
  <si>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</si>
  <si>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</si>
  <si>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</si>
  <si>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</si>
  <si>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</si>
  <si>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</si>
  <si>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</si>
  <si>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</si>
  <si>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</si>
  <si>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</si>
  <si>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</si>
  <si>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</si>
  <si>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</si>
  <si>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</si>
  <si>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</si>
  <si>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</si>
  <si>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</si>
  <si>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</si>
  <si>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</si>
  <si>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</si>
  <si>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</si>
  <si>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</si>
  <si>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</si>
  <si>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</si>
  <si>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</si>
  <si>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</si>
  <si>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</si>
  <si>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</si>
  <si>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</si>
  <si>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</si>
  <si>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</si>
  <si>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</si>
  <si>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</si>
  <si>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</si>
  <si>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</si>
  <si>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</si>
  <si>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</si>
  <si>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</si>
  <si>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</si>
  <si>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</si>
  <si>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</si>
  <si>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</si>
  <si>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</si>
  <si>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</si>
  <si>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</si>
  <si>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</si>
  <si>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</si>
  <si>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</si>
  <si>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</si>
  <si>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</si>
  <si>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</si>
  <si>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</si>
  <si>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</si>
  <si>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</si>
  <si>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</si>
  <si>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</si>
  <si>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</si>
  <si>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</si>
  <si>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</si>
  <si>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</si>
  <si>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</si>
  <si>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</si>
  <si>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</si>
  <si>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</si>
  <si>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</si>
  <si>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</si>
  <si>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</si>
  <si>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</si>
  <si>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</si>
  <si>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</si>
  <si>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</si>
  <si>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</si>
  <si>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</si>
  <si>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</si>
  <si>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</si>
  <si>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</si>
  <si>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</si>
  <si>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</si>
  <si>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</si>
  <si>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</si>
  <si>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</si>
  <si>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</si>
  <si>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</si>
  <si>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</si>
  <si>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</si>
  <si>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</si>
  <si>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</si>
  <si>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</si>
  <si>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</si>
  <si>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</si>
  <si>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</si>
  <si>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</si>
  <si>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</si>
  <si>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</si>
  <si>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</si>
  <si>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</si>
  <si>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</si>
  <si>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</si>
  <si>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</si>
  <si>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</si>
  <si>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</si>
  <si>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</si>
  <si>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</si>
  <si>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</si>
  <si>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</si>
  <si>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</si>
  <si>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</si>
  <si>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</si>
  <si>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</si>
  <si>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</si>
  <si>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</si>
  <si>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</si>
  <si>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</si>
  <si>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</si>
  <si>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</si>
  <si>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</si>
  <si>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</si>
  <si>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</si>
  <si>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</si>
  <si>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</si>
  <si>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</si>
  <si>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</si>
  <si>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</si>
  <si>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</si>
  <si>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</si>
  <si>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</si>
  <si>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</si>
  <si>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</si>
  <si>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</si>
  <si>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</si>
  <si>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</si>
  <si>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</si>
  <si>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</si>
  <si>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</si>
  <si>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</si>
  <si>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</si>
  <si>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</si>
  <si>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</si>
  <si>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</si>
  <si>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</si>
  <si>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</si>
  <si>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</si>
  <si>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</si>
  <si>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</si>
  <si>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</si>
  <si>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</si>
  <si>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</si>
  <si>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</si>
  <si>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</si>
  <si>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</si>
  <si>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</si>
  <si>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</si>
  <si>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</si>
  <si>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</si>
  <si>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</si>
  <si>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</si>
  <si>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</si>
  <si>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</si>
  <si>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</si>
  <si>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</si>
  <si>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</si>
  <si>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</si>
  <si>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</si>
  <si>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</si>
  <si>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</si>
  <si>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</si>
  <si>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</si>
  <si>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</si>
  <si>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</si>
  <si>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</si>
  <si>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</si>
  <si>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</si>
  <si>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</si>
  <si>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</si>
  <si>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</si>
  <si>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</si>
  <si>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</si>
  <si>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</si>
  <si>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</si>
  <si>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</si>
  <si>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</si>
  <si>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</si>
  <si>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</si>
  <si>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</si>
  <si>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</si>
  <si>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</si>
  <si>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</si>
  <si>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</si>
  <si>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</si>
  <si>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</si>
  <si>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</si>
  <si>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</si>
  <si>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</si>
  <si>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</si>
  <si>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</si>
  <si>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</si>
  <si>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</si>
  <si>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</si>
  <si>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</si>
  <si>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</si>
  <si>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</si>
  <si>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</si>
  <si>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</si>
  <si>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</si>
  <si>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</si>
  <si>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</si>
  <si>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</si>
  <si>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</si>
  <si>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</si>
  <si>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</si>
  <si>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</si>
  <si>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</si>
  <si>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</si>
  <si>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</si>
  <si>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</si>
  <si>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</si>
  <si>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</si>
  <si>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</si>
  <si>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</si>
  <si>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</si>
  <si>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</si>
  <si>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</si>
  <si>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</si>
  <si>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</si>
  <si>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</si>
  <si>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</si>
  <si>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</si>
  <si>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</si>
  <si>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</si>
  <si>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</si>
  <si>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</si>
  <si>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</si>
  <si>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</si>
  <si>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</si>
  <si>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</si>
  <si>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</si>
  <si>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</si>
  <si>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</si>
  <si>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</si>
  <si>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</si>
  <si>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</si>
  <si>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</si>
  <si>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</si>
  <si>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</si>
  <si>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</si>
  <si>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</si>
  <si>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</si>
  <si>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</si>
  <si>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</si>
  <si>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</si>
  <si>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</si>
  <si>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</si>
  <si>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</si>
  <si>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</si>
  <si>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</si>
  <si>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</si>
  <si>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</si>
  <si>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</si>
  <si>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</si>
  <si>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</si>
  <si>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</si>
  <si>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</si>
  <si>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</si>
  <si>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</si>
  <si>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</si>
  <si>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</si>
  <si>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</si>
  <si>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</si>
  <si>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</si>
  <si>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</si>
  <si>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</si>
  <si>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</si>
  <si>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</si>
  <si>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</si>
  <si>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</si>
  <si>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</si>
  <si>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</si>
  <si>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</si>
  <si>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</si>
  <si>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</si>
  <si>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</si>
  <si>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</si>
  <si>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</si>
  <si>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</si>
  <si>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</si>
  <si>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</si>
  <si>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</si>
  <si>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</si>
  <si>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</si>
  <si>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</si>
  <si>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</si>
  <si>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</si>
  <si>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</si>
  <si>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</si>
  <si>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</si>
  <si>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</si>
  <si>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</si>
  <si>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</si>
  <si>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</si>
  <si>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</si>
  <si>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</si>
  <si>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</si>
  <si>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</si>
  <si>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</si>
  <si>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</si>
  <si>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</si>
  <si>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</si>
  <si>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</si>
  <si>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</si>
  <si>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</si>
  <si>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</si>
  <si>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</si>
  <si>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</si>
  <si>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</si>
  <si>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</si>
  <si>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</si>
  <si>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</si>
  <si>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</si>
  <si>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</si>
  <si>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</si>
  <si>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</si>
  <si>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</si>
  <si>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</si>
  <si>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</si>
  <si>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</si>
  <si>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</si>
  <si>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</si>
  <si>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</si>
  <si>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</si>
  <si>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</si>
  <si>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</si>
  <si>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</si>
  <si>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</si>
  <si>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</si>
  <si>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</si>
  <si>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</si>
  <si>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</si>
  <si>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</si>
  <si>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</si>
  <si>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</si>
  <si>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</si>
  <si>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</si>
  <si>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</si>
  <si>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</si>
  <si>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</si>
  <si>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</si>
  <si>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</si>
  <si>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</si>
  <si>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</si>
  <si>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</si>
  <si>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</si>
  <si>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</si>
  <si>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</si>
  <si>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</si>
  <si>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</si>
  <si>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</si>
  <si>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</si>
  <si>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</si>
  <si>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</si>
  <si>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</si>
  <si>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</si>
  <si>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</si>
  <si>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</si>
  <si>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</si>
  <si>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</si>
  <si>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</si>
  <si>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</si>
  <si>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</si>
  <si>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</si>
  <si>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</si>
  <si>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</si>
  <si>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</si>
  <si>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</si>
  <si>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</si>
  <si>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</si>
  <si>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</si>
  <si>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</si>
  <si>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</si>
  <si>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</si>
  <si>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</si>
  <si>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</si>
  <si>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</si>
  <si>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</si>
  <si>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</si>
  <si>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</si>
  <si>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</si>
  <si>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</si>
  <si>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</si>
  <si>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</si>
  <si>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</si>
  <si>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</si>
  <si>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</si>
  <si>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</si>
  <si>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</si>
  <si>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</si>
  <si>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</si>
  <si>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</si>
  <si>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</si>
  <si>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</si>
  <si>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</si>
  <si>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</si>
  <si>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</si>
  <si>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</si>
  <si>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</si>
  <si>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</si>
  <si>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</si>
  <si>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</si>
  <si>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</si>
  <si>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</si>
  <si>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</si>
  <si>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</si>
  <si>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</si>
  <si>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</si>
  <si>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</si>
  <si>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</si>
  <si>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</si>
  <si>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</si>
  <si>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</si>
  <si>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</si>
  <si>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</si>
  <si>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</si>
  <si>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</si>
  <si>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</si>
  <si>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</si>
  <si>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</si>
  <si>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</si>
  <si>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</si>
  <si>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</si>
  <si>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</si>
  <si>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</si>
  <si>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</si>
  <si>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</si>
  <si>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</si>
  <si>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</si>
  <si>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</si>
  <si>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</si>
  <si>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</si>
  <si>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</si>
  <si>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</si>
  <si>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</si>
  <si>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</si>
  <si>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</si>
  <si>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</si>
  <si>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</si>
  <si>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</si>
  <si>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</si>
  <si>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</si>
  <si>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</si>
  <si>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</si>
  <si>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</si>
  <si>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</si>
  <si>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</si>
  <si>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</si>
  <si>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</si>
  <si>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</si>
  <si>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</si>
  <si>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</si>
  <si>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</si>
  <si>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</si>
  <si>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</si>
  <si>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</si>
  <si>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</si>
  <si>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</si>
  <si>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</si>
  <si>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</si>
  <si>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</si>
  <si>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</si>
  <si>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</si>
  <si>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</si>
  <si>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</si>
  <si>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</si>
  <si>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</si>
  <si>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</si>
  <si>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</si>
  <si>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</si>
  <si>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</si>
  <si>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</si>
  <si>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</si>
  <si>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</si>
  <si>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</si>
  <si>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</si>
  <si>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</si>
  <si>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</si>
  <si>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</si>
  <si>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</si>
  <si>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</si>
  <si>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</si>
  <si>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</si>
  <si>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</si>
  <si>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</si>
  <si>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</si>
  <si>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</si>
  <si>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</si>
  <si>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</si>
  <si>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</si>
  <si>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</si>
  <si>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</si>
  <si>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</si>
  <si>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</si>
  <si>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</si>
  <si>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</si>
  <si>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</si>
  <si>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</si>
  <si>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</si>
  <si>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</si>
  <si>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</si>
  <si>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</si>
  <si>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</si>
  <si>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Lỗi thứ hai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</si>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</sst>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7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3622</v>
      </c>
    </row>
    <row r="3618" spans="1:5" x14ac:dyDescent="0.25">
      <c r="A3618" s="5">
        <f>3610</f>
      </c>
      <c r="B3618" s="5" t="s">
        <v>3623</v>
      </c>
      <c r="C3618" s="5" t="s">
        <v>11</v>
      </c>
      <c r="D3618" s="5" t="s">
        <v>12</v>
      </c>
      <c r="E3618" s="5" t="s">
        <v>3622</v>
      </c>
    </row>
    <row r="3619" spans="1:5" x14ac:dyDescent="0.25">
      <c r="A3619" s="5">
        <f>3611</f>
      </c>
      <c r="B3619" s="5" t="s">
        <v>3624</v>
      </c>
      <c r="C3619" s="5" t="s">
        <v>11</v>
      </c>
      <c r="D3619" s="5" t="s">
        <v>12</v>
      </c>
      <c r="E3619" s="5" t="s">
        <v>3622</v>
      </c>
    </row>
    <row r="3620" spans="1:5" x14ac:dyDescent="0.25">
      <c r="A3620" s="5">
        <f>3612</f>
      </c>
      <c r="B3620" s="5" t="s">
        <v>3625</v>
      </c>
      <c r="C3620" s="5" t="s">
        <v>11</v>
      </c>
      <c r="D3620" s="5" t="s">
        <v>12</v>
      </c>
      <c r="E3620" s="5" t="s">
        <v>3622</v>
      </c>
    </row>
    <row r="3621" spans="1:5" x14ac:dyDescent="0.25">
      <c r="A3621" s="5">
        <f>3613</f>
      </c>
      <c r="B3621" s="5" t="s">
        <v>3626</v>
      </c>
      <c r="C3621" s="5" t="s">
        <v>11</v>
      </c>
      <c r="D3621" s="5" t="s">
        <v>12</v>
      </c>
      <c r="E3621" s="5" t="s">
        <v>3622</v>
      </c>
    </row>
    <row r="3622" spans="1:5" x14ac:dyDescent="0.25">
      <c r="A3622" s="5">
        <f>3614</f>
      </c>
      <c r="B3622" s="5" t="s">
        <v>3627</v>
      </c>
      <c r="C3622" s="5" t="s">
        <v>11</v>
      </c>
      <c r="D3622" s="5" t="s">
        <v>12</v>
      </c>
      <c r="E3622" s="5" t="s">
        <v>3622</v>
      </c>
    </row>
    <row r="3623" spans="1:5" x14ac:dyDescent="0.25">
      <c r="A3623" s="5">
        <f>3615</f>
      </c>
      <c r="B3623" s="5" t="s">
        <v>3628</v>
      </c>
      <c r="C3623" s="5" t="s">
        <v>11</v>
      </c>
      <c r="D3623" s="5" t="s">
        <v>12</v>
      </c>
      <c r="E3623" s="5" t="s">
        <v>3622</v>
      </c>
    </row>
    <row r="3624" spans="1:5" x14ac:dyDescent="0.25">
      <c r="A3624" s="5">
        <f>3616</f>
      </c>
      <c r="B3624" s="5" t="s">
        <v>3629</v>
      </c>
      <c r="C3624" s="5" t="s">
        <v>11</v>
      </c>
      <c r="D3624" s="5" t="s">
        <v>12</v>
      </c>
      <c r="E3624" s="5" t="s">
        <v>3622</v>
      </c>
    </row>
    <row r="3625" spans="1:5" x14ac:dyDescent="0.25">
      <c r="A3625" s="5">
        <f>3617</f>
      </c>
      <c r="B3625" s="5" t="s">
        <v>3630</v>
      </c>
      <c r="C3625" s="5" t="s">
        <v>11</v>
      </c>
      <c r="D3625" s="5" t="s">
        <v>12</v>
      </c>
      <c r="E3625" s="5" t="s">
        <v>3622</v>
      </c>
    </row>
    <row r="3626" spans="1:5" x14ac:dyDescent="0.25">
      <c r="A3626" s="5">
        <f>3618</f>
      </c>
      <c r="B3626" s="5" t="s">
        <v>3631</v>
      </c>
      <c r="C3626" s="5" t="s">
        <v>11</v>
      </c>
      <c r="D3626" s="5" t="s">
        <v>12</v>
      </c>
      <c r="E3626" s="5" t="s">
        <v>3622</v>
      </c>
    </row>
    <row r="3627" spans="1:5" x14ac:dyDescent="0.25">
      <c r="A3627" s="5">
        <f>3619</f>
      </c>
      <c r="B3627" s="5" t="s">
        <v>3632</v>
      </c>
      <c r="C3627" s="5" t="s">
        <v>11</v>
      </c>
      <c r="D3627" s="5" t="s">
        <v>12</v>
      </c>
      <c r="E3627" s="5" t="s">
        <v>3622</v>
      </c>
    </row>
    <row r="3628" spans="1:5" x14ac:dyDescent="0.25">
      <c r="A3628" s="5">
        <f>3620</f>
      </c>
      <c r="B3628" s="5" t="s">
        <v>3633</v>
      </c>
      <c r="C3628" s="5" t="s">
        <v>11</v>
      </c>
      <c r="D3628" s="5" t="s">
        <v>12</v>
      </c>
      <c r="E3628" s="5" t="s">
        <v>3622</v>
      </c>
    </row>
    <row r="3629" spans="1:5" x14ac:dyDescent="0.25">
      <c r="A3629" s="5">
        <f>3621</f>
      </c>
      <c r="B3629" s="5" t="s">
        <v>3634</v>
      </c>
      <c r="C3629" s="5" t="s">
        <v>11</v>
      </c>
      <c r="D3629" s="5" t="s">
        <v>12</v>
      </c>
      <c r="E3629" s="5" t="s">
        <v>3622</v>
      </c>
    </row>
    <row r="3630" spans="1:5" x14ac:dyDescent="0.25">
      <c r="A3630" s="5">
        <f>3622</f>
      </c>
      <c r="B3630" s="5" t="s">
        <v>3635</v>
      </c>
      <c r="C3630" s="5" t="s">
        <v>11</v>
      </c>
      <c r="D3630" s="5" t="s">
        <v>12</v>
      </c>
      <c r="E3630" s="5" t="s">
        <v>3622</v>
      </c>
    </row>
    <row r="3631" spans="1:5" x14ac:dyDescent="0.25">
      <c r="A3631" s="5">
        <f>3623</f>
      </c>
      <c r="B3631" s="5" t="s">
        <v>3636</v>
      </c>
      <c r="C3631" s="5" t="s">
        <v>11</v>
      </c>
      <c r="D3631" s="5" t="s">
        <v>12</v>
      </c>
      <c r="E3631" s="5" t="s">
        <v>3622</v>
      </c>
    </row>
    <row r="3632" spans="1:5" x14ac:dyDescent="0.25">
      <c r="A3632" s="5">
        <f>3624</f>
      </c>
      <c r="B3632" s="5" t="s">
        <v>3637</v>
      </c>
      <c r="C3632" s="5" t="s">
        <v>11</v>
      </c>
      <c r="D3632" s="5" t="s">
        <v>12</v>
      </c>
      <c r="E3632" s="5" t="s">
        <v>3622</v>
      </c>
    </row>
    <row r="3633" spans="1:5" x14ac:dyDescent="0.25">
      <c r="A3633" s="5">
        <f>3625</f>
      </c>
      <c r="B3633" s="5" t="s">
        <v>3638</v>
      </c>
      <c r="C3633" s="5" t="s">
        <v>11</v>
      </c>
      <c r="D3633" s="5" t="s">
        <v>12</v>
      </c>
      <c r="E3633" s="5" t="s">
        <v>3622</v>
      </c>
    </row>
    <row r="3634" spans="1:5" x14ac:dyDescent="0.25">
      <c r="A3634" s="5">
        <f>3626</f>
      </c>
      <c r="B3634" s="5" t="s">
        <v>3639</v>
      </c>
      <c r="C3634" s="5" t="s">
        <v>11</v>
      </c>
      <c r="D3634" s="5" t="s">
        <v>12</v>
      </c>
      <c r="E3634" s="5" t="s">
        <v>3622</v>
      </c>
    </row>
    <row r="3635" spans="1:5" x14ac:dyDescent="0.25">
      <c r="A3635" s="5">
        <f>3627</f>
      </c>
      <c r="B3635" s="5" t="s">
        <v>3640</v>
      </c>
      <c r="C3635" s="5" t="s">
        <v>11</v>
      </c>
      <c r="D3635" s="5" t="s">
        <v>12</v>
      </c>
      <c r="E3635" s="5" t="s">
        <v>3622</v>
      </c>
    </row>
    <row r="3636" spans="1:5" x14ac:dyDescent="0.25">
      <c r="A3636" s="5">
        <f>3628</f>
      </c>
      <c r="B3636" s="5" t="s">
        <v>3641</v>
      </c>
      <c r="C3636" s="5" t="s">
        <v>11</v>
      </c>
      <c r="D3636" s="5" t="s">
        <v>12</v>
      </c>
      <c r="E3636" s="5" t="s">
        <v>3622</v>
      </c>
    </row>
    <row r="3637" spans="1:5" x14ac:dyDescent="0.25">
      <c r="A3637" s="5">
        <f>3629</f>
      </c>
      <c r="B3637" s="5" t="s">
        <v>3642</v>
      </c>
      <c r="C3637" s="5" t="s">
        <v>11</v>
      </c>
      <c r="D3637" s="5" t="s">
        <v>12</v>
      </c>
      <c r="E3637" s="5" t="s">
        <v>3622</v>
      </c>
    </row>
    <row r="3638" spans="1:5" x14ac:dyDescent="0.25">
      <c r="A3638" s="5">
        <f>3630</f>
      </c>
      <c r="B3638" s="5" t="s">
        <v>3643</v>
      </c>
      <c r="C3638" s="5" t="s">
        <v>11</v>
      </c>
      <c r="D3638" s="5" t="s">
        <v>12</v>
      </c>
      <c r="E3638" s="5" t="s">
        <v>3622</v>
      </c>
    </row>
    <row r="3639" spans="1:5" x14ac:dyDescent="0.25">
      <c r="A3639" s="5">
        <f>3631</f>
      </c>
      <c r="B3639" s="5" t="s">
        <v>3644</v>
      </c>
      <c r="C3639" s="5" t="s">
        <v>11</v>
      </c>
      <c r="D3639" s="5" t="s">
        <v>12</v>
      </c>
      <c r="E3639" s="5" t="s">
        <v>3622</v>
      </c>
    </row>
    <row r="3640" spans="1:5" x14ac:dyDescent="0.25">
      <c r="A3640" s="5">
        <f>3632</f>
      </c>
      <c r="B3640" s="5" t="s">
        <v>3645</v>
      </c>
      <c r="C3640" s="5" t="s">
        <v>11</v>
      </c>
      <c r="D3640" s="5" t="s">
        <v>12</v>
      </c>
      <c r="E3640" s="5" t="s">
        <v>3622</v>
      </c>
    </row>
    <row r="3641" spans="1:5" x14ac:dyDescent="0.25">
      <c r="A3641" s="5">
        <f>3633</f>
      </c>
      <c r="B3641" s="5" t="s">
        <v>3646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3647</v>
      </c>
      <c r="C3642" s="5" t="s">
        <v>11</v>
      </c>
      <c r="D3642" s="5" t="s">
        <v>12</v>
      </c>
      <c r="E3642" s="5" t="s">
        <v>3622</v>
      </c>
    </row>
    <row r="3643" spans="1:5" x14ac:dyDescent="0.25">
      <c r="A3643" s="5">
        <f>3635</f>
      </c>
      <c r="B3643" s="5" t="s">
        <v>3648</v>
      </c>
      <c r="C3643" s="5" t="s">
        <v>11</v>
      </c>
      <c r="D3643" s="5" t="s">
        <v>12</v>
      </c>
      <c r="E3643" s="5" t="s">
        <v>3622</v>
      </c>
    </row>
    <row r="3644" spans="1:5" x14ac:dyDescent="0.25">
      <c r="A3644" s="5">
        <f>3636</f>
      </c>
      <c r="B3644" s="5" t="s">
        <v>3649</v>
      </c>
      <c r="C3644" s="5" t="s">
        <v>11</v>
      </c>
      <c r="D3644" s="5" t="s">
        <v>12</v>
      </c>
      <c r="E3644" s="5" t="s">
        <v>3622</v>
      </c>
    </row>
    <row r="3645" spans="1:5" x14ac:dyDescent="0.25">
      <c r="A3645" s="5">
        <f>3637</f>
      </c>
      <c r="B3645" s="5" t="s">
        <v>3650</v>
      </c>
      <c r="C3645" s="5" t="s">
        <v>11</v>
      </c>
      <c r="D3645" s="5" t="s">
        <v>12</v>
      </c>
      <c r="E3645" s="5" t="s">
        <v>3622</v>
      </c>
    </row>
    <row r="3646" spans="1:5" x14ac:dyDescent="0.25">
      <c r="A3646" s="5">
        <f>3638</f>
      </c>
      <c r="B3646" s="5" t="s">
        <v>3651</v>
      </c>
      <c r="C3646" s="5" t="s">
        <v>11</v>
      </c>
      <c r="D3646" s="5" t="s">
        <v>12</v>
      </c>
      <c r="E3646" s="5" t="s">
        <v>3622</v>
      </c>
    </row>
    <row r="3647" spans="1:5" x14ac:dyDescent="0.25">
      <c r="A3647" s="5">
        <f>3639</f>
      </c>
      <c r="B3647" s="5" t="s">
        <v>3652</v>
      </c>
      <c r="C3647" s="5" t="s">
        <v>11</v>
      </c>
      <c r="D3647" s="5" t="s">
        <v>12</v>
      </c>
      <c r="E3647" s="5" t="s">
        <v>3622</v>
      </c>
    </row>
    <row r="3648" spans="1:5" x14ac:dyDescent="0.25">
      <c r="A3648" s="5">
        <f>3640</f>
      </c>
      <c r="B3648" s="5" t="s">
        <v>3653</v>
      </c>
      <c r="C3648" s="5" t="s">
        <v>11</v>
      </c>
      <c r="D3648" s="5" t="s">
        <v>12</v>
      </c>
      <c r="E3648" s="5" t="s">
        <v>3622</v>
      </c>
    </row>
    <row r="3649" spans="1:5" x14ac:dyDescent="0.25">
      <c r="A3649" s="5">
        <f>3641</f>
      </c>
      <c r="B3649" s="5" t="s">
        <v>3654</v>
      </c>
      <c r="C3649" s="5" t="s">
        <v>11</v>
      </c>
      <c r="D3649" s="5" t="s">
        <v>12</v>
      </c>
      <c r="E3649" s="5" t="s">
        <v>3622</v>
      </c>
    </row>
    <row r="3650" spans="1:5" x14ac:dyDescent="0.25">
      <c r="A3650" s="5">
        <f>3642</f>
      </c>
      <c r="B3650" s="5" t="s">
        <v>3655</v>
      </c>
      <c r="C3650" s="5" t="s">
        <v>11</v>
      </c>
      <c r="D3650" s="5" t="s">
        <v>12</v>
      </c>
      <c r="E3650" s="5" t="s">
        <v>3622</v>
      </c>
    </row>
    <row r="3651" spans="1:5" x14ac:dyDescent="0.25">
      <c r="A3651" s="5">
        <f>3643</f>
      </c>
      <c r="B3651" s="5" t="s">
        <v>3656</v>
      </c>
      <c r="C3651" s="5" t="s">
        <v>11</v>
      </c>
      <c r="D3651" s="5" t="s">
        <v>12</v>
      </c>
      <c r="E3651" s="5" t="s">
        <v>3622</v>
      </c>
    </row>
    <row r="3652" spans="1:5" x14ac:dyDescent="0.25">
      <c r="A3652" s="5">
        <f>3644</f>
      </c>
      <c r="B3652" s="5" t="s">
        <v>3657</v>
      </c>
      <c r="C3652" s="5" t="s">
        <v>11</v>
      </c>
      <c r="D3652" s="5" t="s">
        <v>12</v>
      </c>
      <c r="E3652" s="5" t="s">
        <v>3622</v>
      </c>
    </row>
    <row r="3653" spans="1:5" x14ac:dyDescent="0.25">
      <c r="A3653" s="5">
        <f>3645</f>
      </c>
      <c r="B3653" s="5" t="s">
        <v>3658</v>
      </c>
      <c r="C3653" s="5" t="s">
        <v>11</v>
      </c>
      <c r="D3653" s="5" t="s">
        <v>12</v>
      </c>
      <c r="E3653" s="5" t="s">
        <v>3622</v>
      </c>
    </row>
    <row r="3654" spans="1:5" x14ac:dyDescent="0.25">
      <c r="A3654" s="5">
        <f>3646</f>
      </c>
      <c r="B3654" s="5" t="s">
        <v>3659</v>
      </c>
      <c r="C3654" s="5" t="s">
        <v>11</v>
      </c>
      <c r="D3654" s="5" t="s">
        <v>12</v>
      </c>
      <c r="E3654" s="5" t="s">
        <v>3622</v>
      </c>
    </row>
    <row r="3655" spans="1:5" x14ac:dyDescent="0.25">
      <c r="A3655" s="5">
        <f>3647</f>
      </c>
      <c r="B3655" s="5" t="s">
        <v>3660</v>
      </c>
      <c r="C3655" s="5" t="s">
        <v>11</v>
      </c>
      <c r="D3655" s="5" t="s">
        <v>12</v>
      </c>
      <c r="E3655" s="5" t="s">
        <v>3622</v>
      </c>
    </row>
    <row r="3656" spans="1:5" x14ac:dyDescent="0.25">
      <c r="A3656" s="5">
        <f>3648</f>
      </c>
      <c r="B3656" s="5" t="s">
        <v>3661</v>
      </c>
      <c r="C3656" s="5" t="s">
        <v>11</v>
      </c>
      <c r="D3656" s="5" t="s">
        <v>12</v>
      </c>
      <c r="E3656" s="5" t="s">
        <v>3622</v>
      </c>
    </row>
    <row r="3657" spans="1:5" x14ac:dyDescent="0.25">
      <c r="A3657" s="5">
        <f>3649</f>
      </c>
      <c r="B3657" s="5" t="s">
        <v>3662</v>
      </c>
      <c r="C3657" s="5" t="s">
        <v>11</v>
      </c>
      <c r="D3657" s="5" t="s">
        <v>12</v>
      </c>
      <c r="E3657" s="5" t="s">
        <v>3622</v>
      </c>
    </row>
    <row r="3658" spans="1:5" x14ac:dyDescent="0.25">
      <c r="A3658" s="5">
        <f>3650</f>
      </c>
      <c r="B3658" s="5" t="s">
        <v>3663</v>
      </c>
      <c r="C3658" s="5" t="s">
        <v>11</v>
      </c>
      <c r="D3658" s="5" t="s">
        <v>12</v>
      </c>
      <c r="E3658" s="5" t="s">
        <v>3622</v>
      </c>
    </row>
    <row r="3659" spans="1:5" x14ac:dyDescent="0.25">
      <c r="A3659" s="5">
        <f>3651</f>
      </c>
      <c r="B3659" s="5" t="s">
        <v>3664</v>
      </c>
      <c r="C3659" s="5" t="s">
        <v>11</v>
      </c>
      <c r="D3659" s="5" t="s">
        <v>12</v>
      </c>
      <c r="E3659" s="5" t="s">
        <v>3622</v>
      </c>
    </row>
    <row r="3660" spans="1:5" x14ac:dyDescent="0.25">
      <c r="A3660" s="5">
        <f>3652</f>
      </c>
      <c r="B3660" s="5" t="s">
        <v>3665</v>
      </c>
      <c r="C3660" s="5" t="s">
        <v>11</v>
      </c>
      <c r="D3660" s="5" t="s">
        <v>12</v>
      </c>
      <c r="E3660" s="5" t="s">
        <v>3622</v>
      </c>
    </row>
    <row r="3661" spans="1:5" x14ac:dyDescent="0.25">
      <c r="A3661" s="5">
        <f>3653</f>
      </c>
      <c r="B3661" s="5" t="s">
        <v>3666</v>
      </c>
      <c r="C3661" s="5" t="s">
        <v>11</v>
      </c>
      <c r="D3661" s="5" t="s">
        <v>12</v>
      </c>
      <c r="E3661" s="5" t="s">
        <v>3622</v>
      </c>
    </row>
    <row r="3662" spans="1:5" x14ac:dyDescent="0.25">
      <c r="A3662" s="5">
        <f>3654</f>
      </c>
      <c r="B3662" s="5" t="s">
        <v>3667</v>
      </c>
      <c r="C3662" s="5" t="s">
        <v>11</v>
      </c>
      <c r="D3662" s="5" t="s">
        <v>12</v>
      </c>
      <c r="E3662" s="5" t="s">
        <v>3622</v>
      </c>
    </row>
    <row r="3663" spans="1:5" x14ac:dyDescent="0.25">
      <c r="A3663" s="5">
        <f>3655</f>
      </c>
      <c r="B3663" s="5" t="s">
        <v>3668</v>
      </c>
      <c r="C3663" s="5" t="s">
        <v>11</v>
      </c>
      <c r="D3663" s="5" t="s">
        <v>12</v>
      </c>
      <c r="E3663" s="5" t="s">
        <v>3622</v>
      </c>
    </row>
    <row r="3664" spans="1:5" x14ac:dyDescent="0.25">
      <c r="A3664" s="5">
        <f>3656</f>
      </c>
      <c r="B3664" s="5" t="s">
        <v>3669</v>
      </c>
      <c r="C3664" s="5" t="s">
        <v>11</v>
      </c>
      <c r="D3664" s="5" t="s">
        <v>12</v>
      </c>
      <c r="E3664" s="5" t="s">
        <v>3622</v>
      </c>
    </row>
    <row r="3665" spans="1:5" x14ac:dyDescent="0.25">
      <c r="A3665" s="5">
        <f>3657</f>
      </c>
      <c r="B3665" s="5" t="s">
        <v>3670</v>
      </c>
      <c r="C3665" s="5" t="s">
        <v>11</v>
      </c>
      <c r="D3665" s="5" t="s">
        <v>12</v>
      </c>
      <c r="E3665" s="5" t="s">
        <v>3622</v>
      </c>
    </row>
    <row r="3666" spans="1:5" x14ac:dyDescent="0.25">
      <c r="A3666" s="5">
        <f>3658</f>
      </c>
      <c r="B3666" s="5" t="s">
        <v>3671</v>
      </c>
      <c r="C3666" s="5" t="s">
        <v>11</v>
      </c>
      <c r="D3666" s="5" t="s">
        <v>12</v>
      </c>
      <c r="E3666" s="5" t="s">
        <v>3622</v>
      </c>
    </row>
    <row r="3667" spans="1:5" x14ac:dyDescent="0.25">
      <c r="A3667" s="5">
        <f>3659</f>
      </c>
      <c r="B3667" s="5" t="s">
        <v>3672</v>
      </c>
      <c r="C3667" s="5" t="s">
        <v>11</v>
      </c>
      <c r="D3667" s="5" t="s">
        <v>12</v>
      </c>
      <c r="E3667" s="5" t="s">
        <v>3622</v>
      </c>
    </row>
    <row r="3668" spans="1:5" x14ac:dyDescent="0.25">
      <c r="A3668" s="5">
        <f>3660</f>
      </c>
      <c r="B3668" s="5" t="s">
        <v>3673</v>
      </c>
      <c r="C3668" s="5" t="s">
        <v>11</v>
      </c>
      <c r="D3668" s="5" t="s">
        <v>12</v>
      </c>
      <c r="E3668" s="5" t="s">
        <v>3622</v>
      </c>
    </row>
    <row r="3669" spans="1:5" x14ac:dyDescent="0.25">
      <c r="A3669" s="5">
        <f>3661</f>
      </c>
      <c r="B3669" s="5" t="s">
        <v>3674</v>
      </c>
      <c r="C3669" s="5" t="s">
        <v>11</v>
      </c>
      <c r="D3669" s="5" t="s">
        <v>12</v>
      </c>
      <c r="E3669" s="5" t="s">
        <v>3622</v>
      </c>
    </row>
    <row r="3670" spans="1:5" x14ac:dyDescent="0.25">
      <c r="A3670" s="5">
        <f>3662</f>
      </c>
      <c r="B3670" s="5" t="s">
        <v>3675</v>
      </c>
      <c r="C3670" s="5" t="s">
        <v>11</v>
      </c>
      <c r="D3670" s="5" t="s">
        <v>12</v>
      </c>
      <c r="E3670" s="5" t="s">
        <v>3622</v>
      </c>
    </row>
    <row r="3671" spans="1:5" x14ac:dyDescent="0.25">
      <c r="A3671" s="5">
        <f>3663</f>
      </c>
      <c r="B3671" s="5" t="s">
        <v>3676</v>
      </c>
      <c r="C3671" s="5" t="s">
        <v>11</v>
      </c>
      <c r="D3671" s="5" t="s">
        <v>12</v>
      </c>
      <c r="E3671" s="5" t="s">
        <v>3622</v>
      </c>
    </row>
    <row r="3672" spans="1:5" x14ac:dyDescent="0.25">
      <c r="A3672" s="5">
        <f>3664</f>
      </c>
      <c r="B3672" s="5" t="s">
        <v>3677</v>
      </c>
      <c r="C3672" s="5" t="s">
        <v>11</v>
      </c>
      <c r="D3672" s="5" t="s">
        <v>12</v>
      </c>
      <c r="E3672" s="5" t="s">
        <v>3622</v>
      </c>
    </row>
    <row r="3673" spans="1:5" x14ac:dyDescent="0.25">
      <c r="A3673" s="5">
        <f>3665</f>
      </c>
      <c r="B3673" s="5" t="s">
        <v>3678</v>
      </c>
      <c r="C3673" s="5" t="s">
        <v>11</v>
      </c>
      <c r="D3673" s="5" t="s">
        <v>12</v>
      </c>
      <c r="E3673" s="5" t="s">
        <v>3622</v>
      </c>
    </row>
    <row r="3674" spans="1:5" x14ac:dyDescent="0.25">
      <c r="A3674" s="5">
        <f>3666</f>
      </c>
      <c r="B3674" s="5" t="s">
        <v>3679</v>
      </c>
      <c r="C3674" s="5" t="s">
        <v>11</v>
      </c>
      <c r="D3674" s="5" t="s">
        <v>12</v>
      </c>
      <c r="E3674" s="5" t="s">
        <v>3622</v>
      </c>
    </row>
    <row r="3675" spans="1:5" x14ac:dyDescent="0.25">
      <c r="A3675" s="5">
        <f>3667</f>
      </c>
      <c r="B3675" s="5" t="s">
        <v>3680</v>
      </c>
      <c r="C3675" s="5" t="s">
        <v>11</v>
      </c>
      <c r="D3675" s="5" t="s">
        <v>12</v>
      </c>
      <c r="E3675" s="5" t="s">
        <v>3622</v>
      </c>
    </row>
    <row r="3676" spans="1:5" x14ac:dyDescent="0.25">
      <c r="A3676" s="5">
        <f>3668</f>
      </c>
      <c r="B3676" s="5" t="s">
        <v>3681</v>
      </c>
      <c r="C3676" s="5" t="s">
        <v>11</v>
      </c>
      <c r="D3676" s="5" t="s">
        <v>12</v>
      </c>
      <c r="E3676" s="5" t="s">
        <v>3622</v>
      </c>
    </row>
    <row r="3677" spans="1:5" x14ac:dyDescent="0.25">
      <c r="A3677" s="5">
        <f>3669</f>
      </c>
      <c r="B3677" s="5" t="s">
        <v>3682</v>
      </c>
      <c r="C3677" s="5" t="s">
        <v>11</v>
      </c>
      <c r="D3677" s="5" t="s">
        <v>12</v>
      </c>
      <c r="E3677" s="5" t="s">
        <v>3622</v>
      </c>
    </row>
    <row r="3678" spans="1:5" x14ac:dyDescent="0.25">
      <c r="A3678" s="5">
        <f>3670</f>
      </c>
      <c r="B3678" s="5" t="s">
        <v>3683</v>
      </c>
      <c r="C3678" s="5" t="s">
        <v>11</v>
      </c>
      <c r="D3678" s="5" t="s">
        <v>12</v>
      </c>
      <c r="E3678" s="5" t="s">
        <v>3622</v>
      </c>
    </row>
    <row r="3679" spans="1:5" x14ac:dyDescent="0.25">
      <c r="A3679" s="5">
        <f>3671</f>
      </c>
      <c r="B3679" s="5" t="s">
        <v>3684</v>
      </c>
      <c r="C3679" s="5" t="s">
        <v>11</v>
      </c>
      <c r="D3679" s="5" t="s">
        <v>12</v>
      </c>
      <c r="E3679" s="5" t="s">
        <v>3622</v>
      </c>
    </row>
    <row r="3680" spans="1:5" x14ac:dyDescent="0.25">
      <c r="A3680" s="5">
        <f>3672</f>
      </c>
      <c r="B3680" s="5" t="s">
        <v>3685</v>
      </c>
      <c r="C3680" s="5" t="s">
        <v>11</v>
      </c>
      <c r="D3680" s="5" t="s">
        <v>12</v>
      </c>
      <c r="E3680" s="5" t="s">
        <v>3622</v>
      </c>
    </row>
    <row r="3681" spans="1:5" x14ac:dyDescent="0.25">
      <c r="A3681" s="5">
        <f>3673</f>
      </c>
      <c r="B3681" s="5" t="s">
        <v>3686</v>
      </c>
      <c r="C3681" s="5" t="s">
        <v>11</v>
      </c>
      <c r="D3681" s="5" t="s">
        <v>12</v>
      </c>
      <c r="E3681" s="5" t="s">
        <v>3622</v>
      </c>
    </row>
    <row r="3682" spans="1:5" x14ac:dyDescent="0.25">
      <c r="A3682" s="5">
        <f>3674</f>
      </c>
      <c r="B3682" s="5" t="s">
        <v>3687</v>
      </c>
      <c r="C3682" s="5" t="s">
        <v>11</v>
      </c>
      <c r="D3682" s="5" t="s">
        <v>12</v>
      </c>
      <c r="E3682" s="5" t="s">
        <v>3622</v>
      </c>
    </row>
    <row r="3683" spans="1:5" x14ac:dyDescent="0.25">
      <c r="A3683" s="5">
        <f>3675</f>
      </c>
      <c r="B3683" s="5" t="s">
        <v>3688</v>
      </c>
      <c r="C3683" s="5" t="s">
        <v>11</v>
      </c>
      <c r="D3683" s="5" t="s">
        <v>12</v>
      </c>
      <c r="E3683" s="5" t="s">
        <v>3622</v>
      </c>
    </row>
    <row r="3684" spans="1:5" x14ac:dyDescent="0.25">
      <c r="A3684" s="5">
        <f>3676</f>
      </c>
      <c r="B3684" s="5" t="s">
        <v>3689</v>
      </c>
      <c r="C3684" s="5" t="s">
        <v>11</v>
      </c>
      <c r="D3684" s="5" t="s">
        <v>12</v>
      </c>
      <c r="E3684" s="5" t="s">
        <v>3622</v>
      </c>
    </row>
    <row r="3685" spans="1:5" x14ac:dyDescent="0.25">
      <c r="A3685" s="5">
        <f>3677</f>
      </c>
      <c r="B3685" s="5" t="s">
        <v>3690</v>
      </c>
      <c r="C3685" s="5" t="s">
        <v>11</v>
      </c>
      <c r="D3685" s="5" t="s">
        <v>12</v>
      </c>
      <c r="E3685" s="5" t="s">
        <v>3622</v>
      </c>
    </row>
    <row r="3686" spans="1:5" x14ac:dyDescent="0.25">
      <c r="A3686" s="5">
        <f>3678</f>
      </c>
      <c r="B3686" s="5" t="s">
        <v>3691</v>
      </c>
      <c r="C3686" s="5" t="s">
        <v>11</v>
      </c>
      <c r="D3686" s="5" t="s">
        <v>12</v>
      </c>
      <c r="E3686" s="5" t="s">
        <v>3622</v>
      </c>
    </row>
    <row r="3687" spans="1:5" x14ac:dyDescent="0.25">
      <c r="A3687" s="5">
        <f>3679</f>
      </c>
      <c r="B3687" s="5" t="s">
        <v>3692</v>
      </c>
      <c r="C3687" s="5" t="s">
        <v>11</v>
      </c>
      <c r="D3687" s="5" t="s">
        <v>12</v>
      </c>
      <c r="E3687" s="5" t="s">
        <v>3622</v>
      </c>
    </row>
    <row r="3688" spans="1:5" x14ac:dyDescent="0.25">
      <c r="A3688" s="5">
        <f>3680</f>
      </c>
      <c r="B3688" s="5" t="s">
        <v>3693</v>
      </c>
      <c r="C3688" s="5" t="s">
        <v>11</v>
      </c>
      <c r="D3688" s="5" t="s">
        <v>12</v>
      </c>
      <c r="E3688" s="5" t="s">
        <v>3622</v>
      </c>
    </row>
    <row r="3689" spans="1:5" x14ac:dyDescent="0.25">
      <c r="A3689" s="5">
        <f>3681</f>
      </c>
      <c r="B3689" s="5" t="s">
        <v>3694</v>
      </c>
      <c r="C3689" s="5" t="s">
        <v>11</v>
      </c>
      <c r="D3689" s="5" t="s">
        <v>12</v>
      </c>
      <c r="E3689" s="5" t="s">
        <v>3622</v>
      </c>
    </row>
    <row r="3690" spans="1:5" x14ac:dyDescent="0.25">
      <c r="A3690" s="5">
        <f>3682</f>
      </c>
      <c r="B3690" s="5" t="s">
        <v>3695</v>
      </c>
      <c r="C3690" s="5" t="s">
        <v>11</v>
      </c>
      <c r="D3690" s="5" t="s">
        <v>12</v>
      </c>
      <c r="E3690" s="5" t="s">
        <v>3622</v>
      </c>
    </row>
    <row r="3691" spans="1:5" x14ac:dyDescent="0.25">
      <c r="A3691" s="5">
        <f>3683</f>
      </c>
      <c r="B3691" s="5" t="s">
        <v>3696</v>
      </c>
      <c r="C3691" s="5" t="s">
        <v>11</v>
      </c>
      <c r="D3691" s="5" t="s">
        <v>12</v>
      </c>
      <c r="E3691" s="5" t="s">
        <v>3622</v>
      </c>
    </row>
    <row r="3692" spans="1:5" x14ac:dyDescent="0.25">
      <c r="A3692" s="5">
        <f>3684</f>
      </c>
      <c r="B3692" s="5" t="s">
        <v>3697</v>
      </c>
      <c r="C3692" s="5" t="s">
        <v>11</v>
      </c>
      <c r="D3692" s="5" t="s">
        <v>12</v>
      </c>
      <c r="E3692" s="5" t="s">
        <v>3622</v>
      </c>
    </row>
    <row r="3693" spans="1:5" x14ac:dyDescent="0.25">
      <c r="A3693" s="5">
        <f>3685</f>
      </c>
      <c r="B3693" s="5" t="s">
        <v>3698</v>
      </c>
      <c r="C3693" s="5" t="s">
        <v>11</v>
      </c>
      <c r="D3693" s="5" t="s">
        <v>12</v>
      </c>
      <c r="E3693" s="5" t="s">
        <v>3622</v>
      </c>
    </row>
    <row r="3694" spans="1:5" x14ac:dyDescent="0.25">
      <c r="A3694" s="5">
        <f>3686</f>
      </c>
      <c r="B3694" s="5" t="s">
        <v>3699</v>
      </c>
      <c r="C3694" s="5" t="s">
        <v>11</v>
      </c>
      <c r="D3694" s="5" t="s">
        <v>12</v>
      </c>
      <c r="E3694" s="5" t="s">
        <v>3622</v>
      </c>
    </row>
    <row r="3695" spans="1:5" x14ac:dyDescent="0.25">
      <c r="A3695" s="5">
        <f>3687</f>
      </c>
      <c r="B3695" s="5" t="s">
        <v>3700</v>
      </c>
      <c r="C3695" s="5" t="s">
        <v>11</v>
      </c>
      <c r="D3695" s="5" t="s">
        <v>12</v>
      </c>
      <c r="E3695" s="5" t="s">
        <v>3622</v>
      </c>
    </row>
    <row r="3696" spans="1:5" x14ac:dyDescent="0.25">
      <c r="A3696" s="5">
        <f>3688</f>
      </c>
      <c r="B3696" s="5" t="s">
        <v>3701</v>
      </c>
      <c r="C3696" s="5" t="s">
        <v>11</v>
      </c>
      <c r="D3696" s="5" t="s">
        <v>12</v>
      </c>
      <c r="E3696" s="5" t="s">
        <v>3622</v>
      </c>
    </row>
    <row r="3697" spans="1:5" x14ac:dyDescent="0.25">
      <c r="A3697" s="5">
        <f>3689</f>
      </c>
      <c r="B3697" s="5" t="s">
        <v>3702</v>
      </c>
      <c r="C3697" s="5" t="s">
        <v>11</v>
      </c>
      <c r="D3697" s="5" t="s">
        <v>12</v>
      </c>
      <c r="E3697" s="5" t="s">
        <v>3622</v>
      </c>
    </row>
    <row r="3698" spans="1:5" x14ac:dyDescent="0.25">
      <c r="A3698" s="5">
        <f>3690</f>
      </c>
      <c r="B3698" s="5" t="s">
        <v>3703</v>
      </c>
      <c r="C3698" s="5" t="s">
        <v>11</v>
      </c>
      <c r="D3698" s="5" t="s">
        <v>12</v>
      </c>
      <c r="E3698" s="5" t="s">
        <v>3622</v>
      </c>
    </row>
    <row r="3699" spans="1:5" x14ac:dyDescent="0.25">
      <c r="A3699" s="5">
        <f>3691</f>
      </c>
      <c r="B3699" s="5" t="s">
        <v>3704</v>
      </c>
      <c r="C3699" s="5" t="s">
        <v>11</v>
      </c>
      <c r="D3699" s="5" t="s">
        <v>12</v>
      </c>
      <c r="E3699" s="5" t="s">
        <v>3622</v>
      </c>
    </row>
    <row r="3700" spans="1:5" x14ac:dyDescent="0.25">
      <c r="A3700" s="5">
        <f>3692</f>
      </c>
      <c r="B3700" s="5" t="s">
        <v>3705</v>
      </c>
      <c r="C3700" s="5" t="s">
        <v>11</v>
      </c>
      <c r="D3700" s="5" t="s">
        <v>12</v>
      </c>
      <c r="E3700" s="5" t="s">
        <v>3622</v>
      </c>
    </row>
    <row r="3701" spans="1:5" x14ac:dyDescent="0.25">
      <c r="A3701" s="5">
        <f>3693</f>
      </c>
      <c r="B3701" s="5" t="s">
        <v>3706</v>
      </c>
      <c r="C3701" s="5" t="s">
        <v>11</v>
      </c>
      <c r="D3701" s="5" t="s">
        <v>12</v>
      </c>
      <c r="E3701" s="5" t="s">
        <v>3622</v>
      </c>
    </row>
    <row r="3702" spans="1:5" x14ac:dyDescent="0.25">
      <c r="A3702" s="5">
        <f>3694</f>
      </c>
      <c r="B3702" s="5" t="s">
        <v>3707</v>
      </c>
      <c r="C3702" s="5" t="s">
        <v>11</v>
      </c>
      <c r="D3702" s="5" t="s">
        <v>12</v>
      </c>
      <c r="E3702" s="5" t="s">
        <v>3622</v>
      </c>
    </row>
    <row r="3703" spans="1:5" x14ac:dyDescent="0.25">
      <c r="A3703" s="5">
        <f>3695</f>
      </c>
      <c r="B3703" s="5" t="s">
        <v>3708</v>
      </c>
      <c r="C3703" s="5" t="s">
        <v>11</v>
      </c>
      <c r="D3703" s="5" t="s">
        <v>12</v>
      </c>
      <c r="E3703" s="5" t="s">
        <v>3622</v>
      </c>
    </row>
    <row r="3704" spans="1:5" x14ac:dyDescent="0.25">
      <c r="A3704" s="5">
        <f>3696</f>
      </c>
      <c r="B3704" s="5" t="s">
        <v>3709</v>
      </c>
      <c r="C3704" s="5" t="s">
        <v>11</v>
      </c>
      <c r="D3704" s="5" t="s">
        <v>12</v>
      </c>
      <c r="E3704" s="5" t="s">
        <v>3622</v>
      </c>
    </row>
    <row r="3705" spans="1:5" x14ac:dyDescent="0.25">
      <c r="A3705" s="5">
        <f>3697</f>
      </c>
      <c r="B3705" s="5" t="s">
        <v>3710</v>
      </c>
      <c r="C3705" s="5" t="s">
        <v>11</v>
      </c>
      <c r="D3705" s="5" t="s">
        <v>12</v>
      </c>
      <c r="E3705" s="5" t="s">
        <v>3622</v>
      </c>
    </row>
    <row r="3706" spans="1:5" x14ac:dyDescent="0.25">
      <c r="A3706" s="5">
        <f>3698</f>
      </c>
      <c r="B3706" s="5" t="s">
        <v>3711</v>
      </c>
      <c r="C3706" s="5" t="s">
        <v>11</v>
      </c>
      <c r="D3706" s="5" t="s">
        <v>12</v>
      </c>
      <c r="E3706" s="5" t="s">
        <v>3622</v>
      </c>
    </row>
    <row r="3707" spans="1:5" x14ac:dyDescent="0.25">
      <c r="A3707" s="5">
        <f>3699</f>
      </c>
      <c r="B3707" s="5" t="s">
        <v>3712</v>
      </c>
      <c r="C3707" s="5" t="s">
        <v>11</v>
      </c>
      <c r="D3707" s="5" t="s">
        <v>12</v>
      </c>
      <c r="E3707" s="5" t="s">
        <v>3622</v>
      </c>
    </row>
    <row r="3708" spans="1:5" x14ac:dyDescent="0.25">
      <c r="A3708" s="5">
        <f>3700</f>
      </c>
      <c r="B3708" s="5" t="s">
        <v>3713</v>
      </c>
      <c r="C3708" s="5" t="s">
        <v>11</v>
      </c>
      <c r="D3708" s="5" t="s">
        <v>12</v>
      </c>
      <c r="E3708" s="5" t="s">
        <v>3622</v>
      </c>
    </row>
    <row r="3709" spans="1:5" x14ac:dyDescent="0.25">
      <c r="A3709" s="5">
        <f>3701</f>
      </c>
      <c r="B3709" s="5" t="s">
        <v>3714</v>
      </c>
      <c r="C3709" s="5" t="s">
        <v>11</v>
      </c>
      <c r="D3709" s="5" t="s">
        <v>12</v>
      </c>
      <c r="E3709" s="5" t="s">
        <v>3622</v>
      </c>
    </row>
    <row r="3710" spans="1:5" x14ac:dyDescent="0.25">
      <c r="A3710" s="5">
        <f>3702</f>
      </c>
      <c r="B3710" s="5" t="s">
        <v>3715</v>
      </c>
      <c r="C3710" s="5" t="s">
        <v>11</v>
      </c>
      <c r="D3710" s="5" t="s">
        <v>12</v>
      </c>
      <c r="E3710" s="5" t="s">
        <v>3622</v>
      </c>
    </row>
    <row r="3711" spans="1:5" x14ac:dyDescent="0.25">
      <c r="A3711" s="5">
        <f>3703</f>
      </c>
      <c r="B3711" s="5" t="s">
        <v>3716</v>
      </c>
      <c r="C3711" s="5" t="s">
        <v>11</v>
      </c>
      <c r="D3711" s="5" t="s">
        <v>12</v>
      </c>
      <c r="E3711" s="5" t="s">
        <v>3622</v>
      </c>
    </row>
    <row r="3712" spans="1:5" x14ac:dyDescent="0.25">
      <c r="A3712" s="5">
        <f>3704</f>
      </c>
      <c r="B3712" s="5" t="s">
        <v>3717</v>
      </c>
      <c r="C3712" s="5" t="s">
        <v>11</v>
      </c>
      <c r="D3712" s="5" t="s">
        <v>12</v>
      </c>
      <c r="E3712" s="5" t="s">
        <v>3622</v>
      </c>
    </row>
    <row r="3713" spans="1:5" x14ac:dyDescent="0.25">
      <c r="A3713" s="5">
        <f>3705</f>
      </c>
      <c r="B3713" s="5" t="s">
        <v>3718</v>
      </c>
      <c r="C3713" s="5" t="s">
        <v>11</v>
      </c>
      <c r="D3713" s="5" t="s">
        <v>12</v>
      </c>
      <c r="E3713" s="5" t="s">
        <v>3622</v>
      </c>
    </row>
    <row r="3714" spans="1:5" x14ac:dyDescent="0.25">
      <c r="A3714" s="5">
        <f>3706</f>
      </c>
      <c r="B3714" s="5" t="s">
        <v>3719</v>
      </c>
      <c r="C3714" s="5" t="s">
        <v>11</v>
      </c>
      <c r="D3714" s="5" t="s">
        <v>12</v>
      </c>
      <c r="E3714" s="5" t="s">
        <v>3622</v>
      </c>
    </row>
    <row r="3715" spans="1:5" x14ac:dyDescent="0.25">
      <c r="A3715" s="5">
        <f>3707</f>
      </c>
      <c r="B3715" s="5" t="s">
        <v>3720</v>
      </c>
      <c r="C3715" s="5" t="s">
        <v>11</v>
      </c>
      <c r="D3715" s="5" t="s">
        <v>12</v>
      </c>
      <c r="E3715" s="5" t="s">
        <v>3622</v>
      </c>
    </row>
    <row r="3716" spans="1:5" x14ac:dyDescent="0.25">
      <c r="A3716" s="5">
        <f>3708</f>
      </c>
      <c r="B3716" s="5" t="s">
        <v>3721</v>
      </c>
      <c r="C3716" s="5" t="s">
        <v>11</v>
      </c>
      <c r="D3716" s="5" t="s">
        <v>12</v>
      </c>
      <c r="E3716" s="5" t="s">
        <v>3622</v>
      </c>
    </row>
    <row r="3717" spans="1:5" x14ac:dyDescent="0.25">
      <c r="A3717" s="5">
        <f>3709</f>
      </c>
      <c r="B3717" s="5" t="s">
        <v>3722</v>
      </c>
      <c r="C3717" s="5" t="s">
        <v>11</v>
      </c>
      <c r="D3717" s="5" t="s">
        <v>12</v>
      </c>
      <c r="E3717" s="5" t="s">
        <v>3622</v>
      </c>
    </row>
    <row r="3718" spans="1:5" x14ac:dyDescent="0.25">
      <c r="A3718" s="5">
        <f>3710</f>
      </c>
      <c r="B3718" s="5" t="s">
        <v>3723</v>
      </c>
      <c r="C3718" s="5" t="s">
        <v>11</v>
      </c>
      <c r="D3718" s="5" t="s">
        <v>12</v>
      </c>
      <c r="E3718" s="5" t="s">
        <v>3622</v>
      </c>
    </row>
    <row r="3719" spans="1:5" x14ac:dyDescent="0.25">
      <c r="A3719" s="5">
        <f>3711</f>
      </c>
      <c r="B3719" s="5" t="s">
        <v>3724</v>
      </c>
      <c r="C3719" s="5" t="s">
        <v>11</v>
      </c>
      <c r="D3719" s="5" t="s">
        <v>12</v>
      </c>
      <c r="E3719" s="5" t="s">
        <v>3622</v>
      </c>
    </row>
    <row r="3720" spans="1:5" x14ac:dyDescent="0.25">
      <c r="A3720" s="5">
        <f>3712</f>
      </c>
      <c r="B3720" s="5" t="s">
        <v>3725</v>
      </c>
      <c r="C3720" s="5" t="s">
        <v>11</v>
      </c>
      <c r="D3720" s="5" t="s">
        <v>12</v>
      </c>
      <c r="E3720" s="5" t="s">
        <v>3622</v>
      </c>
    </row>
    <row r="3721" spans="1:5" x14ac:dyDescent="0.25">
      <c r="A3721" s="5">
        <f>3713</f>
      </c>
      <c r="B3721" s="5" t="s">
        <v>3726</v>
      </c>
      <c r="C3721" s="5" t="s">
        <v>11</v>
      </c>
      <c r="D3721" s="5" t="s">
        <v>12</v>
      </c>
      <c r="E3721" s="5" t="s">
        <v>3622</v>
      </c>
    </row>
    <row r="3722" spans="1:5" x14ac:dyDescent="0.25">
      <c r="A3722" s="5">
        <f>3714</f>
      </c>
      <c r="B3722" s="5" t="s">
        <v>3727</v>
      </c>
      <c r="C3722" s="5" t="s">
        <v>11</v>
      </c>
      <c r="D3722" s="5" t="s">
        <v>12</v>
      </c>
      <c r="E3722" s="5" t="s">
        <v>3622</v>
      </c>
    </row>
    <row r="3723" spans="1:5" x14ac:dyDescent="0.25">
      <c r="A3723" s="5">
        <f>3715</f>
      </c>
      <c r="B3723" s="5" t="s">
        <v>3728</v>
      </c>
      <c r="C3723" s="5" t="s">
        <v>11</v>
      </c>
      <c r="D3723" s="5" t="s">
        <v>12</v>
      </c>
      <c r="E3723" s="5" t="s">
        <v>3622</v>
      </c>
    </row>
    <row r="3724" spans="1:5" x14ac:dyDescent="0.25">
      <c r="A3724" s="5">
        <f>3716</f>
      </c>
      <c r="B3724" s="5" t="s">
        <v>3729</v>
      </c>
      <c r="C3724" s="5" t="s">
        <v>11</v>
      </c>
      <c r="D3724" s="5" t="s">
        <v>12</v>
      </c>
      <c r="E3724" s="5" t="s">
        <v>3622</v>
      </c>
    </row>
    <row r="3725" spans="1:5" x14ac:dyDescent="0.25">
      <c r="A3725" s="5">
        <f>3717</f>
      </c>
      <c r="B3725" s="5" t="s">
        <v>3730</v>
      </c>
      <c r="C3725" s="5" t="s">
        <v>11</v>
      </c>
      <c r="D3725" s="5" t="s">
        <v>12</v>
      </c>
      <c r="E3725" s="5" t="s">
        <v>3622</v>
      </c>
    </row>
    <row r="3726" spans="1:5" x14ac:dyDescent="0.25">
      <c r="A3726" s="5">
        <f>3718</f>
      </c>
      <c r="B3726" s="5" t="s">
        <v>3731</v>
      </c>
      <c r="C3726" s="5" t="s">
        <v>11</v>
      </c>
      <c r="D3726" s="5" t="s">
        <v>12</v>
      </c>
      <c r="E3726" s="5" t="s">
        <v>3622</v>
      </c>
    </row>
    <row r="3727" spans="1:5" x14ac:dyDescent="0.25">
      <c r="A3727" s="5">
        <f>3719</f>
      </c>
      <c r="B3727" s="5" t="s">
        <v>3732</v>
      </c>
      <c r="C3727" s="5" t="s">
        <v>11</v>
      </c>
      <c r="D3727" s="5" t="s">
        <v>12</v>
      </c>
      <c r="E3727" s="5" t="s">
        <v>3622</v>
      </c>
    </row>
    <row r="3728" spans="1:5" x14ac:dyDescent="0.25">
      <c r="A3728" s="5">
        <f>3720</f>
      </c>
      <c r="B3728" s="5" t="s">
        <v>3733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3734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3735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3736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3737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3738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3739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3740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3741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3742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3743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3744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3745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3746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3747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3748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3749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3750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3751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3752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3753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3754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3755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3756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3757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3758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3759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3760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3761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3762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3763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3764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3765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3766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3767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3768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3769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3770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3771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3772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3773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3774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3775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3776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3777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3778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3779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3780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3781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3782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3783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3784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3785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3786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3787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3788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3789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3790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3791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3792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3793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3794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3795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3796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3797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3798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3799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3800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3801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3802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3803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3804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3805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3806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3807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3808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3809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3810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3811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3812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3813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3814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3815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3816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3817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3818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3819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3820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3821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3822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3823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3824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3825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3826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3827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3828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3829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3830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3831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3832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3833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3834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3835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3836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3837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3838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3839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3840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3841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3842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3843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3844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3845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3846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3847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3848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3849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3850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3851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3852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3853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3854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3855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3856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3857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3858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3859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3860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3861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3862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3863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3864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3865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3866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3867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3868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3869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3870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3871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3872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3873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3874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3875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3876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3877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3878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3879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3880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3881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3882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3883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3884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3885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3886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3887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3888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3889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3890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3891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3892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3893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3894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3895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3896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3897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3898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3899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3900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3901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3902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3903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3904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3905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3906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3907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3908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3909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3910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3911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3912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3913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3914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3915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3916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3917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3918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3919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3920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3921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3922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3923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3924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3925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3926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3927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3928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3929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3930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3931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3932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3933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3934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3935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3936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3937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3938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3939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3940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3941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3942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3943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3944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3945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3946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3947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3948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3949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3950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3951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3952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3953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3954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3955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3956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3957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3958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3959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3960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3961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3962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3963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3964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3965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3966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3967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3968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3969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3970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3971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3972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3973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3974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3975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3976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3977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3978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3979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3980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3981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3982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3983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3984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3985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3986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3987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3988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3989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3990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3991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3992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3993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3994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3995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3996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3997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3998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3999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4000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4001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4002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4003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4004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4005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4006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4007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4008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4009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4010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4011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4012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4013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4014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4015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4016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4017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4018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4019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4020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4021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4022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4023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4024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4025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4026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4027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4028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4029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4030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4031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4032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4033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4034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4035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4036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4037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4038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4039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4040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4041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4042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4043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4044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4045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4046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4047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4048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4049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4050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4051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4052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4053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4054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4055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4056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4057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4058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4059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4060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4061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4062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4063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4064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4065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4066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4067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4068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4069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4070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4071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4072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4073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4074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4075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4076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4077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4078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4079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4080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4081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4082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4083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4084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4085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4086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4087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4088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4089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4090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4091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4092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4093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4094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4095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4096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4097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4098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4099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4100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4101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4102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4103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4104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4105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4106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4107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4108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4109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4110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4111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4112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4113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4114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4115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4116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4117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4118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4119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4120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4121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4122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4123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4124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4125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4126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4127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4128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4129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4130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4131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4132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4133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4134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4135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4136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4137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4138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4139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4140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4141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4142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4143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4144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4145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4146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4147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4148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4149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4150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4151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4152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4153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4154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4155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4156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4157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4158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4159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4160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4161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4162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4163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4164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4165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4166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4167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4168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4169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4170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4171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4172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4173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4174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4175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4176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4177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4178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4179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4180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4181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4182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4183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4184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4185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4186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4187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4188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4189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4190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4191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4192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4193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4194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4195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4196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4197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4198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4199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4200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4201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4202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4203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4204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4205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4206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4207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4208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4209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4210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4211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4212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4213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4214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4215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4216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4217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4218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4219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4220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4221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4222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4223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4224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4225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4226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4227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4228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4229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4230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4231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4232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4233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4234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4235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4236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4237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4238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4239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4240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4241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4242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4243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4244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4245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4246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4247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4248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4249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4250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4251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4252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4253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4254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4255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4256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4257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4258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4259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4260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4261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4262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4263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4264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4265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4266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4267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4268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4269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4270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4271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4272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4273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4274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4275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4276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4277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4278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4279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4280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4281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4282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4283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4284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4285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4286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4287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4288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4289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4290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4291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4292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4293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4294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4295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4296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4297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4298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4299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4300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4301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4302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4303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4304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4305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4306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4307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4308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4309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4310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4311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4312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4313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4314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4315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4316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4317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4318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4319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4320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4321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4322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4323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4324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4325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4326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4327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4328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4329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4330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4331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4332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4333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4334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4335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4336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4337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4338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4339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4340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4341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4342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4343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4344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4345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4346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4347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4348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4349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4350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4351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4352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4353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4354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4355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4356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4357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4358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4359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4360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4361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4362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4363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4364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4365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4366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4367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4368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4369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4370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4371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4372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4373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4374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4375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4376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4377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4378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4379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4380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4381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4382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4383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4384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4385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4386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4387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4388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4389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4390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4391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4392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4393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4394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4395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4396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4397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4398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4399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4400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4401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4402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4403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4404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4405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4406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4407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4408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4409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4410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4411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4412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4413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4414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4415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4416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4417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4418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4419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4420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4421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4422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4423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4424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4425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4426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4427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4428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4429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4430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4431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4432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4433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4434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4435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4436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4437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4438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4439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4440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4441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4442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4443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4444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4445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4446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4447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4448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4449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4450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4451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4452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4453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4454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4455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4456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4457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4458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4459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4460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4461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4462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4463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4464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4465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4466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4467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4468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4469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4470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4471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4472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4473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4474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4475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4476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4477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4478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4479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4480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4481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4482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4483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4484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4485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4486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4487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4488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4489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4490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4491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4492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4493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4494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4495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4496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4497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4498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4499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4500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4501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4502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4503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4504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4505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4506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4507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4508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4509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4510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4511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4512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4513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4514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4515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4516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4517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4518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4519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4520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4521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4522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4523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4524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4525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4526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4527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4528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4529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4530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4531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4532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4533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4534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4535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4536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4537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4538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4539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4540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4541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4542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4543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4544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4545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4546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4547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4548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4549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4550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4551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4552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4553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4554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4555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4556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4557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4558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4559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4560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4561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4562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4563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4564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4565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4566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4567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4568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4569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4570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4571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4572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4573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4574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4575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4576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4577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4578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4579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4580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4581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4582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4583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4584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4585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4586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4587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4588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4589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4590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4591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4592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4593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4594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4595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4596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4597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4598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4599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4600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4601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4602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4603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4604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4605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4606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4607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4608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4609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4610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4611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4612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4613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4614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4615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4616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4617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4618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4619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4620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4621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4622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4623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4624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4625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4626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4627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4628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4629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4630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4631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4632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4633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4634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4635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4636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4637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4638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4639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4640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4641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4642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4643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4644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4645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4646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4647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4648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4649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4650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4651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4652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4653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4654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4655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4656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4657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4658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4659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4660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4661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4662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4663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4664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4665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4666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4667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4668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4669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4670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4671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4672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4673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4674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4675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4676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4677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4678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4679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4680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4681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4682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4683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4684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4685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4686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4687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4688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4689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4690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4691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4692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4693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4694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4695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4696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4697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4698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4699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4700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4701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4702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4703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4704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4705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4706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4707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4708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4709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4710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4711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4712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4713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4714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4715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4716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4717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4718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4719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4720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4721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4722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4723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4724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4725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4726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4727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4728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4729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4730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4731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4732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4733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4734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4735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4736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4737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4738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4739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4740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4741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4742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4743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4744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4745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4746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4747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4748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4749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4750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4751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4752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4753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4754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4755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4756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4757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4758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4759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4760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4761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4762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4763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4764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4765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4766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4767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4768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4769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4770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4771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4772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4773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4774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4775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4776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4777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4778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4779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4780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4781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4782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4783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4784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4785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4786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4787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4788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4789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4790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4791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4792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4793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4794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4795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4796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4797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4798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4799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4800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4801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4802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4803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4804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4805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4806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4807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4808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4809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4810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4811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4812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4813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4814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4815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4816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4817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4818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4819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4820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4821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4822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4823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4824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4825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4826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4827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4828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4829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4830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4831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4832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4833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4834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4835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4836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4837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4838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4839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4840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4841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4842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4843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4844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4845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4846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4847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4848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4849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4850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4851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4852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4853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4854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4855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4856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4857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4858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4859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4860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4861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4862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4863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4864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4865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4866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4867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4868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4869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4870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4871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4872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4873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4874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4875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4876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4877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4878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4879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4880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4881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4882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4883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4884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4885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4886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4887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4888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4889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4890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4891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4892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4893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4894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4895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4896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4897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4898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4899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4900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4901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4902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4903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4904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4905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4906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4907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4908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4909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4910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4911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4912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4913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4914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4915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4916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4917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4918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4919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4920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4921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4922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4923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4924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4925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4926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4927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4928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4929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4930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4931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4932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4933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4934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4935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4936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4937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4938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4939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4940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4941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4942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4943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4944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4945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4946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4947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4948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4949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4950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4951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4952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4953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4954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4955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4956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4957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4958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4959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4960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4961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4962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4963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4964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4965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4966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4967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4968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4969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4970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4971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4972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4973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4974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4975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4976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4977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4978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4979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4980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4981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4982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4983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4984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4985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4986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4987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4988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4989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4990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4991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4992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4993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4994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4995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4996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4997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4998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4999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5000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5001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5002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5003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5004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5005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5006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5007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5008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5009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5010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5011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5012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5013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5014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5015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5016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5017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5018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5019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5020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5021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5022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5023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5024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5025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5026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5027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5028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5029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5030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5031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5032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5033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5034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5035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5036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5037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5038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5039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5040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5041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5042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5043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5044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5045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5046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5047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5048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5049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5050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5051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5052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5053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5054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5055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5056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5057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5058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5059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5060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5061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5062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5063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5064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5065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5066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5067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5068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5069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5070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5071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5072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5073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5074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5075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5076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5077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5078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5079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5080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5081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5082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5083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5084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5085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5086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5087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5088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5089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5090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5091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5092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5093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5094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5095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5096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5097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5098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5099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5100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5101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5102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5103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5104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5105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5106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5107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5108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5109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5110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5111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5112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5113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5114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5115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5116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5117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5118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5119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5120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5121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5122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5123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5124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5125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5126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5127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5128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5129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5130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5131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5132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5133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5134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5135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5136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5137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5138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5139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5140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5141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5142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5143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5144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5145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5146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5147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5148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5149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5150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5151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5152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5153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5154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5155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5156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5157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5158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5159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5160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5161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5162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5163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5164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5165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5166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5167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5168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5169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5170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5171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5172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5173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5174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5175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5176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5177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5178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5179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5180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5181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5182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5183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5184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5185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5186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5187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5188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5189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5190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5191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5192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5193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5194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5195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5196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5197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5198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5199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5200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5201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5202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5203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5204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5205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5206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5207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5208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5209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5210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5211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5212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5213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5214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5215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5216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5217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5218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5219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5220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5221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5222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5223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5224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5225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5226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5227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5228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5229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5230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5231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5232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5233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5234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5235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5236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5237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5238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5239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5240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5241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5242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5243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5244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5245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5246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5247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5248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5249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5250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5251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5252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5253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5254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5255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5256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5257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5258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5259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5260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5261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5262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5263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5264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5265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5266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5267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5268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5269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5270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5271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5272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5273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5274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5275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5276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5277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5278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5279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5280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5281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5282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5283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5284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5285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5286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5287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5288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5289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5290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5291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5292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5293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5294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5295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5296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5297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5298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5299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5300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5301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5302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5303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5304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5305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5306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5307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5308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5309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5310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5311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5312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5313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5314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5315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5316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5317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5318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5319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5320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5321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5322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5323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5324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5325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5326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5327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5328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5329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5330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5331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5332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5333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5334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5335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5336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5337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5338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5339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5340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5341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5342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5343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5344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5345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5346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5347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5348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5349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5350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5351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5352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5353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5354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5355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5356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5357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5358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5359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5360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5361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5362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5363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5364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5365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5366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5367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5368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5369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5370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5371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5372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5373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5374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5375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5376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5377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5378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5379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5380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5381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5382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5383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5384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5385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5386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5387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5388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5389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5390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5391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5392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5393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5394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5395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5396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5397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5398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5399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5400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5401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5402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5403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5404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5405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5406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5407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5408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5409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5410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5411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5412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5413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5414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5415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5416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5417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5418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5419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5420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5421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5422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5423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5424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5425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5426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5427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5428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5429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5430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5431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5432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5433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5434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5435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5436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5437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5438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5439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5440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5441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5442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5443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5444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5445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5446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5447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5448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5449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5450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5451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5452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5453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5454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5455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5456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5457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5458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5459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5460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5461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5462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5463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5464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5465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5466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5467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5468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5469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5470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5471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5472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5473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5474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5475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5476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5477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5478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5479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5480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5481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5482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5483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5484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5485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5486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5487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5488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5489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5490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5491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5492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5493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5494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5495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5496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5497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5498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5499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5500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5501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5502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5503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5504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5505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5506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5507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5508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5509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5510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5511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5512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5513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5514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5515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5516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5517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5518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5519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5520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5521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5522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5523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5524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5525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5526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5527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5528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5529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5530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5531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5532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5533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5534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5535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5536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5537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5538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5539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5540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5541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5542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5543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5544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5545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5546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5547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5548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5549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5550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5551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5552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5553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5554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5555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5556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5557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5558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5559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5560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5561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5562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5563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5564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5565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5566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5567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5568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5569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5570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5571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5572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5573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5574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5575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5576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5577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5578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5579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5580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5581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5582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5583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5584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5585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5586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5587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5588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5589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5590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5591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5592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5593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5594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5595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5596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5597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5598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5599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5600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5601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5602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5603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5604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5605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5606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5607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5608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5609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5610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5611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5612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5613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5614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5615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5616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5617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5618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5619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5620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5621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5622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5623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5624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5625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5626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5627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5628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5629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5630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5631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5632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5633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5634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5635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5636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5637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5638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5639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5640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5641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5642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5643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5644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5645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5646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5647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5648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5649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5650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5651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5652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5653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5654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5655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5656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5657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5658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5659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5660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5661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5662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5663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5664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5665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5666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5667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5668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5669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5670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5671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5672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5673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5674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5675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5676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5677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5678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5679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5680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5681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5682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5683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5684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5685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5686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5687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5688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5689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5690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5691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5692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5693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5694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5695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5696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5697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5698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5699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5700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5701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5702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5703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5704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5705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5706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5707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5708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5709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5710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5711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5712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5713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5714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5715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5716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5717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5718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5719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5720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5721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5722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5723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5724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5725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5726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5727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5728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5729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5730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5731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5732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5733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5734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5735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5736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5737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5738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5739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5740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5741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5742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5743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5744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5745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5746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5747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5748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5749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5750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5751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5752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5753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5754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5755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5756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5757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5758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5759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5760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5761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5762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5763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5764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5765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5766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5767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5768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5769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5770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5771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5772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5773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5774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5775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5776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5777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5778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5779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5780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5781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5782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5783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5784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5785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5786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5787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5788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5789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5790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5791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5792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5793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5794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5795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5796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5797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5798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5799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5800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5801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5802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5803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5804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5805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5806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5807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5808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5809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5810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5811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5812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5813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5814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5815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5816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5817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5818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5819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5820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5821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5822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5823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5824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5825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5826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5827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5828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5829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5830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5831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5832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5833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5834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5835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5836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5837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5838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5839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5840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5841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5842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5843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5844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5845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5846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5847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5848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5849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5850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5851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5852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5853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5854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5855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5856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5857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5858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5859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5860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5861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5862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5863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5864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5865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5866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5867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5868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5869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5870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5871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5872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5873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5874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5875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5876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5877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5878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5879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5880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5881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5882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5883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5884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5885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5886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5887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5888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5889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5890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5891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5892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5893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5894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5895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5896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5897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5898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5899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5900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5901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5902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5903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5904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5905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5906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5907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5908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5909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5910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5911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5912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5913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5914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5915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5916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5917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5918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5919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5920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5921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5922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5923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5924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5925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5926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5927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5928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5929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5930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5931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5932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5933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5934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5935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5936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5937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5938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5939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5940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5941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5942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5943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5944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5945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5946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5947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5948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5949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5950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5951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5952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5953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5954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5955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5956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5957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5958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5959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5960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5961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5962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5963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5964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5965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5966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5967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5968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5969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5970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5971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5972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5973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5974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5975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5976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5977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5978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5979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5980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5981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5982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5983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5984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5985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5986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5987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5988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5989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5990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5991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5992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5993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5994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5995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5996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5997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5998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5999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6000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6001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6002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6003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6004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6005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6006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6007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6008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6009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6010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6011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6012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6013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6014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6015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6016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6017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6018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6019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6020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6021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6022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6023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6024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6025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6026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6027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6028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6029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6030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6031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6032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6033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6034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6035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6036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6037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6038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6039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6040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6041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6042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6043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6044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6045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6046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6047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6048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6049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6050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6051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6052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6053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6054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6055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6056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6057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6058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6059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6060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6061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6062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6063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6064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6065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6066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6067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6068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6069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6070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6071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6072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6073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6074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6075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6076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6077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6078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6079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6080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6081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6082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6083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6084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6085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6086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6087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6088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6089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6090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6091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6092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6093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6094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6095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6096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6097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6098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6099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6100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6101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6102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6103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6104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6105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6106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6107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6108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6109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6110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6111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6112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6113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6114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6115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6116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6117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6118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6119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6120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6121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6122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6123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6124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6125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6126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6127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6128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6129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6130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6131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6132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6133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6134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6135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6136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6137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6138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6139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6140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6141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6142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6143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6144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6145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6146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6147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6148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6149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6150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6151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6152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6153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6154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6155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6156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6157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6158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6159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6160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6161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6162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6163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6164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6165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6166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6167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6168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6169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6170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6171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6172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6173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6174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6175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6176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6177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6178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6179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6180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6181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6182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6183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6184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6185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6186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6187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6188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6189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6190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6191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6192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6193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6194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6195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6196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6197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6198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6199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6200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6201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6202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6203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6204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6205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6206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6207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6208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6209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6210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6211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6212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6213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6214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6215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6216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6217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6218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6219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6220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6221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6222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6223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6224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6225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6226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6227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6228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6229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6230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6231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6232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6233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6234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6235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6236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6237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6238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6239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6240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6241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6242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6243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6244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6245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6246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6247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6248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6249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6250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6251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6252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6253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6254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6255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6256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6257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6258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6259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6260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6261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6262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6263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6264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6265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6266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6267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6268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6269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6270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6271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6272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6273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6274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6275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6276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6277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6278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6279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6280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6281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6282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6283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6284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6285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6286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6287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6288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6289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6290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6291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6292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6293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6294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6295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6296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6297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6298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6299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6300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6301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6302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6303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6304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6305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6306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6307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6308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6309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6310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6311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6312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6313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6314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6315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6316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6317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6318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6319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6320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6321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6322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6323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6324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6325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6326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6327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6328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6329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6330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6331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6332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6333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6334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6335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6336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6337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6338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6339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6340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6341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6342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6343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6344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6345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6346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6347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6348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6349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6350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6351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6352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6353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6354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6355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6356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6357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6358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6359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6360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6361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6362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6363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6364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6365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6366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6367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6368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6369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6370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6371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6372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6373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6374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6375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6376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6377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6378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6379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6380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6381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6382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6383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6384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6385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6386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6387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6388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6389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6390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6391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6392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6393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6394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6395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6396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6397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6398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6399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6400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6401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6402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6403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6404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6405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6406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6407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6408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6409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6410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6411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6412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6413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6414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6415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6416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6417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6418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6419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6420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6421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6422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6423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6424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6425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6426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6427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6428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6429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6430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6431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6432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6433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6434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6435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6436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6437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6438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6439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6440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6441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6442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6443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6444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6445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6446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6447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6448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6449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6450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6451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6452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6453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6454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6455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6456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6457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6458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6459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6460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6461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6462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6463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6464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6465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6466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6467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6468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6469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6470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6471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6472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6473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6474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6475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6476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6477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6478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6479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6480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6481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6482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6483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6484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6485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6486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6487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6488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6489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6490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6491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6492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6493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6494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6495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6496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6497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6498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6499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6500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6501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6502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6503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6504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6505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6506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6507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6508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6509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6510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6511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6512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6513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6514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6515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6516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6517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6518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6519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6520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6521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6522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6523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6524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6525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6526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6527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6528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6529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6530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6531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6532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6533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6534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6535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6536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6537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6538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6539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6540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6541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6542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6543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6544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6545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6545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6546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6547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6548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6549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6550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6551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6552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6553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6554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6555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6556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6557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6558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6559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6560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6561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6562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6563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6564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6565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6566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6567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6568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6569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6570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6571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6572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6573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6574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6575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6576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6577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6578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6579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6580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6581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6582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6583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6584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6585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6586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6587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6588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6589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6590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6591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6592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6593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6594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6595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6596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6597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6598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6599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6600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6601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6602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6603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6604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6605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6606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6607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6608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6609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6610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6611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6612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6613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6614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6615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6616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6617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6618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6619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6620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6621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6622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6623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6624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6625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6626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6627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6628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6629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6630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6631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6632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6633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6634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6635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6636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6637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6638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6639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6640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6641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6642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6643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6644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6645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6646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6647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6648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6649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6650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6651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6652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6653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6654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6655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6656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6657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6658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6659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6660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6661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6662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6663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6664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6665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6666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6667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6668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6669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6670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6671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6672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6673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6674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6675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6676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6677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6678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6679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6680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6681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6682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6683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6684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6685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6686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6687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6688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6689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6690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6691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6692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6693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6694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6695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6696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6697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6698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6699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6700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6701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6702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6703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6704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6705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6706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6707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6708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6709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6710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6711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6712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6713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6714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6715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6716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6717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6718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6719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6720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6721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6722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6723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6724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6725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6726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6727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6728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6729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6730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6731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6732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6733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6734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6735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6736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6737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6738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6739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6740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6741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6742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6743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6744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6745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6746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6747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6748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6749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6750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6751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6752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6753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6754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6755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6756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6757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6758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6759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6760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6761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6762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6763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6764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6765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6766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6767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6768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6769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6770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6771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6772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6773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6774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6775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6776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6777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6778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6779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6780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6781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6782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6783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6784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6785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6786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6787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6788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6789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6790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6791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6792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6793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6794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6795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6796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6797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6798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6799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6800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6801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6802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6803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6804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6805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6806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6807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6808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6809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6810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6811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6812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6813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6814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6815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6816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6817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6818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6819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6820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6821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6822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6823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6824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6825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6826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6827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6828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6829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6830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6831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6832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6833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6834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6835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6836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6837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6838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6839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6840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6841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6842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6843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6844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6845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6846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6847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6848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6849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6850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6851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6852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6853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6854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6855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6856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6857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6858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6859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6860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6861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6862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6863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6864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6865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6866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6867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6868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6869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6870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6871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6872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6873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6874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6875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6876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6877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6878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6879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6880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6881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6882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6883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6884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6885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6886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6887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6888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6889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6890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6891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6892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6893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6894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6895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6896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6897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6898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6899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6900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6901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6902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6903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6904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6905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6906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6907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6908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6909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6910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6911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6912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6913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6914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6915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6916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6917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6918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6919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6920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6921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6922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6923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6924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6925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6926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6927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6928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6929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6930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6931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6932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6933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6934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6935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6936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6937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6938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6939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6940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6941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6942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6943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6944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6945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6946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6947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6948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6949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6950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6951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6952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6953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6954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6955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6956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6957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6958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6959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6960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6961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6962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6963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6964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6965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6966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6967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6968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6969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6970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6971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6972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6973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6974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6975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6976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6977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6978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6979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6980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6981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6982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6983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6984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6985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6986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6987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6988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6989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6990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6991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6992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6993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6994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6995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6996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6997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6998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6999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7000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7001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7002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7003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7004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7005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7006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7007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7008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7009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7010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7011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7012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7013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7014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7015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7016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7017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7018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7019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7020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7021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7022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7023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7024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7025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7026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7027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7028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7029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7030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7031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7032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7033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7034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7035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7036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7037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7038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7039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7040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7041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7042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7043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7044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7045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7046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7047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7048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7049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7050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7051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7052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7053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7054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7055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7056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7057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7058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7059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7060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7061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7062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7063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7064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7065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7066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7067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7068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7069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7070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7071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7072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7073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7074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7075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7076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7077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7078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7079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7080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7081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7082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7083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7084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7085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7086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7087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7088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7089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7090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7091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7092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7093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7094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7095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7096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7097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7098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7099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7100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7101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7102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7103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7104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7105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7106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7107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7108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7109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7110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7111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7112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7113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7114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7115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7116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7117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7118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7119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7120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7121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7122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7123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7124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7125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7126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7127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7128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7129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7130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7131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7132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7133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7134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7135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7136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7137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7138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7139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7140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7141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7142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7143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7144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7145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7146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7147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7148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7149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7150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7151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7152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7153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7154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7155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7156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7157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7158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7159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7160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7161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7162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7163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7164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7165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7166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7167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7168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7169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7170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7171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7172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7173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7174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7175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7176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7177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7178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7179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7180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7181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7182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7183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7184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7185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7186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7187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7188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7189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7190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7191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7192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7193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7194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7195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7196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7197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7198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7199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7200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7201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7202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7203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7204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7205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7206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7207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7208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7209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7210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7211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7212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7213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7214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7215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7216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7217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7218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7219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7220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7221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7222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7223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7224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7225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7226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7227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7228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7229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7230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7231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7232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7233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7234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7235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7236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7237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7238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7239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7240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7241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7242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7243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7244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7245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7246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7247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7248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7249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7250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7251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7252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7253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7254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7255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7256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7257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7258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7259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7260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7261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7262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7263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7264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7265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7266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7267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7268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7269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7270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7271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7272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7273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7274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7275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7276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7277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7278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7279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7280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7281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7282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7283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7284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7285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7286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7287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7288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7289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7290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7291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7292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7293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7294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7295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7296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7297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7298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7299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7300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7301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7302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7303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7304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7305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7306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7307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7308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7309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7310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7311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7312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7313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7314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7315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7316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7317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7318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7319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7320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7321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7322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7323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7324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7325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7326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7327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7328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7329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7330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7331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7332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7333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7334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7335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7336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7337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7338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7339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7340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7341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7342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7343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7344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7345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7346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7347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7348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7349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7350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7351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7352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7353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7354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7355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7356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7357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7358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7359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7360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7361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7362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7363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7364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7365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7366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7367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7368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7369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7370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7371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7372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7373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7374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7375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7376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7377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7378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7379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7380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7381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7382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7383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7384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7385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7386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7387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7388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7389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7390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7391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7392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7393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7394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7395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7396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7397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7398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7399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7400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7401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7402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7403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7404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7405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7406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7407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7408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7409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7410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7411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7412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7413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7414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7415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7416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7417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7418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7419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7420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7421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7422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7423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7424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7425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7426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7427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7428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7429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7430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7431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7432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7433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7434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7435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7436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7437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7438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7439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7440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7441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7442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7443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7444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7445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7446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7447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7448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7449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7450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7451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7452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7453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7454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7455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7456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7457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7458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7459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7460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7461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7462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7463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7464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7465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7466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7467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7468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7469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7470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7471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7472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7473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7474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7475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7476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7477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7478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7479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7480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7481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7482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7483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7484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7485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7486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7487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7488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7489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7490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7491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7492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7493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7494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7495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7496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7497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7498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7499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7500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7501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7502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7503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7504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7505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7506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7507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7508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7509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7510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7511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7512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7513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7514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7515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7516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7517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7518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7519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7520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7521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7522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7523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7524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7525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7526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7527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7528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7529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7530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7531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7532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7533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7534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7535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7536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7537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7538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7539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7540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7541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7542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7543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7544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7545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7546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7547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7548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7549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7550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7551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7552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7553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7554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7555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7556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7557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7558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7559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7560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7561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7562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7563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7564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7565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7566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7567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7568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7569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7570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7571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7572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7573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7574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7575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7576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7577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7578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7579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7580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7581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7582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7583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7584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7585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7586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7587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7588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7589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7590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7591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7592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7593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7594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7595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7596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7597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7598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7599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7600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7601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7602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7603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7604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7605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7606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7607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7608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7609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7610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7611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7612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7613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7614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7615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7616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7617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7618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7619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7620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7621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7622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7623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7624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7625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7626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7627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7628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7629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7630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7631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7632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7633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7634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7635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7636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7637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7638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7639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7640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7641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7642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7643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7644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7645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7646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7647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7648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7649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7650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7651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7652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7653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7654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7655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7656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7657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7658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7659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7660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7661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7662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7663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7664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7665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7666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7667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7668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7669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7670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7671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7672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7673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7674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7675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7676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7677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7678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7679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7680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7681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7682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7683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7684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7685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7686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7687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7688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7689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7690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7691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7692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7693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7694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7695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7696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7697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7698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7699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7700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7701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7702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7703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7704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7705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7706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7707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7708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7709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7710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7711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7712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7713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7714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7715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7716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7717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7718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7719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7720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7721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7722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7723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7724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7725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7726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7727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7728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7729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7730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7731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7732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7733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7734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7735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7736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7737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7738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7739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7740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7741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7742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7743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7744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7745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7746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7747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7748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7749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7750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7751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7752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7753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7754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7755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7756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7757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7758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7759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7760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7761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7762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7763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7764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7765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7766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7767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7768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7769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7770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7771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7772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7773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7774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7775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7776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/>
      <c r="B7773" s="5"/>
      <c r="C7773" s="5"/>
      <c r="D7773" s="5"/>
      <c r="E7773" s="5"/>
    </row>
    <row r="7774" spans="8:8" x14ac:dyDescent="0.25">
      <c r="H7774" s="6" t="s">
        <v>7777</v>
      </c>
    </row>
    <row r="7775" spans="1:8" x14ac:dyDescent="0.25">
      <c r="A7775" s="7" t="s">
        <v>7778</v>
      </c>
      <c r="E7775" s="7" t="s">
        <v>7779</v>
      </c>
      <c r="H7775" s="7" t="s">
        <v>7780</v>
      </c>
    </row>
    <row r="7776" spans="1:8" x14ac:dyDescent="0.25">
      <c r="A7776" s="8" t="s">
        <v>7781</v>
      </c>
      <c r="E7776" s="8" t="s">
        <v>7781</v>
      </c>
      <c r="H7776" s="8" t="s">
        <v>7781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2022-11-12T03:48:02Z</dcterms:created>
  <dcterms:modified xsi:type="dcterms:W3CDTF">2022-11-12T03:48:02Z</dcterms:modified>
</cp:coreProperties>
</file>