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<sst xmlns="http://schemas.openxmlformats.org/spreadsheetml/2006/main" count="34013" uniqueCount="8515">
  <si>
    <t>Công ty tổ hợp cơ khí</t>
  </si>
  <si>
    <t>Địa chỉ:  Thaco Chu Lai</t>
  </si>
  <si>
    <t>Hotline: + 090 180 64 11</t>
  </si>
  <si>
    <t>BÁO CÁO SẢN XUẤT</t>
  </si>
  <si>
    <t>Ngày in biểu: Thứ bảy,12/11/2022 12:38:25</t>
  </si>
  <si>
    <t>STT</t>
  </si>
  <si>
    <t>Thời gian</t>
  </si>
  <si>
    <t>Khu vực</t>
  </si>
  <si>
    <t>Tên thiết bị</t>
  </si>
  <si>
    <t>Loại lỗi</t>
  </si>
  <si>
    <t>2022-11-11 18:24:07</t>
  </si>
  <si>
    <t>khu vực 1</t>
  </si>
  <si>
    <t>BN01</t>
  </si>
  <si>
    <t xml:space="preserve"> 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</si>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</sst>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851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10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716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717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718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719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720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721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722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723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724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725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726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727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728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729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730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731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732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733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734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735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736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737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738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739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740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741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742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743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744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745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746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747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748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749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750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751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752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753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754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755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756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757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758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759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760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761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762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763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764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765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766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767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768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769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770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771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772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773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774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775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776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777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778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779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780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781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782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783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784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785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786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787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788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789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790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791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792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793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794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795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796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797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798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799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800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801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802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803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804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805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806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807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808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809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810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811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812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813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814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815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816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817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818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819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820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821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822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823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824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825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826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827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828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829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830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831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832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833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834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835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836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837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838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839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840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841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842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843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844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845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846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847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848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849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850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851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852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853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854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855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856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857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858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859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860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861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862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863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864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865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866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867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868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869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870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871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872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873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874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875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876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877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878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879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880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881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882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883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884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885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886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887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888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889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890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891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892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893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894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895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896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897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898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899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900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901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902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903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904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905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906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907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908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909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910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911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912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913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914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915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916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917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918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919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920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921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922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923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924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925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926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927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928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929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930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931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932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933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934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935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936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937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938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939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940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941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942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943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944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945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946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947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948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949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950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951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952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953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954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955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956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957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958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959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960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961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962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963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964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965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966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967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968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969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970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971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972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973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974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975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976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977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978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979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980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981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982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983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984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985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986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987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988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989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990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991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992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993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994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995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996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997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998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999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1000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1001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1002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1003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1004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1005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1006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1007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1008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1009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1010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1011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1012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1013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1014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1015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1016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1017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1018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1019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1020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1021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1022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1023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1024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1025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1026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1027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1028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1029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1030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1031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1032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1033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1034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1035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1036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1037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1038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1039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1040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1041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1042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1043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1044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1045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1046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1047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1048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1049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1050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1051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1052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1053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1054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1055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1056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1057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1058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1059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1060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1061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1062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1063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1064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1065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1066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1067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1068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1069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1070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1071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1072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1073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1074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1075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1076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1077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1078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1079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1080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1081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1082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1083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1084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1085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1086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1087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1088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1089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1090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1091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1092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1093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1094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1095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1096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1097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1098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1099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1100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1101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1102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1103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1104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1105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1106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1107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1108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1109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1110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1111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1112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1113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1114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1115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1116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1117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1118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1119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1120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1121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1122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1123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1124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1125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1126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1127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1128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1129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1130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1131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1132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1133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1134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1135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1136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1137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1138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1139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1140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1141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1142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1143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1144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1145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1146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1147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1148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1149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1150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1151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1152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1153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1154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1155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1156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1157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1158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1159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1160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1161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1162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1163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1164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1165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1166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1167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1168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1169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1170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1171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1172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1173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1174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1175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1176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1177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1178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1179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1180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1181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1182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1183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1184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1185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1186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1187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1188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1189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1190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1191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1192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1193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1194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1195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1196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1197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1199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1200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1201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1202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1203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1204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1205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1206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1207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1208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1209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1210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1211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1212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1213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1214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1215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1216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1217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1218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1219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1220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1221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1222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1223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1224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1225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1226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1227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1228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1229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1230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1231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1232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1233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1234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1235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1236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1237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1238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1239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1240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1241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1242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1243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1244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1245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1246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1247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1248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1249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1250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1251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1252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1253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1254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1255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1256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1257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1258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1259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1260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1261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1262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1263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1264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1265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1266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1267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1268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1269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1270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1271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1272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1273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1274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1275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1276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1277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1278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1279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1280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1281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1282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1283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1284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1285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1286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1287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1288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1289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1290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1291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1292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1293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1294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1295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1296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1297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1298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1299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1300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1301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1302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1303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1304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1305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1306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1307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1308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1309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1310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1311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1312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1313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1314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1315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1316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1317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1318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1319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1320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1321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1322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1323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1324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1325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1326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1327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1328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1329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1330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1331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1332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1333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1334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1335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1336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1337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1338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1339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1340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1341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1342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1343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1344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1345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1346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1347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1348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1349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1350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1351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1352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1353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1354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1355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1356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1357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1358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1359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1360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1361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1362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1363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1364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1365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1366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1367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1368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1369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1370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1371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1372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1373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1374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1375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1376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1377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1378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1379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1380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1381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1382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1383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1384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1385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1386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1387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1388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1389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1390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1391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1392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1393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1394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1395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1396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1397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1398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1399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1400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1401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1402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1403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1404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1405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1406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1407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1408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1409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1410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1411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1412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1413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1414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1415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1416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1417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1418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1419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1420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1421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1422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1423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1424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1425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1426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1427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1428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1429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1430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1431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1432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1433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1434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1435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1436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1437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1438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1439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1440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1441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1442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1443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1444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1445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1446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1447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1448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1449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1450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1451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1452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1453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1454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1455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1456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1457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1458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1459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1460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1461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1462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1463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1464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1465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1466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1467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1468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1469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1470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1471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1472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1473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1474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1475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1476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1477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1478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1479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1480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1481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1482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1483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1484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1485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1486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1487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1488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1489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1490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1491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1492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1493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1494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1495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1496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1497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1498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1499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1500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1501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1502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1503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1504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1505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1506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1507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1508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1509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1510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1511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1512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1513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1514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1515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1516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1517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1518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1519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1520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1521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1522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1523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1524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1525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1526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1527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1528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1529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1530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1531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1532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1533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1534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1535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1536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1537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1538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1539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1540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1541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1542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1543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1544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1545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1546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1547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1548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1549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1550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1551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1552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1553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1554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1555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1556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1557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1558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1559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1560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1561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1562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1563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1564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1565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1566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1567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1568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1569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1570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1571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1572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1573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1574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1575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1576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1577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1578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1579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1580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1581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1582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1583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1584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1585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1586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1587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1588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1589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1590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1591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1592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1593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1594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1595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1596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1597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1598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1599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1600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1601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1602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1603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1604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1605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1606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1607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1608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1609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1610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1611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1612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1613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1614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1615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1616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1617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1618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1619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1620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1621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1622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1623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1624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1625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1626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1627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1628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1629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1630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1631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1632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1633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1634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1635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1636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1637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1638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1639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1640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1641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1642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1643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1644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1645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1646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1647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1648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1649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1650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1651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1652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1653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1654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1655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1656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1657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1658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1659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1660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1661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1662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1663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1664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1665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1666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1667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1668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1669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1670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1671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1672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1673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1674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1675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1676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1677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1678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1679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1680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1681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1682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1683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1684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1685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1686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1687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1688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1689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1690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1691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1692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1693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1694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1695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1696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1697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1698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1699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1700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1701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1702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1703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1704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1705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1706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1707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1708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1709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1710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1711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1712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1713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1714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1715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1716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1717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1718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1719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1720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1721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1722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1723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1724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1725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1726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1727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1728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1729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1730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1731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1732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1733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1734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1735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1736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1737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1738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1739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1740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1741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1742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1743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1744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1745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1746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1747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1748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1749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1750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1751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1752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1753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1754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1755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1756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1757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1758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1759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1760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1761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1762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1763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1764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1765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1766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1767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1768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1769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1770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1771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1772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1773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1774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1775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1776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1777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1778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1779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1780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1781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1782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1783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1784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1785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1786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1787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1788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1789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1790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1791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1792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1793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1794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1795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1796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1797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1798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1799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1800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1801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1802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1803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1804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1805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1806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1807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1808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1809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1810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1811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1812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1813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1814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1815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1816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1817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1818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1819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1820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1821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1822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1823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1824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1825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1826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1827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1828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1829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1830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1831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1832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1833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1834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1835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1836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1837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1838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1839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1840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1841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1842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1843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1844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1845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1846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1847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1848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1849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1850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1851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1852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1853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1854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1855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1856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1857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1858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1859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1860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1861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1862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1863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1864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1865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1866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1867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1868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1869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1870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1871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1872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1873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1874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1875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1876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1877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1878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1879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1880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1881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1882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1883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1884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1885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1886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1887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1888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1889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1890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1891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1892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1893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1894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1895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1896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1897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1898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1899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1900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1901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1902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1903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1904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1905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1906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1907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1908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1909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1910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1911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1912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1913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1914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1915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1916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1917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1918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1919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1920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1921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1922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1923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1924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1925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1926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1927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1928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1929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1930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1931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1932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1933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1934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1935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1936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1937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1938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1939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1940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1941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1942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1943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1944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1945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1946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1947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1948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1949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1950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1951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1952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1953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1954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1955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1956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1957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1958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1959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1960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1961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1962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1963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1964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1965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1966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1967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1968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1969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1970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1971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1972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1973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1974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1975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1976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1977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1978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1979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1980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1981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1982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1983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1984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1985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1986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1987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1988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1989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1990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1991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1992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1993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1994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1995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1996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1997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1998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1999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2000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2001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2002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2003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2004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2005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2006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2007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2008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2009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2010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2011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2012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2013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2014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2015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2016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2017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2018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2019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2020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2021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2022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2023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2024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2025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2026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2027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2028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2029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2030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2031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2032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2033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2034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2035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2036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2037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2038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2039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2040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2041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2042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2043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2044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2045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2046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2047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2048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2049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2050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2051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2052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2053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2054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2055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2056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2057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2058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2059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2060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2061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2062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2063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2064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2065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2066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2067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2068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2069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2070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2071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2072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2073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2074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2075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2076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2077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2078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2079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2080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2081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2082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2083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2084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2085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2086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2087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2088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2089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2090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2091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2092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2093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2094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2095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2096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2097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2098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2099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2100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2101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2102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2103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2104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2105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2106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2107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2108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2109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2110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2111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2112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2113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2114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2115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2116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2117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2118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2119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2120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2121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2122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2123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2124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2125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2126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2127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2128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2129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2130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2131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2132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2133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2134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2135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2136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2137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2138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2139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2140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2141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2142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2143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2144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2145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2146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2147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2148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2149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2150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2151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2152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2153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2154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2155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2156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2157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2158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2159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2160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2161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2162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2163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2164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2165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2166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2167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2168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2169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2170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2171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2172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2173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2174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2175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2176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2177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2178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2179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2180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2181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2182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2183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2184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2185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2186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2187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2188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2189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2190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2191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2192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2193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2194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2195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2196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2197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2198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2199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2200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2201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2202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2203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2204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2205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2206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2207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2208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2209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2210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2211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2212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2213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2214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2215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2216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2217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2218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2219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2220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2221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2222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2223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2224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2225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2226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2227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2228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2229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2230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2231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2232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2233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2234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2235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2236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2237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2238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2239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2240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2241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2242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2243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2244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2245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2246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2247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2248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2249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2250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2251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2252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2253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2254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2255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2256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2257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2258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2259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2260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2261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2262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2263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2264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2265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2266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2267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2268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2269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2270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2271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2272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2273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2274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2275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2276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2277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2278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2279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2280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2281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2282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2283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2284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2285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2286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2287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2288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2289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2290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2291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2292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2293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2294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2295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2296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2297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2298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2299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2300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2301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2302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2303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2304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2305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2306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2307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2308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2309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2310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2311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2312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2313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2314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2315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2316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2317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2318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2319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2320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2321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2322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2323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2324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2325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2326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2327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2328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2329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2330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2331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2332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2333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2334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2335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2336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2337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2338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2339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2340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2341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2342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2343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2344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2345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2346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2347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2348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2349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2350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2351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2352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2353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2354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2355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2356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2357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2358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2359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2360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2361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2362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2363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2364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2365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2366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2367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2368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2369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2370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2371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2372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2373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2374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2375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2376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2377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2378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2379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2380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2381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2382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2383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2384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2385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2386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2387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2388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2389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2390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2391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2392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2394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2396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2398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2400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2402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2404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2407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2409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2411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2412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2413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2414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2415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2416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2417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2418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2419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2420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2421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2422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2423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2424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2425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2426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2427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2428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2429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2430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2431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2432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2433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2434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2435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2436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2437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2438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2439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2440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2441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2442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2443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2444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2445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2446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2447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2448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2449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2450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2451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2452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2453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2454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2455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2456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2457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2458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2459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2460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2461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2462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2463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2464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2465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2466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2467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2468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2469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2470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2471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2472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2473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2474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2475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2476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2477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2478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2479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2480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2481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2482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2483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2484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2485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2486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2487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2488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2489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2490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2491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2492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2493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2494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2495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2496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2497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2498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2499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2500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2501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2502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2503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2504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2505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2506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2507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2508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2509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2510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2511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2512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2513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2514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2515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2516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2517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2518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2519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2520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2521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2522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2523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2524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2525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2526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2527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2528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2529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2530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2531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2532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2533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2534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2535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2536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2537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2538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2539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2540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2541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2542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2543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2544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2545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2546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2547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2548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2549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2550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2551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2552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2553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2554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2555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2556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2557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2558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2559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2560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2561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2562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2563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2564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2565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2566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2567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2568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2569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2570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2571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2572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2573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2574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2575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2576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2577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2578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2579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2580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2581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2582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2583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2584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2585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2586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2587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2588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2589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2590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2591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2592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2593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2594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2595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2596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2597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2598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2599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2600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2601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2602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2603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2604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2605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2606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2607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2608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2609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2610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2611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2612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2613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2614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2615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2616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2617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2618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2619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2620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2621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2622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2623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2624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2625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2626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2627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2628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2629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2630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2631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2632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2633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2634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2635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2636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2637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2638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2639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2640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2641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2642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2643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2644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2645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2646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2647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2648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2649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2650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2651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2652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2653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2654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2655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2656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2657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2658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2659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2660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2661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2662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2663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2664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2665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2666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2667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2668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2669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2670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2671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2672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2673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2674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2675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2676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2677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2678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2679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2680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2681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2682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2683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2684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2685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2686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2687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2688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2689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2690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2691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2692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2693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2694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2695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2696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2697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2698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2699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2700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2701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2702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2703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2704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2705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2706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2707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2708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2709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2710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2711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2712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2713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2714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2715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2716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2717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2718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2719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2720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2721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2722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2723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2724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2725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2726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2727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2728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2729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2730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2731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2732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2733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2734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2735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2736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2737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2738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2739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2740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2741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2742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2743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2744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2745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2746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2747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2748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2749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2750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2751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2752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2753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2754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2755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2756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2757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2758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2759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2760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2761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2762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2763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2764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2765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2766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2767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2768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2769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2770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2771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2772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2773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2774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2775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2776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2777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2778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2779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2780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2781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2782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2783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2784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2785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2786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2787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2788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2789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2790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2791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2792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2793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2794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2795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2796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2797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2798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2799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2800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2801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2802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2803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2804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2805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2806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2807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2808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2809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2810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2811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2812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2813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2814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2815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2816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2817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2818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2819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2820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2821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2822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2823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2824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2825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2826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2827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2828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2829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2830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2831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2832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2833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2834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2835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2836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2837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2838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2839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2840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2841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2842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2843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2844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2845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2846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2847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2848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2849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2850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2851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2852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2853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2854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2855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2856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2857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2858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2859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2860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2861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2862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2863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2864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2865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2866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2867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2868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2869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2870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2871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2872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2873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2874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2875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2876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2877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2878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2879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2880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2881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2882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2883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2884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2885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2886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2887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2888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2889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2890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2891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2892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2893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2894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2895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2896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2897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2898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2899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2900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2901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2902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2903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2904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2905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2906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2907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2908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2909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2910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2911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2912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2913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2914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2915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2916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2917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2918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2919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2920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2921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2922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2923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2924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2925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2926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2927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2928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2929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2930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2931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2932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2933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2934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2935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2936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2937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2938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2939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2940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2941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2942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2943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2944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2945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2946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2947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2948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2949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2950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2951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2952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2953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2954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2955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2956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2957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2958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2959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2960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2961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2962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2963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2964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2965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2966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2967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2968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2969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2970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2971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2972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2973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2974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2975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2976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2977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2978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2979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2980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2981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2982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2983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2984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2985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2986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2987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2988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2989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2990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2991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2992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2993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2994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2995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2996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2997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2998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2999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3000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3001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3002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3003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3004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3005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3006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3007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3008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3009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3010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3011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3012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3013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3014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3015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3016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3017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3018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3019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3020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3021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3022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3023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3024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3025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3026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3027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3028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3029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3030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3031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3032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3033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3034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3035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3036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3037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3038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3039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3040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3041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3042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3043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3044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3045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3046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3047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3048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3049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3050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3051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3052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3053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3054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3055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3056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3057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3058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3059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3060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3061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3062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3063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3064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3065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3066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3067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3068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3069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3070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3071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3072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3073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3074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3075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3076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3077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3078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3079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3080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3081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3082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3083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3084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3085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3086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3087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3088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3089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3090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3091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3092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3093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3094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3095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3096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3097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3098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3099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3100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3101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3102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3103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3104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3105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3106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3107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3108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3109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3110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3111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3112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3113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3114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3115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3116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3117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3118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3119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3120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3121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3122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3123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3124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3125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3126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3127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3128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3129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3130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3131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3132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3133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3134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3135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3136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3137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3138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3139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3140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3141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3142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3143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3144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3145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3146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3147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3148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3149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3150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3151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3152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3153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3154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3155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3156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3157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3158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3159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3160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3161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3162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3163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3164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3165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3166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3167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3168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3169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3170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3171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3172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3173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3174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3175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3176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3177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3178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3179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3180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3181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3182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3183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3184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3185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3186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3187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3188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3189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3190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3191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3192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3193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3194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3195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3196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3197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3198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3199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3200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3201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3202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3203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3204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3205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3206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3207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3208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3209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3210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3211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3212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3213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3214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3215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3216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3217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3218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3219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3220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3221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3222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3223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3224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3225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3226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3227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3228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3229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3230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3231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3232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3233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3234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3235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3236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3237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3238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3239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3240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3241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3242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3243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3244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3245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3246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3247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3248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3249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3250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3251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3252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3253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3254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3255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3256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3257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3258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3259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3260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3261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3262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3263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3264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3265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3266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3267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3268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3269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3270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3271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3272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3273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3274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3275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3276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3277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3278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3279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3280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3281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3282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3283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3284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3285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3286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3287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3288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3289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3290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3291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3292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3293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3294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3295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3296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3297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3298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3299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3300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3301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3302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3303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3304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3305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3306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3307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3308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3309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3310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3311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3312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3313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3314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3315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3316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3317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3318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3319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3320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3321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3322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3323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3324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3325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3326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3327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3328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3329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3330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3331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3332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3333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3334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3335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3336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3337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3338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3339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3340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3341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3342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3343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3344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3345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3346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3347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3348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3349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3350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3351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3352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3353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3354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3355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3356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3357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3358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3359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3360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3361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3362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3363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3364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3365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3366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3367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3368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3369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3370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3371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3372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3373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3374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3375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3376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3377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3378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3379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3380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3381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3382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3383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3384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3385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3386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3387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3388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3389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3390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3391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3392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3393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3394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3395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3396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3397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3398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3399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3400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3401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3402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3403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3404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3405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3406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3407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3408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3409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3410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3411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3412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3413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3414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3415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3416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3417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3418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3419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3420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3421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3422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3423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3424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3425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3426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3427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3428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3429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3430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3431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3432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3433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3434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3435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3436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3437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3438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3439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3440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3441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3442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3443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3444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3445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3446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3447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3448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3449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3450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3451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3452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3453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3454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3455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3456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3457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3458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3459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3460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3461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3462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3463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3464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3465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3466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3467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3468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3469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3470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3471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3472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3473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3474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3475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3476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3477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3478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3479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3480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3481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3482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3483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3484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3485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3486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3487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3488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3489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3490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3491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3492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3493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3494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3495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3496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3497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3498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3499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3500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3501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3502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3503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3504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3505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3506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3507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3508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3509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3510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3511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3512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3513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3514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3515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3516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3517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3518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3519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3520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3521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3522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3523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3524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3525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3526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3527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3528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3529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3530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3531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3532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3533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3534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3535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3536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3537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3538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3539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3540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3541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3542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3543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3544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3545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3546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3547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3548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3549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3550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3551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3552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3553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3554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3555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3556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3557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3558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3559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3560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3561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3562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3563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3564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3565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3566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3567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3568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3569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3570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3571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3572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3573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3574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3575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3576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3577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3578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3579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3580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3581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3582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3583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3584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3585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3586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3587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3588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3589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3590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3591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3592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3593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3594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3595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3596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3597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3598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3599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3600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3601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3602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3603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3604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3605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3606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3607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3608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3609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3610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3611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3612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3613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3614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3615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3616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3617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3618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3619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3620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3621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3622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3623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3624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3625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3626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3627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3628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3629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3630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3631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3632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3633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3634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3635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3636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3637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3638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3639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3640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3641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3642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3643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3644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3645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3646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3647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3648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3649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3650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3651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3652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3653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3654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3655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3656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3657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3658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3659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3660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3661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3662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3663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3664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3665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3666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3667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3668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3669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3670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3671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3672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3673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3674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3675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3676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3677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3678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3679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3680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3681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3682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3683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3684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3685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3686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3687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3688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3689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3690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3691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3692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3693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3694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3695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3696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3697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3698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3699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3700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3701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3702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3703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3704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3705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3706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3707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3708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3709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3710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3711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3712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3713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3714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3715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3716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3717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3718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3719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3720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3721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3722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3723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3724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3725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3726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3727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3728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3729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3730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3731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3732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3733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3734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3735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3736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3737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3738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3739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3740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3741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3742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3743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3744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3745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3746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3747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3748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3749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3750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3751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3752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3753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3754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3755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3756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3757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3758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3759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3760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3761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3762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3763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3764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3765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3766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3767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3768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3769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3770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3771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3772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3773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3774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3775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3776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3777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3778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3779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3780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3781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3782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3783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3784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3785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3786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3787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3788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3789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3790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3791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3792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3793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3794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3795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3796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3797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3798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3799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3800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3801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3802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3803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3804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3805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3806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3807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3808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3809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3810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3811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3812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3813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3814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3815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3816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3817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3818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3819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3820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3821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3822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3823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3824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3825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3826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3827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3828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3829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3830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3831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3832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3833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3834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3835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3836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3837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3838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3839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3840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3841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3842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3843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3844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3845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3846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3847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3848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3849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3850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3851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3852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3853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3854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3855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3856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3857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3858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3859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3860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3861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3862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3863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3864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3865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3866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3867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3868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3869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3870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3871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3872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3873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3874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3875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3876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3877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3878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3879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3880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3881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3882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3883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3884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3885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3886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3887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3888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3889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3890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3891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3892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3893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3894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3895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3896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3897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3898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3899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3900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3901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3902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3903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3904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3905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3906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3907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3908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3909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3910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3911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3912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3913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3914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3915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3916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3917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3918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3919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3920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3921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3922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3923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3924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3925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3926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3927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3928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3929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3930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3931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3932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3933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3934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3935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3936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3937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3938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3939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3940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3941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3942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3943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3944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3945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3946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3947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3948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3949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3950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3951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3952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3953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3954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3955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3956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3957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3958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3959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3960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3961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3962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3963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3964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3965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3966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3967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3968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3969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3970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3971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3972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3973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3974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3975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3976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3977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3978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3979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3980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3981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3982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3983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3984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3985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3986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3987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3988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3989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3990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3991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3992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3993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3994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3995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3996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3997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3998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3999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4000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4001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4002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4003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4004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4005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4006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4007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4008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4009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4010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4011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4012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4013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4014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4015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4016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4017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4018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4019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4020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4021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4022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4023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4024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4025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4026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4027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4028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4029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4030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4031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4032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4033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4034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4035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4036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4037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4038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4039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4040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4041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4042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4043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4044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4045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4046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4047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4048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4049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4050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4051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4052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4053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4054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4055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4056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4057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4058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4059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4060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4061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4062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4063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4064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4065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4066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4067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4068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4069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4070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4071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4072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4073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4074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4075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4076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4077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4078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4079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4080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4081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4082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4083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4084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4085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4086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4087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4088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4089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4090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4091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4092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4093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4094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4095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4096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4097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4098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4099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4100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4101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4102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4103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4104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4105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4106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4107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4108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4109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4110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4111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4112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4113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4114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4115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4116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4117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4118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4119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4120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4121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4122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4123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4124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4125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4126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4127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4128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4129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4130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4131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4132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4133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4134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4135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4136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4137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4138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4139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4140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4141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4142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4143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4144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4145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4146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4147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4148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4149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4150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4151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4152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4153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4154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4155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4156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4157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4158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4159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4160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4161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4162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4163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4164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4165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4166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4167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4168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4169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4170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4171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4172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4173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4174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4175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4176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4177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4178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4179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4180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4181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4182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4183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4184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4185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4186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4187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4188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4189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4190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4191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4192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4193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4194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4195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4196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4197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4198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4199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4200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4201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4202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4203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4204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4205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4206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4207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4208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4209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4210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4211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4212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4213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4214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4215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4216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4217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4218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4219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4220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4221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4222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4223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4224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4225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4226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4227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4228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4229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4230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4231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4232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4233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4234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4235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4236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4237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4238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4239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4240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4241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4242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4243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4244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4245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4246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4247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4248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4249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4250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4251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4252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4253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4254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4255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4256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4257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4258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4259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4260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4261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4262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4263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4264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4265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4266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4267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4268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4269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4270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4271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4272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4273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4274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4275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4276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4277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4278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4279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4280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4281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4282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4283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4284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4285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4286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4287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4288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4289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4290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4291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4292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4293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4294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4295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4296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4297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4298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4299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4300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4301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4302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4303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4304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4305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4306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4307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4308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4309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4310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4311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4312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4313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4314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4315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4316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4317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4318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4319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4320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4321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4322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4323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4324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4325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4326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4327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4328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4329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4330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4331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4332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4333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4334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4335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4336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4337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4338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4339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4340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4341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4342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4343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4344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4345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4346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4347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4348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4349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4350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4351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4352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4353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4354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4355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4356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4357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4358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4359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4360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4361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4362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4363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4364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4365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4366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4367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4368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4369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4370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4371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4372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4373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4374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4375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4376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4377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4378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4379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4380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4381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4382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4383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4384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4385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4386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4387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4388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4389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4390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4391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4392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4393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4394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4395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4396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4397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4398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4399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4400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4401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4402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4403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4404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4405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4406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4407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4408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4409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4410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4411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4412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4413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4414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4415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4416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4417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4418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4419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4420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4421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4422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4423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4424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4425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4426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4427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4428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4429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4430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4431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4432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4433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4434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4435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4436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4437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4438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4439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4440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4441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4442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4443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4444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4445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4446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4447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4448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4449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4450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4451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4452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4453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4454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4455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4456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4457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4458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4459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4460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4461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4462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4463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4464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4465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4466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4467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4468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4469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4470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4471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4472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4473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4474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4475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4476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4477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4478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4479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4480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4481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4482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4483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4484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4485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4486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4487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4488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4489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4490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4491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4492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4493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4494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4495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4496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4497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4498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4499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4500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4501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4502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4503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4504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4505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4506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4507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4508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4509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4510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4511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4512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4513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4514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4515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4516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4517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4518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4519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4520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4521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4522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4523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4524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4525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4526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4527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4528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4529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4530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4531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4532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4533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4534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4535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4536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4537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4538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4539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4540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4541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4542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4543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4544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4545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4546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4547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4548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4549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4550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4551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4552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4553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4554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4555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4556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4557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4558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4559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4560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4561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4562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4563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4564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4565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4566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4567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4568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4569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4570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4571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4572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4573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4574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4575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4576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4577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4578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4579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4580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4581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4582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4583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4584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4585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4586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4587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4588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4589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4590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4591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4592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4593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4594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4595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4596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4597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4598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4599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4600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4601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4602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4603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4604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4605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4606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4607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4608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4609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4610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4611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4612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4613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4614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4615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4616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4617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4618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4619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4620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4621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4622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4623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4624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4625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4626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4627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4628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4629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4630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4631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4632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4633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4634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4635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4636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4637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4638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4639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4640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4641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4642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4643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4644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4645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4646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4647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4648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4649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4650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4651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4652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4653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4654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4655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4656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4657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4658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4659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4660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4661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4662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4663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4664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4665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4666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4667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4668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4669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4670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4671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4672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4673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4674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4675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4676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4677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4678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4679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4680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4681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4682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4683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4684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4685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4686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4687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4688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4689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4690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4691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4692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4693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4694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4695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4696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4697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4698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4699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4700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4701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4702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4703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4704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4705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4706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4707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4708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4709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4710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4711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4712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4713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4714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4715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4716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4717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4718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4719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4720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4721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4722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4723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4724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4725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4726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4727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4728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4729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4730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4731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4732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4733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4734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4735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4736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4737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4738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4739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4740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4741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4742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4743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4744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4745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4746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4747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4748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4749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4750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4751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4752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4753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4754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4755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4756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4757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4758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4759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4760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4761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4762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4763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4764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4765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4766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4767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4768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4769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4770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4771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4772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4773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4774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4775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4776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4777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4778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4779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4780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4781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4782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4783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4784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4785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4786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4787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4788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4789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4790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4791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4792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4793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4794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4795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4796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4797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4798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4799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4800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4801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4802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4803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4804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4805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4806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4807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4808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4809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4810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4811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4812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4813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4814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4815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4816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4817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4818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4819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4820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4821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4822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4823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4824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4825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4826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4827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4828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4829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4830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4831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4832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4833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4834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4835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4836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4837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4838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4839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4840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4841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4842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4843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4844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4845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4846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4847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4848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4849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4850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4851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4852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4853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4854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4855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4856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4857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4858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4859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4860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4861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4862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4863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4864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4865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4866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4867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4868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4869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4870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4871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4872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4873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4874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4875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4876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4877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4878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4879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4880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4881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4882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4883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4884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4885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4886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4887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4888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4889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4890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4891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4892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4893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4894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4895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4896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4897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4898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4899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4900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4901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4902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4903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4904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4905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4906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4907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4908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4909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4910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4911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4912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4913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4914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4915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4916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4917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4918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4919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4920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4921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4922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4923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4924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4925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4926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4927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4928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4929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4930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4931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4932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4933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4934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4935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4936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4937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4938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4939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4940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4941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4942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4943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4944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4945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4946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4947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4948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4949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4950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4951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4952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4953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4954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4955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4956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4957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4958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4959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4960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4961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4962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4963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4964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4965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4966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4967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4968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4969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4970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4971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4972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4973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4974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4975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4976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4977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4978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4979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4980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4981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4982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4983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4984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4985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4986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4987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4988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4989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4990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4991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4992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4993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4994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4995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4996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4997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4998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4999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5000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5001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5002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5003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5004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5005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5006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5007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5008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5009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5010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5011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5012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5013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5014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5015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5016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5017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5018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5019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5020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5021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5022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5023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5024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5025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5026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5027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5028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5029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5030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5031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5032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5033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5034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5035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5036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5037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5038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5039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5040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5041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5042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5043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5044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5045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5046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5047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5048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5049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5050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5051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5052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5053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5054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5055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5056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5057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5058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5059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5060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5061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5062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5063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5064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5065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5066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5067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5068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5069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5070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5071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5072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5073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5074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5075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5076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5077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5078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5079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5080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5081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5082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5083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5084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5085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5086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5087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5088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5089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5090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5091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5092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5093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5094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5095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5096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5097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5098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5099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5100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5101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5102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5103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5104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5105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5106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5107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5108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5109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5110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5111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5112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5113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5114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5115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5116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5117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5118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5119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5120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5121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5122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5123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5124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5125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5126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5127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5128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5129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5130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5131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5132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5133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5134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5135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5136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5137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5138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5139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5140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5141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5142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5143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5144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5145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5146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5147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5148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5149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5150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5151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5152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5153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5154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5155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5156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5157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5158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5159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5160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5161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5162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5163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5164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5165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5166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5167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5168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5169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5170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5171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5172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5173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5174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5175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5176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5177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5178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5179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5180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5181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5182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5183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5184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5185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5186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5187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5188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5189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5190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5191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5192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5193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5194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5195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5196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5197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5198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5199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5200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5201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5202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5203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5204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5205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5206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5207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5208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5209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5210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5211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5212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5213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5214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5215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5216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5217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5218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5219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5220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5221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5222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5223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5224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5225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5226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5227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5228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5229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5230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5231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5232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5233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5234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5235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5236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5237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5238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5239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5240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5241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5242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5243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5244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5245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5246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5247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5248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5249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5250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5251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5252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5253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5254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5255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5256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5257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5258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5259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5260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5261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5262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5263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5264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5265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5266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5267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5268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5269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5270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5271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5272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5273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5274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5275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5276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5277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5278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5279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5280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5281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5282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5283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5284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5285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5286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5287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5288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5289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5290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5291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5292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5293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5294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5295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5296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5297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5298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5299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5300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5301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5302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5303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5304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5305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5306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5307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5308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5309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5310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5311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5312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5313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5314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5315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5316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5317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5318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5319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5320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5321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5322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5323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5324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5325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5326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5327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5328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5329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5330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5331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5332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5333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5334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5335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5336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5337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5338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5339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5340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5341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5342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5343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5344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5345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5346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5347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5348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5349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5350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5351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5352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5353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5354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5355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5356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5357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5358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5359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5360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5361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5362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5363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5364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5365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5366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5367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5368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5369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5370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5371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5372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5373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5374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5375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5376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5377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5378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5379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5380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5381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5382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5383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5384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5385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5386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5387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5388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5389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5390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5391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5392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5393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5394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5395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5396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5397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5398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5399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5400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5401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5402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5403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5404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5405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5406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5407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5408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5409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5410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5411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5412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5413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5414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5415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5416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5417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5418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5419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5420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5421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5422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5423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5424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5425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5426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5427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5428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5429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5430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5431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5432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5433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5434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5435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5436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5437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5438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5439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5440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5441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5442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5443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5444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5445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5446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5447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5448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5449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5450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5451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5452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5453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5454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5455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5456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5457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5458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5459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5460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5461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5462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5463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5464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5465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5466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5467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5468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5469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5470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5471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5472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5473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5474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5475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5476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5477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5478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5479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5480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5481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5482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5483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5484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5485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5486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5487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5488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5489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5490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5491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5492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5493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5494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5495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5496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5497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5498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5499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5500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5501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5502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5503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5504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5505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5506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5507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5508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5509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5510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5511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5512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5513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5514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5515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5516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5517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5518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5519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5520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5521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5522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5523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5524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5525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5526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5527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5528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5529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5530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5531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5532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5533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5534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5535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5536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5537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5538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5539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5540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5541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5542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5543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5544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5545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5546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5547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5548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5549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5550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5551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5552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5553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5554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5555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5556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5557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5558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5559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5560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5561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5562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5563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5564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5565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5566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5567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5568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5569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5570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5571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5572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5573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5574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5575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5576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5577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5578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5579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5580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5581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5582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5583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5584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5585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5586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5587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5588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5589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5590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5591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5592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5593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5594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5595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5596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5597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5598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5599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5600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5601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5602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5603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5604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5605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5606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5607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5608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5609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5610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5611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5612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5613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5614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5615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5616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5617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5618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5619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5620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5621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5622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5623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5624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5625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5626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5627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5628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5629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5630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5631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5632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5633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5634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5635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5636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5637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5638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5639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5640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5641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5642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5643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5644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5645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5646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5647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5648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5649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5650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5651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5652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5653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5654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5655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5656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5657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5658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5659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5660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5661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5662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5663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5664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5665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5666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5667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5668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5669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5670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5671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5672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5673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5674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5675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5676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5677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5678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5679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5680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5681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5682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5683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5684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5685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5686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5687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5688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5689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5690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5691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5692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5693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5694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5695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5696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5697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5698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5699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5700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5701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5702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5703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5704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5705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5706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5707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5708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5709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5710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5711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5712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5713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5714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5715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5716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5717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5718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5719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5720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5721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5722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5723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5724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5725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5726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5727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5728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5729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5730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5731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5732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5733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5734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5735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5736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5737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5738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5739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5740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5741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5742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5743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5744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5745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5746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5747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5748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5749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5750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5751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5752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5753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5754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5755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5756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5757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5758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5759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5760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5761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5762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5763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5764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5765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5766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5767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5768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5769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5770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5771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5772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5773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5774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5775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5776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5777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5778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5779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5780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5781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5782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5783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5784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5785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5786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5787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5788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5789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5790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5791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5792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5793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5794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5795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5796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5797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5798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5799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5800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5801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5802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5803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5804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5805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5806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5807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5808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5809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5810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5811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5812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5813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5814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5815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5816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5817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5818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5819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5820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5821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5822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5823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5824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5825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5826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5827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5828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5829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5830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5831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5832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5833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5834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5835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5836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5837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5838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5839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5840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5841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5842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5843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5844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5845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5846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5847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5848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5849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5850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5851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5852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5853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5854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5855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5856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5857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5858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5859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5860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5861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5862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5863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5864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5865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5866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5867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5868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5869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5870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5871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5872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5873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5874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5875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5876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5877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5878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5879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5880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5881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5882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5883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5884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5885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5886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5887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5888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5889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5890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5891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5892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5893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5894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5895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5896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5897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5898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5899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5900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5901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5902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5903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5904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5905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5906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5907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5908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5909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5910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5911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5912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5913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5914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5915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5916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5917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5918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5919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5920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5921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5922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5923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5924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5925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5926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5927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5928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5929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5930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5931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5932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5933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5934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5935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5936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5937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5938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5939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5940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5941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5942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5943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5944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5945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5946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5947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5948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5949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5950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5951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5952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5953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5954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5955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5956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5957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5958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5959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5960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5961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5962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5963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5964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5965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5966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5967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5968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5969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5970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5971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5972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5973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5974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5975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5976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5977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5978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5979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5980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5981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5982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5983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5984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5985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5986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5987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5988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5989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5990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5991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5992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5993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5994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5995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5996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5997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5998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5999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6000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6001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6002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6003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6004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6005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6006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6007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6008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6009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6010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6011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6012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6013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6014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6015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6016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6017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6018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6019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6020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6021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6022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6023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6024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6025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6026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6027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6028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6029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6030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6031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6032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6033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6034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6035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6036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6037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6038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6039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6040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6041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6042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6043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6044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6045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6046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6047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6048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6049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6050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6051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6052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6053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6054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6055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6056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6057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6058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6059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6060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6061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6062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6063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6064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6065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6066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6067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6068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6069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6070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6071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6072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6073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6074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6075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6076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6077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6078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6079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6080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6081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6082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6083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6084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6085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6086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6087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6088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6089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6090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6091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6092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6093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6094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6095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6096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6097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6098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6099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6100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6101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6102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6103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6104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6105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6106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6107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6108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6109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6110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6111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6112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6113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6114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6115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6116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6117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6118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6119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6120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6121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6122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6123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6124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6125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6126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6127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6128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6129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6130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6131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6132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6133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6134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6135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6136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6137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6138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6139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6140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6141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6142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6143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6144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6145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6146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6147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6148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6149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6150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6151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6152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6153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6154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6155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6156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6157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6158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6159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6160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6161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6162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6163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6164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6165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6166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6167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6168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6169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6170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6171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6172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6173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6174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6175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6176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6177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6178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6179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6180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6181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6182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6183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6184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6185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6186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6187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6188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6189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6190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6191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6192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6193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6194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6195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6196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6197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6198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6199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6200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6201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6202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6203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6204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6205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6206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6207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6208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6209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6210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6211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6212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6213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6214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6215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6216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6217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6218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6219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6220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6221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6222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6223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6224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6225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6226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6227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6228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6229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6230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6231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6232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6233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6234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6235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6236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6237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6238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6239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6240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6241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6242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6243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6244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6245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6246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6247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6248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6249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6250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6251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6252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6253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6254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6255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6256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6257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6258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6259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6260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6261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6262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6263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6264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6265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6266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6267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6268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6269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6270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6271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6272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6273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6274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6275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6276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6277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6278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6279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6280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6281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6282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6283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6284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6285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6286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6287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6288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6289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6290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6291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6292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6293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6294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6295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6296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6297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6298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6299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6300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6301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6302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6303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6304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6305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6306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6307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6308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6309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6310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6311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6312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6313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6314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6315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6316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6317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6318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6319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6320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6321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6322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6323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6324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6325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6326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6327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6328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6329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6330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6331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6332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6333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6334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6335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6336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6337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6338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6339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6340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6341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6342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6343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6344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6345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6346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6347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6348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6349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6350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6351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6352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6353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6354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6355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6356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6357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6358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6359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6360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6361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6362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6363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6364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6365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6366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6367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6368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6369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6370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6371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6372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6373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6374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6375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6376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6377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6378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6379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6380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6381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6382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6383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6384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6385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6386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6387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6388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6389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6390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6391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6392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6393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6394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6395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6396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6397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6398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6399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6400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6401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6402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6403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6404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6405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6406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6407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6408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6409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6410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6411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6412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6413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6414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6415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6416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6417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6418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6419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6420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6421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6422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6423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6424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6425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6426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6427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6428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6429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6430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6431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6432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6433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6434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6435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6436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6437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6438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6439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6440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6441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6442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6443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6444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6445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6446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6447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6448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6449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6450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6451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6452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6453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6454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6455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6456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6457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6458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6459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6460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6461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6462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6463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6464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6465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6466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6467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6468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6469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6470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6471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6472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6473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6474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6475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6476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6477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6478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6479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6480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6481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6482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6483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6484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6485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6486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6487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6488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6489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6490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6491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6492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6493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6494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6495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6496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6497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6498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6499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6500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6501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6502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6503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6504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6505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6506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6507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6508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6509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6510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6511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6512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6513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6514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6515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6516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6517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6518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6519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6520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6521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6522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6523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6524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6525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6526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6527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6528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6529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6530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6531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6532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6533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6534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6535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6536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6537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6538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6539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6540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6541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6542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6543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6544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6545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6546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6547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6548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6554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6555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6556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6557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6558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6559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6560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6561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6562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6563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6564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6565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6566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6567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6568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6569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6570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6571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6572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6573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6574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6575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6576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6577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6578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6579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6580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6581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6582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6583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6584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6585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6586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6587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6588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6589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6590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6591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6592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6593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6594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6595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6596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6597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6598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6599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6600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6601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6602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6603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6604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6605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6606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6607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6608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6609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6610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6611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6612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6613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6614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6615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6616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6617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6618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6619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6620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6621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6622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6623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6624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6625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6626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6627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6628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6629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6630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6631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6632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6633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6634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6635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6636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6637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6638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6639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6640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6641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6642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6643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6644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6645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6646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6647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6648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6649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6650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6651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6652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6653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6654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6655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6656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6657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6658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6659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6660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6661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6662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6663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6664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6665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6666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6667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6668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6669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6670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6671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6672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6673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6674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6675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6676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6677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6678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6679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6680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6681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6682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6683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6684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6685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6686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6687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6688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6689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6690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6691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6692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6693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6694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6695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6696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6697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6698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6699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6700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6701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6702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6703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6704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6705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6706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6707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6708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6709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6710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6711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6712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6713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6714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6715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6716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6717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6718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6719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6720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6721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6722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6723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6724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6725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6726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6727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6728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6729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6730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6731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6732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6733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6734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6735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6736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6737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6738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6739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6740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6741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6742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6743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6744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6745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6746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6747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6748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6749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6750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6751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6752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6753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6754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6755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6756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6757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6758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6759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6760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6761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6762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6763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6764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6765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6766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6767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6768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6769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6770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6771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6772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6773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6774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6775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6776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6777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6778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6779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6780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6781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6782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6783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6784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6785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6786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6787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6788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6789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6790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6791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6792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6793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6794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6795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6796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6797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6798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6799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6800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6801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6802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6803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6804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6805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6806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6807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6808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6809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6810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6811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6812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6813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6814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6815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6816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6817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6818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6819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6820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6821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6822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6823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6824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6825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6826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6827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6828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6829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6830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6831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6832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6833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6834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6835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6836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6837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6838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6839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6840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6841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6842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6843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6844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6845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6846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6847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6848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6849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6850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6851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6852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6853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6854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6855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6856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6857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6858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6859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6860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6861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6862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6863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6864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6865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6866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6867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6868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6869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6870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6871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6872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6873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6874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6875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6876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6877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6878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6879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6880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6881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6882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6883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6884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6885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6886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6887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6888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6889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6890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6891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6892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6893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6894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6895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6896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6897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6898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6899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6900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6901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6902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6903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6904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6905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6906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6907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6908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6909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6910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6911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6912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6913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6914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6915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6916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6917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6918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6919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6920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6921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6922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6923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6924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6925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6926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6927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6928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6929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6930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6931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6932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6933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6934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6935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6936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6937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6938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6939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6940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6941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6942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6943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6944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6945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6946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6947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6948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6949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6950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6951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6952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6953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6954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6955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6956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6957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6958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6959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6960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6961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6962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6963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6964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6965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6966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6967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6968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6969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6970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6971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6972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6973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6974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6975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6976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6977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6978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6979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6980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6981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6982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6983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6984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6985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6986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6987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6988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6989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6990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6991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6992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6993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6994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6995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6996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6997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6998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6999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7000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7001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7002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7003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7004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7005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7006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7007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7008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7009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7010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7011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7012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7013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7014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7015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7016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7017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7018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7019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7020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7021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7022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7023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7024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7025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7026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7027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7028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7029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7030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7031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7032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7033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7034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7035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7036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7037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7038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7039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7040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7041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7042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7043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7044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7045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7046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7047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7048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7049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7050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7051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7052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7053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7054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7055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7056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7057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7058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7059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7060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7061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7062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7063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7064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7065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7066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7067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7068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7069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7070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7071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7072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7073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7074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7075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7076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7077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7078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7079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7080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7081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7082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7083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7084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7085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7086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7087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7088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7089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7090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7091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7092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7093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7094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7095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7096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7097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7098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7099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7100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7101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7102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7103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7104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7105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7106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7107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7108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7109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7110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7111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7112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7113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7114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7115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7116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7117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7118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7119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7120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7121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7122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7123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7124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7125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7126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7127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7128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7129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7130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7131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7132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7133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7134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7135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7136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7137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7138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7139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7140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7141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7142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7143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7144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7145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7146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7147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7148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7149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7150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7151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7152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7153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7154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7155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7156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7157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7158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7159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7160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7161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7162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7163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7164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7165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7166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7167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7168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7169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7170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7171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7172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7173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7174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7175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7176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7177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7178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7179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7180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7181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7182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7183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7184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7185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7186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7187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7188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7189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7190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7191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7192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7193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7194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7195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7196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7197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7198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7199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7200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7201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7202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7203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7204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7205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7206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7207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7208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7209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7210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7211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7212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7213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7214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7215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7216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7217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7218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7219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7220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7221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7222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7223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7224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7225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7226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7227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7228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7229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7230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7231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7232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7233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7234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7235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7236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7237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7238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7239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7240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7241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7242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7243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7244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7245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7246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7247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7248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7249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7250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7251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7252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7253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7254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7255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7256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7257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7258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7259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7260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7261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7262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7263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7264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7265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7266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7267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7268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7269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7270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7271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7272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7273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7274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7275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7276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7277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7278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7279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7280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7281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7282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7283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7284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7285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7286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7287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7288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7289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7290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7291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7292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7293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7294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7295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7296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7297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7298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7299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7300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7301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7302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7303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7304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7305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7306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7307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7308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7309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7310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7311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7312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7313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7314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7315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7316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7317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7318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7319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7320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7321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7322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7323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7324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7325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7326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7327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7328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7329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7330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7331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7332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7333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7334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7335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7336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7337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7338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7339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7340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7341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7342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7343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7344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7345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7346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7347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7348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7349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7350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7351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7352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7353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7354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7355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7356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7357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7358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7359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7360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7361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7362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7363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7364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7365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7366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7367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7368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7369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7370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7371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7372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7373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7374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7375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7376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7377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7378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7379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7380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7381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7382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7383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7384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7385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7386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7387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7388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7389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7390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7391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7392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7393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7394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7395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7396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7397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7398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7399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7400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7401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7402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7403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7404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7405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7406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7407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7408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7409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7410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7411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7412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7413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7414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7415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7416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7417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7418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7419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7420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7421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7422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7423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7424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7425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7426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7427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7428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7429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7430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7431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7432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7433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7434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7435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7436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7437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7438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7439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7440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7441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7442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7443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7444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7445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7446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7447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7448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7449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7450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7451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7452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7453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7454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7455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7456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7457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7458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7459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7460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7461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7462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7463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7464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7465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7466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7467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7468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7469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7470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7471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7472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7473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7474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7475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7476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7477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7478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7479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7480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7481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7482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7483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7484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7485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7486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7487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7488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7489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7490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7491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7492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7493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7494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7495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7496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7497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7498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7499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7500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7501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7502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7503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7504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7505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7506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7507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7508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7509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7510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7511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7512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7513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7514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7515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7516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7517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7518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7519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7520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7521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7522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7523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7524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7525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7526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7527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7528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7529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7530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7531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7532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7533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7534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7535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7536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7537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7538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7539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7540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7541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7542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7543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7544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7545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7546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7547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7548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7549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7550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7551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7552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7553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7554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7555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7556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7557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7558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7559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7560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7561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7562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7563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7564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7565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7566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7567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7568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7569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7570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7571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7572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7573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7574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7575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7576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7577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7578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7579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7580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7581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7582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7583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7584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7585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7586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7587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7588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7589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7590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7591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7592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7593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7594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7595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7596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7597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7598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7599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7600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7601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7602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7603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7604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7605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7606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7607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7608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7609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7610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7611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7612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7613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7614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7615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7616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7617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7618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7619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7620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7621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7622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7623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7624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7625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7626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7627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7628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7629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7630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7631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7632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7633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7634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7635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7636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7637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7638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7639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7640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7641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7642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7643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7644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7645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7646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7647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7648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7649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7650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7651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7652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7653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7654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7655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7656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7657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7658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7659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7660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7661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7662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7663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7664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7665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7666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7667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7668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7669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7670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7671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7672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7673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7674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7675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7676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7677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7678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7679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7680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7681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7682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7683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7684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7685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7686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7687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7688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7689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7690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7691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7692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7693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7694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7695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7696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7697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7698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7699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7700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7701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7702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7703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7704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7705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7706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7707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7708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7709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7710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7711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7712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7713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7714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7715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7716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7717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7718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7719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7720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7721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7722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7723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7724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7725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7726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7727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7728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7729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7730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7731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7732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7733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7734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7735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7736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7737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7738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7739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7740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7741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7742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7743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7744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7745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7746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7747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7748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7749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7750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7751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7752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7753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7754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7755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7756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7757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7758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7759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7760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7761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7762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7763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7764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7765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7766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7767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7768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7769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7770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7771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7772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7773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7774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7775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7776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7777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7778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7779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7780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7781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7782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7783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>
        <f>7774</f>
      </c>
      <c r="B7782" s="5" t="s">
        <v>7784</v>
      </c>
      <c r="C7782" s="5" t="s">
        <v>11</v>
      </c>
      <c r="D7782" s="5" t="s">
        <v>12</v>
      </c>
      <c r="E7782" s="5" t="s">
        <v>13</v>
      </c>
    </row>
    <row r="7783" spans="1:5" x14ac:dyDescent="0.25">
      <c r="A7783" s="5">
        <f>7775</f>
      </c>
      <c r="B7783" s="5" t="s">
        <v>7785</v>
      </c>
      <c r="C7783" s="5" t="s">
        <v>11</v>
      </c>
      <c r="D7783" s="5" t="s">
        <v>12</v>
      </c>
      <c r="E7783" s="5" t="s">
        <v>13</v>
      </c>
    </row>
    <row r="7784" spans="1:5" x14ac:dyDescent="0.25">
      <c r="A7784" s="5">
        <f>7776</f>
      </c>
      <c r="B7784" s="5" t="s">
        <v>7786</v>
      </c>
      <c r="C7784" s="5" t="s">
        <v>11</v>
      </c>
      <c r="D7784" s="5" t="s">
        <v>12</v>
      </c>
      <c r="E7784" s="5" t="s">
        <v>13</v>
      </c>
    </row>
    <row r="7785" spans="1:5" x14ac:dyDescent="0.25">
      <c r="A7785" s="5">
        <f>7777</f>
      </c>
      <c r="B7785" s="5" t="s">
        <v>7787</v>
      </c>
      <c r="C7785" s="5" t="s">
        <v>11</v>
      </c>
      <c r="D7785" s="5" t="s">
        <v>12</v>
      </c>
      <c r="E7785" s="5" t="s">
        <v>13</v>
      </c>
    </row>
    <row r="7786" spans="1:5" x14ac:dyDescent="0.25">
      <c r="A7786" s="5">
        <f>7778</f>
      </c>
      <c r="B7786" s="5" t="s">
        <v>7788</v>
      </c>
      <c r="C7786" s="5" t="s">
        <v>11</v>
      </c>
      <c r="D7786" s="5" t="s">
        <v>12</v>
      </c>
      <c r="E7786" s="5" t="s">
        <v>13</v>
      </c>
    </row>
    <row r="7787" spans="1:5" x14ac:dyDescent="0.25">
      <c r="A7787" s="5">
        <f>7779</f>
      </c>
      <c r="B7787" s="5" t="s">
        <v>7789</v>
      </c>
      <c r="C7787" s="5" t="s">
        <v>11</v>
      </c>
      <c r="D7787" s="5" t="s">
        <v>12</v>
      </c>
      <c r="E7787" s="5" t="s">
        <v>13</v>
      </c>
    </row>
    <row r="7788" spans="1:5" x14ac:dyDescent="0.25">
      <c r="A7788" s="5">
        <f>7780</f>
      </c>
      <c r="B7788" s="5" t="s">
        <v>7790</v>
      </c>
      <c r="C7788" s="5" t="s">
        <v>11</v>
      </c>
      <c r="D7788" s="5" t="s">
        <v>12</v>
      </c>
      <c r="E7788" s="5" t="s">
        <v>13</v>
      </c>
    </row>
    <row r="7789" spans="1:5" x14ac:dyDescent="0.25">
      <c r="A7789" s="5">
        <f>7781</f>
      </c>
      <c r="B7789" s="5" t="s">
        <v>7791</v>
      </c>
      <c r="C7789" s="5" t="s">
        <v>11</v>
      </c>
      <c r="D7789" s="5" t="s">
        <v>12</v>
      </c>
      <c r="E7789" s="5" t="s">
        <v>13</v>
      </c>
    </row>
    <row r="7790" spans="1:5" x14ac:dyDescent="0.25">
      <c r="A7790" s="5">
        <f>7782</f>
      </c>
      <c r="B7790" s="5" t="s">
        <v>7792</v>
      </c>
      <c r="C7790" s="5" t="s">
        <v>11</v>
      </c>
      <c r="D7790" s="5" t="s">
        <v>12</v>
      </c>
      <c r="E7790" s="5" t="s">
        <v>13</v>
      </c>
    </row>
    <row r="7791" spans="1:5" x14ac:dyDescent="0.25">
      <c r="A7791" s="5">
        <f>7783</f>
      </c>
      <c r="B7791" s="5" t="s">
        <v>7793</v>
      </c>
      <c r="C7791" s="5" t="s">
        <v>11</v>
      </c>
      <c r="D7791" s="5" t="s">
        <v>12</v>
      </c>
      <c r="E7791" s="5" t="s">
        <v>13</v>
      </c>
    </row>
    <row r="7792" spans="1:5" x14ac:dyDescent="0.25">
      <c r="A7792" s="5">
        <f>7784</f>
      </c>
      <c r="B7792" s="5" t="s">
        <v>7794</v>
      </c>
      <c r="C7792" s="5" t="s">
        <v>11</v>
      </c>
      <c r="D7792" s="5" t="s">
        <v>12</v>
      </c>
      <c r="E7792" s="5" t="s">
        <v>13</v>
      </c>
    </row>
    <row r="7793" spans="1:5" x14ac:dyDescent="0.25">
      <c r="A7793" s="5">
        <f>7785</f>
      </c>
      <c r="B7793" s="5" t="s">
        <v>7795</v>
      </c>
      <c r="C7793" s="5" t="s">
        <v>11</v>
      </c>
      <c r="D7793" s="5" t="s">
        <v>12</v>
      </c>
      <c r="E7793" s="5" t="s">
        <v>13</v>
      </c>
    </row>
    <row r="7794" spans="1:5" x14ac:dyDescent="0.25">
      <c r="A7794" s="5">
        <f>7786</f>
      </c>
      <c r="B7794" s="5" t="s">
        <v>7796</v>
      </c>
      <c r="C7794" s="5" t="s">
        <v>11</v>
      </c>
      <c r="D7794" s="5" t="s">
        <v>12</v>
      </c>
      <c r="E7794" s="5" t="s">
        <v>13</v>
      </c>
    </row>
    <row r="7795" spans="1:5" x14ac:dyDescent="0.25">
      <c r="A7795" s="5">
        <f>7787</f>
      </c>
      <c r="B7795" s="5" t="s">
        <v>7797</v>
      </c>
      <c r="C7795" s="5" t="s">
        <v>11</v>
      </c>
      <c r="D7795" s="5" t="s">
        <v>12</v>
      </c>
      <c r="E7795" s="5" t="s">
        <v>13</v>
      </c>
    </row>
    <row r="7796" spans="1:5" x14ac:dyDescent="0.25">
      <c r="A7796" s="5">
        <f>7788</f>
      </c>
      <c r="B7796" s="5" t="s">
        <v>7798</v>
      </c>
      <c r="C7796" s="5" t="s">
        <v>11</v>
      </c>
      <c r="D7796" s="5" t="s">
        <v>12</v>
      </c>
      <c r="E7796" s="5" t="s">
        <v>13</v>
      </c>
    </row>
    <row r="7797" spans="1:5" x14ac:dyDescent="0.25">
      <c r="A7797" s="5">
        <f>7789</f>
      </c>
      <c r="B7797" s="5" t="s">
        <v>7799</v>
      </c>
      <c r="C7797" s="5" t="s">
        <v>11</v>
      </c>
      <c r="D7797" s="5" t="s">
        <v>12</v>
      </c>
      <c r="E7797" s="5" t="s">
        <v>13</v>
      </c>
    </row>
    <row r="7798" spans="1:5" x14ac:dyDescent="0.25">
      <c r="A7798" s="5">
        <f>7790</f>
      </c>
      <c r="B7798" s="5" t="s">
        <v>7800</v>
      </c>
      <c r="C7798" s="5" t="s">
        <v>11</v>
      </c>
      <c r="D7798" s="5" t="s">
        <v>12</v>
      </c>
      <c r="E7798" s="5" t="s">
        <v>13</v>
      </c>
    </row>
    <row r="7799" spans="1:5" x14ac:dyDescent="0.25">
      <c r="A7799" s="5">
        <f>7791</f>
      </c>
      <c r="B7799" s="5" t="s">
        <v>7801</v>
      </c>
      <c r="C7799" s="5" t="s">
        <v>11</v>
      </c>
      <c r="D7799" s="5" t="s">
        <v>12</v>
      </c>
      <c r="E7799" s="5" t="s">
        <v>13</v>
      </c>
    </row>
    <row r="7800" spans="1:5" x14ac:dyDescent="0.25">
      <c r="A7800" s="5">
        <f>7792</f>
      </c>
      <c r="B7800" s="5" t="s">
        <v>7802</v>
      </c>
      <c r="C7800" s="5" t="s">
        <v>11</v>
      </c>
      <c r="D7800" s="5" t="s">
        <v>12</v>
      </c>
      <c r="E7800" s="5" t="s">
        <v>13</v>
      </c>
    </row>
    <row r="7801" spans="1:5" x14ac:dyDescent="0.25">
      <c r="A7801" s="5">
        <f>7793</f>
      </c>
      <c r="B7801" s="5" t="s">
        <v>7803</v>
      </c>
      <c r="C7801" s="5" t="s">
        <v>11</v>
      </c>
      <c r="D7801" s="5" t="s">
        <v>12</v>
      </c>
      <c r="E7801" s="5" t="s">
        <v>13</v>
      </c>
    </row>
    <row r="7802" spans="1:5" x14ac:dyDescent="0.25">
      <c r="A7802" s="5">
        <f>7794</f>
      </c>
      <c r="B7802" s="5" t="s">
        <v>7804</v>
      </c>
      <c r="C7802" s="5" t="s">
        <v>11</v>
      </c>
      <c r="D7802" s="5" t="s">
        <v>12</v>
      </c>
      <c r="E7802" s="5" t="s">
        <v>13</v>
      </c>
    </row>
    <row r="7803" spans="1:5" x14ac:dyDescent="0.25">
      <c r="A7803" s="5">
        <f>7795</f>
      </c>
      <c r="B7803" s="5" t="s">
        <v>7805</v>
      </c>
      <c r="C7803" s="5" t="s">
        <v>11</v>
      </c>
      <c r="D7803" s="5" t="s">
        <v>12</v>
      </c>
      <c r="E7803" s="5" t="s">
        <v>13</v>
      </c>
    </row>
    <row r="7804" spans="1:5" x14ac:dyDescent="0.25">
      <c r="A7804" s="5">
        <f>7796</f>
      </c>
      <c r="B7804" s="5" t="s">
        <v>7806</v>
      </c>
      <c r="C7804" s="5" t="s">
        <v>11</v>
      </c>
      <c r="D7804" s="5" t="s">
        <v>12</v>
      </c>
      <c r="E7804" s="5" t="s">
        <v>13</v>
      </c>
    </row>
    <row r="7805" spans="1:5" x14ac:dyDescent="0.25">
      <c r="A7805" s="5">
        <f>7797</f>
      </c>
      <c r="B7805" s="5" t="s">
        <v>7807</v>
      </c>
      <c r="C7805" s="5" t="s">
        <v>11</v>
      </c>
      <c r="D7805" s="5" t="s">
        <v>12</v>
      </c>
      <c r="E7805" s="5" t="s">
        <v>13</v>
      </c>
    </row>
    <row r="7806" spans="1:5" x14ac:dyDescent="0.25">
      <c r="A7806" s="5">
        <f>7798</f>
      </c>
      <c r="B7806" s="5" t="s">
        <v>7808</v>
      </c>
      <c r="C7806" s="5" t="s">
        <v>11</v>
      </c>
      <c r="D7806" s="5" t="s">
        <v>12</v>
      </c>
      <c r="E7806" s="5" t="s">
        <v>13</v>
      </c>
    </row>
    <row r="7807" spans="1:5" x14ac:dyDescent="0.25">
      <c r="A7807" s="5">
        <f>7799</f>
      </c>
      <c r="B7807" s="5" t="s">
        <v>7809</v>
      </c>
      <c r="C7807" s="5" t="s">
        <v>11</v>
      </c>
      <c r="D7807" s="5" t="s">
        <v>12</v>
      </c>
      <c r="E7807" s="5" t="s">
        <v>13</v>
      </c>
    </row>
    <row r="7808" spans="1:5" x14ac:dyDescent="0.25">
      <c r="A7808" s="5">
        <f>7800</f>
      </c>
      <c r="B7808" s="5" t="s">
        <v>7810</v>
      </c>
      <c r="C7808" s="5" t="s">
        <v>11</v>
      </c>
      <c r="D7808" s="5" t="s">
        <v>12</v>
      </c>
      <c r="E7808" s="5" t="s">
        <v>13</v>
      </c>
    </row>
    <row r="7809" spans="1:5" x14ac:dyDescent="0.25">
      <c r="A7809" s="5">
        <f>7801</f>
      </c>
      <c r="B7809" s="5" t="s">
        <v>7811</v>
      </c>
      <c r="C7809" s="5" t="s">
        <v>11</v>
      </c>
      <c r="D7809" s="5" t="s">
        <v>12</v>
      </c>
      <c r="E7809" s="5" t="s">
        <v>13</v>
      </c>
    </row>
    <row r="7810" spans="1:5" x14ac:dyDescent="0.25">
      <c r="A7810" s="5">
        <f>7802</f>
      </c>
      <c r="B7810" s="5" t="s">
        <v>7812</v>
      </c>
      <c r="C7810" s="5" t="s">
        <v>11</v>
      </c>
      <c r="D7810" s="5" t="s">
        <v>12</v>
      </c>
      <c r="E7810" s="5" t="s">
        <v>13</v>
      </c>
    </row>
    <row r="7811" spans="1:5" x14ac:dyDescent="0.25">
      <c r="A7811" s="5">
        <f>7803</f>
      </c>
      <c r="B7811" s="5" t="s">
        <v>7813</v>
      </c>
      <c r="C7811" s="5" t="s">
        <v>11</v>
      </c>
      <c r="D7811" s="5" t="s">
        <v>12</v>
      </c>
      <c r="E7811" s="5" t="s">
        <v>13</v>
      </c>
    </row>
    <row r="7812" spans="1:5" x14ac:dyDescent="0.25">
      <c r="A7812" s="5">
        <f>7804</f>
      </c>
      <c r="B7812" s="5" t="s">
        <v>7814</v>
      </c>
      <c r="C7812" s="5" t="s">
        <v>11</v>
      </c>
      <c r="D7812" s="5" t="s">
        <v>12</v>
      </c>
      <c r="E7812" s="5" t="s">
        <v>13</v>
      </c>
    </row>
    <row r="7813" spans="1:5" x14ac:dyDescent="0.25">
      <c r="A7813" s="5">
        <f>7805</f>
      </c>
      <c r="B7813" s="5" t="s">
        <v>7815</v>
      </c>
      <c r="C7813" s="5" t="s">
        <v>11</v>
      </c>
      <c r="D7813" s="5" t="s">
        <v>12</v>
      </c>
      <c r="E7813" s="5" t="s">
        <v>13</v>
      </c>
    </row>
    <row r="7814" spans="1:5" x14ac:dyDescent="0.25">
      <c r="A7814" s="5">
        <f>7806</f>
      </c>
      <c r="B7814" s="5" t="s">
        <v>7816</v>
      </c>
      <c r="C7814" s="5" t="s">
        <v>11</v>
      </c>
      <c r="D7814" s="5" t="s">
        <v>12</v>
      </c>
      <c r="E7814" s="5" t="s">
        <v>13</v>
      </c>
    </row>
    <row r="7815" spans="1:5" x14ac:dyDescent="0.25">
      <c r="A7815" s="5">
        <f>7807</f>
      </c>
      <c r="B7815" s="5" t="s">
        <v>7817</v>
      </c>
      <c r="C7815" s="5" t="s">
        <v>11</v>
      </c>
      <c r="D7815" s="5" t="s">
        <v>12</v>
      </c>
      <c r="E7815" s="5" t="s">
        <v>13</v>
      </c>
    </row>
    <row r="7816" spans="1:5" x14ac:dyDescent="0.25">
      <c r="A7816" s="5">
        <f>7808</f>
      </c>
      <c r="B7816" s="5" t="s">
        <v>7818</v>
      </c>
      <c r="C7816" s="5" t="s">
        <v>11</v>
      </c>
      <c r="D7816" s="5" t="s">
        <v>12</v>
      </c>
      <c r="E7816" s="5" t="s">
        <v>13</v>
      </c>
    </row>
    <row r="7817" spans="1:5" x14ac:dyDescent="0.25">
      <c r="A7817" s="5">
        <f>7809</f>
      </c>
      <c r="B7817" s="5" t="s">
        <v>7819</v>
      </c>
      <c r="C7817" s="5" t="s">
        <v>11</v>
      </c>
      <c r="D7817" s="5" t="s">
        <v>12</v>
      </c>
      <c r="E7817" s="5" t="s">
        <v>13</v>
      </c>
    </row>
    <row r="7818" spans="1:5" x14ac:dyDescent="0.25">
      <c r="A7818" s="5">
        <f>7810</f>
      </c>
      <c r="B7818" s="5" t="s">
        <v>7820</v>
      </c>
      <c r="C7818" s="5" t="s">
        <v>11</v>
      </c>
      <c r="D7818" s="5" t="s">
        <v>12</v>
      </c>
      <c r="E7818" s="5" t="s">
        <v>13</v>
      </c>
    </row>
    <row r="7819" spans="1:5" x14ac:dyDescent="0.25">
      <c r="A7819" s="5">
        <f>7811</f>
      </c>
      <c r="B7819" s="5" t="s">
        <v>7821</v>
      </c>
      <c r="C7819" s="5" t="s">
        <v>11</v>
      </c>
      <c r="D7819" s="5" t="s">
        <v>12</v>
      </c>
      <c r="E7819" s="5" t="s">
        <v>13</v>
      </c>
    </row>
    <row r="7820" spans="1:5" x14ac:dyDescent="0.25">
      <c r="A7820" s="5">
        <f>7812</f>
      </c>
      <c r="B7820" s="5" t="s">
        <v>7822</v>
      </c>
      <c r="C7820" s="5" t="s">
        <v>11</v>
      </c>
      <c r="D7820" s="5" t="s">
        <v>12</v>
      </c>
      <c r="E7820" s="5" t="s">
        <v>13</v>
      </c>
    </row>
    <row r="7821" spans="1:5" x14ac:dyDescent="0.25">
      <c r="A7821" s="5">
        <f>7813</f>
      </c>
      <c r="B7821" s="5" t="s">
        <v>7823</v>
      </c>
      <c r="C7821" s="5" t="s">
        <v>11</v>
      </c>
      <c r="D7821" s="5" t="s">
        <v>12</v>
      </c>
      <c r="E7821" s="5" t="s">
        <v>13</v>
      </c>
    </row>
    <row r="7822" spans="1:5" x14ac:dyDescent="0.25">
      <c r="A7822" s="5">
        <f>7814</f>
      </c>
      <c r="B7822" s="5" t="s">
        <v>7824</v>
      </c>
      <c r="C7822" s="5" t="s">
        <v>11</v>
      </c>
      <c r="D7822" s="5" t="s">
        <v>12</v>
      </c>
      <c r="E7822" s="5" t="s">
        <v>13</v>
      </c>
    </row>
    <row r="7823" spans="1:5" x14ac:dyDescent="0.25">
      <c r="A7823" s="5">
        <f>7815</f>
      </c>
      <c r="B7823" s="5" t="s">
        <v>7825</v>
      </c>
      <c r="C7823" s="5" t="s">
        <v>11</v>
      </c>
      <c r="D7823" s="5" t="s">
        <v>12</v>
      </c>
      <c r="E7823" s="5" t="s">
        <v>13</v>
      </c>
    </row>
    <row r="7824" spans="1:5" x14ac:dyDescent="0.25">
      <c r="A7824" s="5">
        <f>7816</f>
      </c>
      <c r="B7824" s="5" t="s">
        <v>7826</v>
      </c>
      <c r="C7824" s="5" t="s">
        <v>11</v>
      </c>
      <c r="D7824" s="5" t="s">
        <v>12</v>
      </c>
      <c r="E7824" s="5" t="s">
        <v>13</v>
      </c>
    </row>
    <row r="7825" spans="1:5" x14ac:dyDescent="0.25">
      <c r="A7825" s="5">
        <f>7817</f>
      </c>
      <c r="B7825" s="5" t="s">
        <v>7827</v>
      </c>
      <c r="C7825" s="5" t="s">
        <v>11</v>
      </c>
      <c r="D7825" s="5" t="s">
        <v>12</v>
      </c>
      <c r="E7825" s="5" t="s">
        <v>13</v>
      </c>
    </row>
    <row r="7826" spans="1:5" x14ac:dyDescent="0.25">
      <c r="A7826" s="5">
        <f>7818</f>
      </c>
      <c r="B7826" s="5" t="s">
        <v>7828</v>
      </c>
      <c r="C7826" s="5" t="s">
        <v>11</v>
      </c>
      <c r="D7826" s="5" t="s">
        <v>12</v>
      </c>
      <c r="E7826" s="5" t="s">
        <v>13</v>
      </c>
    </row>
    <row r="7827" spans="1:5" x14ac:dyDescent="0.25">
      <c r="A7827" s="5">
        <f>7819</f>
      </c>
      <c r="B7827" s="5" t="s">
        <v>7829</v>
      </c>
      <c r="C7827" s="5" t="s">
        <v>11</v>
      </c>
      <c r="D7827" s="5" t="s">
        <v>12</v>
      </c>
      <c r="E7827" s="5" t="s">
        <v>13</v>
      </c>
    </row>
    <row r="7828" spans="1:5" x14ac:dyDescent="0.25">
      <c r="A7828" s="5">
        <f>7820</f>
      </c>
      <c r="B7828" s="5" t="s">
        <v>7830</v>
      </c>
      <c r="C7828" s="5" t="s">
        <v>11</v>
      </c>
      <c r="D7828" s="5" t="s">
        <v>12</v>
      </c>
      <c r="E7828" s="5" t="s">
        <v>13</v>
      </c>
    </row>
    <row r="7829" spans="1:5" x14ac:dyDescent="0.25">
      <c r="A7829" s="5">
        <f>7821</f>
      </c>
      <c r="B7829" s="5" t="s">
        <v>7831</v>
      </c>
      <c r="C7829" s="5" t="s">
        <v>11</v>
      </c>
      <c r="D7829" s="5" t="s">
        <v>12</v>
      </c>
      <c r="E7829" s="5" t="s">
        <v>13</v>
      </c>
    </row>
    <row r="7830" spans="1:5" x14ac:dyDescent="0.25">
      <c r="A7830" s="5">
        <f>7822</f>
      </c>
      <c r="B7830" s="5" t="s">
        <v>7832</v>
      </c>
      <c r="C7830" s="5" t="s">
        <v>11</v>
      </c>
      <c r="D7830" s="5" t="s">
        <v>12</v>
      </c>
      <c r="E7830" s="5" t="s">
        <v>13</v>
      </c>
    </row>
    <row r="7831" spans="1:5" x14ac:dyDescent="0.25">
      <c r="A7831" s="5">
        <f>7823</f>
      </c>
      <c r="B7831" s="5" t="s">
        <v>7833</v>
      </c>
      <c r="C7831" s="5" t="s">
        <v>11</v>
      </c>
      <c r="D7831" s="5" t="s">
        <v>12</v>
      </c>
      <c r="E7831" s="5" t="s">
        <v>13</v>
      </c>
    </row>
    <row r="7832" spans="1:5" x14ac:dyDescent="0.25">
      <c r="A7832" s="5">
        <f>7824</f>
      </c>
      <c r="B7832" s="5" t="s">
        <v>7834</v>
      </c>
      <c r="C7832" s="5" t="s">
        <v>11</v>
      </c>
      <c r="D7832" s="5" t="s">
        <v>12</v>
      </c>
      <c r="E7832" s="5" t="s">
        <v>13</v>
      </c>
    </row>
    <row r="7833" spans="1:5" x14ac:dyDescent="0.25">
      <c r="A7833" s="5">
        <f>7825</f>
      </c>
      <c r="B7833" s="5" t="s">
        <v>7835</v>
      </c>
      <c r="C7833" s="5" t="s">
        <v>11</v>
      </c>
      <c r="D7833" s="5" t="s">
        <v>12</v>
      </c>
      <c r="E7833" s="5" t="s">
        <v>13</v>
      </c>
    </row>
    <row r="7834" spans="1:5" x14ac:dyDescent="0.25">
      <c r="A7834" s="5">
        <f>7826</f>
      </c>
      <c r="B7834" s="5" t="s">
        <v>7836</v>
      </c>
      <c r="C7834" s="5" t="s">
        <v>11</v>
      </c>
      <c r="D7834" s="5" t="s">
        <v>12</v>
      </c>
      <c r="E7834" s="5" t="s">
        <v>13</v>
      </c>
    </row>
    <row r="7835" spans="1:5" x14ac:dyDescent="0.25">
      <c r="A7835" s="5">
        <f>7827</f>
      </c>
      <c r="B7835" s="5" t="s">
        <v>7837</v>
      </c>
      <c r="C7835" s="5" t="s">
        <v>11</v>
      </c>
      <c r="D7835" s="5" t="s">
        <v>12</v>
      </c>
      <c r="E7835" s="5" t="s">
        <v>13</v>
      </c>
    </row>
    <row r="7836" spans="1:5" x14ac:dyDescent="0.25">
      <c r="A7836" s="5">
        <f>7828</f>
      </c>
      <c r="B7836" s="5" t="s">
        <v>7838</v>
      </c>
      <c r="C7836" s="5" t="s">
        <v>11</v>
      </c>
      <c r="D7836" s="5" t="s">
        <v>12</v>
      </c>
      <c r="E7836" s="5" t="s">
        <v>13</v>
      </c>
    </row>
    <row r="7837" spans="1:5" x14ac:dyDescent="0.25">
      <c r="A7837" s="5">
        <f>7829</f>
      </c>
      <c r="B7837" s="5" t="s">
        <v>7839</v>
      </c>
      <c r="C7837" s="5" t="s">
        <v>11</v>
      </c>
      <c r="D7837" s="5" t="s">
        <v>12</v>
      </c>
      <c r="E7837" s="5" t="s">
        <v>13</v>
      </c>
    </row>
    <row r="7838" spans="1:5" x14ac:dyDescent="0.25">
      <c r="A7838" s="5">
        <f>7830</f>
      </c>
      <c r="B7838" s="5" t="s">
        <v>7840</v>
      </c>
      <c r="C7838" s="5" t="s">
        <v>11</v>
      </c>
      <c r="D7838" s="5" t="s">
        <v>12</v>
      </c>
      <c r="E7838" s="5" t="s">
        <v>13</v>
      </c>
    </row>
    <row r="7839" spans="1:5" x14ac:dyDescent="0.25">
      <c r="A7839" s="5">
        <f>7831</f>
      </c>
      <c r="B7839" s="5" t="s">
        <v>7841</v>
      </c>
      <c r="C7839" s="5" t="s">
        <v>11</v>
      </c>
      <c r="D7839" s="5" t="s">
        <v>12</v>
      </c>
      <c r="E7839" s="5" t="s">
        <v>13</v>
      </c>
    </row>
    <row r="7840" spans="1:5" x14ac:dyDescent="0.25">
      <c r="A7840" s="5">
        <f>7832</f>
      </c>
      <c r="B7840" s="5" t="s">
        <v>7842</v>
      </c>
      <c r="C7840" s="5" t="s">
        <v>11</v>
      </c>
      <c r="D7840" s="5" t="s">
        <v>12</v>
      </c>
      <c r="E7840" s="5" t="s">
        <v>13</v>
      </c>
    </row>
    <row r="7841" spans="1:5" x14ac:dyDescent="0.25">
      <c r="A7841" s="5">
        <f>7833</f>
      </c>
      <c r="B7841" s="5" t="s">
        <v>7843</v>
      </c>
      <c r="C7841" s="5" t="s">
        <v>11</v>
      </c>
      <c r="D7841" s="5" t="s">
        <v>12</v>
      </c>
      <c r="E7841" s="5" t="s">
        <v>13</v>
      </c>
    </row>
    <row r="7842" spans="1:5" x14ac:dyDescent="0.25">
      <c r="A7842" s="5">
        <f>7834</f>
      </c>
      <c r="B7842" s="5" t="s">
        <v>7844</v>
      </c>
      <c r="C7842" s="5" t="s">
        <v>11</v>
      </c>
      <c r="D7842" s="5" t="s">
        <v>12</v>
      </c>
      <c r="E7842" s="5" t="s">
        <v>13</v>
      </c>
    </row>
    <row r="7843" spans="1:5" x14ac:dyDescent="0.25">
      <c r="A7843" s="5">
        <f>7835</f>
      </c>
      <c r="B7843" s="5" t="s">
        <v>7845</v>
      </c>
      <c r="C7843" s="5" t="s">
        <v>11</v>
      </c>
      <c r="D7843" s="5" t="s">
        <v>12</v>
      </c>
      <c r="E7843" s="5" t="s">
        <v>13</v>
      </c>
    </row>
    <row r="7844" spans="1:5" x14ac:dyDescent="0.25">
      <c r="A7844" s="5">
        <f>7836</f>
      </c>
      <c r="B7844" s="5" t="s">
        <v>7846</v>
      </c>
      <c r="C7844" s="5" t="s">
        <v>11</v>
      </c>
      <c r="D7844" s="5" t="s">
        <v>12</v>
      </c>
      <c r="E7844" s="5" t="s">
        <v>13</v>
      </c>
    </row>
    <row r="7845" spans="1:5" x14ac:dyDescent="0.25">
      <c r="A7845" s="5">
        <f>7837</f>
      </c>
      <c r="B7845" s="5" t="s">
        <v>7847</v>
      </c>
      <c r="C7845" s="5" t="s">
        <v>11</v>
      </c>
      <c r="D7845" s="5" t="s">
        <v>12</v>
      </c>
      <c r="E7845" s="5" t="s">
        <v>13</v>
      </c>
    </row>
    <row r="7846" spans="1:5" x14ac:dyDescent="0.25">
      <c r="A7846" s="5">
        <f>7838</f>
      </c>
      <c r="B7846" s="5" t="s">
        <v>7848</v>
      </c>
      <c r="C7846" s="5" t="s">
        <v>11</v>
      </c>
      <c r="D7846" s="5" t="s">
        <v>12</v>
      </c>
      <c r="E7846" s="5" t="s">
        <v>13</v>
      </c>
    </row>
    <row r="7847" spans="1:5" x14ac:dyDescent="0.25">
      <c r="A7847" s="5">
        <f>7839</f>
      </c>
      <c r="B7847" s="5" t="s">
        <v>7849</v>
      </c>
      <c r="C7847" s="5" t="s">
        <v>11</v>
      </c>
      <c r="D7847" s="5" t="s">
        <v>12</v>
      </c>
      <c r="E7847" s="5" t="s">
        <v>13</v>
      </c>
    </row>
    <row r="7848" spans="1:5" x14ac:dyDescent="0.25">
      <c r="A7848" s="5">
        <f>7840</f>
      </c>
      <c r="B7848" s="5" t="s">
        <v>7850</v>
      </c>
      <c r="C7848" s="5" t="s">
        <v>11</v>
      </c>
      <c r="D7848" s="5" t="s">
        <v>12</v>
      </c>
      <c r="E7848" s="5" t="s">
        <v>13</v>
      </c>
    </row>
    <row r="7849" spans="1:5" x14ac:dyDescent="0.25">
      <c r="A7849" s="5">
        <f>7841</f>
      </c>
      <c r="B7849" s="5" t="s">
        <v>7851</v>
      </c>
      <c r="C7849" s="5" t="s">
        <v>11</v>
      </c>
      <c r="D7849" s="5" t="s">
        <v>12</v>
      </c>
      <c r="E7849" s="5" t="s">
        <v>13</v>
      </c>
    </row>
    <row r="7850" spans="1:5" x14ac:dyDescent="0.25">
      <c r="A7850" s="5">
        <f>7842</f>
      </c>
      <c r="B7850" s="5" t="s">
        <v>7852</v>
      </c>
      <c r="C7850" s="5" t="s">
        <v>11</v>
      </c>
      <c r="D7850" s="5" t="s">
        <v>12</v>
      </c>
      <c r="E7850" s="5" t="s">
        <v>13</v>
      </c>
    </row>
    <row r="7851" spans="1:5" x14ac:dyDescent="0.25">
      <c r="A7851" s="5">
        <f>7843</f>
      </c>
      <c r="B7851" s="5" t="s">
        <v>7853</v>
      </c>
      <c r="C7851" s="5" t="s">
        <v>11</v>
      </c>
      <c r="D7851" s="5" t="s">
        <v>12</v>
      </c>
      <c r="E7851" s="5" t="s">
        <v>13</v>
      </c>
    </row>
    <row r="7852" spans="1:5" x14ac:dyDescent="0.25">
      <c r="A7852" s="5">
        <f>7844</f>
      </c>
      <c r="B7852" s="5" t="s">
        <v>7854</v>
      </c>
      <c r="C7852" s="5" t="s">
        <v>11</v>
      </c>
      <c r="D7852" s="5" t="s">
        <v>12</v>
      </c>
      <c r="E7852" s="5" t="s">
        <v>13</v>
      </c>
    </row>
    <row r="7853" spans="1:5" x14ac:dyDescent="0.25">
      <c r="A7853" s="5">
        <f>7845</f>
      </c>
      <c r="B7853" s="5" t="s">
        <v>7855</v>
      </c>
      <c r="C7853" s="5" t="s">
        <v>11</v>
      </c>
      <c r="D7853" s="5" t="s">
        <v>12</v>
      </c>
      <c r="E7853" s="5" t="s">
        <v>13</v>
      </c>
    </row>
    <row r="7854" spans="1:5" x14ac:dyDescent="0.25">
      <c r="A7854" s="5">
        <f>7846</f>
      </c>
      <c r="B7854" s="5" t="s">
        <v>7856</v>
      </c>
      <c r="C7854" s="5" t="s">
        <v>11</v>
      </c>
      <c r="D7854" s="5" t="s">
        <v>12</v>
      </c>
      <c r="E7854" s="5" t="s">
        <v>13</v>
      </c>
    </row>
    <row r="7855" spans="1:5" x14ac:dyDescent="0.25">
      <c r="A7855" s="5">
        <f>7847</f>
      </c>
      <c r="B7855" s="5" t="s">
        <v>7857</v>
      </c>
      <c r="C7855" s="5" t="s">
        <v>11</v>
      </c>
      <c r="D7855" s="5" t="s">
        <v>12</v>
      </c>
      <c r="E7855" s="5" t="s">
        <v>13</v>
      </c>
    </row>
    <row r="7856" spans="1:5" x14ac:dyDescent="0.25">
      <c r="A7856" s="5">
        <f>7848</f>
      </c>
      <c r="B7856" s="5" t="s">
        <v>7858</v>
      </c>
      <c r="C7856" s="5" t="s">
        <v>11</v>
      </c>
      <c r="D7856" s="5" t="s">
        <v>12</v>
      </c>
      <c r="E7856" s="5" t="s">
        <v>13</v>
      </c>
    </row>
    <row r="7857" spans="1:5" x14ac:dyDescent="0.25">
      <c r="A7857" s="5">
        <f>7849</f>
      </c>
      <c r="B7857" s="5" t="s">
        <v>7859</v>
      </c>
      <c r="C7857" s="5" t="s">
        <v>11</v>
      </c>
      <c r="D7857" s="5" t="s">
        <v>12</v>
      </c>
      <c r="E7857" s="5" t="s">
        <v>13</v>
      </c>
    </row>
    <row r="7858" spans="1:5" x14ac:dyDescent="0.25">
      <c r="A7858" s="5">
        <f>7850</f>
      </c>
      <c r="B7858" s="5" t="s">
        <v>7860</v>
      </c>
      <c r="C7858" s="5" t="s">
        <v>11</v>
      </c>
      <c r="D7858" s="5" t="s">
        <v>12</v>
      </c>
      <c r="E7858" s="5" t="s">
        <v>13</v>
      </c>
    </row>
    <row r="7859" spans="1:5" x14ac:dyDescent="0.25">
      <c r="A7859" s="5">
        <f>7851</f>
      </c>
      <c r="B7859" s="5" t="s">
        <v>7861</v>
      </c>
      <c r="C7859" s="5" t="s">
        <v>11</v>
      </c>
      <c r="D7859" s="5" t="s">
        <v>12</v>
      </c>
      <c r="E7859" s="5" t="s">
        <v>13</v>
      </c>
    </row>
    <row r="7860" spans="1:5" x14ac:dyDescent="0.25">
      <c r="A7860" s="5">
        <f>7852</f>
      </c>
      <c r="B7860" s="5" t="s">
        <v>7862</v>
      </c>
      <c r="C7860" s="5" t="s">
        <v>11</v>
      </c>
      <c r="D7860" s="5" t="s">
        <v>12</v>
      </c>
      <c r="E7860" s="5" t="s">
        <v>13</v>
      </c>
    </row>
    <row r="7861" spans="1:5" x14ac:dyDescent="0.25">
      <c r="A7861" s="5">
        <f>7853</f>
      </c>
      <c r="B7861" s="5" t="s">
        <v>7863</v>
      </c>
      <c r="C7861" s="5" t="s">
        <v>11</v>
      </c>
      <c r="D7861" s="5" t="s">
        <v>12</v>
      </c>
      <c r="E7861" s="5" t="s">
        <v>13</v>
      </c>
    </row>
    <row r="7862" spans="1:5" x14ac:dyDescent="0.25">
      <c r="A7862" s="5">
        <f>7854</f>
      </c>
      <c r="B7862" s="5" t="s">
        <v>7864</v>
      </c>
      <c r="C7862" s="5" t="s">
        <v>11</v>
      </c>
      <c r="D7862" s="5" t="s">
        <v>12</v>
      </c>
      <c r="E7862" s="5" t="s">
        <v>13</v>
      </c>
    </row>
    <row r="7863" spans="1:5" x14ac:dyDescent="0.25">
      <c r="A7863" s="5">
        <f>7855</f>
      </c>
      <c r="B7863" s="5" t="s">
        <v>7865</v>
      </c>
      <c r="C7863" s="5" t="s">
        <v>11</v>
      </c>
      <c r="D7863" s="5" t="s">
        <v>12</v>
      </c>
      <c r="E7863" s="5" t="s">
        <v>13</v>
      </c>
    </row>
    <row r="7864" spans="1:5" x14ac:dyDescent="0.25">
      <c r="A7864" s="5">
        <f>7856</f>
      </c>
      <c r="B7864" s="5" t="s">
        <v>7866</v>
      </c>
      <c r="C7864" s="5" t="s">
        <v>11</v>
      </c>
      <c r="D7864" s="5" t="s">
        <v>12</v>
      </c>
      <c r="E7864" s="5" t="s">
        <v>13</v>
      </c>
    </row>
    <row r="7865" spans="1:5" x14ac:dyDescent="0.25">
      <c r="A7865" s="5">
        <f>7857</f>
      </c>
      <c r="B7865" s="5" t="s">
        <v>7867</v>
      </c>
      <c r="C7865" s="5" t="s">
        <v>11</v>
      </c>
      <c r="D7865" s="5" t="s">
        <v>12</v>
      </c>
      <c r="E7865" s="5" t="s">
        <v>13</v>
      </c>
    </row>
    <row r="7866" spans="1:5" x14ac:dyDescent="0.25">
      <c r="A7866" s="5">
        <f>7858</f>
      </c>
      <c r="B7866" s="5" t="s">
        <v>7868</v>
      </c>
      <c r="C7866" s="5" t="s">
        <v>11</v>
      </c>
      <c r="D7866" s="5" t="s">
        <v>12</v>
      </c>
      <c r="E7866" s="5" t="s">
        <v>13</v>
      </c>
    </row>
    <row r="7867" spans="1:5" x14ac:dyDescent="0.25">
      <c r="A7867" s="5">
        <f>7859</f>
      </c>
      <c r="B7867" s="5" t="s">
        <v>7869</v>
      </c>
      <c r="C7867" s="5" t="s">
        <v>11</v>
      </c>
      <c r="D7867" s="5" t="s">
        <v>12</v>
      </c>
      <c r="E7867" s="5" t="s">
        <v>13</v>
      </c>
    </row>
    <row r="7868" spans="1:5" x14ac:dyDescent="0.25">
      <c r="A7868" s="5">
        <f>7860</f>
      </c>
      <c r="B7868" s="5" t="s">
        <v>7870</v>
      </c>
      <c r="C7868" s="5" t="s">
        <v>11</v>
      </c>
      <c r="D7868" s="5" t="s">
        <v>12</v>
      </c>
      <c r="E7868" s="5" t="s">
        <v>13</v>
      </c>
    </row>
    <row r="7869" spans="1:5" x14ac:dyDescent="0.25">
      <c r="A7869" s="5">
        <f>7861</f>
      </c>
      <c r="B7869" s="5" t="s">
        <v>7871</v>
      </c>
      <c r="C7869" s="5" t="s">
        <v>11</v>
      </c>
      <c r="D7869" s="5" t="s">
        <v>12</v>
      </c>
      <c r="E7869" s="5" t="s">
        <v>13</v>
      </c>
    </row>
    <row r="7870" spans="1:5" x14ac:dyDescent="0.25">
      <c r="A7870" s="5">
        <f>7862</f>
      </c>
      <c r="B7870" s="5" t="s">
        <v>7872</v>
      </c>
      <c r="C7870" s="5" t="s">
        <v>11</v>
      </c>
      <c r="D7870" s="5" t="s">
        <v>12</v>
      </c>
      <c r="E7870" s="5" t="s">
        <v>13</v>
      </c>
    </row>
    <row r="7871" spans="1:5" x14ac:dyDescent="0.25">
      <c r="A7871" s="5">
        <f>7863</f>
      </c>
      <c r="B7871" s="5" t="s">
        <v>7873</v>
      </c>
      <c r="C7871" s="5" t="s">
        <v>11</v>
      </c>
      <c r="D7871" s="5" t="s">
        <v>12</v>
      </c>
      <c r="E7871" s="5" t="s">
        <v>13</v>
      </c>
    </row>
    <row r="7872" spans="1:5" x14ac:dyDescent="0.25">
      <c r="A7872" s="5">
        <f>7864</f>
      </c>
      <c r="B7872" s="5" t="s">
        <v>7874</v>
      </c>
      <c r="C7872" s="5" t="s">
        <v>11</v>
      </c>
      <c r="D7872" s="5" t="s">
        <v>12</v>
      </c>
      <c r="E7872" s="5" t="s">
        <v>13</v>
      </c>
    </row>
    <row r="7873" spans="1:5" x14ac:dyDescent="0.25">
      <c r="A7873" s="5">
        <f>7865</f>
      </c>
      <c r="B7873" s="5" t="s">
        <v>7875</v>
      </c>
      <c r="C7873" s="5" t="s">
        <v>11</v>
      </c>
      <c r="D7873" s="5" t="s">
        <v>12</v>
      </c>
      <c r="E7873" s="5" t="s">
        <v>13</v>
      </c>
    </row>
    <row r="7874" spans="1:5" x14ac:dyDescent="0.25">
      <c r="A7874" s="5">
        <f>7866</f>
      </c>
      <c r="B7874" s="5" t="s">
        <v>7876</v>
      </c>
      <c r="C7874" s="5" t="s">
        <v>11</v>
      </c>
      <c r="D7874" s="5" t="s">
        <v>12</v>
      </c>
      <c r="E7874" s="5" t="s">
        <v>13</v>
      </c>
    </row>
    <row r="7875" spans="1:5" x14ac:dyDescent="0.25">
      <c r="A7875" s="5">
        <f>7867</f>
      </c>
      <c r="B7875" s="5" t="s">
        <v>7877</v>
      </c>
      <c r="C7875" s="5" t="s">
        <v>11</v>
      </c>
      <c r="D7875" s="5" t="s">
        <v>12</v>
      </c>
      <c r="E7875" s="5" t="s">
        <v>13</v>
      </c>
    </row>
    <row r="7876" spans="1:5" x14ac:dyDescent="0.25">
      <c r="A7876" s="5">
        <f>7868</f>
      </c>
      <c r="B7876" s="5" t="s">
        <v>7878</v>
      </c>
      <c r="C7876" s="5" t="s">
        <v>11</v>
      </c>
      <c r="D7876" s="5" t="s">
        <v>12</v>
      </c>
      <c r="E7876" s="5" t="s">
        <v>13</v>
      </c>
    </row>
    <row r="7877" spans="1:5" x14ac:dyDescent="0.25">
      <c r="A7877" s="5">
        <f>7869</f>
      </c>
      <c r="B7877" s="5" t="s">
        <v>7879</v>
      </c>
      <c r="C7877" s="5" t="s">
        <v>11</v>
      </c>
      <c r="D7877" s="5" t="s">
        <v>12</v>
      </c>
      <c r="E7877" s="5" t="s">
        <v>13</v>
      </c>
    </row>
    <row r="7878" spans="1:5" x14ac:dyDescent="0.25">
      <c r="A7878" s="5">
        <f>7870</f>
      </c>
      <c r="B7878" s="5" t="s">
        <v>7880</v>
      </c>
      <c r="C7878" s="5" t="s">
        <v>11</v>
      </c>
      <c r="D7878" s="5" t="s">
        <v>12</v>
      </c>
      <c r="E7878" s="5" t="s">
        <v>13</v>
      </c>
    </row>
    <row r="7879" spans="1:5" x14ac:dyDescent="0.25">
      <c r="A7879" s="5">
        <f>7871</f>
      </c>
      <c r="B7879" s="5" t="s">
        <v>7881</v>
      </c>
      <c r="C7879" s="5" t="s">
        <v>11</v>
      </c>
      <c r="D7879" s="5" t="s">
        <v>12</v>
      </c>
      <c r="E7879" s="5" t="s">
        <v>13</v>
      </c>
    </row>
    <row r="7880" spans="1:5" x14ac:dyDescent="0.25">
      <c r="A7880" s="5">
        <f>7872</f>
      </c>
      <c r="B7880" s="5" t="s">
        <v>7882</v>
      </c>
      <c r="C7880" s="5" t="s">
        <v>11</v>
      </c>
      <c r="D7880" s="5" t="s">
        <v>12</v>
      </c>
      <c r="E7880" s="5" t="s">
        <v>13</v>
      </c>
    </row>
    <row r="7881" spans="1:5" x14ac:dyDescent="0.25">
      <c r="A7881" s="5">
        <f>7873</f>
      </c>
      <c r="B7881" s="5" t="s">
        <v>7883</v>
      </c>
      <c r="C7881" s="5" t="s">
        <v>11</v>
      </c>
      <c r="D7881" s="5" t="s">
        <v>12</v>
      </c>
      <c r="E7881" s="5" t="s">
        <v>13</v>
      </c>
    </row>
    <row r="7882" spans="1:5" x14ac:dyDescent="0.25">
      <c r="A7882" s="5">
        <f>7874</f>
      </c>
      <c r="B7882" s="5" t="s">
        <v>7884</v>
      </c>
      <c r="C7882" s="5" t="s">
        <v>11</v>
      </c>
      <c r="D7882" s="5" t="s">
        <v>12</v>
      </c>
      <c r="E7882" s="5" t="s">
        <v>13</v>
      </c>
    </row>
    <row r="7883" spans="1:5" x14ac:dyDescent="0.25">
      <c r="A7883" s="5">
        <f>7875</f>
      </c>
      <c r="B7883" s="5" t="s">
        <v>7885</v>
      </c>
      <c r="C7883" s="5" t="s">
        <v>11</v>
      </c>
      <c r="D7883" s="5" t="s">
        <v>12</v>
      </c>
      <c r="E7883" s="5" t="s">
        <v>13</v>
      </c>
    </row>
    <row r="7884" spans="1:5" x14ac:dyDescent="0.25">
      <c r="A7884" s="5">
        <f>7876</f>
      </c>
      <c r="B7884" s="5" t="s">
        <v>7886</v>
      </c>
      <c r="C7884" s="5" t="s">
        <v>11</v>
      </c>
      <c r="D7884" s="5" t="s">
        <v>12</v>
      </c>
      <c r="E7884" s="5" t="s">
        <v>13</v>
      </c>
    </row>
    <row r="7885" spans="1:5" x14ac:dyDescent="0.25">
      <c r="A7885" s="5">
        <f>7877</f>
      </c>
      <c r="B7885" s="5" t="s">
        <v>7887</v>
      </c>
      <c r="C7885" s="5" t="s">
        <v>11</v>
      </c>
      <c r="D7885" s="5" t="s">
        <v>12</v>
      </c>
      <c r="E7885" s="5" t="s">
        <v>13</v>
      </c>
    </row>
    <row r="7886" spans="1:5" x14ac:dyDescent="0.25">
      <c r="A7886" s="5">
        <f>7878</f>
      </c>
      <c r="B7886" s="5" t="s">
        <v>7888</v>
      </c>
      <c r="C7886" s="5" t="s">
        <v>11</v>
      </c>
      <c r="D7886" s="5" t="s">
        <v>12</v>
      </c>
      <c r="E7886" s="5" t="s">
        <v>13</v>
      </c>
    </row>
    <row r="7887" spans="1:5" x14ac:dyDescent="0.25">
      <c r="A7887" s="5">
        <f>7879</f>
      </c>
      <c r="B7887" s="5" t="s">
        <v>7889</v>
      </c>
      <c r="C7887" s="5" t="s">
        <v>11</v>
      </c>
      <c r="D7887" s="5" t="s">
        <v>12</v>
      </c>
      <c r="E7887" s="5" t="s">
        <v>13</v>
      </c>
    </row>
    <row r="7888" spans="1:5" x14ac:dyDescent="0.25">
      <c r="A7888" s="5">
        <f>7880</f>
      </c>
      <c r="B7888" s="5" t="s">
        <v>7890</v>
      </c>
      <c r="C7888" s="5" t="s">
        <v>11</v>
      </c>
      <c r="D7888" s="5" t="s">
        <v>12</v>
      </c>
      <c r="E7888" s="5" t="s">
        <v>13</v>
      </c>
    </row>
    <row r="7889" spans="1:5" x14ac:dyDescent="0.25">
      <c r="A7889" s="5">
        <f>7881</f>
      </c>
      <c r="B7889" s="5" t="s">
        <v>7891</v>
      </c>
      <c r="C7889" s="5" t="s">
        <v>11</v>
      </c>
      <c r="D7889" s="5" t="s">
        <v>12</v>
      </c>
      <c r="E7889" s="5" t="s">
        <v>13</v>
      </c>
    </row>
    <row r="7890" spans="1:5" x14ac:dyDescent="0.25">
      <c r="A7890" s="5">
        <f>7882</f>
      </c>
      <c r="B7890" s="5" t="s">
        <v>7892</v>
      </c>
      <c r="C7890" s="5" t="s">
        <v>11</v>
      </c>
      <c r="D7890" s="5" t="s">
        <v>12</v>
      </c>
      <c r="E7890" s="5" t="s">
        <v>13</v>
      </c>
    </row>
    <row r="7891" spans="1:5" x14ac:dyDescent="0.25">
      <c r="A7891" s="5">
        <f>7883</f>
      </c>
      <c r="B7891" s="5" t="s">
        <v>7893</v>
      </c>
      <c r="C7891" s="5" t="s">
        <v>11</v>
      </c>
      <c r="D7891" s="5" t="s">
        <v>12</v>
      </c>
      <c r="E7891" s="5" t="s">
        <v>13</v>
      </c>
    </row>
    <row r="7892" spans="1:5" x14ac:dyDescent="0.25">
      <c r="A7892" s="5">
        <f>7884</f>
      </c>
      <c r="B7892" s="5" t="s">
        <v>7894</v>
      </c>
      <c r="C7892" s="5" t="s">
        <v>11</v>
      </c>
      <c r="D7892" s="5" t="s">
        <v>12</v>
      </c>
      <c r="E7892" s="5" t="s">
        <v>13</v>
      </c>
    </row>
    <row r="7893" spans="1:5" x14ac:dyDescent="0.25">
      <c r="A7893" s="5">
        <f>7885</f>
      </c>
      <c r="B7893" s="5" t="s">
        <v>7895</v>
      </c>
      <c r="C7893" s="5" t="s">
        <v>11</v>
      </c>
      <c r="D7893" s="5" t="s">
        <v>12</v>
      </c>
      <c r="E7893" s="5" t="s">
        <v>13</v>
      </c>
    </row>
    <row r="7894" spans="1:5" x14ac:dyDescent="0.25">
      <c r="A7894" s="5">
        <f>7886</f>
      </c>
      <c r="B7894" s="5" t="s">
        <v>7896</v>
      </c>
      <c r="C7894" s="5" t="s">
        <v>11</v>
      </c>
      <c r="D7894" s="5" t="s">
        <v>12</v>
      </c>
      <c r="E7894" s="5" t="s">
        <v>13</v>
      </c>
    </row>
    <row r="7895" spans="1:5" x14ac:dyDescent="0.25">
      <c r="A7895" s="5">
        <f>7887</f>
      </c>
      <c r="B7895" s="5" t="s">
        <v>7897</v>
      </c>
      <c r="C7895" s="5" t="s">
        <v>11</v>
      </c>
      <c r="D7895" s="5" t="s">
        <v>12</v>
      </c>
      <c r="E7895" s="5" t="s">
        <v>13</v>
      </c>
    </row>
    <row r="7896" spans="1:5" x14ac:dyDescent="0.25">
      <c r="A7896" s="5">
        <f>7888</f>
      </c>
      <c r="B7896" s="5" t="s">
        <v>7898</v>
      </c>
      <c r="C7896" s="5" t="s">
        <v>11</v>
      </c>
      <c r="D7896" s="5" t="s">
        <v>12</v>
      </c>
      <c r="E7896" s="5" t="s">
        <v>13</v>
      </c>
    </row>
    <row r="7897" spans="1:5" x14ac:dyDescent="0.25">
      <c r="A7897" s="5">
        <f>7889</f>
      </c>
      <c r="B7897" s="5" t="s">
        <v>7899</v>
      </c>
      <c r="C7897" s="5" t="s">
        <v>11</v>
      </c>
      <c r="D7897" s="5" t="s">
        <v>12</v>
      </c>
      <c r="E7897" s="5" t="s">
        <v>13</v>
      </c>
    </row>
    <row r="7898" spans="1:5" x14ac:dyDescent="0.25">
      <c r="A7898" s="5">
        <f>7890</f>
      </c>
      <c r="B7898" s="5" t="s">
        <v>7900</v>
      </c>
      <c r="C7898" s="5" t="s">
        <v>11</v>
      </c>
      <c r="D7898" s="5" t="s">
        <v>12</v>
      </c>
      <c r="E7898" s="5" t="s">
        <v>13</v>
      </c>
    </row>
    <row r="7899" spans="1:5" x14ac:dyDescent="0.25">
      <c r="A7899" s="5">
        <f>7891</f>
      </c>
      <c r="B7899" s="5" t="s">
        <v>7901</v>
      </c>
      <c r="C7899" s="5" t="s">
        <v>11</v>
      </c>
      <c r="D7899" s="5" t="s">
        <v>12</v>
      </c>
      <c r="E7899" s="5" t="s">
        <v>13</v>
      </c>
    </row>
    <row r="7900" spans="1:5" x14ac:dyDescent="0.25">
      <c r="A7900" s="5">
        <f>7892</f>
      </c>
      <c r="B7900" s="5" t="s">
        <v>7902</v>
      </c>
      <c r="C7900" s="5" t="s">
        <v>11</v>
      </c>
      <c r="D7900" s="5" t="s">
        <v>12</v>
      </c>
      <c r="E7900" s="5" t="s">
        <v>13</v>
      </c>
    </row>
    <row r="7901" spans="1:5" x14ac:dyDescent="0.25">
      <c r="A7901" s="5">
        <f>7893</f>
      </c>
      <c r="B7901" s="5" t="s">
        <v>7903</v>
      </c>
      <c r="C7901" s="5" t="s">
        <v>11</v>
      </c>
      <c r="D7901" s="5" t="s">
        <v>12</v>
      </c>
      <c r="E7901" s="5" t="s">
        <v>13</v>
      </c>
    </row>
    <row r="7902" spans="1:5" x14ac:dyDescent="0.25">
      <c r="A7902" s="5">
        <f>7894</f>
      </c>
      <c r="B7902" s="5" t="s">
        <v>7904</v>
      </c>
      <c r="C7902" s="5" t="s">
        <v>11</v>
      </c>
      <c r="D7902" s="5" t="s">
        <v>12</v>
      </c>
      <c r="E7902" s="5" t="s">
        <v>13</v>
      </c>
    </row>
    <row r="7903" spans="1:5" x14ac:dyDescent="0.25">
      <c r="A7903" s="5">
        <f>7895</f>
      </c>
      <c r="B7903" s="5" t="s">
        <v>7905</v>
      </c>
      <c r="C7903" s="5" t="s">
        <v>11</v>
      </c>
      <c r="D7903" s="5" t="s">
        <v>12</v>
      </c>
      <c r="E7903" s="5" t="s">
        <v>13</v>
      </c>
    </row>
    <row r="7904" spans="1:5" x14ac:dyDescent="0.25">
      <c r="A7904" s="5">
        <f>7896</f>
      </c>
      <c r="B7904" s="5" t="s">
        <v>7906</v>
      </c>
      <c r="C7904" s="5" t="s">
        <v>11</v>
      </c>
      <c r="D7904" s="5" t="s">
        <v>12</v>
      </c>
      <c r="E7904" s="5" t="s">
        <v>13</v>
      </c>
    </row>
    <row r="7905" spans="1:5" x14ac:dyDescent="0.25">
      <c r="A7905" s="5">
        <f>7897</f>
      </c>
      <c r="B7905" s="5" t="s">
        <v>7907</v>
      </c>
      <c r="C7905" s="5" t="s">
        <v>11</v>
      </c>
      <c r="D7905" s="5" t="s">
        <v>12</v>
      </c>
      <c r="E7905" s="5" t="s">
        <v>13</v>
      </c>
    </row>
    <row r="7906" spans="1:5" x14ac:dyDescent="0.25">
      <c r="A7906" s="5">
        <f>7898</f>
      </c>
      <c r="B7906" s="5" t="s">
        <v>7908</v>
      </c>
      <c r="C7906" s="5" t="s">
        <v>11</v>
      </c>
      <c r="D7906" s="5" t="s">
        <v>12</v>
      </c>
      <c r="E7906" s="5" t="s">
        <v>13</v>
      </c>
    </row>
    <row r="7907" spans="1:5" x14ac:dyDescent="0.25">
      <c r="A7907" s="5">
        <f>7899</f>
      </c>
      <c r="B7907" s="5" t="s">
        <v>7909</v>
      </c>
      <c r="C7907" s="5" t="s">
        <v>11</v>
      </c>
      <c r="D7907" s="5" t="s">
        <v>12</v>
      </c>
      <c r="E7907" s="5" t="s">
        <v>13</v>
      </c>
    </row>
    <row r="7908" spans="1:5" x14ac:dyDescent="0.25">
      <c r="A7908" s="5">
        <f>7900</f>
      </c>
      <c r="B7908" s="5" t="s">
        <v>7910</v>
      </c>
      <c r="C7908" s="5" t="s">
        <v>11</v>
      </c>
      <c r="D7908" s="5" t="s">
        <v>12</v>
      </c>
      <c r="E7908" s="5" t="s">
        <v>13</v>
      </c>
    </row>
    <row r="7909" spans="1:5" x14ac:dyDescent="0.25">
      <c r="A7909" s="5">
        <f>7901</f>
      </c>
      <c r="B7909" s="5" t="s">
        <v>7911</v>
      </c>
      <c r="C7909" s="5" t="s">
        <v>11</v>
      </c>
      <c r="D7909" s="5" t="s">
        <v>12</v>
      </c>
      <c r="E7909" s="5" t="s">
        <v>13</v>
      </c>
    </row>
    <row r="7910" spans="1:5" x14ac:dyDescent="0.25">
      <c r="A7910" s="5">
        <f>7902</f>
      </c>
      <c r="B7910" s="5" t="s">
        <v>7912</v>
      </c>
      <c r="C7910" s="5" t="s">
        <v>11</v>
      </c>
      <c r="D7910" s="5" t="s">
        <v>12</v>
      </c>
      <c r="E7910" s="5" t="s">
        <v>13</v>
      </c>
    </row>
    <row r="7911" spans="1:5" x14ac:dyDescent="0.25">
      <c r="A7911" s="5">
        <f>7903</f>
      </c>
      <c r="B7911" s="5" t="s">
        <v>7913</v>
      </c>
      <c r="C7911" s="5" t="s">
        <v>11</v>
      </c>
      <c r="D7911" s="5" t="s">
        <v>12</v>
      </c>
      <c r="E7911" s="5" t="s">
        <v>13</v>
      </c>
    </row>
    <row r="7912" spans="1:5" x14ac:dyDescent="0.25">
      <c r="A7912" s="5">
        <f>7904</f>
      </c>
      <c r="B7912" s="5" t="s">
        <v>7914</v>
      </c>
      <c r="C7912" s="5" t="s">
        <v>11</v>
      </c>
      <c r="D7912" s="5" t="s">
        <v>12</v>
      </c>
      <c r="E7912" s="5" t="s">
        <v>13</v>
      </c>
    </row>
    <row r="7913" spans="1:5" x14ac:dyDescent="0.25">
      <c r="A7913" s="5">
        <f>7905</f>
      </c>
      <c r="B7913" s="5" t="s">
        <v>7915</v>
      </c>
      <c r="C7913" s="5" t="s">
        <v>11</v>
      </c>
      <c r="D7913" s="5" t="s">
        <v>12</v>
      </c>
      <c r="E7913" s="5" t="s">
        <v>13</v>
      </c>
    </row>
    <row r="7914" spans="1:5" x14ac:dyDescent="0.25">
      <c r="A7914" s="5">
        <f>7906</f>
      </c>
      <c r="B7914" s="5" t="s">
        <v>7916</v>
      </c>
      <c r="C7914" s="5" t="s">
        <v>11</v>
      </c>
      <c r="D7914" s="5" t="s">
        <v>12</v>
      </c>
      <c r="E7914" s="5" t="s">
        <v>13</v>
      </c>
    </row>
    <row r="7915" spans="1:5" x14ac:dyDescent="0.25">
      <c r="A7915" s="5">
        <f>7907</f>
      </c>
      <c r="B7915" s="5" t="s">
        <v>7917</v>
      </c>
      <c r="C7915" s="5" t="s">
        <v>11</v>
      </c>
      <c r="D7915" s="5" t="s">
        <v>12</v>
      </c>
      <c r="E7915" s="5" t="s">
        <v>13</v>
      </c>
    </row>
    <row r="7916" spans="1:5" x14ac:dyDescent="0.25">
      <c r="A7916" s="5">
        <f>7908</f>
      </c>
      <c r="B7916" s="5" t="s">
        <v>7918</v>
      </c>
      <c r="C7916" s="5" t="s">
        <v>11</v>
      </c>
      <c r="D7916" s="5" t="s">
        <v>12</v>
      </c>
      <c r="E7916" s="5" t="s">
        <v>13</v>
      </c>
    </row>
    <row r="7917" spans="1:5" x14ac:dyDescent="0.25">
      <c r="A7917" s="5">
        <f>7909</f>
      </c>
      <c r="B7917" s="5" t="s">
        <v>7919</v>
      </c>
      <c r="C7917" s="5" t="s">
        <v>11</v>
      </c>
      <c r="D7917" s="5" t="s">
        <v>12</v>
      </c>
      <c r="E7917" s="5" t="s">
        <v>13</v>
      </c>
    </row>
    <row r="7918" spans="1:5" x14ac:dyDescent="0.25">
      <c r="A7918" s="5">
        <f>7910</f>
      </c>
      <c r="B7918" s="5" t="s">
        <v>7920</v>
      </c>
      <c r="C7918" s="5" t="s">
        <v>11</v>
      </c>
      <c r="D7918" s="5" t="s">
        <v>12</v>
      </c>
      <c r="E7918" s="5" t="s">
        <v>13</v>
      </c>
    </row>
    <row r="7919" spans="1:5" x14ac:dyDescent="0.25">
      <c r="A7919" s="5">
        <f>7911</f>
      </c>
      <c r="B7919" s="5" t="s">
        <v>7921</v>
      </c>
      <c r="C7919" s="5" t="s">
        <v>11</v>
      </c>
      <c r="D7919" s="5" t="s">
        <v>12</v>
      </c>
      <c r="E7919" s="5" t="s">
        <v>13</v>
      </c>
    </row>
    <row r="7920" spans="1:5" x14ac:dyDescent="0.25">
      <c r="A7920" s="5">
        <f>7912</f>
      </c>
      <c r="B7920" s="5" t="s">
        <v>7922</v>
      </c>
      <c r="C7920" s="5" t="s">
        <v>11</v>
      </c>
      <c r="D7920" s="5" t="s">
        <v>12</v>
      </c>
      <c r="E7920" s="5" t="s">
        <v>13</v>
      </c>
    </row>
    <row r="7921" spans="1:5" x14ac:dyDescent="0.25">
      <c r="A7921" s="5">
        <f>7913</f>
      </c>
      <c r="B7921" s="5" t="s">
        <v>7923</v>
      </c>
      <c r="C7921" s="5" t="s">
        <v>11</v>
      </c>
      <c r="D7921" s="5" t="s">
        <v>12</v>
      </c>
      <c r="E7921" s="5" t="s">
        <v>13</v>
      </c>
    </row>
    <row r="7922" spans="1:5" x14ac:dyDescent="0.25">
      <c r="A7922" s="5">
        <f>7914</f>
      </c>
      <c r="B7922" s="5" t="s">
        <v>7924</v>
      </c>
      <c r="C7922" s="5" t="s">
        <v>11</v>
      </c>
      <c r="D7922" s="5" t="s">
        <v>12</v>
      </c>
      <c r="E7922" s="5" t="s">
        <v>13</v>
      </c>
    </row>
    <row r="7923" spans="1:5" x14ac:dyDescent="0.25">
      <c r="A7923" s="5">
        <f>7915</f>
      </c>
      <c r="B7923" s="5" t="s">
        <v>7925</v>
      </c>
      <c r="C7923" s="5" t="s">
        <v>11</v>
      </c>
      <c r="D7923" s="5" t="s">
        <v>12</v>
      </c>
      <c r="E7923" s="5" t="s">
        <v>13</v>
      </c>
    </row>
    <row r="7924" spans="1:5" x14ac:dyDescent="0.25">
      <c r="A7924" s="5">
        <f>7916</f>
      </c>
      <c r="B7924" s="5" t="s">
        <v>7926</v>
      </c>
      <c r="C7924" s="5" t="s">
        <v>11</v>
      </c>
      <c r="D7924" s="5" t="s">
        <v>12</v>
      </c>
      <c r="E7924" s="5" t="s">
        <v>13</v>
      </c>
    </row>
    <row r="7925" spans="1:5" x14ac:dyDescent="0.25">
      <c r="A7925" s="5">
        <f>7917</f>
      </c>
      <c r="B7925" s="5" t="s">
        <v>7927</v>
      </c>
      <c r="C7925" s="5" t="s">
        <v>11</v>
      </c>
      <c r="D7925" s="5" t="s">
        <v>12</v>
      </c>
      <c r="E7925" s="5" t="s">
        <v>13</v>
      </c>
    </row>
    <row r="7926" spans="1:5" x14ac:dyDescent="0.25">
      <c r="A7926" s="5">
        <f>7918</f>
      </c>
      <c r="B7926" s="5" t="s">
        <v>7928</v>
      </c>
      <c r="C7926" s="5" t="s">
        <v>11</v>
      </c>
      <c r="D7926" s="5" t="s">
        <v>12</v>
      </c>
      <c r="E7926" s="5" t="s">
        <v>13</v>
      </c>
    </row>
    <row r="7927" spans="1:5" x14ac:dyDescent="0.25">
      <c r="A7927" s="5">
        <f>7919</f>
      </c>
      <c r="B7927" s="5" t="s">
        <v>7929</v>
      </c>
      <c r="C7927" s="5" t="s">
        <v>11</v>
      </c>
      <c r="D7927" s="5" t="s">
        <v>12</v>
      </c>
      <c r="E7927" s="5" t="s">
        <v>13</v>
      </c>
    </row>
    <row r="7928" spans="1:5" x14ac:dyDescent="0.25">
      <c r="A7928" s="5">
        <f>7920</f>
      </c>
      <c r="B7928" s="5" t="s">
        <v>7930</v>
      </c>
      <c r="C7928" s="5" t="s">
        <v>11</v>
      </c>
      <c r="D7928" s="5" t="s">
        <v>12</v>
      </c>
      <c r="E7928" s="5" t="s">
        <v>13</v>
      </c>
    </row>
    <row r="7929" spans="1:5" x14ac:dyDescent="0.25">
      <c r="A7929" s="5">
        <f>7921</f>
      </c>
      <c r="B7929" s="5" t="s">
        <v>7931</v>
      </c>
      <c r="C7929" s="5" t="s">
        <v>11</v>
      </c>
      <c r="D7929" s="5" t="s">
        <v>12</v>
      </c>
      <c r="E7929" s="5" t="s">
        <v>13</v>
      </c>
    </row>
    <row r="7930" spans="1:5" x14ac:dyDescent="0.25">
      <c r="A7930" s="5">
        <f>7922</f>
      </c>
      <c r="B7930" s="5" t="s">
        <v>7932</v>
      </c>
      <c r="C7930" s="5" t="s">
        <v>11</v>
      </c>
      <c r="D7930" s="5" t="s">
        <v>12</v>
      </c>
      <c r="E7930" s="5" t="s">
        <v>13</v>
      </c>
    </row>
    <row r="7931" spans="1:5" x14ac:dyDescent="0.25">
      <c r="A7931" s="5">
        <f>7923</f>
      </c>
      <c r="B7931" s="5" t="s">
        <v>7933</v>
      </c>
      <c r="C7931" s="5" t="s">
        <v>11</v>
      </c>
      <c r="D7931" s="5" t="s">
        <v>12</v>
      </c>
      <c r="E7931" s="5" t="s">
        <v>13</v>
      </c>
    </row>
    <row r="7932" spans="1:5" x14ac:dyDescent="0.25">
      <c r="A7932" s="5">
        <f>7924</f>
      </c>
      <c r="B7932" s="5" t="s">
        <v>7934</v>
      </c>
      <c r="C7932" s="5" t="s">
        <v>11</v>
      </c>
      <c r="D7932" s="5" t="s">
        <v>12</v>
      </c>
      <c r="E7932" s="5" t="s">
        <v>13</v>
      </c>
    </row>
    <row r="7933" spans="1:5" x14ac:dyDescent="0.25">
      <c r="A7933" s="5">
        <f>7925</f>
      </c>
      <c r="B7933" s="5" t="s">
        <v>7935</v>
      </c>
      <c r="C7933" s="5" t="s">
        <v>11</v>
      </c>
      <c r="D7933" s="5" t="s">
        <v>12</v>
      </c>
      <c r="E7933" s="5" t="s">
        <v>13</v>
      </c>
    </row>
    <row r="7934" spans="1:5" x14ac:dyDescent="0.25">
      <c r="A7934" s="5">
        <f>7926</f>
      </c>
      <c r="B7934" s="5" t="s">
        <v>7936</v>
      </c>
      <c r="C7934" s="5" t="s">
        <v>11</v>
      </c>
      <c r="D7934" s="5" t="s">
        <v>12</v>
      </c>
      <c r="E7934" s="5" t="s">
        <v>13</v>
      </c>
    </row>
    <row r="7935" spans="1:5" x14ac:dyDescent="0.25">
      <c r="A7935" s="5">
        <f>7927</f>
      </c>
      <c r="B7935" s="5" t="s">
        <v>7937</v>
      </c>
      <c r="C7935" s="5" t="s">
        <v>11</v>
      </c>
      <c r="D7935" s="5" t="s">
        <v>12</v>
      </c>
      <c r="E7935" s="5" t="s">
        <v>13</v>
      </c>
    </row>
    <row r="7936" spans="1:5" x14ac:dyDescent="0.25">
      <c r="A7936" s="5">
        <f>7928</f>
      </c>
      <c r="B7936" s="5" t="s">
        <v>7938</v>
      </c>
      <c r="C7936" s="5" t="s">
        <v>11</v>
      </c>
      <c r="D7936" s="5" t="s">
        <v>12</v>
      </c>
      <c r="E7936" s="5" t="s">
        <v>13</v>
      </c>
    </row>
    <row r="7937" spans="1:5" x14ac:dyDescent="0.25">
      <c r="A7937" s="5">
        <f>7929</f>
      </c>
      <c r="B7937" s="5" t="s">
        <v>7939</v>
      </c>
      <c r="C7937" s="5" t="s">
        <v>11</v>
      </c>
      <c r="D7937" s="5" t="s">
        <v>12</v>
      </c>
      <c r="E7937" s="5" t="s">
        <v>13</v>
      </c>
    </row>
    <row r="7938" spans="1:5" x14ac:dyDescent="0.25">
      <c r="A7938" s="5">
        <f>7930</f>
      </c>
      <c r="B7938" s="5" t="s">
        <v>7940</v>
      </c>
      <c r="C7938" s="5" t="s">
        <v>11</v>
      </c>
      <c r="D7938" s="5" t="s">
        <v>12</v>
      </c>
      <c r="E7938" s="5" t="s">
        <v>13</v>
      </c>
    </row>
    <row r="7939" spans="1:5" x14ac:dyDescent="0.25">
      <c r="A7939" s="5">
        <f>7931</f>
      </c>
      <c r="B7939" s="5" t="s">
        <v>7941</v>
      </c>
      <c r="C7939" s="5" t="s">
        <v>11</v>
      </c>
      <c r="D7939" s="5" t="s">
        <v>12</v>
      </c>
      <c r="E7939" s="5" t="s">
        <v>13</v>
      </c>
    </row>
    <row r="7940" spans="1:5" x14ac:dyDescent="0.25">
      <c r="A7940" s="5">
        <f>7932</f>
      </c>
      <c r="B7940" s="5" t="s">
        <v>7942</v>
      </c>
      <c r="C7940" s="5" t="s">
        <v>11</v>
      </c>
      <c r="D7940" s="5" t="s">
        <v>12</v>
      </c>
      <c r="E7940" s="5" t="s">
        <v>13</v>
      </c>
    </row>
    <row r="7941" spans="1:5" x14ac:dyDescent="0.25">
      <c r="A7941" s="5">
        <f>7933</f>
      </c>
      <c r="B7941" s="5" t="s">
        <v>7943</v>
      </c>
      <c r="C7941" s="5" t="s">
        <v>11</v>
      </c>
      <c r="D7941" s="5" t="s">
        <v>12</v>
      </c>
      <c r="E7941" s="5" t="s">
        <v>13</v>
      </c>
    </row>
    <row r="7942" spans="1:5" x14ac:dyDescent="0.25">
      <c r="A7942" s="5">
        <f>7934</f>
      </c>
      <c r="B7942" s="5" t="s">
        <v>7944</v>
      </c>
      <c r="C7942" s="5" t="s">
        <v>11</v>
      </c>
      <c r="D7942" s="5" t="s">
        <v>12</v>
      </c>
      <c r="E7942" s="5" t="s">
        <v>13</v>
      </c>
    </row>
    <row r="7943" spans="1:5" x14ac:dyDescent="0.25">
      <c r="A7943" s="5">
        <f>7935</f>
      </c>
      <c r="B7943" s="5" t="s">
        <v>7945</v>
      </c>
      <c r="C7943" s="5" t="s">
        <v>11</v>
      </c>
      <c r="D7943" s="5" t="s">
        <v>12</v>
      </c>
      <c r="E7943" s="5" t="s">
        <v>13</v>
      </c>
    </row>
    <row r="7944" spans="1:5" x14ac:dyDescent="0.25">
      <c r="A7944" s="5">
        <f>7936</f>
      </c>
      <c r="B7944" s="5" t="s">
        <v>7946</v>
      </c>
      <c r="C7944" s="5" t="s">
        <v>11</v>
      </c>
      <c r="D7944" s="5" t="s">
        <v>12</v>
      </c>
      <c r="E7944" s="5" t="s">
        <v>13</v>
      </c>
    </row>
    <row r="7945" spans="1:5" x14ac:dyDescent="0.25">
      <c r="A7945" s="5">
        <f>7937</f>
      </c>
      <c r="B7945" s="5" t="s">
        <v>7947</v>
      </c>
      <c r="C7945" s="5" t="s">
        <v>11</v>
      </c>
      <c r="D7945" s="5" t="s">
        <v>12</v>
      </c>
      <c r="E7945" s="5" t="s">
        <v>13</v>
      </c>
    </row>
    <row r="7946" spans="1:5" x14ac:dyDescent="0.25">
      <c r="A7946" s="5">
        <f>7938</f>
      </c>
      <c r="B7946" s="5" t="s">
        <v>7948</v>
      </c>
      <c r="C7946" s="5" t="s">
        <v>11</v>
      </c>
      <c r="D7946" s="5" t="s">
        <v>12</v>
      </c>
      <c r="E7946" s="5" t="s">
        <v>13</v>
      </c>
    </row>
    <row r="7947" spans="1:5" x14ac:dyDescent="0.25">
      <c r="A7947" s="5">
        <f>7939</f>
      </c>
      <c r="B7947" s="5" t="s">
        <v>7949</v>
      </c>
      <c r="C7947" s="5" t="s">
        <v>11</v>
      </c>
      <c r="D7947" s="5" t="s">
        <v>12</v>
      </c>
      <c r="E7947" s="5" t="s">
        <v>13</v>
      </c>
    </row>
    <row r="7948" spans="1:5" x14ac:dyDescent="0.25">
      <c r="A7948" s="5">
        <f>7940</f>
      </c>
      <c r="B7948" s="5" t="s">
        <v>7950</v>
      </c>
      <c r="C7948" s="5" t="s">
        <v>11</v>
      </c>
      <c r="D7948" s="5" t="s">
        <v>12</v>
      </c>
      <c r="E7948" s="5" t="s">
        <v>13</v>
      </c>
    </row>
    <row r="7949" spans="1:5" x14ac:dyDescent="0.25">
      <c r="A7949" s="5">
        <f>7941</f>
      </c>
      <c r="B7949" s="5" t="s">
        <v>7951</v>
      </c>
      <c r="C7949" s="5" t="s">
        <v>11</v>
      </c>
      <c r="D7949" s="5" t="s">
        <v>12</v>
      </c>
      <c r="E7949" s="5" t="s">
        <v>13</v>
      </c>
    </row>
    <row r="7950" spans="1:5" x14ac:dyDescent="0.25">
      <c r="A7950" s="5">
        <f>7942</f>
      </c>
      <c r="B7950" s="5" t="s">
        <v>7952</v>
      </c>
      <c r="C7950" s="5" t="s">
        <v>11</v>
      </c>
      <c r="D7950" s="5" t="s">
        <v>12</v>
      </c>
      <c r="E7950" s="5" t="s">
        <v>13</v>
      </c>
    </row>
    <row r="7951" spans="1:5" x14ac:dyDescent="0.25">
      <c r="A7951" s="5">
        <f>7943</f>
      </c>
      <c r="B7951" s="5" t="s">
        <v>7953</v>
      </c>
      <c r="C7951" s="5" t="s">
        <v>11</v>
      </c>
      <c r="D7951" s="5" t="s">
        <v>12</v>
      </c>
      <c r="E7951" s="5" t="s">
        <v>13</v>
      </c>
    </row>
    <row r="7952" spans="1:5" x14ac:dyDescent="0.25">
      <c r="A7952" s="5">
        <f>7944</f>
      </c>
      <c r="B7952" s="5" t="s">
        <v>7954</v>
      </c>
      <c r="C7952" s="5" t="s">
        <v>11</v>
      </c>
      <c r="D7952" s="5" t="s">
        <v>12</v>
      </c>
      <c r="E7952" s="5" t="s">
        <v>13</v>
      </c>
    </row>
    <row r="7953" spans="1:5" x14ac:dyDescent="0.25">
      <c r="A7953" s="5">
        <f>7945</f>
      </c>
      <c r="B7953" s="5" t="s">
        <v>7955</v>
      </c>
      <c r="C7953" s="5" t="s">
        <v>11</v>
      </c>
      <c r="D7953" s="5" t="s">
        <v>12</v>
      </c>
      <c r="E7953" s="5" t="s">
        <v>13</v>
      </c>
    </row>
    <row r="7954" spans="1:5" x14ac:dyDescent="0.25">
      <c r="A7954" s="5">
        <f>7946</f>
      </c>
      <c r="B7954" s="5" t="s">
        <v>7956</v>
      </c>
      <c r="C7954" s="5" t="s">
        <v>11</v>
      </c>
      <c r="D7954" s="5" t="s">
        <v>12</v>
      </c>
      <c r="E7954" s="5" t="s">
        <v>13</v>
      </c>
    </row>
    <row r="7955" spans="1:5" x14ac:dyDescent="0.25">
      <c r="A7955" s="5">
        <f>7947</f>
      </c>
      <c r="B7955" s="5" t="s">
        <v>7957</v>
      </c>
      <c r="C7955" s="5" t="s">
        <v>11</v>
      </c>
      <c r="D7955" s="5" t="s">
        <v>12</v>
      </c>
      <c r="E7955" s="5" t="s">
        <v>13</v>
      </c>
    </row>
    <row r="7956" spans="1:5" x14ac:dyDescent="0.25">
      <c r="A7956" s="5">
        <f>7948</f>
      </c>
      <c r="B7956" s="5" t="s">
        <v>7958</v>
      </c>
      <c r="C7956" s="5" t="s">
        <v>11</v>
      </c>
      <c r="D7956" s="5" t="s">
        <v>12</v>
      </c>
      <c r="E7956" s="5" t="s">
        <v>13</v>
      </c>
    </row>
    <row r="7957" spans="1:5" x14ac:dyDescent="0.25">
      <c r="A7957" s="5">
        <f>7949</f>
      </c>
      <c r="B7957" s="5" t="s">
        <v>7959</v>
      </c>
      <c r="C7957" s="5" t="s">
        <v>11</v>
      </c>
      <c r="D7957" s="5" t="s">
        <v>12</v>
      </c>
      <c r="E7957" s="5" t="s">
        <v>13</v>
      </c>
    </row>
    <row r="7958" spans="1:5" x14ac:dyDescent="0.25">
      <c r="A7958" s="5">
        <f>7950</f>
      </c>
      <c r="B7958" s="5" t="s">
        <v>7960</v>
      </c>
      <c r="C7958" s="5" t="s">
        <v>11</v>
      </c>
      <c r="D7958" s="5" t="s">
        <v>12</v>
      </c>
      <c r="E7958" s="5" t="s">
        <v>13</v>
      </c>
    </row>
    <row r="7959" spans="1:5" x14ac:dyDescent="0.25">
      <c r="A7959" s="5">
        <f>7951</f>
      </c>
      <c r="B7959" s="5" t="s">
        <v>7961</v>
      </c>
      <c r="C7959" s="5" t="s">
        <v>11</v>
      </c>
      <c r="D7959" s="5" t="s">
        <v>12</v>
      </c>
      <c r="E7959" s="5" t="s">
        <v>13</v>
      </c>
    </row>
    <row r="7960" spans="1:5" x14ac:dyDescent="0.25">
      <c r="A7960" s="5">
        <f>7952</f>
      </c>
      <c r="B7960" s="5" t="s">
        <v>7962</v>
      </c>
      <c r="C7960" s="5" t="s">
        <v>11</v>
      </c>
      <c r="D7960" s="5" t="s">
        <v>12</v>
      </c>
      <c r="E7960" s="5" t="s">
        <v>13</v>
      </c>
    </row>
    <row r="7961" spans="1:5" x14ac:dyDescent="0.25">
      <c r="A7961" s="5">
        <f>7953</f>
      </c>
      <c r="B7961" s="5" t="s">
        <v>7963</v>
      </c>
      <c r="C7961" s="5" t="s">
        <v>11</v>
      </c>
      <c r="D7961" s="5" t="s">
        <v>12</v>
      </c>
      <c r="E7961" s="5" t="s">
        <v>13</v>
      </c>
    </row>
    <row r="7962" spans="1:5" x14ac:dyDescent="0.25">
      <c r="A7962" s="5">
        <f>7954</f>
      </c>
      <c r="B7962" s="5" t="s">
        <v>7964</v>
      </c>
      <c r="C7962" s="5" t="s">
        <v>11</v>
      </c>
      <c r="D7962" s="5" t="s">
        <v>12</v>
      </c>
      <c r="E7962" s="5" t="s">
        <v>13</v>
      </c>
    </row>
    <row r="7963" spans="1:5" x14ac:dyDescent="0.25">
      <c r="A7963" s="5">
        <f>7955</f>
      </c>
      <c r="B7963" s="5" t="s">
        <v>7965</v>
      </c>
      <c r="C7963" s="5" t="s">
        <v>11</v>
      </c>
      <c r="D7963" s="5" t="s">
        <v>12</v>
      </c>
      <c r="E7963" s="5" t="s">
        <v>13</v>
      </c>
    </row>
    <row r="7964" spans="1:5" x14ac:dyDescent="0.25">
      <c r="A7964" s="5">
        <f>7956</f>
      </c>
      <c r="B7964" s="5" t="s">
        <v>7966</v>
      </c>
      <c r="C7964" s="5" t="s">
        <v>11</v>
      </c>
      <c r="D7964" s="5" t="s">
        <v>12</v>
      </c>
      <c r="E7964" s="5" t="s">
        <v>13</v>
      </c>
    </row>
    <row r="7965" spans="1:5" x14ac:dyDescent="0.25">
      <c r="A7965" s="5">
        <f>7957</f>
      </c>
      <c r="B7965" s="5" t="s">
        <v>7967</v>
      </c>
      <c r="C7965" s="5" t="s">
        <v>11</v>
      </c>
      <c r="D7965" s="5" t="s">
        <v>12</v>
      </c>
      <c r="E7965" s="5" t="s">
        <v>13</v>
      </c>
    </row>
    <row r="7966" spans="1:5" x14ac:dyDescent="0.25">
      <c r="A7966" s="5">
        <f>7958</f>
      </c>
      <c r="B7966" s="5" t="s">
        <v>7968</v>
      </c>
      <c r="C7966" s="5" t="s">
        <v>11</v>
      </c>
      <c r="D7966" s="5" t="s">
        <v>12</v>
      </c>
      <c r="E7966" s="5" t="s">
        <v>13</v>
      </c>
    </row>
    <row r="7967" spans="1:5" x14ac:dyDescent="0.25">
      <c r="A7967" s="5">
        <f>7959</f>
      </c>
      <c r="B7967" s="5" t="s">
        <v>7969</v>
      </c>
      <c r="C7967" s="5" t="s">
        <v>11</v>
      </c>
      <c r="D7967" s="5" t="s">
        <v>12</v>
      </c>
      <c r="E7967" s="5" t="s">
        <v>13</v>
      </c>
    </row>
    <row r="7968" spans="1:5" x14ac:dyDescent="0.25">
      <c r="A7968" s="5">
        <f>7960</f>
      </c>
      <c r="B7968" s="5" t="s">
        <v>7970</v>
      </c>
      <c r="C7968" s="5" t="s">
        <v>11</v>
      </c>
      <c r="D7968" s="5" t="s">
        <v>12</v>
      </c>
      <c r="E7968" s="5" t="s">
        <v>13</v>
      </c>
    </row>
    <row r="7969" spans="1:5" x14ac:dyDescent="0.25">
      <c r="A7969" s="5">
        <f>7961</f>
      </c>
      <c r="B7969" s="5" t="s">
        <v>7971</v>
      </c>
      <c r="C7969" s="5" t="s">
        <v>11</v>
      </c>
      <c r="D7969" s="5" t="s">
        <v>12</v>
      </c>
      <c r="E7969" s="5" t="s">
        <v>13</v>
      </c>
    </row>
    <row r="7970" spans="1:5" x14ac:dyDescent="0.25">
      <c r="A7970" s="5">
        <f>7962</f>
      </c>
      <c r="B7970" s="5" t="s">
        <v>7972</v>
      </c>
      <c r="C7970" s="5" t="s">
        <v>11</v>
      </c>
      <c r="D7970" s="5" t="s">
        <v>12</v>
      </c>
      <c r="E7970" s="5" t="s">
        <v>13</v>
      </c>
    </row>
    <row r="7971" spans="1:5" x14ac:dyDescent="0.25">
      <c r="A7971" s="5">
        <f>7963</f>
      </c>
      <c r="B7971" s="5" t="s">
        <v>7973</v>
      </c>
      <c r="C7971" s="5" t="s">
        <v>11</v>
      </c>
      <c r="D7971" s="5" t="s">
        <v>12</v>
      </c>
      <c r="E7971" s="5" t="s">
        <v>13</v>
      </c>
    </row>
    <row r="7972" spans="1:5" x14ac:dyDescent="0.25">
      <c r="A7972" s="5">
        <f>7964</f>
      </c>
      <c r="B7972" s="5" t="s">
        <v>7974</v>
      </c>
      <c r="C7972" s="5" t="s">
        <v>11</v>
      </c>
      <c r="D7972" s="5" t="s">
        <v>12</v>
      </c>
      <c r="E7972" s="5" t="s">
        <v>13</v>
      </c>
    </row>
    <row r="7973" spans="1:5" x14ac:dyDescent="0.25">
      <c r="A7973" s="5">
        <f>7965</f>
      </c>
      <c r="B7973" s="5" t="s">
        <v>7975</v>
      </c>
      <c r="C7973" s="5" t="s">
        <v>11</v>
      </c>
      <c r="D7973" s="5" t="s">
        <v>12</v>
      </c>
      <c r="E7973" s="5" t="s">
        <v>13</v>
      </c>
    </row>
    <row r="7974" spans="1:5" x14ac:dyDescent="0.25">
      <c r="A7974" s="5">
        <f>7966</f>
      </c>
      <c r="B7974" s="5" t="s">
        <v>7976</v>
      </c>
      <c r="C7974" s="5" t="s">
        <v>11</v>
      </c>
      <c r="D7974" s="5" t="s">
        <v>12</v>
      </c>
      <c r="E7974" s="5" t="s">
        <v>13</v>
      </c>
    </row>
    <row r="7975" spans="1:5" x14ac:dyDescent="0.25">
      <c r="A7975" s="5">
        <f>7967</f>
      </c>
      <c r="B7975" s="5" t="s">
        <v>7977</v>
      </c>
      <c r="C7975" s="5" t="s">
        <v>11</v>
      </c>
      <c r="D7975" s="5" t="s">
        <v>12</v>
      </c>
      <c r="E7975" s="5" t="s">
        <v>13</v>
      </c>
    </row>
    <row r="7976" spans="1:5" x14ac:dyDescent="0.25">
      <c r="A7976" s="5">
        <f>7968</f>
      </c>
      <c r="B7976" s="5" t="s">
        <v>7978</v>
      </c>
      <c r="C7976" s="5" t="s">
        <v>11</v>
      </c>
      <c r="D7976" s="5" t="s">
        <v>12</v>
      </c>
      <c r="E7976" s="5" t="s">
        <v>13</v>
      </c>
    </row>
    <row r="7977" spans="1:5" x14ac:dyDescent="0.25">
      <c r="A7977" s="5">
        <f>7969</f>
      </c>
      <c r="B7977" s="5" t="s">
        <v>7979</v>
      </c>
      <c r="C7977" s="5" t="s">
        <v>11</v>
      </c>
      <c r="D7977" s="5" t="s">
        <v>12</v>
      </c>
      <c r="E7977" s="5" t="s">
        <v>13</v>
      </c>
    </row>
    <row r="7978" spans="1:5" x14ac:dyDescent="0.25">
      <c r="A7978" s="5">
        <f>7970</f>
      </c>
      <c r="B7978" s="5" t="s">
        <v>7980</v>
      </c>
      <c r="C7978" s="5" t="s">
        <v>11</v>
      </c>
      <c r="D7978" s="5" t="s">
        <v>12</v>
      </c>
      <c r="E7978" s="5" t="s">
        <v>13</v>
      </c>
    </row>
    <row r="7979" spans="1:5" x14ac:dyDescent="0.25">
      <c r="A7979" s="5">
        <f>7971</f>
      </c>
      <c r="B7979" s="5" t="s">
        <v>7981</v>
      </c>
      <c r="C7979" s="5" t="s">
        <v>11</v>
      </c>
      <c r="D7979" s="5" t="s">
        <v>12</v>
      </c>
      <c r="E7979" s="5" t="s">
        <v>13</v>
      </c>
    </row>
    <row r="7980" spans="1:5" x14ac:dyDescent="0.25">
      <c r="A7980" s="5">
        <f>7972</f>
      </c>
      <c r="B7980" s="5" t="s">
        <v>7982</v>
      </c>
      <c r="C7980" s="5" t="s">
        <v>11</v>
      </c>
      <c r="D7980" s="5" t="s">
        <v>12</v>
      </c>
      <c r="E7980" s="5" t="s">
        <v>13</v>
      </c>
    </row>
    <row r="7981" spans="1:5" x14ac:dyDescent="0.25">
      <c r="A7981" s="5">
        <f>7973</f>
      </c>
      <c r="B7981" s="5" t="s">
        <v>7983</v>
      </c>
      <c r="C7981" s="5" t="s">
        <v>11</v>
      </c>
      <c r="D7981" s="5" t="s">
        <v>12</v>
      </c>
      <c r="E7981" s="5" t="s">
        <v>13</v>
      </c>
    </row>
    <row r="7982" spans="1:5" x14ac:dyDescent="0.25">
      <c r="A7982" s="5">
        <f>7974</f>
      </c>
      <c r="B7982" s="5" t="s">
        <v>7984</v>
      </c>
      <c r="C7982" s="5" t="s">
        <v>11</v>
      </c>
      <c r="D7982" s="5" t="s">
        <v>12</v>
      </c>
      <c r="E7982" s="5" t="s">
        <v>13</v>
      </c>
    </row>
    <row r="7983" spans="1:5" x14ac:dyDescent="0.25">
      <c r="A7983" s="5">
        <f>7975</f>
      </c>
      <c r="B7983" s="5" t="s">
        <v>7985</v>
      </c>
      <c r="C7983" s="5" t="s">
        <v>11</v>
      </c>
      <c r="D7983" s="5" t="s">
        <v>12</v>
      </c>
      <c r="E7983" s="5" t="s">
        <v>13</v>
      </c>
    </row>
    <row r="7984" spans="1:5" x14ac:dyDescent="0.25">
      <c r="A7984" s="5">
        <f>7976</f>
      </c>
      <c r="B7984" s="5" t="s">
        <v>7986</v>
      </c>
      <c r="C7984" s="5" t="s">
        <v>11</v>
      </c>
      <c r="D7984" s="5" t="s">
        <v>12</v>
      </c>
      <c r="E7984" s="5" t="s">
        <v>13</v>
      </c>
    </row>
    <row r="7985" spans="1:5" x14ac:dyDescent="0.25">
      <c r="A7985" s="5">
        <f>7977</f>
      </c>
      <c r="B7985" s="5" t="s">
        <v>7987</v>
      </c>
      <c r="C7985" s="5" t="s">
        <v>11</v>
      </c>
      <c r="D7985" s="5" t="s">
        <v>12</v>
      </c>
      <c r="E7985" s="5" t="s">
        <v>13</v>
      </c>
    </row>
    <row r="7986" spans="1:5" x14ac:dyDescent="0.25">
      <c r="A7986" s="5">
        <f>7978</f>
      </c>
      <c r="B7986" s="5" t="s">
        <v>7988</v>
      </c>
      <c r="C7986" s="5" t="s">
        <v>11</v>
      </c>
      <c r="D7986" s="5" t="s">
        <v>12</v>
      </c>
      <c r="E7986" s="5" t="s">
        <v>13</v>
      </c>
    </row>
    <row r="7987" spans="1:5" x14ac:dyDescent="0.25">
      <c r="A7987" s="5">
        <f>7979</f>
      </c>
      <c r="B7987" s="5" t="s">
        <v>7989</v>
      </c>
      <c r="C7987" s="5" t="s">
        <v>11</v>
      </c>
      <c r="D7987" s="5" t="s">
        <v>12</v>
      </c>
      <c r="E7987" s="5" t="s">
        <v>13</v>
      </c>
    </row>
    <row r="7988" spans="1:5" x14ac:dyDescent="0.25">
      <c r="A7988" s="5">
        <f>7980</f>
      </c>
      <c r="B7988" s="5" t="s">
        <v>7990</v>
      </c>
      <c r="C7988" s="5" t="s">
        <v>11</v>
      </c>
      <c r="D7988" s="5" t="s">
        <v>12</v>
      </c>
      <c r="E7988" s="5" t="s">
        <v>13</v>
      </c>
    </row>
    <row r="7989" spans="1:5" x14ac:dyDescent="0.25">
      <c r="A7989" s="5">
        <f>7981</f>
      </c>
      <c r="B7989" s="5" t="s">
        <v>7991</v>
      </c>
      <c r="C7989" s="5" t="s">
        <v>11</v>
      </c>
      <c r="D7989" s="5" t="s">
        <v>12</v>
      </c>
      <c r="E7989" s="5" t="s">
        <v>13</v>
      </c>
    </row>
    <row r="7990" spans="1:5" x14ac:dyDescent="0.25">
      <c r="A7990" s="5">
        <f>7982</f>
      </c>
      <c r="B7990" s="5" t="s">
        <v>7992</v>
      </c>
      <c r="C7990" s="5" t="s">
        <v>11</v>
      </c>
      <c r="D7990" s="5" t="s">
        <v>12</v>
      </c>
      <c r="E7990" s="5" t="s">
        <v>13</v>
      </c>
    </row>
    <row r="7991" spans="1:5" x14ac:dyDescent="0.25">
      <c r="A7991" s="5">
        <f>7983</f>
      </c>
      <c r="B7991" s="5" t="s">
        <v>7993</v>
      </c>
      <c r="C7991" s="5" t="s">
        <v>11</v>
      </c>
      <c r="D7991" s="5" t="s">
        <v>12</v>
      </c>
      <c r="E7991" s="5" t="s">
        <v>13</v>
      </c>
    </row>
    <row r="7992" spans="1:5" x14ac:dyDescent="0.25">
      <c r="A7992" s="5">
        <f>7984</f>
      </c>
      <c r="B7992" s="5" t="s">
        <v>7994</v>
      </c>
      <c r="C7992" s="5" t="s">
        <v>11</v>
      </c>
      <c r="D7992" s="5" t="s">
        <v>12</v>
      </c>
      <c r="E7992" s="5" t="s">
        <v>13</v>
      </c>
    </row>
    <row r="7993" spans="1:5" x14ac:dyDescent="0.25">
      <c r="A7993" s="5">
        <f>7985</f>
      </c>
      <c r="B7993" s="5" t="s">
        <v>7995</v>
      </c>
      <c r="C7993" s="5" t="s">
        <v>11</v>
      </c>
      <c r="D7993" s="5" t="s">
        <v>12</v>
      </c>
      <c r="E7993" s="5" t="s">
        <v>13</v>
      </c>
    </row>
    <row r="7994" spans="1:5" x14ac:dyDescent="0.25">
      <c r="A7994" s="5">
        <f>7986</f>
      </c>
      <c r="B7994" s="5" t="s">
        <v>7996</v>
      </c>
      <c r="C7994" s="5" t="s">
        <v>11</v>
      </c>
      <c r="D7994" s="5" t="s">
        <v>12</v>
      </c>
      <c r="E7994" s="5" t="s">
        <v>13</v>
      </c>
    </row>
    <row r="7995" spans="1:5" x14ac:dyDescent="0.25">
      <c r="A7995" s="5">
        <f>7987</f>
      </c>
      <c r="B7995" s="5" t="s">
        <v>7997</v>
      </c>
      <c r="C7995" s="5" t="s">
        <v>11</v>
      </c>
      <c r="D7995" s="5" t="s">
        <v>12</v>
      </c>
      <c r="E7995" s="5" t="s">
        <v>13</v>
      </c>
    </row>
    <row r="7996" spans="1:5" x14ac:dyDescent="0.25">
      <c r="A7996" s="5">
        <f>7988</f>
      </c>
      <c r="B7996" s="5" t="s">
        <v>7998</v>
      </c>
      <c r="C7996" s="5" t="s">
        <v>11</v>
      </c>
      <c r="D7996" s="5" t="s">
        <v>12</v>
      </c>
      <c r="E7996" s="5" t="s">
        <v>13</v>
      </c>
    </row>
    <row r="7997" spans="1:5" x14ac:dyDescent="0.25">
      <c r="A7997" s="5">
        <f>7989</f>
      </c>
      <c r="B7997" s="5" t="s">
        <v>7999</v>
      </c>
      <c r="C7997" s="5" t="s">
        <v>11</v>
      </c>
      <c r="D7997" s="5" t="s">
        <v>12</v>
      </c>
      <c r="E7997" s="5" t="s">
        <v>13</v>
      </c>
    </row>
    <row r="7998" spans="1:5" x14ac:dyDescent="0.25">
      <c r="A7998" s="5">
        <f>7990</f>
      </c>
      <c r="B7998" s="5" t="s">
        <v>8000</v>
      </c>
      <c r="C7998" s="5" t="s">
        <v>11</v>
      </c>
      <c r="D7998" s="5" t="s">
        <v>12</v>
      </c>
      <c r="E7998" s="5" t="s">
        <v>13</v>
      </c>
    </row>
    <row r="7999" spans="1:5" x14ac:dyDescent="0.25">
      <c r="A7999" s="5">
        <f>7991</f>
      </c>
      <c r="B7999" s="5" t="s">
        <v>8001</v>
      </c>
      <c r="C7999" s="5" t="s">
        <v>11</v>
      </c>
      <c r="D7999" s="5" t="s">
        <v>12</v>
      </c>
      <c r="E7999" s="5" t="s">
        <v>13</v>
      </c>
    </row>
    <row r="8000" spans="1:5" x14ac:dyDescent="0.25">
      <c r="A8000" s="5">
        <f>7992</f>
      </c>
      <c r="B8000" s="5" t="s">
        <v>8002</v>
      </c>
      <c r="C8000" s="5" t="s">
        <v>11</v>
      </c>
      <c r="D8000" s="5" t="s">
        <v>12</v>
      </c>
      <c r="E8000" s="5" t="s">
        <v>13</v>
      </c>
    </row>
    <row r="8001" spans="1:5" x14ac:dyDescent="0.25">
      <c r="A8001" s="5">
        <f>7993</f>
      </c>
      <c r="B8001" s="5" t="s">
        <v>8003</v>
      </c>
      <c r="C8001" s="5" t="s">
        <v>11</v>
      </c>
      <c r="D8001" s="5" t="s">
        <v>12</v>
      </c>
      <c r="E8001" s="5" t="s">
        <v>13</v>
      </c>
    </row>
    <row r="8002" spans="1:5" x14ac:dyDescent="0.25">
      <c r="A8002" s="5">
        <f>7994</f>
      </c>
      <c r="B8002" s="5" t="s">
        <v>8004</v>
      </c>
      <c r="C8002" s="5" t="s">
        <v>11</v>
      </c>
      <c r="D8002" s="5" t="s">
        <v>12</v>
      </c>
      <c r="E8002" s="5" t="s">
        <v>13</v>
      </c>
    </row>
    <row r="8003" spans="1:5" x14ac:dyDescent="0.25">
      <c r="A8003" s="5">
        <f>7995</f>
      </c>
      <c r="B8003" s="5" t="s">
        <v>8005</v>
      </c>
      <c r="C8003" s="5" t="s">
        <v>11</v>
      </c>
      <c r="D8003" s="5" t="s">
        <v>12</v>
      </c>
      <c r="E8003" s="5" t="s">
        <v>13</v>
      </c>
    </row>
    <row r="8004" spans="1:5" x14ac:dyDescent="0.25">
      <c r="A8004" s="5">
        <f>7996</f>
      </c>
      <c r="B8004" s="5" t="s">
        <v>8006</v>
      </c>
      <c r="C8004" s="5" t="s">
        <v>11</v>
      </c>
      <c r="D8004" s="5" t="s">
        <v>12</v>
      </c>
      <c r="E8004" s="5" t="s">
        <v>13</v>
      </c>
    </row>
    <row r="8005" spans="1:5" x14ac:dyDescent="0.25">
      <c r="A8005" s="5">
        <f>7997</f>
      </c>
      <c r="B8005" s="5" t="s">
        <v>8007</v>
      </c>
      <c r="C8005" s="5" t="s">
        <v>11</v>
      </c>
      <c r="D8005" s="5" t="s">
        <v>12</v>
      </c>
      <c r="E8005" s="5" t="s">
        <v>13</v>
      </c>
    </row>
    <row r="8006" spans="1:5" x14ac:dyDescent="0.25">
      <c r="A8006" s="5">
        <f>7998</f>
      </c>
      <c r="B8006" s="5" t="s">
        <v>8008</v>
      </c>
      <c r="C8006" s="5" t="s">
        <v>11</v>
      </c>
      <c r="D8006" s="5" t="s">
        <v>12</v>
      </c>
      <c r="E8006" s="5" t="s">
        <v>13</v>
      </c>
    </row>
    <row r="8007" spans="1:5" x14ac:dyDescent="0.25">
      <c r="A8007" s="5">
        <f>7999</f>
      </c>
      <c r="B8007" s="5" t="s">
        <v>8009</v>
      </c>
      <c r="C8007" s="5" t="s">
        <v>11</v>
      </c>
      <c r="D8007" s="5" t="s">
        <v>12</v>
      </c>
      <c r="E8007" s="5" t="s">
        <v>13</v>
      </c>
    </row>
    <row r="8008" spans="1:5" x14ac:dyDescent="0.25">
      <c r="A8008" s="5">
        <f>8000</f>
      </c>
      <c r="B8008" s="5" t="s">
        <v>8010</v>
      </c>
      <c r="C8008" s="5" t="s">
        <v>11</v>
      </c>
      <c r="D8008" s="5" t="s">
        <v>12</v>
      </c>
      <c r="E8008" s="5" t="s">
        <v>13</v>
      </c>
    </row>
    <row r="8009" spans="1:5" x14ac:dyDescent="0.25">
      <c r="A8009" s="5">
        <f>8001</f>
      </c>
      <c r="B8009" s="5" t="s">
        <v>8011</v>
      </c>
      <c r="C8009" s="5" t="s">
        <v>11</v>
      </c>
      <c r="D8009" s="5" t="s">
        <v>12</v>
      </c>
      <c r="E8009" s="5" t="s">
        <v>13</v>
      </c>
    </row>
    <row r="8010" spans="1:5" x14ac:dyDescent="0.25">
      <c r="A8010" s="5">
        <f>8002</f>
      </c>
      <c r="B8010" s="5" t="s">
        <v>8012</v>
      </c>
      <c r="C8010" s="5" t="s">
        <v>11</v>
      </c>
      <c r="D8010" s="5" t="s">
        <v>12</v>
      </c>
      <c r="E8010" s="5" t="s">
        <v>13</v>
      </c>
    </row>
    <row r="8011" spans="1:5" x14ac:dyDescent="0.25">
      <c r="A8011" s="5">
        <f>8003</f>
      </c>
      <c r="B8011" s="5" t="s">
        <v>8013</v>
      </c>
      <c r="C8011" s="5" t="s">
        <v>11</v>
      </c>
      <c r="D8011" s="5" t="s">
        <v>12</v>
      </c>
      <c r="E8011" s="5" t="s">
        <v>13</v>
      </c>
    </row>
    <row r="8012" spans="1:5" x14ac:dyDescent="0.25">
      <c r="A8012" s="5">
        <f>8004</f>
      </c>
      <c r="B8012" s="5" t="s">
        <v>8014</v>
      </c>
      <c r="C8012" s="5" t="s">
        <v>11</v>
      </c>
      <c r="D8012" s="5" t="s">
        <v>12</v>
      </c>
      <c r="E8012" s="5" t="s">
        <v>13</v>
      </c>
    </row>
    <row r="8013" spans="1:5" x14ac:dyDescent="0.25">
      <c r="A8013" s="5">
        <f>8005</f>
      </c>
      <c r="B8013" s="5" t="s">
        <v>8015</v>
      </c>
      <c r="C8013" s="5" t="s">
        <v>11</v>
      </c>
      <c r="D8013" s="5" t="s">
        <v>12</v>
      </c>
      <c r="E8013" s="5" t="s">
        <v>13</v>
      </c>
    </row>
    <row r="8014" spans="1:5" x14ac:dyDescent="0.25">
      <c r="A8014" s="5">
        <f>8006</f>
      </c>
      <c r="B8014" s="5" t="s">
        <v>8016</v>
      </c>
      <c r="C8014" s="5" t="s">
        <v>11</v>
      </c>
      <c r="D8014" s="5" t="s">
        <v>12</v>
      </c>
      <c r="E8014" s="5" t="s">
        <v>13</v>
      </c>
    </row>
    <row r="8015" spans="1:5" x14ac:dyDescent="0.25">
      <c r="A8015" s="5">
        <f>8007</f>
      </c>
      <c r="B8015" s="5" t="s">
        <v>8017</v>
      </c>
      <c r="C8015" s="5" t="s">
        <v>11</v>
      </c>
      <c r="D8015" s="5" t="s">
        <v>12</v>
      </c>
      <c r="E8015" s="5" t="s">
        <v>13</v>
      </c>
    </row>
    <row r="8016" spans="1:5" x14ac:dyDescent="0.25">
      <c r="A8016" s="5">
        <f>8008</f>
      </c>
      <c r="B8016" s="5" t="s">
        <v>8018</v>
      </c>
      <c r="C8016" s="5" t="s">
        <v>11</v>
      </c>
      <c r="D8016" s="5" t="s">
        <v>12</v>
      </c>
      <c r="E8016" s="5" t="s">
        <v>13</v>
      </c>
    </row>
    <row r="8017" spans="1:5" x14ac:dyDescent="0.25">
      <c r="A8017" s="5">
        <f>8009</f>
      </c>
      <c r="B8017" s="5" t="s">
        <v>8019</v>
      </c>
      <c r="C8017" s="5" t="s">
        <v>11</v>
      </c>
      <c r="D8017" s="5" t="s">
        <v>12</v>
      </c>
      <c r="E8017" s="5" t="s">
        <v>13</v>
      </c>
    </row>
    <row r="8018" spans="1:5" x14ac:dyDescent="0.25">
      <c r="A8018" s="5">
        <f>8010</f>
      </c>
      <c r="B8018" s="5" t="s">
        <v>8020</v>
      </c>
      <c r="C8018" s="5" t="s">
        <v>11</v>
      </c>
      <c r="D8018" s="5" t="s">
        <v>12</v>
      </c>
      <c r="E8018" s="5" t="s">
        <v>13</v>
      </c>
    </row>
    <row r="8019" spans="1:5" x14ac:dyDescent="0.25">
      <c r="A8019" s="5">
        <f>8011</f>
      </c>
      <c r="B8019" s="5" t="s">
        <v>8021</v>
      </c>
      <c r="C8019" s="5" t="s">
        <v>11</v>
      </c>
      <c r="D8019" s="5" t="s">
        <v>12</v>
      </c>
      <c r="E8019" s="5" t="s">
        <v>13</v>
      </c>
    </row>
    <row r="8020" spans="1:5" x14ac:dyDescent="0.25">
      <c r="A8020" s="5">
        <f>8012</f>
      </c>
      <c r="B8020" s="5" t="s">
        <v>8022</v>
      </c>
      <c r="C8020" s="5" t="s">
        <v>11</v>
      </c>
      <c r="D8020" s="5" t="s">
        <v>12</v>
      </c>
      <c r="E8020" s="5" t="s">
        <v>13</v>
      </c>
    </row>
    <row r="8021" spans="1:5" x14ac:dyDescent="0.25">
      <c r="A8021" s="5">
        <f>8013</f>
      </c>
      <c r="B8021" s="5" t="s">
        <v>8023</v>
      </c>
      <c r="C8021" s="5" t="s">
        <v>11</v>
      </c>
      <c r="D8021" s="5" t="s">
        <v>12</v>
      </c>
      <c r="E8021" s="5" t="s">
        <v>13</v>
      </c>
    </row>
    <row r="8022" spans="1:5" x14ac:dyDescent="0.25">
      <c r="A8022" s="5">
        <f>8014</f>
      </c>
      <c r="B8022" s="5" t="s">
        <v>8024</v>
      </c>
      <c r="C8022" s="5" t="s">
        <v>11</v>
      </c>
      <c r="D8022" s="5" t="s">
        <v>12</v>
      </c>
      <c r="E8022" s="5" t="s">
        <v>13</v>
      </c>
    </row>
    <row r="8023" spans="1:5" x14ac:dyDescent="0.25">
      <c r="A8023" s="5">
        <f>8015</f>
      </c>
      <c r="B8023" s="5" t="s">
        <v>8025</v>
      </c>
      <c r="C8023" s="5" t="s">
        <v>11</v>
      </c>
      <c r="D8023" s="5" t="s">
        <v>12</v>
      </c>
      <c r="E8023" s="5" t="s">
        <v>13</v>
      </c>
    </row>
    <row r="8024" spans="1:5" x14ac:dyDescent="0.25">
      <c r="A8024" s="5">
        <f>8016</f>
      </c>
      <c r="B8024" s="5" t="s">
        <v>8026</v>
      </c>
      <c r="C8024" s="5" t="s">
        <v>11</v>
      </c>
      <c r="D8024" s="5" t="s">
        <v>12</v>
      </c>
      <c r="E8024" s="5" t="s">
        <v>13</v>
      </c>
    </row>
    <row r="8025" spans="1:5" x14ac:dyDescent="0.25">
      <c r="A8025" s="5">
        <f>8017</f>
      </c>
      <c r="B8025" s="5" t="s">
        <v>8027</v>
      </c>
      <c r="C8025" s="5" t="s">
        <v>11</v>
      </c>
      <c r="D8025" s="5" t="s">
        <v>12</v>
      </c>
      <c r="E8025" s="5" t="s">
        <v>13</v>
      </c>
    </row>
    <row r="8026" spans="1:5" x14ac:dyDescent="0.25">
      <c r="A8026" s="5">
        <f>8018</f>
      </c>
      <c r="B8026" s="5" t="s">
        <v>8028</v>
      </c>
      <c r="C8026" s="5" t="s">
        <v>11</v>
      </c>
      <c r="D8026" s="5" t="s">
        <v>12</v>
      </c>
      <c r="E8026" s="5" t="s">
        <v>13</v>
      </c>
    </row>
    <row r="8027" spans="1:5" x14ac:dyDescent="0.25">
      <c r="A8027" s="5">
        <f>8019</f>
      </c>
      <c r="B8027" s="5" t="s">
        <v>8029</v>
      </c>
      <c r="C8027" s="5" t="s">
        <v>11</v>
      </c>
      <c r="D8027" s="5" t="s">
        <v>12</v>
      </c>
      <c r="E8027" s="5" t="s">
        <v>13</v>
      </c>
    </row>
    <row r="8028" spans="1:5" x14ac:dyDescent="0.25">
      <c r="A8028" s="5">
        <f>8020</f>
      </c>
      <c r="B8028" s="5" t="s">
        <v>8030</v>
      </c>
      <c r="C8028" s="5" t="s">
        <v>11</v>
      </c>
      <c r="D8028" s="5" t="s">
        <v>12</v>
      </c>
      <c r="E8028" s="5" t="s">
        <v>13</v>
      </c>
    </row>
    <row r="8029" spans="1:5" x14ac:dyDescent="0.25">
      <c r="A8029" s="5">
        <f>8021</f>
      </c>
      <c r="B8029" s="5" t="s">
        <v>8031</v>
      </c>
      <c r="C8029" s="5" t="s">
        <v>11</v>
      </c>
      <c r="D8029" s="5" t="s">
        <v>12</v>
      </c>
      <c r="E8029" s="5" t="s">
        <v>13</v>
      </c>
    </row>
    <row r="8030" spans="1:5" x14ac:dyDescent="0.25">
      <c r="A8030" s="5">
        <f>8022</f>
      </c>
      <c r="B8030" s="5" t="s">
        <v>8032</v>
      </c>
      <c r="C8030" s="5" t="s">
        <v>11</v>
      </c>
      <c r="D8030" s="5" t="s">
        <v>12</v>
      </c>
      <c r="E8030" s="5" t="s">
        <v>13</v>
      </c>
    </row>
    <row r="8031" spans="1:5" x14ac:dyDescent="0.25">
      <c r="A8031" s="5">
        <f>8023</f>
      </c>
      <c r="B8031" s="5" t="s">
        <v>8033</v>
      </c>
      <c r="C8031" s="5" t="s">
        <v>11</v>
      </c>
      <c r="D8031" s="5" t="s">
        <v>12</v>
      </c>
      <c r="E8031" s="5" t="s">
        <v>13</v>
      </c>
    </row>
    <row r="8032" spans="1:5" x14ac:dyDescent="0.25">
      <c r="A8032" s="5">
        <f>8024</f>
      </c>
      <c r="B8032" s="5" t="s">
        <v>8034</v>
      </c>
      <c r="C8032" s="5" t="s">
        <v>11</v>
      </c>
      <c r="D8032" s="5" t="s">
        <v>12</v>
      </c>
      <c r="E8032" s="5" t="s">
        <v>13</v>
      </c>
    </row>
    <row r="8033" spans="1:5" x14ac:dyDescent="0.25">
      <c r="A8033" s="5">
        <f>8025</f>
      </c>
      <c r="B8033" s="5" t="s">
        <v>8035</v>
      </c>
      <c r="C8033" s="5" t="s">
        <v>11</v>
      </c>
      <c r="D8033" s="5" t="s">
        <v>12</v>
      </c>
      <c r="E8033" s="5" t="s">
        <v>13</v>
      </c>
    </row>
    <row r="8034" spans="1:5" x14ac:dyDescent="0.25">
      <c r="A8034" s="5">
        <f>8026</f>
      </c>
      <c r="B8034" s="5" t="s">
        <v>8036</v>
      </c>
      <c r="C8034" s="5" t="s">
        <v>11</v>
      </c>
      <c r="D8034" s="5" t="s">
        <v>12</v>
      </c>
      <c r="E8034" s="5" t="s">
        <v>13</v>
      </c>
    </row>
    <row r="8035" spans="1:5" x14ac:dyDescent="0.25">
      <c r="A8035" s="5">
        <f>8027</f>
      </c>
      <c r="B8035" s="5" t="s">
        <v>8037</v>
      </c>
      <c r="C8035" s="5" t="s">
        <v>11</v>
      </c>
      <c r="D8035" s="5" t="s">
        <v>12</v>
      </c>
      <c r="E8035" s="5" t="s">
        <v>13</v>
      </c>
    </row>
    <row r="8036" spans="1:5" x14ac:dyDescent="0.25">
      <c r="A8036" s="5">
        <f>8028</f>
      </c>
      <c r="B8036" s="5" t="s">
        <v>8038</v>
      </c>
      <c r="C8036" s="5" t="s">
        <v>11</v>
      </c>
      <c r="D8036" s="5" t="s">
        <v>12</v>
      </c>
      <c r="E8036" s="5" t="s">
        <v>13</v>
      </c>
    </row>
    <row r="8037" spans="1:5" x14ac:dyDescent="0.25">
      <c r="A8037" s="5">
        <f>8029</f>
      </c>
      <c r="B8037" s="5" t="s">
        <v>8039</v>
      </c>
      <c r="C8037" s="5" t="s">
        <v>11</v>
      </c>
      <c r="D8037" s="5" t="s">
        <v>12</v>
      </c>
      <c r="E8037" s="5" t="s">
        <v>13</v>
      </c>
    </row>
    <row r="8038" spans="1:5" x14ac:dyDescent="0.25">
      <c r="A8038" s="5">
        <f>8030</f>
      </c>
      <c r="B8038" s="5" t="s">
        <v>8040</v>
      </c>
      <c r="C8038" s="5" t="s">
        <v>11</v>
      </c>
      <c r="D8038" s="5" t="s">
        <v>12</v>
      </c>
      <c r="E8038" s="5" t="s">
        <v>13</v>
      </c>
    </row>
    <row r="8039" spans="1:5" x14ac:dyDescent="0.25">
      <c r="A8039" s="5">
        <f>8031</f>
      </c>
      <c r="B8039" s="5" t="s">
        <v>8041</v>
      </c>
      <c r="C8039" s="5" t="s">
        <v>11</v>
      </c>
      <c r="D8039" s="5" t="s">
        <v>12</v>
      </c>
      <c r="E8039" s="5" t="s">
        <v>13</v>
      </c>
    </row>
    <row r="8040" spans="1:5" x14ac:dyDescent="0.25">
      <c r="A8040" s="5">
        <f>8032</f>
      </c>
      <c r="B8040" s="5" t="s">
        <v>8042</v>
      </c>
      <c r="C8040" s="5" t="s">
        <v>11</v>
      </c>
      <c r="D8040" s="5" t="s">
        <v>12</v>
      </c>
      <c r="E8040" s="5" t="s">
        <v>13</v>
      </c>
    </row>
    <row r="8041" spans="1:5" x14ac:dyDescent="0.25">
      <c r="A8041" s="5">
        <f>8033</f>
      </c>
      <c r="B8041" s="5" t="s">
        <v>8043</v>
      </c>
      <c r="C8041" s="5" t="s">
        <v>11</v>
      </c>
      <c r="D8041" s="5" t="s">
        <v>12</v>
      </c>
      <c r="E8041" s="5" t="s">
        <v>13</v>
      </c>
    </row>
    <row r="8042" spans="1:5" x14ac:dyDescent="0.25">
      <c r="A8042" s="5">
        <f>8034</f>
      </c>
      <c r="B8042" s="5" t="s">
        <v>8044</v>
      </c>
      <c r="C8042" s="5" t="s">
        <v>11</v>
      </c>
      <c r="D8042" s="5" t="s">
        <v>12</v>
      </c>
      <c r="E8042" s="5" t="s">
        <v>13</v>
      </c>
    </row>
    <row r="8043" spans="1:5" x14ac:dyDescent="0.25">
      <c r="A8043" s="5">
        <f>8035</f>
      </c>
      <c r="B8043" s="5" t="s">
        <v>8045</v>
      </c>
      <c r="C8043" s="5" t="s">
        <v>11</v>
      </c>
      <c r="D8043" s="5" t="s">
        <v>12</v>
      </c>
      <c r="E8043" s="5" t="s">
        <v>13</v>
      </c>
    </row>
    <row r="8044" spans="1:5" x14ac:dyDescent="0.25">
      <c r="A8044" s="5">
        <f>8036</f>
      </c>
      <c r="B8044" s="5" t="s">
        <v>8046</v>
      </c>
      <c r="C8044" s="5" t="s">
        <v>11</v>
      </c>
      <c r="D8044" s="5" t="s">
        <v>12</v>
      </c>
      <c r="E8044" s="5" t="s">
        <v>13</v>
      </c>
    </row>
    <row r="8045" spans="1:5" x14ac:dyDescent="0.25">
      <c r="A8045" s="5">
        <f>8037</f>
      </c>
      <c r="B8045" s="5" t="s">
        <v>8047</v>
      </c>
      <c r="C8045" s="5" t="s">
        <v>11</v>
      </c>
      <c r="D8045" s="5" t="s">
        <v>12</v>
      </c>
      <c r="E8045" s="5" t="s">
        <v>13</v>
      </c>
    </row>
    <row r="8046" spans="1:5" x14ac:dyDescent="0.25">
      <c r="A8046" s="5">
        <f>8038</f>
      </c>
      <c r="B8046" s="5" t="s">
        <v>8048</v>
      </c>
      <c r="C8046" s="5" t="s">
        <v>11</v>
      </c>
      <c r="D8046" s="5" t="s">
        <v>12</v>
      </c>
      <c r="E8046" s="5" t="s">
        <v>13</v>
      </c>
    </row>
    <row r="8047" spans="1:5" x14ac:dyDescent="0.25">
      <c r="A8047" s="5">
        <f>8039</f>
      </c>
      <c r="B8047" s="5" t="s">
        <v>8049</v>
      </c>
      <c r="C8047" s="5" t="s">
        <v>11</v>
      </c>
      <c r="D8047" s="5" t="s">
        <v>12</v>
      </c>
      <c r="E8047" s="5" t="s">
        <v>13</v>
      </c>
    </row>
    <row r="8048" spans="1:5" x14ac:dyDescent="0.25">
      <c r="A8048" s="5">
        <f>8040</f>
      </c>
      <c r="B8048" s="5" t="s">
        <v>8050</v>
      </c>
      <c r="C8048" s="5" t="s">
        <v>11</v>
      </c>
      <c r="D8048" s="5" t="s">
        <v>12</v>
      </c>
      <c r="E8048" s="5" t="s">
        <v>13</v>
      </c>
    </row>
    <row r="8049" spans="1:5" x14ac:dyDescent="0.25">
      <c r="A8049" s="5">
        <f>8041</f>
      </c>
      <c r="B8049" s="5" t="s">
        <v>8051</v>
      </c>
      <c r="C8049" s="5" t="s">
        <v>11</v>
      </c>
      <c r="D8049" s="5" t="s">
        <v>12</v>
      </c>
      <c r="E8049" s="5" t="s">
        <v>13</v>
      </c>
    </row>
    <row r="8050" spans="1:5" x14ac:dyDescent="0.25">
      <c r="A8050" s="5">
        <f>8042</f>
      </c>
      <c r="B8050" s="5" t="s">
        <v>8052</v>
      </c>
      <c r="C8050" s="5" t="s">
        <v>11</v>
      </c>
      <c r="D8050" s="5" t="s">
        <v>12</v>
      </c>
      <c r="E8050" s="5" t="s">
        <v>13</v>
      </c>
    </row>
    <row r="8051" spans="1:5" x14ac:dyDescent="0.25">
      <c r="A8051" s="5">
        <f>8043</f>
      </c>
      <c r="B8051" s="5" t="s">
        <v>8053</v>
      </c>
      <c r="C8051" s="5" t="s">
        <v>11</v>
      </c>
      <c r="D8051" s="5" t="s">
        <v>12</v>
      </c>
      <c r="E8051" s="5" t="s">
        <v>13</v>
      </c>
    </row>
    <row r="8052" spans="1:5" x14ac:dyDescent="0.25">
      <c r="A8052" s="5">
        <f>8044</f>
      </c>
      <c r="B8052" s="5" t="s">
        <v>8054</v>
      </c>
      <c r="C8052" s="5" t="s">
        <v>11</v>
      </c>
      <c r="D8052" s="5" t="s">
        <v>12</v>
      </c>
      <c r="E8052" s="5" t="s">
        <v>13</v>
      </c>
    </row>
    <row r="8053" spans="1:5" x14ac:dyDescent="0.25">
      <c r="A8053" s="5">
        <f>8045</f>
      </c>
      <c r="B8053" s="5" t="s">
        <v>8055</v>
      </c>
      <c r="C8053" s="5" t="s">
        <v>11</v>
      </c>
      <c r="D8053" s="5" t="s">
        <v>12</v>
      </c>
      <c r="E8053" s="5" t="s">
        <v>13</v>
      </c>
    </row>
    <row r="8054" spans="1:5" x14ac:dyDescent="0.25">
      <c r="A8054" s="5">
        <f>8046</f>
      </c>
      <c r="B8054" s="5" t="s">
        <v>8056</v>
      </c>
      <c r="C8054" s="5" t="s">
        <v>11</v>
      </c>
      <c r="D8054" s="5" t="s">
        <v>12</v>
      </c>
      <c r="E8054" s="5" t="s">
        <v>13</v>
      </c>
    </row>
    <row r="8055" spans="1:5" x14ac:dyDescent="0.25">
      <c r="A8055" s="5">
        <f>8047</f>
      </c>
      <c r="B8055" s="5" t="s">
        <v>8057</v>
      </c>
      <c r="C8055" s="5" t="s">
        <v>11</v>
      </c>
      <c r="D8055" s="5" t="s">
        <v>12</v>
      </c>
      <c r="E8055" s="5" t="s">
        <v>13</v>
      </c>
    </row>
    <row r="8056" spans="1:5" x14ac:dyDescent="0.25">
      <c r="A8056" s="5">
        <f>8048</f>
      </c>
      <c r="B8056" s="5" t="s">
        <v>8058</v>
      </c>
      <c r="C8056" s="5" t="s">
        <v>11</v>
      </c>
      <c r="D8056" s="5" t="s">
        <v>12</v>
      </c>
      <c r="E8056" s="5" t="s">
        <v>13</v>
      </c>
    </row>
    <row r="8057" spans="1:5" x14ac:dyDescent="0.25">
      <c r="A8057" s="5">
        <f>8049</f>
      </c>
      <c r="B8057" s="5" t="s">
        <v>8059</v>
      </c>
      <c r="C8057" s="5" t="s">
        <v>11</v>
      </c>
      <c r="D8057" s="5" t="s">
        <v>12</v>
      </c>
      <c r="E8057" s="5" t="s">
        <v>13</v>
      </c>
    </row>
    <row r="8058" spans="1:5" x14ac:dyDescent="0.25">
      <c r="A8058" s="5">
        <f>8050</f>
      </c>
      <c r="B8058" s="5" t="s">
        <v>8060</v>
      </c>
      <c r="C8058" s="5" t="s">
        <v>11</v>
      </c>
      <c r="D8058" s="5" t="s">
        <v>12</v>
      </c>
      <c r="E8058" s="5" t="s">
        <v>13</v>
      </c>
    </row>
    <row r="8059" spans="1:5" x14ac:dyDescent="0.25">
      <c r="A8059" s="5">
        <f>8051</f>
      </c>
      <c r="B8059" s="5" t="s">
        <v>8061</v>
      </c>
      <c r="C8059" s="5" t="s">
        <v>11</v>
      </c>
      <c r="D8059" s="5" t="s">
        <v>12</v>
      </c>
      <c r="E8059" s="5" t="s">
        <v>13</v>
      </c>
    </row>
    <row r="8060" spans="1:5" x14ac:dyDescent="0.25">
      <c r="A8060" s="5">
        <f>8052</f>
      </c>
      <c r="B8060" s="5" t="s">
        <v>8062</v>
      </c>
      <c r="C8060" s="5" t="s">
        <v>11</v>
      </c>
      <c r="D8060" s="5" t="s">
        <v>12</v>
      </c>
      <c r="E8060" s="5" t="s">
        <v>13</v>
      </c>
    </row>
    <row r="8061" spans="1:5" x14ac:dyDescent="0.25">
      <c r="A8061" s="5">
        <f>8053</f>
      </c>
      <c r="B8061" s="5" t="s">
        <v>8063</v>
      </c>
      <c r="C8061" s="5" t="s">
        <v>11</v>
      </c>
      <c r="D8061" s="5" t="s">
        <v>12</v>
      </c>
      <c r="E8061" s="5" t="s">
        <v>13</v>
      </c>
    </row>
    <row r="8062" spans="1:5" x14ac:dyDescent="0.25">
      <c r="A8062" s="5">
        <f>8054</f>
      </c>
      <c r="B8062" s="5" t="s">
        <v>8064</v>
      </c>
      <c r="C8062" s="5" t="s">
        <v>11</v>
      </c>
      <c r="D8062" s="5" t="s">
        <v>12</v>
      </c>
      <c r="E8062" s="5" t="s">
        <v>13</v>
      </c>
    </row>
    <row r="8063" spans="1:5" x14ac:dyDescent="0.25">
      <c r="A8063" s="5">
        <f>8055</f>
      </c>
      <c r="B8063" s="5" t="s">
        <v>8065</v>
      </c>
      <c r="C8063" s="5" t="s">
        <v>11</v>
      </c>
      <c r="D8063" s="5" t="s">
        <v>12</v>
      </c>
      <c r="E8063" s="5" t="s">
        <v>13</v>
      </c>
    </row>
    <row r="8064" spans="1:5" x14ac:dyDescent="0.25">
      <c r="A8064" s="5">
        <f>8056</f>
      </c>
      <c r="B8064" s="5" t="s">
        <v>8066</v>
      </c>
      <c r="C8064" s="5" t="s">
        <v>11</v>
      </c>
      <c r="D8064" s="5" t="s">
        <v>12</v>
      </c>
      <c r="E8064" s="5" t="s">
        <v>13</v>
      </c>
    </row>
    <row r="8065" spans="1:5" x14ac:dyDescent="0.25">
      <c r="A8065" s="5">
        <f>8057</f>
      </c>
      <c r="B8065" s="5" t="s">
        <v>8067</v>
      </c>
      <c r="C8065" s="5" t="s">
        <v>11</v>
      </c>
      <c r="D8065" s="5" t="s">
        <v>12</v>
      </c>
      <c r="E8065" s="5" t="s">
        <v>13</v>
      </c>
    </row>
    <row r="8066" spans="1:5" x14ac:dyDescent="0.25">
      <c r="A8066" s="5">
        <f>8058</f>
      </c>
      <c r="B8066" s="5" t="s">
        <v>8068</v>
      </c>
      <c r="C8066" s="5" t="s">
        <v>11</v>
      </c>
      <c r="D8066" s="5" t="s">
        <v>12</v>
      </c>
      <c r="E8066" s="5" t="s">
        <v>13</v>
      </c>
    </row>
    <row r="8067" spans="1:5" x14ac:dyDescent="0.25">
      <c r="A8067" s="5">
        <f>8059</f>
      </c>
      <c r="B8067" s="5" t="s">
        <v>8069</v>
      </c>
      <c r="C8067" s="5" t="s">
        <v>11</v>
      </c>
      <c r="D8067" s="5" t="s">
        <v>12</v>
      </c>
      <c r="E8067" s="5" t="s">
        <v>13</v>
      </c>
    </row>
    <row r="8068" spans="1:5" x14ac:dyDescent="0.25">
      <c r="A8068" s="5">
        <f>8060</f>
      </c>
      <c r="B8068" s="5" t="s">
        <v>8070</v>
      </c>
      <c r="C8068" s="5" t="s">
        <v>11</v>
      </c>
      <c r="D8068" s="5" t="s">
        <v>12</v>
      </c>
      <c r="E8068" s="5" t="s">
        <v>13</v>
      </c>
    </row>
    <row r="8069" spans="1:5" x14ac:dyDescent="0.25">
      <c r="A8069" s="5">
        <f>8061</f>
      </c>
      <c r="B8069" s="5" t="s">
        <v>8071</v>
      </c>
      <c r="C8069" s="5" t="s">
        <v>11</v>
      </c>
      <c r="D8069" s="5" t="s">
        <v>12</v>
      </c>
      <c r="E8069" s="5" t="s">
        <v>13</v>
      </c>
    </row>
    <row r="8070" spans="1:5" x14ac:dyDescent="0.25">
      <c r="A8070" s="5">
        <f>8062</f>
      </c>
      <c r="B8070" s="5" t="s">
        <v>8072</v>
      </c>
      <c r="C8070" s="5" t="s">
        <v>11</v>
      </c>
      <c r="D8070" s="5" t="s">
        <v>12</v>
      </c>
      <c r="E8070" s="5" t="s">
        <v>13</v>
      </c>
    </row>
    <row r="8071" spans="1:5" x14ac:dyDescent="0.25">
      <c r="A8071" s="5">
        <f>8063</f>
      </c>
      <c r="B8071" s="5" t="s">
        <v>8073</v>
      </c>
      <c r="C8071" s="5" t="s">
        <v>11</v>
      </c>
      <c r="D8071" s="5" t="s">
        <v>12</v>
      </c>
      <c r="E8071" s="5" t="s">
        <v>13</v>
      </c>
    </row>
    <row r="8072" spans="1:5" x14ac:dyDescent="0.25">
      <c r="A8072" s="5">
        <f>8064</f>
      </c>
      <c r="B8072" s="5" t="s">
        <v>8074</v>
      </c>
      <c r="C8072" s="5" t="s">
        <v>11</v>
      </c>
      <c r="D8072" s="5" t="s">
        <v>12</v>
      </c>
      <c r="E8072" s="5" t="s">
        <v>13</v>
      </c>
    </row>
    <row r="8073" spans="1:5" x14ac:dyDescent="0.25">
      <c r="A8073" s="5">
        <f>8065</f>
      </c>
      <c r="B8073" s="5" t="s">
        <v>8075</v>
      </c>
      <c r="C8073" s="5" t="s">
        <v>11</v>
      </c>
      <c r="D8073" s="5" t="s">
        <v>12</v>
      </c>
      <c r="E8073" s="5" t="s">
        <v>13</v>
      </c>
    </row>
    <row r="8074" spans="1:5" x14ac:dyDescent="0.25">
      <c r="A8074" s="5">
        <f>8066</f>
      </c>
      <c r="B8074" s="5" t="s">
        <v>8076</v>
      </c>
      <c r="C8074" s="5" t="s">
        <v>11</v>
      </c>
      <c r="D8074" s="5" t="s">
        <v>12</v>
      </c>
      <c r="E8074" s="5" t="s">
        <v>13</v>
      </c>
    </row>
    <row r="8075" spans="1:5" x14ac:dyDescent="0.25">
      <c r="A8075" s="5">
        <f>8067</f>
      </c>
      <c r="B8075" s="5" t="s">
        <v>8077</v>
      </c>
      <c r="C8075" s="5" t="s">
        <v>11</v>
      </c>
      <c r="D8075" s="5" t="s">
        <v>12</v>
      </c>
      <c r="E8075" s="5" t="s">
        <v>13</v>
      </c>
    </row>
    <row r="8076" spans="1:5" x14ac:dyDescent="0.25">
      <c r="A8076" s="5">
        <f>8068</f>
      </c>
      <c r="B8076" s="5" t="s">
        <v>8078</v>
      </c>
      <c r="C8076" s="5" t="s">
        <v>11</v>
      </c>
      <c r="D8076" s="5" t="s">
        <v>12</v>
      </c>
      <c r="E8076" s="5" t="s">
        <v>13</v>
      </c>
    </row>
    <row r="8077" spans="1:5" x14ac:dyDescent="0.25">
      <c r="A8077" s="5">
        <f>8069</f>
      </c>
      <c r="B8077" s="5" t="s">
        <v>8079</v>
      </c>
      <c r="C8077" s="5" t="s">
        <v>11</v>
      </c>
      <c r="D8077" s="5" t="s">
        <v>12</v>
      </c>
      <c r="E8077" s="5" t="s">
        <v>13</v>
      </c>
    </row>
    <row r="8078" spans="1:5" x14ac:dyDescent="0.25">
      <c r="A8078" s="5">
        <f>8070</f>
      </c>
      <c r="B8078" s="5" t="s">
        <v>8080</v>
      </c>
      <c r="C8078" s="5" t="s">
        <v>11</v>
      </c>
      <c r="D8078" s="5" t="s">
        <v>12</v>
      </c>
      <c r="E8078" s="5" t="s">
        <v>13</v>
      </c>
    </row>
    <row r="8079" spans="1:5" x14ac:dyDescent="0.25">
      <c r="A8079" s="5">
        <f>8071</f>
      </c>
      <c r="B8079" s="5" t="s">
        <v>8081</v>
      </c>
      <c r="C8079" s="5" t="s">
        <v>11</v>
      </c>
      <c r="D8079" s="5" t="s">
        <v>12</v>
      </c>
      <c r="E8079" s="5" t="s">
        <v>13</v>
      </c>
    </row>
    <row r="8080" spans="1:5" x14ac:dyDescent="0.25">
      <c r="A8080" s="5">
        <f>8072</f>
      </c>
      <c r="B8080" s="5" t="s">
        <v>8082</v>
      </c>
      <c r="C8080" s="5" t="s">
        <v>11</v>
      </c>
      <c r="D8080" s="5" t="s">
        <v>12</v>
      </c>
      <c r="E8080" s="5" t="s">
        <v>13</v>
      </c>
    </row>
    <row r="8081" spans="1:5" x14ac:dyDescent="0.25">
      <c r="A8081" s="5">
        <f>8073</f>
      </c>
      <c r="B8081" s="5" t="s">
        <v>8083</v>
      </c>
      <c r="C8081" s="5" t="s">
        <v>11</v>
      </c>
      <c r="D8081" s="5" t="s">
        <v>12</v>
      </c>
      <c r="E8081" s="5" t="s">
        <v>13</v>
      </c>
    </row>
    <row r="8082" spans="1:5" x14ac:dyDescent="0.25">
      <c r="A8082" s="5">
        <f>8074</f>
      </c>
      <c r="B8082" s="5" t="s">
        <v>8084</v>
      </c>
      <c r="C8082" s="5" t="s">
        <v>11</v>
      </c>
      <c r="D8082" s="5" t="s">
        <v>12</v>
      </c>
      <c r="E8082" s="5" t="s">
        <v>13</v>
      </c>
    </row>
    <row r="8083" spans="1:5" x14ac:dyDescent="0.25">
      <c r="A8083" s="5">
        <f>8075</f>
      </c>
      <c r="B8083" s="5" t="s">
        <v>8085</v>
      </c>
      <c r="C8083" s="5" t="s">
        <v>11</v>
      </c>
      <c r="D8083" s="5" t="s">
        <v>12</v>
      </c>
      <c r="E8083" s="5" t="s">
        <v>13</v>
      </c>
    </row>
    <row r="8084" spans="1:5" x14ac:dyDescent="0.25">
      <c r="A8084" s="5">
        <f>8076</f>
      </c>
      <c r="B8084" s="5" t="s">
        <v>8086</v>
      </c>
      <c r="C8084" s="5" t="s">
        <v>11</v>
      </c>
      <c r="D8084" s="5" t="s">
        <v>12</v>
      </c>
      <c r="E8084" s="5" t="s">
        <v>13</v>
      </c>
    </row>
    <row r="8085" spans="1:5" x14ac:dyDescent="0.25">
      <c r="A8085" s="5">
        <f>8077</f>
      </c>
      <c r="B8085" s="5" t="s">
        <v>8087</v>
      </c>
      <c r="C8085" s="5" t="s">
        <v>11</v>
      </c>
      <c r="D8085" s="5" t="s">
        <v>12</v>
      </c>
      <c r="E8085" s="5" t="s">
        <v>13</v>
      </c>
    </row>
    <row r="8086" spans="1:5" x14ac:dyDescent="0.25">
      <c r="A8086" s="5">
        <f>8078</f>
      </c>
      <c r="B8086" s="5" t="s">
        <v>8088</v>
      </c>
      <c r="C8086" s="5" t="s">
        <v>11</v>
      </c>
      <c r="D8086" s="5" t="s">
        <v>12</v>
      </c>
      <c r="E8086" s="5" t="s">
        <v>13</v>
      </c>
    </row>
    <row r="8087" spans="1:5" x14ac:dyDescent="0.25">
      <c r="A8087" s="5">
        <f>8079</f>
      </c>
      <c r="B8087" s="5" t="s">
        <v>8089</v>
      </c>
      <c r="C8087" s="5" t="s">
        <v>11</v>
      </c>
      <c r="D8087" s="5" t="s">
        <v>12</v>
      </c>
      <c r="E8087" s="5" t="s">
        <v>13</v>
      </c>
    </row>
    <row r="8088" spans="1:5" x14ac:dyDescent="0.25">
      <c r="A8088" s="5">
        <f>8080</f>
      </c>
      <c r="B8088" s="5" t="s">
        <v>8090</v>
      </c>
      <c r="C8088" s="5" t="s">
        <v>11</v>
      </c>
      <c r="D8088" s="5" t="s">
        <v>12</v>
      </c>
      <c r="E8088" s="5" t="s">
        <v>13</v>
      </c>
    </row>
    <row r="8089" spans="1:5" x14ac:dyDescent="0.25">
      <c r="A8089" s="5">
        <f>8081</f>
      </c>
      <c r="B8089" s="5" t="s">
        <v>8091</v>
      </c>
      <c r="C8089" s="5" t="s">
        <v>11</v>
      </c>
      <c r="D8089" s="5" t="s">
        <v>12</v>
      </c>
      <c r="E8089" s="5" t="s">
        <v>13</v>
      </c>
    </row>
    <row r="8090" spans="1:5" x14ac:dyDescent="0.25">
      <c r="A8090" s="5">
        <f>8082</f>
      </c>
      <c r="B8090" s="5" t="s">
        <v>8092</v>
      </c>
      <c r="C8090" s="5" t="s">
        <v>11</v>
      </c>
      <c r="D8090" s="5" t="s">
        <v>12</v>
      </c>
      <c r="E8090" s="5" t="s">
        <v>13</v>
      </c>
    </row>
    <row r="8091" spans="1:5" x14ac:dyDescent="0.25">
      <c r="A8091" s="5">
        <f>8083</f>
      </c>
      <c r="B8091" s="5" t="s">
        <v>8093</v>
      </c>
      <c r="C8091" s="5" t="s">
        <v>11</v>
      </c>
      <c r="D8091" s="5" t="s">
        <v>12</v>
      </c>
      <c r="E8091" s="5" t="s">
        <v>13</v>
      </c>
    </row>
    <row r="8092" spans="1:5" x14ac:dyDescent="0.25">
      <c r="A8092" s="5">
        <f>8084</f>
      </c>
      <c r="B8092" s="5" t="s">
        <v>8094</v>
      </c>
      <c r="C8092" s="5" t="s">
        <v>11</v>
      </c>
      <c r="D8092" s="5" t="s">
        <v>12</v>
      </c>
      <c r="E8092" s="5" t="s">
        <v>13</v>
      </c>
    </row>
    <row r="8093" spans="1:5" x14ac:dyDescent="0.25">
      <c r="A8093" s="5">
        <f>8085</f>
      </c>
      <c r="B8093" s="5" t="s">
        <v>8095</v>
      </c>
      <c r="C8093" s="5" t="s">
        <v>11</v>
      </c>
      <c r="D8093" s="5" t="s">
        <v>12</v>
      </c>
      <c r="E8093" s="5" t="s">
        <v>13</v>
      </c>
    </row>
    <row r="8094" spans="1:5" x14ac:dyDescent="0.25">
      <c r="A8094" s="5">
        <f>8086</f>
      </c>
      <c r="B8094" s="5" t="s">
        <v>8096</v>
      </c>
      <c r="C8094" s="5" t="s">
        <v>11</v>
      </c>
      <c r="D8094" s="5" t="s">
        <v>12</v>
      </c>
      <c r="E8094" s="5" t="s">
        <v>13</v>
      </c>
    </row>
    <row r="8095" spans="1:5" x14ac:dyDescent="0.25">
      <c r="A8095" s="5">
        <f>8087</f>
      </c>
      <c r="B8095" s="5" t="s">
        <v>8097</v>
      </c>
      <c r="C8095" s="5" t="s">
        <v>11</v>
      </c>
      <c r="D8095" s="5" t="s">
        <v>12</v>
      </c>
      <c r="E8095" s="5" t="s">
        <v>13</v>
      </c>
    </row>
    <row r="8096" spans="1:5" x14ac:dyDescent="0.25">
      <c r="A8096" s="5">
        <f>8088</f>
      </c>
      <c r="B8096" s="5" t="s">
        <v>8098</v>
      </c>
      <c r="C8096" s="5" t="s">
        <v>11</v>
      </c>
      <c r="D8096" s="5" t="s">
        <v>12</v>
      </c>
      <c r="E8096" s="5" t="s">
        <v>13</v>
      </c>
    </row>
    <row r="8097" spans="1:5" x14ac:dyDescent="0.25">
      <c r="A8097" s="5">
        <f>8089</f>
      </c>
      <c r="B8097" s="5" t="s">
        <v>8099</v>
      </c>
      <c r="C8097" s="5" t="s">
        <v>11</v>
      </c>
      <c r="D8097" s="5" t="s">
        <v>12</v>
      </c>
      <c r="E8097" s="5" t="s">
        <v>13</v>
      </c>
    </row>
    <row r="8098" spans="1:5" x14ac:dyDescent="0.25">
      <c r="A8098" s="5">
        <f>8090</f>
      </c>
      <c r="B8098" s="5" t="s">
        <v>8100</v>
      </c>
      <c r="C8098" s="5" t="s">
        <v>11</v>
      </c>
      <c r="D8098" s="5" t="s">
        <v>12</v>
      </c>
      <c r="E8098" s="5" t="s">
        <v>13</v>
      </c>
    </row>
    <row r="8099" spans="1:5" x14ac:dyDescent="0.25">
      <c r="A8099" s="5">
        <f>8091</f>
      </c>
      <c r="B8099" s="5" t="s">
        <v>8101</v>
      </c>
      <c r="C8099" s="5" t="s">
        <v>11</v>
      </c>
      <c r="D8099" s="5" t="s">
        <v>12</v>
      </c>
      <c r="E8099" s="5" t="s">
        <v>13</v>
      </c>
    </row>
    <row r="8100" spans="1:5" x14ac:dyDescent="0.25">
      <c r="A8100" s="5">
        <f>8092</f>
      </c>
      <c r="B8100" s="5" t="s">
        <v>8102</v>
      </c>
      <c r="C8100" s="5" t="s">
        <v>11</v>
      </c>
      <c r="D8100" s="5" t="s">
        <v>12</v>
      </c>
      <c r="E8100" s="5" t="s">
        <v>13</v>
      </c>
    </row>
    <row r="8101" spans="1:5" x14ac:dyDescent="0.25">
      <c r="A8101" s="5">
        <f>8093</f>
      </c>
      <c r="B8101" s="5" t="s">
        <v>8103</v>
      </c>
      <c r="C8101" s="5" t="s">
        <v>11</v>
      </c>
      <c r="D8101" s="5" t="s">
        <v>12</v>
      </c>
      <c r="E8101" s="5" t="s">
        <v>13</v>
      </c>
    </row>
    <row r="8102" spans="1:5" x14ac:dyDescent="0.25">
      <c r="A8102" s="5">
        <f>8094</f>
      </c>
      <c r="B8102" s="5" t="s">
        <v>8104</v>
      </c>
      <c r="C8102" s="5" t="s">
        <v>11</v>
      </c>
      <c r="D8102" s="5" t="s">
        <v>12</v>
      </c>
      <c r="E8102" s="5" t="s">
        <v>13</v>
      </c>
    </row>
    <row r="8103" spans="1:5" x14ac:dyDescent="0.25">
      <c r="A8103" s="5">
        <f>8095</f>
      </c>
      <c r="B8103" s="5" t="s">
        <v>8105</v>
      </c>
      <c r="C8103" s="5" t="s">
        <v>11</v>
      </c>
      <c r="D8103" s="5" t="s">
        <v>12</v>
      </c>
      <c r="E8103" s="5" t="s">
        <v>13</v>
      </c>
    </row>
    <row r="8104" spans="1:5" x14ac:dyDescent="0.25">
      <c r="A8104" s="5">
        <f>8096</f>
      </c>
      <c r="B8104" s="5" t="s">
        <v>8106</v>
      </c>
      <c r="C8104" s="5" t="s">
        <v>11</v>
      </c>
      <c r="D8104" s="5" t="s">
        <v>12</v>
      </c>
      <c r="E8104" s="5" t="s">
        <v>13</v>
      </c>
    </row>
    <row r="8105" spans="1:5" x14ac:dyDescent="0.25">
      <c r="A8105" s="5">
        <f>8097</f>
      </c>
      <c r="B8105" s="5" t="s">
        <v>8107</v>
      </c>
      <c r="C8105" s="5" t="s">
        <v>11</v>
      </c>
      <c r="D8105" s="5" t="s">
        <v>12</v>
      </c>
      <c r="E8105" s="5" t="s">
        <v>13</v>
      </c>
    </row>
    <row r="8106" spans="1:5" x14ac:dyDescent="0.25">
      <c r="A8106" s="5">
        <f>8098</f>
      </c>
      <c r="B8106" s="5" t="s">
        <v>8108</v>
      </c>
      <c r="C8106" s="5" t="s">
        <v>11</v>
      </c>
      <c r="D8106" s="5" t="s">
        <v>12</v>
      </c>
      <c r="E8106" s="5" t="s">
        <v>13</v>
      </c>
    </row>
    <row r="8107" spans="1:5" x14ac:dyDescent="0.25">
      <c r="A8107" s="5">
        <f>8099</f>
      </c>
      <c r="B8107" s="5" t="s">
        <v>8109</v>
      </c>
      <c r="C8107" s="5" t="s">
        <v>11</v>
      </c>
      <c r="D8107" s="5" t="s">
        <v>12</v>
      </c>
      <c r="E8107" s="5" t="s">
        <v>13</v>
      </c>
    </row>
    <row r="8108" spans="1:5" x14ac:dyDescent="0.25">
      <c r="A8108" s="5">
        <f>8100</f>
      </c>
      <c r="B8108" s="5" t="s">
        <v>8110</v>
      </c>
      <c r="C8108" s="5" t="s">
        <v>11</v>
      </c>
      <c r="D8108" s="5" t="s">
        <v>12</v>
      </c>
      <c r="E8108" s="5" t="s">
        <v>13</v>
      </c>
    </row>
    <row r="8109" spans="1:5" x14ac:dyDescent="0.25">
      <c r="A8109" s="5">
        <f>8101</f>
      </c>
      <c r="B8109" s="5" t="s">
        <v>8111</v>
      </c>
      <c r="C8109" s="5" t="s">
        <v>11</v>
      </c>
      <c r="D8109" s="5" t="s">
        <v>12</v>
      </c>
      <c r="E8109" s="5" t="s">
        <v>13</v>
      </c>
    </row>
    <row r="8110" spans="1:5" x14ac:dyDescent="0.25">
      <c r="A8110" s="5">
        <f>8102</f>
      </c>
      <c r="B8110" s="5" t="s">
        <v>8112</v>
      </c>
      <c r="C8110" s="5" t="s">
        <v>11</v>
      </c>
      <c r="D8110" s="5" t="s">
        <v>12</v>
      </c>
      <c r="E8110" s="5" t="s">
        <v>13</v>
      </c>
    </row>
    <row r="8111" spans="1:5" x14ac:dyDescent="0.25">
      <c r="A8111" s="5">
        <f>8103</f>
      </c>
      <c r="B8111" s="5" t="s">
        <v>8113</v>
      </c>
      <c r="C8111" s="5" t="s">
        <v>11</v>
      </c>
      <c r="D8111" s="5" t="s">
        <v>12</v>
      </c>
      <c r="E8111" s="5" t="s">
        <v>13</v>
      </c>
    </row>
    <row r="8112" spans="1:5" x14ac:dyDescent="0.25">
      <c r="A8112" s="5">
        <f>8104</f>
      </c>
      <c r="B8112" s="5" t="s">
        <v>8114</v>
      </c>
      <c r="C8112" s="5" t="s">
        <v>11</v>
      </c>
      <c r="D8112" s="5" t="s">
        <v>12</v>
      </c>
      <c r="E8112" s="5" t="s">
        <v>13</v>
      </c>
    </row>
    <row r="8113" spans="1:5" x14ac:dyDescent="0.25">
      <c r="A8113" s="5">
        <f>8105</f>
      </c>
      <c r="B8113" s="5" t="s">
        <v>8115</v>
      </c>
      <c r="C8113" s="5" t="s">
        <v>11</v>
      </c>
      <c r="D8113" s="5" t="s">
        <v>12</v>
      </c>
      <c r="E8113" s="5" t="s">
        <v>13</v>
      </c>
    </row>
    <row r="8114" spans="1:5" x14ac:dyDescent="0.25">
      <c r="A8114" s="5">
        <f>8106</f>
      </c>
      <c r="B8114" s="5" t="s">
        <v>8116</v>
      </c>
      <c r="C8114" s="5" t="s">
        <v>11</v>
      </c>
      <c r="D8114" s="5" t="s">
        <v>12</v>
      </c>
      <c r="E8114" s="5" t="s">
        <v>13</v>
      </c>
    </row>
    <row r="8115" spans="1:5" x14ac:dyDescent="0.25">
      <c r="A8115" s="5">
        <f>8107</f>
      </c>
      <c r="B8115" s="5" t="s">
        <v>8117</v>
      </c>
      <c r="C8115" s="5" t="s">
        <v>11</v>
      </c>
      <c r="D8115" s="5" t="s">
        <v>12</v>
      </c>
      <c r="E8115" s="5" t="s">
        <v>13</v>
      </c>
    </row>
    <row r="8116" spans="1:5" x14ac:dyDescent="0.25">
      <c r="A8116" s="5">
        <f>8108</f>
      </c>
      <c r="B8116" s="5" t="s">
        <v>8118</v>
      </c>
      <c r="C8116" s="5" t="s">
        <v>11</v>
      </c>
      <c r="D8116" s="5" t="s">
        <v>12</v>
      </c>
      <c r="E8116" s="5" t="s">
        <v>13</v>
      </c>
    </row>
    <row r="8117" spans="1:5" x14ac:dyDescent="0.25">
      <c r="A8117" s="5">
        <f>8109</f>
      </c>
      <c r="B8117" s="5" t="s">
        <v>8119</v>
      </c>
      <c r="C8117" s="5" t="s">
        <v>11</v>
      </c>
      <c r="D8117" s="5" t="s">
        <v>12</v>
      </c>
      <c r="E8117" s="5" t="s">
        <v>13</v>
      </c>
    </row>
    <row r="8118" spans="1:5" x14ac:dyDescent="0.25">
      <c r="A8118" s="5">
        <f>8110</f>
      </c>
      <c r="B8118" s="5" t="s">
        <v>8120</v>
      </c>
      <c r="C8118" s="5" t="s">
        <v>11</v>
      </c>
      <c r="D8118" s="5" t="s">
        <v>12</v>
      </c>
      <c r="E8118" s="5" t="s">
        <v>13</v>
      </c>
    </row>
    <row r="8119" spans="1:5" x14ac:dyDescent="0.25">
      <c r="A8119" s="5">
        <f>8111</f>
      </c>
      <c r="B8119" s="5" t="s">
        <v>8121</v>
      </c>
      <c r="C8119" s="5" t="s">
        <v>11</v>
      </c>
      <c r="D8119" s="5" t="s">
        <v>12</v>
      </c>
      <c r="E8119" s="5" t="s">
        <v>13</v>
      </c>
    </row>
    <row r="8120" spans="1:5" x14ac:dyDescent="0.25">
      <c r="A8120" s="5">
        <f>8112</f>
      </c>
      <c r="B8120" s="5" t="s">
        <v>8122</v>
      </c>
      <c r="C8120" s="5" t="s">
        <v>11</v>
      </c>
      <c r="D8120" s="5" t="s">
        <v>12</v>
      </c>
      <c r="E8120" s="5" t="s">
        <v>13</v>
      </c>
    </row>
    <row r="8121" spans="1:5" x14ac:dyDescent="0.25">
      <c r="A8121" s="5">
        <f>8113</f>
      </c>
      <c r="B8121" s="5" t="s">
        <v>8123</v>
      </c>
      <c r="C8121" s="5" t="s">
        <v>11</v>
      </c>
      <c r="D8121" s="5" t="s">
        <v>12</v>
      </c>
      <c r="E8121" s="5" t="s">
        <v>13</v>
      </c>
    </row>
    <row r="8122" spans="1:5" x14ac:dyDescent="0.25">
      <c r="A8122" s="5">
        <f>8114</f>
      </c>
      <c r="B8122" s="5" t="s">
        <v>8124</v>
      </c>
      <c r="C8122" s="5" t="s">
        <v>11</v>
      </c>
      <c r="D8122" s="5" t="s">
        <v>12</v>
      </c>
      <c r="E8122" s="5" t="s">
        <v>13</v>
      </c>
    </row>
    <row r="8123" spans="1:5" x14ac:dyDescent="0.25">
      <c r="A8123" s="5">
        <f>8115</f>
      </c>
      <c r="B8123" s="5" t="s">
        <v>8125</v>
      </c>
      <c r="C8123" s="5" t="s">
        <v>11</v>
      </c>
      <c r="D8123" s="5" t="s">
        <v>12</v>
      </c>
      <c r="E8123" s="5" t="s">
        <v>13</v>
      </c>
    </row>
    <row r="8124" spans="1:5" x14ac:dyDescent="0.25">
      <c r="A8124" s="5">
        <f>8116</f>
      </c>
      <c r="B8124" s="5" t="s">
        <v>8126</v>
      </c>
      <c r="C8124" s="5" t="s">
        <v>11</v>
      </c>
      <c r="D8124" s="5" t="s">
        <v>12</v>
      </c>
      <c r="E8124" s="5" t="s">
        <v>13</v>
      </c>
    </row>
    <row r="8125" spans="1:5" x14ac:dyDescent="0.25">
      <c r="A8125" s="5">
        <f>8117</f>
      </c>
      <c r="B8125" s="5" t="s">
        <v>8127</v>
      </c>
      <c r="C8125" s="5" t="s">
        <v>11</v>
      </c>
      <c r="D8125" s="5" t="s">
        <v>12</v>
      </c>
      <c r="E8125" s="5" t="s">
        <v>13</v>
      </c>
    </row>
    <row r="8126" spans="1:5" x14ac:dyDescent="0.25">
      <c r="A8126" s="5">
        <f>8118</f>
      </c>
      <c r="B8126" s="5" t="s">
        <v>8128</v>
      </c>
      <c r="C8126" s="5" t="s">
        <v>11</v>
      </c>
      <c r="D8126" s="5" t="s">
        <v>12</v>
      </c>
      <c r="E8126" s="5" t="s">
        <v>13</v>
      </c>
    </row>
    <row r="8127" spans="1:5" x14ac:dyDescent="0.25">
      <c r="A8127" s="5">
        <f>8119</f>
      </c>
      <c r="B8127" s="5" t="s">
        <v>8129</v>
      </c>
      <c r="C8127" s="5" t="s">
        <v>11</v>
      </c>
      <c r="D8127" s="5" t="s">
        <v>12</v>
      </c>
      <c r="E8127" s="5" t="s">
        <v>13</v>
      </c>
    </row>
    <row r="8128" spans="1:5" x14ac:dyDescent="0.25">
      <c r="A8128" s="5">
        <f>8120</f>
      </c>
      <c r="B8128" s="5" t="s">
        <v>8130</v>
      </c>
      <c r="C8128" s="5" t="s">
        <v>11</v>
      </c>
      <c r="D8128" s="5" t="s">
        <v>12</v>
      </c>
      <c r="E8128" s="5" t="s">
        <v>13</v>
      </c>
    </row>
    <row r="8129" spans="1:5" x14ac:dyDescent="0.25">
      <c r="A8129" s="5">
        <f>8121</f>
      </c>
      <c r="B8129" s="5" t="s">
        <v>8131</v>
      </c>
      <c r="C8129" s="5" t="s">
        <v>11</v>
      </c>
      <c r="D8129" s="5" t="s">
        <v>12</v>
      </c>
      <c r="E8129" s="5" t="s">
        <v>13</v>
      </c>
    </row>
    <row r="8130" spans="1:5" x14ac:dyDescent="0.25">
      <c r="A8130" s="5">
        <f>8122</f>
      </c>
      <c r="B8130" s="5" t="s">
        <v>8132</v>
      </c>
      <c r="C8130" s="5" t="s">
        <v>11</v>
      </c>
      <c r="D8130" s="5" t="s">
        <v>12</v>
      </c>
      <c r="E8130" s="5" t="s">
        <v>13</v>
      </c>
    </row>
    <row r="8131" spans="1:5" x14ac:dyDescent="0.25">
      <c r="A8131" s="5">
        <f>8123</f>
      </c>
      <c r="B8131" s="5" t="s">
        <v>8133</v>
      </c>
      <c r="C8131" s="5" t="s">
        <v>11</v>
      </c>
      <c r="D8131" s="5" t="s">
        <v>12</v>
      </c>
      <c r="E8131" s="5" t="s">
        <v>13</v>
      </c>
    </row>
    <row r="8132" spans="1:5" x14ac:dyDescent="0.25">
      <c r="A8132" s="5">
        <f>8124</f>
      </c>
      <c r="B8132" s="5" t="s">
        <v>8134</v>
      </c>
      <c r="C8132" s="5" t="s">
        <v>11</v>
      </c>
      <c r="D8132" s="5" t="s">
        <v>12</v>
      </c>
      <c r="E8132" s="5" t="s">
        <v>13</v>
      </c>
    </row>
    <row r="8133" spans="1:5" x14ac:dyDescent="0.25">
      <c r="A8133" s="5">
        <f>8125</f>
      </c>
      <c r="B8133" s="5" t="s">
        <v>8135</v>
      </c>
      <c r="C8133" s="5" t="s">
        <v>11</v>
      </c>
      <c r="D8133" s="5" t="s">
        <v>12</v>
      </c>
      <c r="E8133" s="5" t="s">
        <v>13</v>
      </c>
    </row>
    <row r="8134" spans="1:5" x14ac:dyDescent="0.25">
      <c r="A8134" s="5">
        <f>8126</f>
      </c>
      <c r="B8134" s="5" t="s">
        <v>8136</v>
      </c>
      <c r="C8134" s="5" t="s">
        <v>11</v>
      </c>
      <c r="D8134" s="5" t="s">
        <v>12</v>
      </c>
      <c r="E8134" s="5" t="s">
        <v>13</v>
      </c>
    </row>
    <row r="8135" spans="1:5" x14ac:dyDescent="0.25">
      <c r="A8135" s="5">
        <f>8127</f>
      </c>
      <c r="B8135" s="5" t="s">
        <v>8137</v>
      </c>
      <c r="C8135" s="5" t="s">
        <v>11</v>
      </c>
      <c r="D8135" s="5" t="s">
        <v>12</v>
      </c>
      <c r="E8135" s="5" t="s">
        <v>13</v>
      </c>
    </row>
    <row r="8136" spans="1:5" x14ac:dyDescent="0.25">
      <c r="A8136" s="5">
        <f>8128</f>
      </c>
      <c r="B8136" s="5" t="s">
        <v>8138</v>
      </c>
      <c r="C8136" s="5" t="s">
        <v>11</v>
      </c>
      <c r="D8136" s="5" t="s">
        <v>12</v>
      </c>
      <c r="E8136" s="5" t="s">
        <v>13</v>
      </c>
    </row>
    <row r="8137" spans="1:5" x14ac:dyDescent="0.25">
      <c r="A8137" s="5">
        <f>8129</f>
      </c>
      <c r="B8137" s="5" t="s">
        <v>8139</v>
      </c>
      <c r="C8137" s="5" t="s">
        <v>11</v>
      </c>
      <c r="D8137" s="5" t="s">
        <v>12</v>
      </c>
      <c r="E8137" s="5" t="s">
        <v>13</v>
      </c>
    </row>
    <row r="8138" spans="1:5" x14ac:dyDescent="0.25">
      <c r="A8138" s="5">
        <f>8130</f>
      </c>
      <c r="B8138" s="5" t="s">
        <v>8140</v>
      </c>
      <c r="C8138" s="5" t="s">
        <v>11</v>
      </c>
      <c r="D8138" s="5" t="s">
        <v>12</v>
      </c>
      <c r="E8138" s="5" t="s">
        <v>13</v>
      </c>
    </row>
    <row r="8139" spans="1:5" x14ac:dyDescent="0.25">
      <c r="A8139" s="5">
        <f>8131</f>
      </c>
      <c r="B8139" s="5" t="s">
        <v>8141</v>
      </c>
      <c r="C8139" s="5" t="s">
        <v>11</v>
      </c>
      <c r="D8139" s="5" t="s">
        <v>12</v>
      </c>
      <c r="E8139" s="5" t="s">
        <v>13</v>
      </c>
    </row>
    <row r="8140" spans="1:5" x14ac:dyDescent="0.25">
      <c r="A8140" s="5">
        <f>8132</f>
      </c>
      <c r="B8140" s="5" t="s">
        <v>8142</v>
      </c>
      <c r="C8140" s="5" t="s">
        <v>11</v>
      </c>
      <c r="D8140" s="5" t="s">
        <v>12</v>
      </c>
      <c r="E8140" s="5" t="s">
        <v>13</v>
      </c>
    </row>
    <row r="8141" spans="1:5" x14ac:dyDescent="0.25">
      <c r="A8141" s="5">
        <f>8133</f>
      </c>
      <c r="B8141" s="5" t="s">
        <v>8143</v>
      </c>
      <c r="C8141" s="5" t="s">
        <v>11</v>
      </c>
      <c r="D8141" s="5" t="s">
        <v>12</v>
      </c>
      <c r="E8141" s="5" t="s">
        <v>13</v>
      </c>
    </row>
    <row r="8142" spans="1:5" x14ac:dyDescent="0.25">
      <c r="A8142" s="5">
        <f>8134</f>
      </c>
      <c r="B8142" s="5" t="s">
        <v>8144</v>
      </c>
      <c r="C8142" s="5" t="s">
        <v>11</v>
      </c>
      <c r="D8142" s="5" t="s">
        <v>12</v>
      </c>
      <c r="E8142" s="5" t="s">
        <v>13</v>
      </c>
    </row>
    <row r="8143" spans="1:5" x14ac:dyDescent="0.25">
      <c r="A8143" s="5">
        <f>8135</f>
      </c>
      <c r="B8143" s="5" t="s">
        <v>8145</v>
      </c>
      <c r="C8143" s="5" t="s">
        <v>11</v>
      </c>
      <c r="D8143" s="5" t="s">
        <v>12</v>
      </c>
      <c r="E8143" s="5" t="s">
        <v>13</v>
      </c>
    </row>
    <row r="8144" spans="1:5" x14ac:dyDescent="0.25">
      <c r="A8144" s="5">
        <f>8136</f>
      </c>
      <c r="B8144" s="5" t="s">
        <v>8146</v>
      </c>
      <c r="C8144" s="5" t="s">
        <v>11</v>
      </c>
      <c r="D8144" s="5" t="s">
        <v>12</v>
      </c>
      <c r="E8144" s="5" t="s">
        <v>13</v>
      </c>
    </row>
    <row r="8145" spans="1:5" x14ac:dyDescent="0.25">
      <c r="A8145" s="5">
        <f>8137</f>
      </c>
      <c r="B8145" s="5" t="s">
        <v>8147</v>
      </c>
      <c r="C8145" s="5" t="s">
        <v>11</v>
      </c>
      <c r="D8145" s="5" t="s">
        <v>12</v>
      </c>
      <c r="E8145" s="5" t="s">
        <v>13</v>
      </c>
    </row>
    <row r="8146" spans="1:5" x14ac:dyDescent="0.25">
      <c r="A8146" s="5">
        <f>8138</f>
      </c>
      <c r="B8146" s="5" t="s">
        <v>8148</v>
      </c>
      <c r="C8146" s="5" t="s">
        <v>11</v>
      </c>
      <c r="D8146" s="5" t="s">
        <v>12</v>
      </c>
      <c r="E8146" s="5" t="s">
        <v>13</v>
      </c>
    </row>
    <row r="8147" spans="1:5" x14ac:dyDescent="0.25">
      <c r="A8147" s="5">
        <f>8139</f>
      </c>
      <c r="B8147" s="5" t="s">
        <v>8149</v>
      </c>
      <c r="C8147" s="5" t="s">
        <v>11</v>
      </c>
      <c r="D8147" s="5" t="s">
        <v>12</v>
      </c>
      <c r="E8147" s="5" t="s">
        <v>13</v>
      </c>
    </row>
    <row r="8148" spans="1:5" x14ac:dyDescent="0.25">
      <c r="A8148" s="5">
        <f>8140</f>
      </c>
      <c r="B8148" s="5" t="s">
        <v>8150</v>
      </c>
      <c r="C8148" s="5" t="s">
        <v>11</v>
      </c>
      <c r="D8148" s="5" t="s">
        <v>12</v>
      </c>
      <c r="E8148" s="5" t="s">
        <v>13</v>
      </c>
    </row>
    <row r="8149" spans="1:5" x14ac:dyDescent="0.25">
      <c r="A8149" s="5">
        <f>8141</f>
      </c>
      <c r="B8149" s="5" t="s">
        <v>8151</v>
      </c>
      <c r="C8149" s="5" t="s">
        <v>11</v>
      </c>
      <c r="D8149" s="5" t="s">
        <v>12</v>
      </c>
      <c r="E8149" s="5" t="s">
        <v>13</v>
      </c>
    </row>
    <row r="8150" spans="1:5" x14ac:dyDescent="0.25">
      <c r="A8150" s="5">
        <f>8142</f>
      </c>
      <c r="B8150" s="5" t="s">
        <v>8152</v>
      </c>
      <c r="C8150" s="5" t="s">
        <v>11</v>
      </c>
      <c r="D8150" s="5" t="s">
        <v>12</v>
      </c>
      <c r="E8150" s="5" t="s">
        <v>13</v>
      </c>
    </row>
    <row r="8151" spans="1:5" x14ac:dyDescent="0.25">
      <c r="A8151" s="5">
        <f>8143</f>
      </c>
      <c r="B8151" s="5" t="s">
        <v>8153</v>
      </c>
      <c r="C8151" s="5" t="s">
        <v>11</v>
      </c>
      <c r="D8151" s="5" t="s">
        <v>12</v>
      </c>
      <c r="E8151" s="5" t="s">
        <v>13</v>
      </c>
    </row>
    <row r="8152" spans="1:5" x14ac:dyDescent="0.25">
      <c r="A8152" s="5">
        <f>8144</f>
      </c>
      <c r="B8152" s="5" t="s">
        <v>8154</v>
      </c>
      <c r="C8152" s="5" t="s">
        <v>11</v>
      </c>
      <c r="D8152" s="5" t="s">
        <v>12</v>
      </c>
      <c r="E8152" s="5" t="s">
        <v>13</v>
      </c>
    </row>
    <row r="8153" spans="1:5" x14ac:dyDescent="0.25">
      <c r="A8153" s="5">
        <f>8145</f>
      </c>
      <c r="B8153" s="5" t="s">
        <v>8155</v>
      </c>
      <c r="C8153" s="5" t="s">
        <v>11</v>
      </c>
      <c r="D8153" s="5" t="s">
        <v>12</v>
      </c>
      <c r="E8153" s="5" t="s">
        <v>13</v>
      </c>
    </row>
    <row r="8154" spans="1:5" x14ac:dyDescent="0.25">
      <c r="A8154" s="5">
        <f>8146</f>
      </c>
      <c r="B8154" s="5" t="s">
        <v>8156</v>
      </c>
      <c r="C8154" s="5" t="s">
        <v>11</v>
      </c>
      <c r="D8154" s="5" t="s">
        <v>12</v>
      </c>
      <c r="E8154" s="5" t="s">
        <v>13</v>
      </c>
    </row>
    <row r="8155" spans="1:5" x14ac:dyDescent="0.25">
      <c r="A8155" s="5">
        <f>8147</f>
      </c>
      <c r="B8155" s="5" t="s">
        <v>8157</v>
      </c>
      <c r="C8155" s="5" t="s">
        <v>11</v>
      </c>
      <c r="D8155" s="5" t="s">
        <v>12</v>
      </c>
      <c r="E8155" s="5" t="s">
        <v>13</v>
      </c>
    </row>
    <row r="8156" spans="1:5" x14ac:dyDescent="0.25">
      <c r="A8156" s="5">
        <f>8148</f>
      </c>
      <c r="B8156" s="5" t="s">
        <v>8158</v>
      </c>
      <c r="C8156" s="5" t="s">
        <v>11</v>
      </c>
      <c r="D8156" s="5" t="s">
        <v>12</v>
      </c>
      <c r="E8156" s="5" t="s">
        <v>13</v>
      </c>
    </row>
    <row r="8157" spans="1:5" x14ac:dyDescent="0.25">
      <c r="A8157" s="5">
        <f>8149</f>
      </c>
      <c r="B8157" s="5" t="s">
        <v>8159</v>
      </c>
      <c r="C8157" s="5" t="s">
        <v>11</v>
      </c>
      <c r="D8157" s="5" t="s">
        <v>12</v>
      </c>
      <c r="E8157" s="5" t="s">
        <v>13</v>
      </c>
    </row>
    <row r="8158" spans="1:5" x14ac:dyDescent="0.25">
      <c r="A8158" s="5">
        <f>8150</f>
      </c>
      <c r="B8158" s="5" t="s">
        <v>8160</v>
      </c>
      <c r="C8158" s="5" t="s">
        <v>11</v>
      </c>
      <c r="D8158" s="5" t="s">
        <v>12</v>
      </c>
      <c r="E8158" s="5" t="s">
        <v>13</v>
      </c>
    </row>
    <row r="8159" spans="1:5" x14ac:dyDescent="0.25">
      <c r="A8159" s="5">
        <f>8151</f>
      </c>
      <c r="B8159" s="5" t="s">
        <v>8161</v>
      </c>
      <c r="C8159" s="5" t="s">
        <v>11</v>
      </c>
      <c r="D8159" s="5" t="s">
        <v>12</v>
      </c>
      <c r="E8159" s="5" t="s">
        <v>13</v>
      </c>
    </row>
    <row r="8160" spans="1:5" x14ac:dyDescent="0.25">
      <c r="A8160" s="5">
        <f>8152</f>
      </c>
      <c r="B8160" s="5" t="s">
        <v>8162</v>
      </c>
      <c r="C8160" s="5" t="s">
        <v>11</v>
      </c>
      <c r="D8160" s="5" t="s">
        <v>12</v>
      </c>
      <c r="E8160" s="5" t="s">
        <v>13</v>
      </c>
    </row>
    <row r="8161" spans="1:5" x14ac:dyDescent="0.25">
      <c r="A8161" s="5">
        <f>8153</f>
      </c>
      <c r="B8161" s="5" t="s">
        <v>8163</v>
      </c>
      <c r="C8161" s="5" t="s">
        <v>11</v>
      </c>
      <c r="D8161" s="5" t="s">
        <v>12</v>
      </c>
      <c r="E8161" s="5" t="s">
        <v>13</v>
      </c>
    </row>
    <row r="8162" spans="1:5" x14ac:dyDescent="0.25">
      <c r="A8162" s="5">
        <f>8154</f>
      </c>
      <c r="B8162" s="5" t="s">
        <v>8164</v>
      </c>
      <c r="C8162" s="5" t="s">
        <v>11</v>
      </c>
      <c r="D8162" s="5" t="s">
        <v>12</v>
      </c>
      <c r="E8162" s="5" t="s">
        <v>13</v>
      </c>
    </row>
    <row r="8163" spans="1:5" x14ac:dyDescent="0.25">
      <c r="A8163" s="5">
        <f>8155</f>
      </c>
      <c r="B8163" s="5" t="s">
        <v>8165</v>
      </c>
      <c r="C8163" s="5" t="s">
        <v>11</v>
      </c>
      <c r="D8163" s="5" t="s">
        <v>12</v>
      </c>
      <c r="E8163" s="5" t="s">
        <v>13</v>
      </c>
    </row>
    <row r="8164" spans="1:5" x14ac:dyDescent="0.25">
      <c r="A8164" s="5">
        <f>8156</f>
      </c>
      <c r="B8164" s="5" t="s">
        <v>8166</v>
      </c>
      <c r="C8164" s="5" t="s">
        <v>11</v>
      </c>
      <c r="D8164" s="5" t="s">
        <v>12</v>
      </c>
      <c r="E8164" s="5" t="s">
        <v>13</v>
      </c>
    </row>
    <row r="8165" spans="1:5" x14ac:dyDescent="0.25">
      <c r="A8165" s="5">
        <f>8157</f>
      </c>
      <c r="B8165" s="5" t="s">
        <v>8167</v>
      </c>
      <c r="C8165" s="5" t="s">
        <v>11</v>
      </c>
      <c r="D8165" s="5" t="s">
        <v>12</v>
      </c>
      <c r="E8165" s="5" t="s">
        <v>13</v>
      </c>
    </row>
    <row r="8166" spans="1:5" x14ac:dyDescent="0.25">
      <c r="A8166" s="5">
        <f>8158</f>
      </c>
      <c r="B8166" s="5" t="s">
        <v>8168</v>
      </c>
      <c r="C8166" s="5" t="s">
        <v>11</v>
      </c>
      <c r="D8166" s="5" t="s">
        <v>12</v>
      </c>
      <c r="E8166" s="5" t="s">
        <v>13</v>
      </c>
    </row>
    <row r="8167" spans="1:5" x14ac:dyDescent="0.25">
      <c r="A8167" s="5">
        <f>8159</f>
      </c>
      <c r="B8167" s="5" t="s">
        <v>8169</v>
      </c>
      <c r="C8167" s="5" t="s">
        <v>11</v>
      </c>
      <c r="D8167" s="5" t="s">
        <v>12</v>
      </c>
      <c r="E8167" s="5" t="s">
        <v>13</v>
      </c>
    </row>
    <row r="8168" spans="1:5" x14ac:dyDescent="0.25">
      <c r="A8168" s="5">
        <f>8160</f>
      </c>
      <c r="B8168" s="5" t="s">
        <v>8170</v>
      </c>
      <c r="C8168" s="5" t="s">
        <v>11</v>
      </c>
      <c r="D8168" s="5" t="s">
        <v>12</v>
      </c>
      <c r="E8168" s="5" t="s">
        <v>13</v>
      </c>
    </row>
    <row r="8169" spans="1:5" x14ac:dyDescent="0.25">
      <c r="A8169" s="5">
        <f>8161</f>
      </c>
      <c r="B8169" s="5" t="s">
        <v>8171</v>
      </c>
      <c r="C8169" s="5" t="s">
        <v>11</v>
      </c>
      <c r="D8169" s="5" t="s">
        <v>12</v>
      </c>
      <c r="E8169" s="5" t="s">
        <v>13</v>
      </c>
    </row>
    <row r="8170" spans="1:5" x14ac:dyDescent="0.25">
      <c r="A8170" s="5">
        <f>8162</f>
      </c>
      <c r="B8170" s="5" t="s">
        <v>8172</v>
      </c>
      <c r="C8170" s="5" t="s">
        <v>11</v>
      </c>
      <c r="D8170" s="5" t="s">
        <v>12</v>
      </c>
      <c r="E8170" s="5" t="s">
        <v>13</v>
      </c>
    </row>
    <row r="8171" spans="1:5" x14ac:dyDescent="0.25">
      <c r="A8171" s="5">
        <f>8163</f>
      </c>
      <c r="B8171" s="5" t="s">
        <v>8173</v>
      </c>
      <c r="C8171" s="5" t="s">
        <v>11</v>
      </c>
      <c r="D8171" s="5" t="s">
        <v>12</v>
      </c>
      <c r="E8171" s="5" t="s">
        <v>13</v>
      </c>
    </row>
    <row r="8172" spans="1:5" x14ac:dyDescent="0.25">
      <c r="A8172" s="5">
        <f>8164</f>
      </c>
      <c r="B8172" s="5" t="s">
        <v>8174</v>
      </c>
      <c r="C8172" s="5" t="s">
        <v>11</v>
      </c>
      <c r="D8172" s="5" t="s">
        <v>12</v>
      </c>
      <c r="E8172" s="5" t="s">
        <v>13</v>
      </c>
    </row>
    <row r="8173" spans="1:5" x14ac:dyDescent="0.25">
      <c r="A8173" s="5">
        <f>8165</f>
      </c>
      <c r="B8173" s="5" t="s">
        <v>8175</v>
      </c>
      <c r="C8173" s="5" t="s">
        <v>11</v>
      </c>
      <c r="D8173" s="5" t="s">
        <v>12</v>
      </c>
      <c r="E8173" s="5" t="s">
        <v>13</v>
      </c>
    </row>
    <row r="8174" spans="1:5" x14ac:dyDescent="0.25">
      <c r="A8174" s="5">
        <f>8166</f>
      </c>
      <c r="B8174" s="5" t="s">
        <v>8176</v>
      </c>
      <c r="C8174" s="5" t="s">
        <v>11</v>
      </c>
      <c r="D8174" s="5" t="s">
        <v>12</v>
      </c>
      <c r="E8174" s="5" t="s">
        <v>13</v>
      </c>
    </row>
    <row r="8175" spans="1:5" x14ac:dyDescent="0.25">
      <c r="A8175" s="5">
        <f>8167</f>
      </c>
      <c r="B8175" s="5" t="s">
        <v>8177</v>
      </c>
      <c r="C8175" s="5" t="s">
        <v>11</v>
      </c>
      <c r="D8175" s="5" t="s">
        <v>12</v>
      </c>
      <c r="E8175" s="5" t="s">
        <v>13</v>
      </c>
    </row>
    <row r="8176" spans="1:5" x14ac:dyDescent="0.25">
      <c r="A8176" s="5">
        <f>8168</f>
      </c>
      <c r="B8176" s="5" t="s">
        <v>8178</v>
      </c>
      <c r="C8176" s="5" t="s">
        <v>11</v>
      </c>
      <c r="D8176" s="5" t="s">
        <v>12</v>
      </c>
      <c r="E8176" s="5" t="s">
        <v>13</v>
      </c>
    </row>
    <row r="8177" spans="1:5" x14ac:dyDescent="0.25">
      <c r="A8177" s="5">
        <f>8169</f>
      </c>
      <c r="B8177" s="5" t="s">
        <v>8179</v>
      </c>
      <c r="C8177" s="5" t="s">
        <v>11</v>
      </c>
      <c r="D8177" s="5" t="s">
        <v>12</v>
      </c>
      <c r="E8177" s="5" t="s">
        <v>13</v>
      </c>
    </row>
    <row r="8178" spans="1:5" x14ac:dyDescent="0.25">
      <c r="A8178" s="5">
        <f>8170</f>
      </c>
      <c r="B8178" s="5" t="s">
        <v>8180</v>
      </c>
      <c r="C8178" s="5" t="s">
        <v>11</v>
      </c>
      <c r="D8178" s="5" t="s">
        <v>12</v>
      </c>
      <c r="E8178" s="5" t="s">
        <v>13</v>
      </c>
    </row>
    <row r="8179" spans="1:5" x14ac:dyDescent="0.25">
      <c r="A8179" s="5">
        <f>8171</f>
      </c>
      <c r="B8179" s="5" t="s">
        <v>8181</v>
      </c>
      <c r="C8179" s="5" t="s">
        <v>11</v>
      </c>
      <c r="D8179" s="5" t="s">
        <v>12</v>
      </c>
      <c r="E8179" s="5" t="s">
        <v>13</v>
      </c>
    </row>
    <row r="8180" spans="1:5" x14ac:dyDescent="0.25">
      <c r="A8180" s="5">
        <f>8172</f>
      </c>
      <c r="B8180" s="5" t="s">
        <v>8182</v>
      </c>
      <c r="C8180" s="5" t="s">
        <v>11</v>
      </c>
      <c r="D8180" s="5" t="s">
        <v>12</v>
      </c>
      <c r="E8180" s="5" t="s">
        <v>13</v>
      </c>
    </row>
    <row r="8181" spans="1:5" x14ac:dyDescent="0.25">
      <c r="A8181" s="5">
        <f>8173</f>
      </c>
      <c r="B8181" s="5" t="s">
        <v>8183</v>
      </c>
      <c r="C8181" s="5" t="s">
        <v>11</v>
      </c>
      <c r="D8181" s="5" t="s">
        <v>12</v>
      </c>
      <c r="E8181" s="5" t="s">
        <v>13</v>
      </c>
    </row>
    <row r="8182" spans="1:5" x14ac:dyDescent="0.25">
      <c r="A8182" s="5">
        <f>8174</f>
      </c>
      <c r="B8182" s="5" t="s">
        <v>8184</v>
      </c>
      <c r="C8182" s="5" t="s">
        <v>11</v>
      </c>
      <c r="D8182" s="5" t="s">
        <v>12</v>
      </c>
      <c r="E8182" s="5" t="s">
        <v>13</v>
      </c>
    </row>
    <row r="8183" spans="1:5" x14ac:dyDescent="0.25">
      <c r="A8183" s="5">
        <f>8175</f>
      </c>
      <c r="B8183" s="5" t="s">
        <v>8185</v>
      </c>
      <c r="C8183" s="5" t="s">
        <v>11</v>
      </c>
      <c r="D8183" s="5" t="s">
        <v>12</v>
      </c>
      <c r="E8183" s="5" t="s">
        <v>13</v>
      </c>
    </row>
    <row r="8184" spans="1:5" x14ac:dyDescent="0.25">
      <c r="A8184" s="5">
        <f>8176</f>
      </c>
      <c r="B8184" s="5" t="s">
        <v>8186</v>
      </c>
      <c r="C8184" s="5" t="s">
        <v>11</v>
      </c>
      <c r="D8184" s="5" t="s">
        <v>12</v>
      </c>
      <c r="E8184" s="5" t="s">
        <v>13</v>
      </c>
    </row>
    <row r="8185" spans="1:5" x14ac:dyDescent="0.25">
      <c r="A8185" s="5">
        <f>8177</f>
      </c>
      <c r="B8185" s="5" t="s">
        <v>8187</v>
      </c>
      <c r="C8185" s="5" t="s">
        <v>11</v>
      </c>
      <c r="D8185" s="5" t="s">
        <v>12</v>
      </c>
      <c r="E8185" s="5" t="s">
        <v>13</v>
      </c>
    </row>
    <row r="8186" spans="1:5" x14ac:dyDescent="0.25">
      <c r="A8186" s="5">
        <f>8178</f>
      </c>
      <c r="B8186" s="5" t="s">
        <v>8188</v>
      </c>
      <c r="C8186" s="5" t="s">
        <v>11</v>
      </c>
      <c r="D8186" s="5" t="s">
        <v>12</v>
      </c>
      <c r="E8186" s="5" t="s">
        <v>13</v>
      </c>
    </row>
    <row r="8187" spans="1:5" x14ac:dyDescent="0.25">
      <c r="A8187" s="5">
        <f>8179</f>
      </c>
      <c r="B8187" s="5" t="s">
        <v>8189</v>
      </c>
      <c r="C8187" s="5" t="s">
        <v>11</v>
      </c>
      <c r="D8187" s="5" t="s">
        <v>12</v>
      </c>
      <c r="E8187" s="5" t="s">
        <v>13</v>
      </c>
    </row>
    <row r="8188" spans="1:5" x14ac:dyDescent="0.25">
      <c r="A8188" s="5">
        <f>8180</f>
      </c>
      <c r="B8188" s="5" t="s">
        <v>8190</v>
      </c>
      <c r="C8188" s="5" t="s">
        <v>11</v>
      </c>
      <c r="D8188" s="5" t="s">
        <v>12</v>
      </c>
      <c r="E8188" s="5" t="s">
        <v>13</v>
      </c>
    </row>
    <row r="8189" spans="1:5" x14ac:dyDescent="0.25">
      <c r="A8189" s="5">
        <f>8181</f>
      </c>
      <c r="B8189" s="5" t="s">
        <v>8191</v>
      </c>
      <c r="C8189" s="5" t="s">
        <v>11</v>
      </c>
      <c r="D8189" s="5" t="s">
        <v>12</v>
      </c>
      <c r="E8189" s="5" t="s">
        <v>13</v>
      </c>
    </row>
    <row r="8190" spans="1:5" x14ac:dyDescent="0.25">
      <c r="A8190" s="5">
        <f>8182</f>
      </c>
      <c r="B8190" s="5" t="s">
        <v>8192</v>
      </c>
      <c r="C8190" s="5" t="s">
        <v>11</v>
      </c>
      <c r="D8190" s="5" t="s">
        <v>12</v>
      </c>
      <c r="E8190" s="5" t="s">
        <v>13</v>
      </c>
    </row>
    <row r="8191" spans="1:5" x14ac:dyDescent="0.25">
      <c r="A8191" s="5">
        <f>8183</f>
      </c>
      <c r="B8191" s="5" t="s">
        <v>8193</v>
      </c>
      <c r="C8191" s="5" t="s">
        <v>11</v>
      </c>
      <c r="D8191" s="5" t="s">
        <v>12</v>
      </c>
      <c r="E8191" s="5" t="s">
        <v>13</v>
      </c>
    </row>
    <row r="8192" spans="1:5" x14ac:dyDescent="0.25">
      <c r="A8192" s="5">
        <f>8184</f>
      </c>
      <c r="B8192" s="5" t="s">
        <v>8194</v>
      </c>
      <c r="C8192" s="5" t="s">
        <v>11</v>
      </c>
      <c r="D8192" s="5" t="s">
        <v>12</v>
      </c>
      <c r="E8192" s="5" t="s">
        <v>13</v>
      </c>
    </row>
    <row r="8193" spans="1:5" x14ac:dyDescent="0.25">
      <c r="A8193" s="5">
        <f>8185</f>
      </c>
      <c r="B8193" s="5" t="s">
        <v>8195</v>
      </c>
      <c r="C8193" s="5" t="s">
        <v>11</v>
      </c>
      <c r="D8193" s="5" t="s">
        <v>12</v>
      </c>
      <c r="E8193" s="5" t="s">
        <v>13</v>
      </c>
    </row>
    <row r="8194" spans="1:5" x14ac:dyDescent="0.25">
      <c r="A8194" s="5">
        <f>8186</f>
      </c>
      <c r="B8194" s="5" t="s">
        <v>8196</v>
      </c>
      <c r="C8194" s="5" t="s">
        <v>11</v>
      </c>
      <c r="D8194" s="5" t="s">
        <v>12</v>
      </c>
      <c r="E8194" s="5" t="s">
        <v>13</v>
      </c>
    </row>
    <row r="8195" spans="1:5" x14ac:dyDescent="0.25">
      <c r="A8195" s="5">
        <f>8187</f>
      </c>
      <c r="B8195" s="5" t="s">
        <v>8197</v>
      </c>
      <c r="C8195" s="5" t="s">
        <v>11</v>
      </c>
      <c r="D8195" s="5" t="s">
        <v>12</v>
      </c>
      <c r="E8195" s="5" t="s">
        <v>13</v>
      </c>
    </row>
    <row r="8196" spans="1:5" x14ac:dyDescent="0.25">
      <c r="A8196" s="5">
        <f>8188</f>
      </c>
      <c r="B8196" s="5" t="s">
        <v>8198</v>
      </c>
      <c r="C8196" s="5" t="s">
        <v>11</v>
      </c>
      <c r="D8196" s="5" t="s">
        <v>12</v>
      </c>
      <c r="E8196" s="5" t="s">
        <v>13</v>
      </c>
    </row>
    <row r="8197" spans="1:5" x14ac:dyDescent="0.25">
      <c r="A8197" s="5">
        <f>8189</f>
      </c>
      <c r="B8197" s="5" t="s">
        <v>8199</v>
      </c>
      <c r="C8197" s="5" t="s">
        <v>11</v>
      </c>
      <c r="D8197" s="5" t="s">
        <v>12</v>
      </c>
      <c r="E8197" s="5" t="s">
        <v>13</v>
      </c>
    </row>
    <row r="8198" spans="1:5" x14ac:dyDescent="0.25">
      <c r="A8198" s="5">
        <f>8190</f>
      </c>
      <c r="B8198" s="5" t="s">
        <v>8200</v>
      </c>
      <c r="C8198" s="5" t="s">
        <v>11</v>
      </c>
      <c r="D8198" s="5" t="s">
        <v>12</v>
      </c>
      <c r="E8198" s="5" t="s">
        <v>13</v>
      </c>
    </row>
    <row r="8199" spans="1:5" x14ac:dyDescent="0.25">
      <c r="A8199" s="5">
        <f>8191</f>
      </c>
      <c r="B8199" s="5" t="s">
        <v>8201</v>
      </c>
      <c r="C8199" s="5" t="s">
        <v>11</v>
      </c>
      <c r="D8199" s="5" t="s">
        <v>12</v>
      </c>
      <c r="E8199" s="5" t="s">
        <v>13</v>
      </c>
    </row>
    <row r="8200" spans="1:5" x14ac:dyDescent="0.25">
      <c r="A8200" s="5">
        <f>8192</f>
      </c>
      <c r="B8200" s="5" t="s">
        <v>8202</v>
      </c>
      <c r="C8200" s="5" t="s">
        <v>11</v>
      </c>
      <c r="D8200" s="5" t="s">
        <v>12</v>
      </c>
      <c r="E8200" s="5" t="s">
        <v>13</v>
      </c>
    </row>
    <row r="8201" spans="1:5" x14ac:dyDescent="0.25">
      <c r="A8201" s="5">
        <f>8193</f>
      </c>
      <c r="B8201" s="5" t="s">
        <v>8203</v>
      </c>
      <c r="C8201" s="5" t="s">
        <v>11</v>
      </c>
      <c r="D8201" s="5" t="s">
        <v>12</v>
      </c>
      <c r="E8201" s="5" t="s">
        <v>13</v>
      </c>
    </row>
    <row r="8202" spans="1:5" x14ac:dyDescent="0.25">
      <c r="A8202" s="5">
        <f>8194</f>
      </c>
      <c r="B8202" s="5" t="s">
        <v>8204</v>
      </c>
      <c r="C8202" s="5" t="s">
        <v>11</v>
      </c>
      <c r="D8202" s="5" t="s">
        <v>12</v>
      </c>
      <c r="E8202" s="5" t="s">
        <v>13</v>
      </c>
    </row>
    <row r="8203" spans="1:5" x14ac:dyDescent="0.25">
      <c r="A8203" s="5">
        <f>8195</f>
      </c>
      <c r="B8203" s="5" t="s">
        <v>8205</v>
      </c>
      <c r="C8203" s="5" t="s">
        <v>11</v>
      </c>
      <c r="D8203" s="5" t="s">
        <v>12</v>
      </c>
      <c r="E8203" s="5" t="s">
        <v>13</v>
      </c>
    </row>
    <row r="8204" spans="1:5" x14ac:dyDescent="0.25">
      <c r="A8204" s="5">
        <f>8196</f>
      </c>
      <c r="B8204" s="5" t="s">
        <v>8206</v>
      </c>
      <c r="C8204" s="5" t="s">
        <v>11</v>
      </c>
      <c r="D8204" s="5" t="s">
        <v>12</v>
      </c>
      <c r="E8204" s="5" t="s">
        <v>13</v>
      </c>
    </row>
    <row r="8205" spans="1:5" x14ac:dyDescent="0.25">
      <c r="A8205" s="5">
        <f>8197</f>
      </c>
      <c r="B8205" s="5" t="s">
        <v>8207</v>
      </c>
      <c r="C8205" s="5" t="s">
        <v>11</v>
      </c>
      <c r="D8205" s="5" t="s">
        <v>12</v>
      </c>
      <c r="E8205" s="5" t="s">
        <v>13</v>
      </c>
    </row>
    <row r="8206" spans="1:5" x14ac:dyDescent="0.25">
      <c r="A8206" s="5">
        <f>8198</f>
      </c>
      <c r="B8206" s="5" t="s">
        <v>8208</v>
      </c>
      <c r="C8206" s="5" t="s">
        <v>11</v>
      </c>
      <c r="D8206" s="5" t="s">
        <v>12</v>
      </c>
      <c r="E8206" s="5" t="s">
        <v>13</v>
      </c>
    </row>
    <row r="8207" spans="1:5" x14ac:dyDescent="0.25">
      <c r="A8207" s="5">
        <f>8199</f>
      </c>
      <c r="B8207" s="5" t="s">
        <v>8209</v>
      </c>
      <c r="C8207" s="5" t="s">
        <v>11</v>
      </c>
      <c r="D8207" s="5" t="s">
        <v>12</v>
      </c>
      <c r="E8207" s="5" t="s">
        <v>13</v>
      </c>
    </row>
    <row r="8208" spans="1:5" x14ac:dyDescent="0.25">
      <c r="A8208" s="5">
        <f>8200</f>
      </c>
      <c r="B8208" s="5" t="s">
        <v>8210</v>
      </c>
      <c r="C8208" s="5" t="s">
        <v>11</v>
      </c>
      <c r="D8208" s="5" t="s">
        <v>12</v>
      </c>
      <c r="E8208" s="5" t="s">
        <v>13</v>
      </c>
    </row>
    <row r="8209" spans="1:5" x14ac:dyDescent="0.25">
      <c r="A8209" s="5">
        <f>8201</f>
      </c>
      <c r="B8209" s="5" t="s">
        <v>8211</v>
      </c>
      <c r="C8209" s="5" t="s">
        <v>11</v>
      </c>
      <c r="D8209" s="5" t="s">
        <v>12</v>
      </c>
      <c r="E8209" s="5" t="s">
        <v>13</v>
      </c>
    </row>
    <row r="8210" spans="1:5" x14ac:dyDescent="0.25">
      <c r="A8210" s="5">
        <f>8202</f>
      </c>
      <c r="B8210" s="5" t="s">
        <v>8212</v>
      </c>
      <c r="C8210" s="5" t="s">
        <v>11</v>
      </c>
      <c r="D8210" s="5" t="s">
        <v>12</v>
      </c>
      <c r="E8210" s="5" t="s">
        <v>13</v>
      </c>
    </row>
    <row r="8211" spans="1:5" x14ac:dyDescent="0.25">
      <c r="A8211" s="5">
        <f>8203</f>
      </c>
      <c r="B8211" s="5" t="s">
        <v>8213</v>
      </c>
      <c r="C8211" s="5" t="s">
        <v>11</v>
      </c>
      <c r="D8211" s="5" t="s">
        <v>12</v>
      </c>
      <c r="E8211" s="5" t="s">
        <v>13</v>
      </c>
    </row>
    <row r="8212" spans="1:5" x14ac:dyDescent="0.25">
      <c r="A8212" s="5">
        <f>8204</f>
      </c>
      <c r="B8212" s="5" t="s">
        <v>8214</v>
      </c>
      <c r="C8212" s="5" t="s">
        <v>11</v>
      </c>
      <c r="D8212" s="5" t="s">
        <v>12</v>
      </c>
      <c r="E8212" s="5" t="s">
        <v>13</v>
      </c>
    </row>
    <row r="8213" spans="1:5" x14ac:dyDescent="0.25">
      <c r="A8213" s="5">
        <f>8205</f>
      </c>
      <c r="B8213" s="5" t="s">
        <v>8215</v>
      </c>
      <c r="C8213" s="5" t="s">
        <v>11</v>
      </c>
      <c r="D8213" s="5" t="s">
        <v>12</v>
      </c>
      <c r="E8213" s="5" t="s">
        <v>13</v>
      </c>
    </row>
    <row r="8214" spans="1:5" x14ac:dyDescent="0.25">
      <c r="A8214" s="5">
        <f>8206</f>
      </c>
      <c r="B8214" s="5" t="s">
        <v>8216</v>
      </c>
      <c r="C8214" s="5" t="s">
        <v>11</v>
      </c>
      <c r="D8214" s="5" t="s">
        <v>12</v>
      </c>
      <c r="E8214" s="5" t="s">
        <v>13</v>
      </c>
    </row>
    <row r="8215" spans="1:5" x14ac:dyDescent="0.25">
      <c r="A8215" s="5">
        <f>8207</f>
      </c>
      <c r="B8215" s="5" t="s">
        <v>8217</v>
      </c>
      <c r="C8215" s="5" t="s">
        <v>11</v>
      </c>
      <c r="D8215" s="5" t="s">
        <v>12</v>
      </c>
      <c r="E8215" s="5" t="s">
        <v>13</v>
      </c>
    </row>
    <row r="8216" spans="1:5" x14ac:dyDescent="0.25">
      <c r="A8216" s="5">
        <f>8208</f>
      </c>
      <c r="B8216" s="5" t="s">
        <v>8218</v>
      </c>
      <c r="C8216" s="5" t="s">
        <v>11</v>
      </c>
      <c r="D8216" s="5" t="s">
        <v>12</v>
      </c>
      <c r="E8216" s="5" t="s">
        <v>13</v>
      </c>
    </row>
    <row r="8217" spans="1:5" x14ac:dyDescent="0.25">
      <c r="A8217" s="5">
        <f>8209</f>
      </c>
      <c r="B8217" s="5" t="s">
        <v>8219</v>
      </c>
      <c r="C8217" s="5" t="s">
        <v>11</v>
      </c>
      <c r="D8217" s="5" t="s">
        <v>12</v>
      </c>
      <c r="E8217" s="5" t="s">
        <v>13</v>
      </c>
    </row>
    <row r="8218" spans="1:5" x14ac:dyDescent="0.25">
      <c r="A8218" s="5">
        <f>8210</f>
      </c>
      <c r="B8218" s="5" t="s">
        <v>8220</v>
      </c>
      <c r="C8218" s="5" t="s">
        <v>11</v>
      </c>
      <c r="D8218" s="5" t="s">
        <v>12</v>
      </c>
      <c r="E8218" s="5" t="s">
        <v>13</v>
      </c>
    </row>
    <row r="8219" spans="1:5" x14ac:dyDescent="0.25">
      <c r="A8219" s="5">
        <f>8211</f>
      </c>
      <c r="B8219" s="5" t="s">
        <v>8221</v>
      </c>
      <c r="C8219" s="5" t="s">
        <v>11</v>
      </c>
      <c r="D8219" s="5" t="s">
        <v>12</v>
      </c>
      <c r="E8219" s="5" t="s">
        <v>13</v>
      </c>
    </row>
    <row r="8220" spans="1:5" x14ac:dyDescent="0.25">
      <c r="A8220" s="5">
        <f>8212</f>
      </c>
      <c r="B8220" s="5" t="s">
        <v>8222</v>
      </c>
      <c r="C8220" s="5" t="s">
        <v>11</v>
      </c>
      <c r="D8220" s="5" t="s">
        <v>12</v>
      </c>
      <c r="E8220" s="5" t="s">
        <v>13</v>
      </c>
    </row>
    <row r="8221" spans="1:5" x14ac:dyDescent="0.25">
      <c r="A8221" s="5">
        <f>8213</f>
      </c>
      <c r="B8221" s="5" t="s">
        <v>8223</v>
      </c>
      <c r="C8221" s="5" t="s">
        <v>11</v>
      </c>
      <c r="D8221" s="5" t="s">
        <v>12</v>
      </c>
      <c r="E8221" s="5" t="s">
        <v>13</v>
      </c>
    </row>
    <row r="8222" spans="1:5" x14ac:dyDescent="0.25">
      <c r="A8222" s="5">
        <f>8214</f>
      </c>
      <c r="B8222" s="5" t="s">
        <v>8224</v>
      </c>
      <c r="C8222" s="5" t="s">
        <v>11</v>
      </c>
      <c r="D8222" s="5" t="s">
        <v>12</v>
      </c>
      <c r="E8222" s="5" t="s">
        <v>13</v>
      </c>
    </row>
    <row r="8223" spans="1:5" x14ac:dyDescent="0.25">
      <c r="A8223" s="5">
        <f>8215</f>
      </c>
      <c r="B8223" s="5" t="s">
        <v>8225</v>
      </c>
      <c r="C8223" s="5" t="s">
        <v>11</v>
      </c>
      <c r="D8223" s="5" t="s">
        <v>12</v>
      </c>
      <c r="E8223" s="5" t="s">
        <v>13</v>
      </c>
    </row>
    <row r="8224" spans="1:5" x14ac:dyDescent="0.25">
      <c r="A8224" s="5">
        <f>8216</f>
      </c>
      <c r="B8224" s="5" t="s">
        <v>8226</v>
      </c>
      <c r="C8224" s="5" t="s">
        <v>11</v>
      </c>
      <c r="D8224" s="5" t="s">
        <v>12</v>
      </c>
      <c r="E8224" s="5" t="s">
        <v>13</v>
      </c>
    </row>
    <row r="8225" spans="1:5" x14ac:dyDescent="0.25">
      <c r="A8225" s="5">
        <f>8217</f>
      </c>
      <c r="B8225" s="5" t="s">
        <v>8227</v>
      </c>
      <c r="C8225" s="5" t="s">
        <v>11</v>
      </c>
      <c r="D8225" s="5" t="s">
        <v>12</v>
      </c>
      <c r="E8225" s="5" t="s">
        <v>13</v>
      </c>
    </row>
    <row r="8226" spans="1:5" x14ac:dyDescent="0.25">
      <c r="A8226" s="5">
        <f>8218</f>
      </c>
      <c r="B8226" s="5" t="s">
        <v>8228</v>
      </c>
      <c r="C8226" s="5" t="s">
        <v>11</v>
      </c>
      <c r="D8226" s="5" t="s">
        <v>12</v>
      </c>
      <c r="E8226" s="5" t="s">
        <v>13</v>
      </c>
    </row>
    <row r="8227" spans="1:5" x14ac:dyDescent="0.25">
      <c r="A8227" s="5">
        <f>8219</f>
      </c>
      <c r="B8227" s="5" t="s">
        <v>8229</v>
      </c>
      <c r="C8227" s="5" t="s">
        <v>11</v>
      </c>
      <c r="D8227" s="5" t="s">
        <v>12</v>
      </c>
      <c r="E8227" s="5" t="s">
        <v>13</v>
      </c>
    </row>
    <row r="8228" spans="1:5" x14ac:dyDescent="0.25">
      <c r="A8228" s="5">
        <f>8220</f>
      </c>
      <c r="B8228" s="5" t="s">
        <v>8230</v>
      </c>
      <c r="C8228" s="5" t="s">
        <v>11</v>
      </c>
      <c r="D8228" s="5" t="s">
        <v>12</v>
      </c>
      <c r="E8228" s="5" t="s">
        <v>13</v>
      </c>
    </row>
    <row r="8229" spans="1:5" x14ac:dyDescent="0.25">
      <c r="A8229" s="5">
        <f>8221</f>
      </c>
      <c r="B8229" s="5" t="s">
        <v>8231</v>
      </c>
      <c r="C8229" s="5" t="s">
        <v>11</v>
      </c>
      <c r="D8229" s="5" t="s">
        <v>12</v>
      </c>
      <c r="E8229" s="5" t="s">
        <v>13</v>
      </c>
    </row>
    <row r="8230" spans="1:5" x14ac:dyDescent="0.25">
      <c r="A8230" s="5">
        <f>8222</f>
      </c>
      <c r="B8230" s="5" t="s">
        <v>8232</v>
      </c>
      <c r="C8230" s="5" t="s">
        <v>11</v>
      </c>
      <c r="D8230" s="5" t="s">
        <v>12</v>
      </c>
      <c r="E8230" s="5" t="s">
        <v>13</v>
      </c>
    </row>
    <row r="8231" spans="1:5" x14ac:dyDescent="0.25">
      <c r="A8231" s="5">
        <f>8223</f>
      </c>
      <c r="B8231" s="5" t="s">
        <v>8233</v>
      </c>
      <c r="C8231" s="5" t="s">
        <v>11</v>
      </c>
      <c r="D8231" s="5" t="s">
        <v>12</v>
      </c>
      <c r="E8231" s="5" t="s">
        <v>13</v>
      </c>
    </row>
    <row r="8232" spans="1:5" x14ac:dyDescent="0.25">
      <c r="A8232" s="5">
        <f>8224</f>
      </c>
      <c r="B8232" s="5" t="s">
        <v>8234</v>
      </c>
      <c r="C8232" s="5" t="s">
        <v>11</v>
      </c>
      <c r="D8232" s="5" t="s">
        <v>12</v>
      </c>
      <c r="E8232" s="5" t="s">
        <v>13</v>
      </c>
    </row>
    <row r="8233" spans="1:5" x14ac:dyDescent="0.25">
      <c r="A8233" s="5">
        <f>8225</f>
      </c>
      <c r="B8233" s="5" t="s">
        <v>8235</v>
      </c>
      <c r="C8233" s="5" t="s">
        <v>11</v>
      </c>
      <c r="D8233" s="5" t="s">
        <v>12</v>
      </c>
      <c r="E8233" s="5" t="s">
        <v>13</v>
      </c>
    </row>
    <row r="8234" spans="1:5" x14ac:dyDescent="0.25">
      <c r="A8234" s="5">
        <f>8226</f>
      </c>
      <c r="B8234" s="5" t="s">
        <v>8236</v>
      </c>
      <c r="C8234" s="5" t="s">
        <v>11</v>
      </c>
      <c r="D8234" s="5" t="s">
        <v>12</v>
      </c>
      <c r="E8234" s="5" t="s">
        <v>13</v>
      </c>
    </row>
    <row r="8235" spans="1:5" x14ac:dyDescent="0.25">
      <c r="A8235" s="5">
        <f>8227</f>
      </c>
      <c r="B8235" s="5" t="s">
        <v>8237</v>
      </c>
      <c r="C8235" s="5" t="s">
        <v>11</v>
      </c>
      <c r="D8235" s="5" t="s">
        <v>12</v>
      </c>
      <c r="E8235" s="5" t="s">
        <v>13</v>
      </c>
    </row>
    <row r="8236" spans="1:5" x14ac:dyDescent="0.25">
      <c r="A8236" s="5">
        <f>8228</f>
      </c>
      <c r="B8236" s="5" t="s">
        <v>8238</v>
      </c>
      <c r="C8236" s="5" t="s">
        <v>11</v>
      </c>
      <c r="D8236" s="5" t="s">
        <v>12</v>
      </c>
      <c r="E8236" s="5" t="s">
        <v>13</v>
      </c>
    </row>
    <row r="8237" spans="1:5" x14ac:dyDescent="0.25">
      <c r="A8237" s="5">
        <f>8229</f>
      </c>
      <c r="B8237" s="5" t="s">
        <v>8239</v>
      </c>
      <c r="C8237" s="5" t="s">
        <v>11</v>
      </c>
      <c r="D8237" s="5" t="s">
        <v>12</v>
      </c>
      <c r="E8237" s="5" t="s">
        <v>13</v>
      </c>
    </row>
    <row r="8238" spans="1:5" x14ac:dyDescent="0.25">
      <c r="A8238" s="5">
        <f>8230</f>
      </c>
      <c r="B8238" s="5" t="s">
        <v>8240</v>
      </c>
      <c r="C8238" s="5" t="s">
        <v>11</v>
      </c>
      <c r="D8238" s="5" t="s">
        <v>12</v>
      </c>
      <c r="E8238" s="5" t="s">
        <v>13</v>
      </c>
    </row>
    <row r="8239" spans="1:5" x14ac:dyDescent="0.25">
      <c r="A8239" s="5">
        <f>8231</f>
      </c>
      <c r="B8239" s="5" t="s">
        <v>8241</v>
      </c>
      <c r="C8239" s="5" t="s">
        <v>11</v>
      </c>
      <c r="D8239" s="5" t="s">
        <v>12</v>
      </c>
      <c r="E8239" s="5" t="s">
        <v>13</v>
      </c>
    </row>
    <row r="8240" spans="1:5" x14ac:dyDescent="0.25">
      <c r="A8240" s="5">
        <f>8232</f>
      </c>
      <c r="B8240" s="5" t="s">
        <v>8242</v>
      </c>
      <c r="C8240" s="5" t="s">
        <v>11</v>
      </c>
      <c r="D8240" s="5" t="s">
        <v>12</v>
      </c>
      <c r="E8240" s="5" t="s">
        <v>13</v>
      </c>
    </row>
    <row r="8241" spans="1:5" x14ac:dyDescent="0.25">
      <c r="A8241" s="5">
        <f>8233</f>
      </c>
      <c r="B8241" s="5" t="s">
        <v>8243</v>
      </c>
      <c r="C8241" s="5" t="s">
        <v>11</v>
      </c>
      <c r="D8241" s="5" t="s">
        <v>12</v>
      </c>
      <c r="E8241" s="5" t="s">
        <v>13</v>
      </c>
    </row>
    <row r="8242" spans="1:5" x14ac:dyDescent="0.25">
      <c r="A8242" s="5">
        <f>8234</f>
      </c>
      <c r="B8242" s="5" t="s">
        <v>8244</v>
      </c>
      <c r="C8242" s="5" t="s">
        <v>11</v>
      </c>
      <c r="D8242" s="5" t="s">
        <v>12</v>
      </c>
      <c r="E8242" s="5" t="s">
        <v>13</v>
      </c>
    </row>
    <row r="8243" spans="1:5" x14ac:dyDescent="0.25">
      <c r="A8243" s="5">
        <f>8235</f>
      </c>
      <c r="B8243" s="5" t="s">
        <v>8245</v>
      </c>
      <c r="C8243" s="5" t="s">
        <v>11</v>
      </c>
      <c r="D8243" s="5" t="s">
        <v>12</v>
      </c>
      <c r="E8243" s="5" t="s">
        <v>13</v>
      </c>
    </row>
    <row r="8244" spans="1:5" x14ac:dyDescent="0.25">
      <c r="A8244" s="5">
        <f>8236</f>
      </c>
      <c r="B8244" s="5" t="s">
        <v>8246</v>
      </c>
      <c r="C8244" s="5" t="s">
        <v>11</v>
      </c>
      <c r="D8244" s="5" t="s">
        <v>12</v>
      </c>
      <c r="E8244" s="5" t="s">
        <v>13</v>
      </c>
    </row>
    <row r="8245" spans="1:5" x14ac:dyDescent="0.25">
      <c r="A8245" s="5">
        <f>8237</f>
      </c>
      <c r="B8245" s="5" t="s">
        <v>8247</v>
      </c>
      <c r="C8245" s="5" t="s">
        <v>11</v>
      </c>
      <c r="D8245" s="5" t="s">
        <v>12</v>
      </c>
      <c r="E8245" s="5" t="s">
        <v>13</v>
      </c>
    </row>
    <row r="8246" spans="1:5" x14ac:dyDescent="0.25">
      <c r="A8246" s="5">
        <f>8238</f>
      </c>
      <c r="B8246" s="5" t="s">
        <v>8248</v>
      </c>
      <c r="C8246" s="5" t="s">
        <v>11</v>
      </c>
      <c r="D8246" s="5" t="s">
        <v>12</v>
      </c>
      <c r="E8246" s="5" t="s">
        <v>13</v>
      </c>
    </row>
    <row r="8247" spans="1:5" x14ac:dyDescent="0.25">
      <c r="A8247" s="5">
        <f>8239</f>
      </c>
      <c r="B8247" s="5" t="s">
        <v>8249</v>
      </c>
      <c r="C8247" s="5" t="s">
        <v>11</v>
      </c>
      <c r="D8247" s="5" t="s">
        <v>12</v>
      </c>
      <c r="E8247" s="5" t="s">
        <v>13</v>
      </c>
    </row>
    <row r="8248" spans="1:5" x14ac:dyDescent="0.25">
      <c r="A8248" s="5">
        <f>8240</f>
      </c>
      <c r="B8248" s="5" t="s">
        <v>8250</v>
      </c>
      <c r="C8248" s="5" t="s">
        <v>11</v>
      </c>
      <c r="D8248" s="5" t="s">
        <v>12</v>
      </c>
      <c r="E8248" s="5" t="s">
        <v>13</v>
      </c>
    </row>
    <row r="8249" spans="1:5" x14ac:dyDescent="0.25">
      <c r="A8249" s="5">
        <f>8241</f>
      </c>
      <c r="B8249" s="5" t="s">
        <v>8251</v>
      </c>
      <c r="C8249" s="5" t="s">
        <v>11</v>
      </c>
      <c r="D8249" s="5" t="s">
        <v>12</v>
      </c>
      <c r="E8249" s="5" t="s">
        <v>13</v>
      </c>
    </row>
    <row r="8250" spans="1:5" x14ac:dyDescent="0.25">
      <c r="A8250" s="5">
        <f>8242</f>
      </c>
      <c r="B8250" s="5" t="s">
        <v>8252</v>
      </c>
      <c r="C8250" s="5" t="s">
        <v>11</v>
      </c>
      <c r="D8250" s="5" t="s">
        <v>12</v>
      </c>
      <c r="E8250" s="5" t="s">
        <v>13</v>
      </c>
    </row>
    <row r="8251" spans="1:5" x14ac:dyDescent="0.25">
      <c r="A8251" s="5">
        <f>8243</f>
      </c>
      <c r="B8251" s="5" t="s">
        <v>8253</v>
      </c>
      <c r="C8251" s="5" t="s">
        <v>11</v>
      </c>
      <c r="D8251" s="5" t="s">
        <v>12</v>
      </c>
      <c r="E8251" s="5" t="s">
        <v>13</v>
      </c>
    </row>
    <row r="8252" spans="1:5" x14ac:dyDescent="0.25">
      <c r="A8252" s="5">
        <f>8244</f>
      </c>
      <c r="B8252" s="5" t="s">
        <v>8254</v>
      </c>
      <c r="C8252" s="5" t="s">
        <v>11</v>
      </c>
      <c r="D8252" s="5" t="s">
        <v>12</v>
      </c>
      <c r="E8252" s="5" t="s">
        <v>13</v>
      </c>
    </row>
    <row r="8253" spans="1:5" x14ac:dyDescent="0.25">
      <c r="A8253" s="5">
        <f>8245</f>
      </c>
      <c r="B8253" s="5" t="s">
        <v>8255</v>
      </c>
      <c r="C8253" s="5" t="s">
        <v>11</v>
      </c>
      <c r="D8253" s="5" t="s">
        <v>12</v>
      </c>
      <c r="E8253" s="5" t="s">
        <v>13</v>
      </c>
    </row>
    <row r="8254" spans="1:5" x14ac:dyDescent="0.25">
      <c r="A8254" s="5">
        <f>8246</f>
      </c>
      <c r="B8254" s="5" t="s">
        <v>8256</v>
      </c>
      <c r="C8254" s="5" t="s">
        <v>11</v>
      </c>
      <c r="D8254" s="5" t="s">
        <v>12</v>
      </c>
      <c r="E8254" s="5" t="s">
        <v>13</v>
      </c>
    </row>
    <row r="8255" spans="1:5" x14ac:dyDescent="0.25">
      <c r="A8255" s="5">
        <f>8247</f>
      </c>
      <c r="B8255" s="5" t="s">
        <v>8257</v>
      </c>
      <c r="C8255" s="5" t="s">
        <v>11</v>
      </c>
      <c r="D8255" s="5" t="s">
        <v>12</v>
      </c>
      <c r="E8255" s="5" t="s">
        <v>13</v>
      </c>
    </row>
    <row r="8256" spans="1:5" x14ac:dyDescent="0.25">
      <c r="A8256" s="5">
        <f>8248</f>
      </c>
      <c r="B8256" s="5" t="s">
        <v>8258</v>
      </c>
      <c r="C8256" s="5" t="s">
        <v>11</v>
      </c>
      <c r="D8256" s="5" t="s">
        <v>12</v>
      </c>
      <c r="E8256" s="5" t="s">
        <v>13</v>
      </c>
    </row>
    <row r="8257" spans="1:5" x14ac:dyDescent="0.25">
      <c r="A8257" s="5">
        <f>8249</f>
      </c>
      <c r="B8257" s="5" t="s">
        <v>8259</v>
      </c>
      <c r="C8257" s="5" t="s">
        <v>11</v>
      </c>
      <c r="D8257" s="5" t="s">
        <v>12</v>
      </c>
      <c r="E8257" s="5" t="s">
        <v>13</v>
      </c>
    </row>
    <row r="8258" spans="1:5" x14ac:dyDescent="0.25">
      <c r="A8258" s="5">
        <f>8250</f>
      </c>
      <c r="B8258" s="5" t="s">
        <v>8260</v>
      </c>
      <c r="C8258" s="5" t="s">
        <v>11</v>
      </c>
      <c r="D8258" s="5" t="s">
        <v>12</v>
      </c>
      <c r="E8258" s="5" t="s">
        <v>13</v>
      </c>
    </row>
    <row r="8259" spans="1:5" x14ac:dyDescent="0.25">
      <c r="A8259" s="5">
        <f>8251</f>
      </c>
      <c r="B8259" s="5" t="s">
        <v>8261</v>
      </c>
      <c r="C8259" s="5" t="s">
        <v>11</v>
      </c>
      <c r="D8259" s="5" t="s">
        <v>12</v>
      </c>
      <c r="E8259" s="5" t="s">
        <v>13</v>
      </c>
    </row>
    <row r="8260" spans="1:5" x14ac:dyDescent="0.25">
      <c r="A8260" s="5">
        <f>8252</f>
      </c>
      <c r="B8260" s="5" t="s">
        <v>8262</v>
      </c>
      <c r="C8260" s="5" t="s">
        <v>11</v>
      </c>
      <c r="D8260" s="5" t="s">
        <v>12</v>
      </c>
      <c r="E8260" s="5" t="s">
        <v>13</v>
      </c>
    </row>
    <row r="8261" spans="1:5" x14ac:dyDescent="0.25">
      <c r="A8261" s="5">
        <f>8253</f>
      </c>
      <c r="B8261" s="5" t="s">
        <v>8263</v>
      </c>
      <c r="C8261" s="5" t="s">
        <v>11</v>
      </c>
      <c r="D8261" s="5" t="s">
        <v>12</v>
      </c>
      <c r="E8261" s="5" t="s">
        <v>13</v>
      </c>
    </row>
    <row r="8262" spans="1:5" x14ac:dyDescent="0.25">
      <c r="A8262" s="5">
        <f>8254</f>
      </c>
      <c r="B8262" s="5" t="s">
        <v>8264</v>
      </c>
      <c r="C8262" s="5" t="s">
        <v>11</v>
      </c>
      <c r="D8262" s="5" t="s">
        <v>12</v>
      </c>
      <c r="E8262" s="5" t="s">
        <v>13</v>
      </c>
    </row>
    <row r="8263" spans="1:5" x14ac:dyDescent="0.25">
      <c r="A8263" s="5">
        <f>8255</f>
      </c>
      <c r="B8263" s="5" t="s">
        <v>8265</v>
      </c>
      <c r="C8263" s="5" t="s">
        <v>11</v>
      </c>
      <c r="D8263" s="5" t="s">
        <v>12</v>
      </c>
      <c r="E8263" s="5" t="s">
        <v>13</v>
      </c>
    </row>
    <row r="8264" spans="1:5" x14ac:dyDescent="0.25">
      <c r="A8264" s="5">
        <f>8256</f>
      </c>
      <c r="B8264" s="5" t="s">
        <v>8266</v>
      </c>
      <c r="C8264" s="5" t="s">
        <v>11</v>
      </c>
      <c r="D8264" s="5" t="s">
        <v>12</v>
      </c>
      <c r="E8264" s="5" t="s">
        <v>13</v>
      </c>
    </row>
    <row r="8265" spans="1:5" x14ac:dyDescent="0.25">
      <c r="A8265" s="5">
        <f>8257</f>
      </c>
      <c r="B8265" s="5" t="s">
        <v>8267</v>
      </c>
      <c r="C8265" s="5" t="s">
        <v>11</v>
      </c>
      <c r="D8265" s="5" t="s">
        <v>12</v>
      </c>
      <c r="E8265" s="5" t="s">
        <v>13</v>
      </c>
    </row>
    <row r="8266" spans="1:5" x14ac:dyDescent="0.25">
      <c r="A8266" s="5">
        <f>8258</f>
      </c>
      <c r="B8266" s="5" t="s">
        <v>8268</v>
      </c>
      <c r="C8266" s="5" t="s">
        <v>11</v>
      </c>
      <c r="D8266" s="5" t="s">
        <v>12</v>
      </c>
      <c r="E8266" s="5" t="s">
        <v>13</v>
      </c>
    </row>
    <row r="8267" spans="1:5" x14ac:dyDescent="0.25">
      <c r="A8267" s="5">
        <f>8259</f>
      </c>
      <c r="B8267" s="5" t="s">
        <v>8269</v>
      </c>
      <c r="C8267" s="5" t="s">
        <v>11</v>
      </c>
      <c r="D8267" s="5" t="s">
        <v>12</v>
      </c>
      <c r="E8267" s="5" t="s">
        <v>13</v>
      </c>
    </row>
    <row r="8268" spans="1:5" x14ac:dyDescent="0.25">
      <c r="A8268" s="5">
        <f>8260</f>
      </c>
      <c r="B8268" s="5" t="s">
        <v>8270</v>
      </c>
      <c r="C8268" s="5" t="s">
        <v>11</v>
      </c>
      <c r="D8268" s="5" t="s">
        <v>12</v>
      </c>
      <c r="E8268" s="5" t="s">
        <v>13</v>
      </c>
    </row>
    <row r="8269" spans="1:5" x14ac:dyDescent="0.25">
      <c r="A8269" s="5">
        <f>8261</f>
      </c>
      <c r="B8269" s="5" t="s">
        <v>8271</v>
      </c>
      <c r="C8269" s="5" t="s">
        <v>11</v>
      </c>
      <c r="D8269" s="5" t="s">
        <v>12</v>
      </c>
      <c r="E8269" s="5" t="s">
        <v>13</v>
      </c>
    </row>
    <row r="8270" spans="1:5" x14ac:dyDescent="0.25">
      <c r="A8270" s="5">
        <f>8262</f>
      </c>
      <c r="B8270" s="5" t="s">
        <v>8272</v>
      </c>
      <c r="C8270" s="5" t="s">
        <v>11</v>
      </c>
      <c r="D8270" s="5" t="s">
        <v>12</v>
      </c>
      <c r="E8270" s="5" t="s">
        <v>13</v>
      </c>
    </row>
    <row r="8271" spans="1:5" x14ac:dyDescent="0.25">
      <c r="A8271" s="5">
        <f>8263</f>
      </c>
      <c r="B8271" s="5" t="s">
        <v>8273</v>
      </c>
      <c r="C8271" s="5" t="s">
        <v>11</v>
      </c>
      <c r="D8271" s="5" t="s">
        <v>12</v>
      </c>
      <c r="E8271" s="5" t="s">
        <v>13</v>
      </c>
    </row>
    <row r="8272" spans="1:5" x14ac:dyDescent="0.25">
      <c r="A8272" s="5">
        <f>8264</f>
      </c>
      <c r="B8272" s="5" t="s">
        <v>8274</v>
      </c>
      <c r="C8272" s="5" t="s">
        <v>11</v>
      </c>
      <c r="D8272" s="5" t="s">
        <v>12</v>
      </c>
      <c r="E8272" s="5" t="s">
        <v>13</v>
      </c>
    </row>
    <row r="8273" spans="1:5" x14ac:dyDescent="0.25">
      <c r="A8273" s="5">
        <f>8265</f>
      </c>
      <c r="B8273" s="5" t="s">
        <v>8275</v>
      </c>
      <c r="C8273" s="5" t="s">
        <v>11</v>
      </c>
      <c r="D8273" s="5" t="s">
        <v>12</v>
      </c>
      <c r="E8273" s="5" t="s">
        <v>13</v>
      </c>
    </row>
    <row r="8274" spans="1:5" x14ac:dyDescent="0.25">
      <c r="A8274" s="5">
        <f>8266</f>
      </c>
      <c r="B8274" s="5" t="s">
        <v>8276</v>
      </c>
      <c r="C8274" s="5" t="s">
        <v>11</v>
      </c>
      <c r="D8274" s="5" t="s">
        <v>12</v>
      </c>
      <c r="E8274" s="5" t="s">
        <v>13</v>
      </c>
    </row>
    <row r="8275" spans="1:5" x14ac:dyDescent="0.25">
      <c r="A8275" s="5">
        <f>8267</f>
      </c>
      <c r="B8275" s="5" t="s">
        <v>8277</v>
      </c>
      <c r="C8275" s="5" t="s">
        <v>11</v>
      </c>
      <c r="D8275" s="5" t="s">
        <v>12</v>
      </c>
      <c r="E8275" s="5" t="s">
        <v>13</v>
      </c>
    </row>
    <row r="8276" spans="1:5" x14ac:dyDescent="0.25">
      <c r="A8276" s="5">
        <f>8268</f>
      </c>
      <c r="B8276" s="5" t="s">
        <v>8278</v>
      </c>
      <c r="C8276" s="5" t="s">
        <v>11</v>
      </c>
      <c r="D8276" s="5" t="s">
        <v>12</v>
      </c>
      <c r="E8276" s="5" t="s">
        <v>13</v>
      </c>
    </row>
    <row r="8277" spans="1:5" x14ac:dyDescent="0.25">
      <c r="A8277" s="5">
        <f>8269</f>
      </c>
      <c r="B8277" s="5" t="s">
        <v>8279</v>
      </c>
      <c r="C8277" s="5" t="s">
        <v>11</v>
      </c>
      <c r="D8277" s="5" t="s">
        <v>12</v>
      </c>
      <c r="E8277" s="5" t="s">
        <v>13</v>
      </c>
    </row>
    <row r="8278" spans="1:5" x14ac:dyDescent="0.25">
      <c r="A8278" s="5">
        <f>8270</f>
      </c>
      <c r="B8278" s="5" t="s">
        <v>8280</v>
      </c>
      <c r="C8278" s="5" t="s">
        <v>11</v>
      </c>
      <c r="D8278" s="5" t="s">
        <v>12</v>
      </c>
      <c r="E8278" s="5" t="s">
        <v>13</v>
      </c>
    </row>
    <row r="8279" spans="1:5" x14ac:dyDescent="0.25">
      <c r="A8279" s="5">
        <f>8271</f>
      </c>
      <c r="B8279" s="5" t="s">
        <v>8281</v>
      </c>
      <c r="C8279" s="5" t="s">
        <v>11</v>
      </c>
      <c r="D8279" s="5" t="s">
        <v>12</v>
      </c>
      <c r="E8279" s="5" t="s">
        <v>13</v>
      </c>
    </row>
    <row r="8280" spans="1:5" x14ac:dyDescent="0.25">
      <c r="A8280" s="5">
        <f>8272</f>
      </c>
      <c r="B8280" s="5" t="s">
        <v>8282</v>
      </c>
      <c r="C8280" s="5" t="s">
        <v>11</v>
      </c>
      <c r="D8280" s="5" t="s">
        <v>12</v>
      </c>
      <c r="E8280" s="5" t="s">
        <v>13</v>
      </c>
    </row>
    <row r="8281" spans="1:5" x14ac:dyDescent="0.25">
      <c r="A8281" s="5">
        <f>8273</f>
      </c>
      <c r="B8281" s="5" t="s">
        <v>8283</v>
      </c>
      <c r="C8281" s="5" t="s">
        <v>11</v>
      </c>
      <c r="D8281" s="5" t="s">
        <v>12</v>
      </c>
      <c r="E8281" s="5" t="s">
        <v>13</v>
      </c>
    </row>
    <row r="8282" spans="1:5" x14ac:dyDescent="0.25">
      <c r="A8282" s="5">
        <f>8274</f>
      </c>
      <c r="B8282" s="5" t="s">
        <v>8284</v>
      </c>
      <c r="C8282" s="5" t="s">
        <v>11</v>
      </c>
      <c r="D8282" s="5" t="s">
        <v>12</v>
      </c>
      <c r="E8282" s="5" t="s">
        <v>13</v>
      </c>
    </row>
    <row r="8283" spans="1:5" x14ac:dyDescent="0.25">
      <c r="A8283" s="5">
        <f>8275</f>
      </c>
      <c r="B8283" s="5" t="s">
        <v>8285</v>
      </c>
      <c r="C8283" s="5" t="s">
        <v>11</v>
      </c>
      <c r="D8283" s="5" t="s">
        <v>12</v>
      </c>
      <c r="E8283" s="5" t="s">
        <v>13</v>
      </c>
    </row>
    <row r="8284" spans="1:5" x14ac:dyDescent="0.25">
      <c r="A8284" s="5">
        <f>8276</f>
      </c>
      <c r="B8284" s="5" t="s">
        <v>8286</v>
      </c>
      <c r="C8284" s="5" t="s">
        <v>11</v>
      </c>
      <c r="D8284" s="5" t="s">
        <v>12</v>
      </c>
      <c r="E8284" s="5" t="s">
        <v>13</v>
      </c>
    </row>
    <row r="8285" spans="1:5" x14ac:dyDescent="0.25">
      <c r="A8285" s="5">
        <f>8277</f>
      </c>
      <c r="B8285" s="5" t="s">
        <v>8287</v>
      </c>
      <c r="C8285" s="5" t="s">
        <v>11</v>
      </c>
      <c r="D8285" s="5" t="s">
        <v>12</v>
      </c>
      <c r="E8285" s="5" t="s">
        <v>13</v>
      </c>
    </row>
    <row r="8286" spans="1:5" x14ac:dyDescent="0.25">
      <c r="A8286" s="5">
        <f>8278</f>
      </c>
      <c r="B8286" s="5" t="s">
        <v>8288</v>
      </c>
      <c r="C8286" s="5" t="s">
        <v>11</v>
      </c>
      <c r="D8286" s="5" t="s">
        <v>12</v>
      </c>
      <c r="E8286" s="5" t="s">
        <v>13</v>
      </c>
    </row>
    <row r="8287" spans="1:5" x14ac:dyDescent="0.25">
      <c r="A8287" s="5">
        <f>8279</f>
      </c>
      <c r="B8287" s="5" t="s">
        <v>8289</v>
      </c>
      <c r="C8287" s="5" t="s">
        <v>11</v>
      </c>
      <c r="D8287" s="5" t="s">
        <v>12</v>
      </c>
      <c r="E8287" s="5" t="s">
        <v>13</v>
      </c>
    </row>
    <row r="8288" spans="1:5" x14ac:dyDescent="0.25">
      <c r="A8288" s="5">
        <f>8280</f>
      </c>
      <c r="B8288" s="5" t="s">
        <v>8290</v>
      </c>
      <c r="C8288" s="5" t="s">
        <v>11</v>
      </c>
      <c r="D8288" s="5" t="s">
        <v>12</v>
      </c>
      <c r="E8288" s="5" t="s">
        <v>13</v>
      </c>
    </row>
    <row r="8289" spans="1:5" x14ac:dyDescent="0.25">
      <c r="A8289" s="5">
        <f>8281</f>
      </c>
      <c r="B8289" s="5" t="s">
        <v>8291</v>
      </c>
      <c r="C8289" s="5" t="s">
        <v>11</v>
      </c>
      <c r="D8289" s="5" t="s">
        <v>12</v>
      </c>
      <c r="E8289" s="5" t="s">
        <v>13</v>
      </c>
    </row>
    <row r="8290" spans="1:5" x14ac:dyDescent="0.25">
      <c r="A8290" s="5">
        <f>8282</f>
      </c>
      <c r="B8290" s="5" t="s">
        <v>8292</v>
      </c>
      <c r="C8290" s="5" t="s">
        <v>11</v>
      </c>
      <c r="D8290" s="5" t="s">
        <v>12</v>
      </c>
      <c r="E8290" s="5" t="s">
        <v>13</v>
      </c>
    </row>
    <row r="8291" spans="1:5" x14ac:dyDescent="0.25">
      <c r="A8291" s="5">
        <f>8283</f>
      </c>
      <c r="B8291" s="5" t="s">
        <v>8293</v>
      </c>
      <c r="C8291" s="5" t="s">
        <v>11</v>
      </c>
      <c r="D8291" s="5" t="s">
        <v>12</v>
      </c>
      <c r="E8291" s="5" t="s">
        <v>13</v>
      </c>
    </row>
    <row r="8292" spans="1:5" x14ac:dyDescent="0.25">
      <c r="A8292" s="5">
        <f>8284</f>
      </c>
      <c r="B8292" s="5" t="s">
        <v>8294</v>
      </c>
      <c r="C8292" s="5" t="s">
        <v>11</v>
      </c>
      <c r="D8292" s="5" t="s">
        <v>12</v>
      </c>
      <c r="E8292" s="5" t="s">
        <v>13</v>
      </c>
    </row>
    <row r="8293" spans="1:5" x14ac:dyDescent="0.25">
      <c r="A8293" s="5">
        <f>8285</f>
      </c>
      <c r="B8293" s="5" t="s">
        <v>8295</v>
      </c>
      <c r="C8293" s="5" t="s">
        <v>11</v>
      </c>
      <c r="D8293" s="5" t="s">
        <v>12</v>
      </c>
      <c r="E8293" s="5" t="s">
        <v>13</v>
      </c>
    </row>
    <row r="8294" spans="1:5" x14ac:dyDescent="0.25">
      <c r="A8294" s="5">
        <f>8286</f>
      </c>
      <c r="B8294" s="5" t="s">
        <v>8296</v>
      </c>
      <c r="C8294" s="5" t="s">
        <v>11</v>
      </c>
      <c r="D8294" s="5" t="s">
        <v>12</v>
      </c>
      <c r="E8294" s="5" t="s">
        <v>13</v>
      </c>
    </row>
    <row r="8295" spans="1:5" x14ac:dyDescent="0.25">
      <c r="A8295" s="5">
        <f>8287</f>
      </c>
      <c r="B8295" s="5" t="s">
        <v>8297</v>
      </c>
      <c r="C8295" s="5" t="s">
        <v>11</v>
      </c>
      <c r="D8295" s="5" t="s">
        <v>12</v>
      </c>
      <c r="E8295" s="5" t="s">
        <v>13</v>
      </c>
    </row>
    <row r="8296" spans="1:5" x14ac:dyDescent="0.25">
      <c r="A8296" s="5">
        <f>8288</f>
      </c>
      <c r="B8296" s="5" t="s">
        <v>8298</v>
      </c>
      <c r="C8296" s="5" t="s">
        <v>11</v>
      </c>
      <c r="D8296" s="5" t="s">
        <v>12</v>
      </c>
      <c r="E8296" s="5" t="s">
        <v>13</v>
      </c>
    </row>
    <row r="8297" spans="1:5" x14ac:dyDescent="0.25">
      <c r="A8297" s="5">
        <f>8289</f>
      </c>
      <c r="B8297" s="5" t="s">
        <v>8299</v>
      </c>
      <c r="C8297" s="5" t="s">
        <v>11</v>
      </c>
      <c r="D8297" s="5" t="s">
        <v>12</v>
      </c>
      <c r="E8297" s="5" t="s">
        <v>13</v>
      </c>
    </row>
    <row r="8298" spans="1:5" x14ac:dyDescent="0.25">
      <c r="A8298" s="5">
        <f>8290</f>
      </c>
      <c r="B8298" s="5" t="s">
        <v>8300</v>
      </c>
      <c r="C8298" s="5" t="s">
        <v>11</v>
      </c>
      <c r="D8298" s="5" t="s">
        <v>12</v>
      </c>
      <c r="E8298" s="5" t="s">
        <v>13</v>
      </c>
    </row>
    <row r="8299" spans="1:5" x14ac:dyDescent="0.25">
      <c r="A8299" s="5">
        <f>8291</f>
      </c>
      <c r="B8299" s="5" t="s">
        <v>8301</v>
      </c>
      <c r="C8299" s="5" t="s">
        <v>11</v>
      </c>
      <c r="D8299" s="5" t="s">
        <v>12</v>
      </c>
      <c r="E8299" s="5" t="s">
        <v>13</v>
      </c>
    </row>
    <row r="8300" spans="1:5" x14ac:dyDescent="0.25">
      <c r="A8300" s="5">
        <f>8292</f>
      </c>
      <c r="B8300" s="5" t="s">
        <v>8302</v>
      </c>
      <c r="C8300" s="5" t="s">
        <v>11</v>
      </c>
      <c r="D8300" s="5" t="s">
        <v>12</v>
      </c>
      <c r="E8300" s="5" t="s">
        <v>13</v>
      </c>
    </row>
    <row r="8301" spans="1:5" x14ac:dyDescent="0.25">
      <c r="A8301" s="5">
        <f>8293</f>
      </c>
      <c r="B8301" s="5" t="s">
        <v>8303</v>
      </c>
      <c r="C8301" s="5" t="s">
        <v>11</v>
      </c>
      <c r="D8301" s="5" t="s">
        <v>12</v>
      </c>
      <c r="E8301" s="5" t="s">
        <v>13</v>
      </c>
    </row>
    <row r="8302" spans="1:5" x14ac:dyDescent="0.25">
      <c r="A8302" s="5">
        <f>8294</f>
      </c>
      <c r="B8302" s="5" t="s">
        <v>8304</v>
      </c>
      <c r="C8302" s="5" t="s">
        <v>11</v>
      </c>
      <c r="D8302" s="5" t="s">
        <v>12</v>
      </c>
      <c r="E8302" s="5" t="s">
        <v>13</v>
      </c>
    </row>
    <row r="8303" spans="1:5" x14ac:dyDescent="0.25">
      <c r="A8303" s="5">
        <f>8295</f>
      </c>
      <c r="B8303" s="5" t="s">
        <v>8305</v>
      </c>
      <c r="C8303" s="5" t="s">
        <v>11</v>
      </c>
      <c r="D8303" s="5" t="s">
        <v>12</v>
      </c>
      <c r="E8303" s="5" t="s">
        <v>13</v>
      </c>
    </row>
    <row r="8304" spans="1:5" x14ac:dyDescent="0.25">
      <c r="A8304" s="5">
        <f>8296</f>
      </c>
      <c r="B8304" s="5" t="s">
        <v>8306</v>
      </c>
      <c r="C8304" s="5" t="s">
        <v>11</v>
      </c>
      <c r="D8304" s="5" t="s">
        <v>12</v>
      </c>
      <c r="E8304" s="5" t="s">
        <v>13</v>
      </c>
    </row>
    <row r="8305" spans="1:5" x14ac:dyDescent="0.25">
      <c r="A8305" s="5">
        <f>8297</f>
      </c>
      <c r="B8305" s="5" t="s">
        <v>8307</v>
      </c>
      <c r="C8305" s="5" t="s">
        <v>11</v>
      </c>
      <c r="D8305" s="5" t="s">
        <v>12</v>
      </c>
      <c r="E8305" s="5" t="s">
        <v>13</v>
      </c>
    </row>
    <row r="8306" spans="1:5" x14ac:dyDescent="0.25">
      <c r="A8306" s="5">
        <f>8298</f>
      </c>
      <c r="B8306" s="5" t="s">
        <v>8308</v>
      </c>
      <c r="C8306" s="5" t="s">
        <v>11</v>
      </c>
      <c r="D8306" s="5" t="s">
        <v>12</v>
      </c>
      <c r="E8306" s="5" t="s">
        <v>13</v>
      </c>
    </row>
    <row r="8307" spans="1:5" x14ac:dyDescent="0.25">
      <c r="A8307" s="5">
        <f>8299</f>
      </c>
      <c r="B8307" s="5" t="s">
        <v>8309</v>
      </c>
      <c r="C8307" s="5" t="s">
        <v>11</v>
      </c>
      <c r="D8307" s="5" t="s">
        <v>12</v>
      </c>
      <c r="E8307" s="5" t="s">
        <v>13</v>
      </c>
    </row>
    <row r="8308" spans="1:5" x14ac:dyDescent="0.25">
      <c r="A8308" s="5">
        <f>8300</f>
      </c>
      <c r="B8308" s="5" t="s">
        <v>8310</v>
      </c>
      <c r="C8308" s="5" t="s">
        <v>11</v>
      </c>
      <c r="D8308" s="5" t="s">
        <v>12</v>
      </c>
      <c r="E8308" s="5" t="s">
        <v>13</v>
      </c>
    </row>
    <row r="8309" spans="1:5" x14ac:dyDescent="0.25">
      <c r="A8309" s="5">
        <f>8301</f>
      </c>
      <c r="B8309" s="5" t="s">
        <v>8311</v>
      </c>
      <c r="C8309" s="5" t="s">
        <v>11</v>
      </c>
      <c r="D8309" s="5" t="s">
        <v>12</v>
      </c>
      <c r="E8309" s="5" t="s">
        <v>13</v>
      </c>
    </row>
    <row r="8310" spans="1:5" x14ac:dyDescent="0.25">
      <c r="A8310" s="5">
        <f>8302</f>
      </c>
      <c r="B8310" s="5" t="s">
        <v>8312</v>
      </c>
      <c r="C8310" s="5" t="s">
        <v>11</v>
      </c>
      <c r="D8310" s="5" t="s">
        <v>12</v>
      </c>
      <c r="E8310" s="5" t="s">
        <v>13</v>
      </c>
    </row>
    <row r="8311" spans="1:5" x14ac:dyDescent="0.25">
      <c r="A8311" s="5">
        <f>8303</f>
      </c>
      <c r="B8311" s="5" t="s">
        <v>8313</v>
      </c>
      <c r="C8311" s="5" t="s">
        <v>11</v>
      </c>
      <c r="D8311" s="5" t="s">
        <v>12</v>
      </c>
      <c r="E8311" s="5" t="s">
        <v>13</v>
      </c>
    </row>
    <row r="8312" spans="1:5" x14ac:dyDescent="0.25">
      <c r="A8312" s="5">
        <f>8304</f>
      </c>
      <c r="B8312" s="5" t="s">
        <v>8314</v>
      </c>
      <c r="C8312" s="5" t="s">
        <v>11</v>
      </c>
      <c r="D8312" s="5" t="s">
        <v>12</v>
      </c>
      <c r="E8312" s="5" t="s">
        <v>13</v>
      </c>
    </row>
    <row r="8313" spans="1:5" x14ac:dyDescent="0.25">
      <c r="A8313" s="5">
        <f>8305</f>
      </c>
      <c r="B8313" s="5" t="s">
        <v>8315</v>
      </c>
      <c r="C8313" s="5" t="s">
        <v>11</v>
      </c>
      <c r="D8313" s="5" t="s">
        <v>12</v>
      </c>
      <c r="E8313" s="5" t="s">
        <v>13</v>
      </c>
    </row>
    <row r="8314" spans="1:5" x14ac:dyDescent="0.25">
      <c r="A8314" s="5">
        <f>8306</f>
      </c>
      <c r="B8314" s="5" t="s">
        <v>8316</v>
      </c>
      <c r="C8314" s="5" t="s">
        <v>11</v>
      </c>
      <c r="D8314" s="5" t="s">
        <v>12</v>
      </c>
      <c r="E8314" s="5" t="s">
        <v>13</v>
      </c>
    </row>
    <row r="8315" spans="1:5" x14ac:dyDescent="0.25">
      <c r="A8315" s="5">
        <f>8307</f>
      </c>
      <c r="B8315" s="5" t="s">
        <v>8317</v>
      </c>
      <c r="C8315" s="5" t="s">
        <v>11</v>
      </c>
      <c r="D8315" s="5" t="s">
        <v>12</v>
      </c>
      <c r="E8315" s="5" t="s">
        <v>13</v>
      </c>
    </row>
    <row r="8316" spans="1:5" x14ac:dyDescent="0.25">
      <c r="A8316" s="5">
        <f>8308</f>
      </c>
      <c r="B8316" s="5" t="s">
        <v>8318</v>
      </c>
      <c r="C8316" s="5" t="s">
        <v>11</v>
      </c>
      <c r="D8316" s="5" t="s">
        <v>12</v>
      </c>
      <c r="E8316" s="5" t="s">
        <v>13</v>
      </c>
    </row>
    <row r="8317" spans="1:5" x14ac:dyDescent="0.25">
      <c r="A8317" s="5">
        <f>8309</f>
      </c>
      <c r="B8317" s="5" t="s">
        <v>8319</v>
      </c>
      <c r="C8317" s="5" t="s">
        <v>11</v>
      </c>
      <c r="D8317" s="5" t="s">
        <v>12</v>
      </c>
      <c r="E8317" s="5" t="s">
        <v>13</v>
      </c>
    </row>
    <row r="8318" spans="1:5" x14ac:dyDescent="0.25">
      <c r="A8318" s="5">
        <f>8310</f>
      </c>
      <c r="B8318" s="5" t="s">
        <v>8320</v>
      </c>
      <c r="C8318" s="5" t="s">
        <v>11</v>
      </c>
      <c r="D8318" s="5" t="s">
        <v>12</v>
      </c>
      <c r="E8318" s="5" t="s">
        <v>13</v>
      </c>
    </row>
    <row r="8319" spans="1:5" x14ac:dyDescent="0.25">
      <c r="A8319" s="5">
        <f>8311</f>
      </c>
      <c r="B8319" s="5" t="s">
        <v>8321</v>
      </c>
      <c r="C8319" s="5" t="s">
        <v>11</v>
      </c>
      <c r="D8319" s="5" t="s">
        <v>12</v>
      </c>
      <c r="E8319" s="5" t="s">
        <v>13</v>
      </c>
    </row>
    <row r="8320" spans="1:5" x14ac:dyDescent="0.25">
      <c r="A8320" s="5">
        <f>8312</f>
      </c>
      <c r="B8320" s="5" t="s">
        <v>8322</v>
      </c>
      <c r="C8320" s="5" t="s">
        <v>11</v>
      </c>
      <c r="D8320" s="5" t="s">
        <v>12</v>
      </c>
      <c r="E8320" s="5" t="s">
        <v>13</v>
      </c>
    </row>
    <row r="8321" spans="1:5" x14ac:dyDescent="0.25">
      <c r="A8321" s="5">
        <f>8313</f>
      </c>
      <c r="B8321" s="5" t="s">
        <v>8323</v>
      </c>
      <c r="C8321" s="5" t="s">
        <v>11</v>
      </c>
      <c r="D8321" s="5" t="s">
        <v>12</v>
      </c>
      <c r="E8321" s="5" t="s">
        <v>13</v>
      </c>
    </row>
    <row r="8322" spans="1:5" x14ac:dyDescent="0.25">
      <c r="A8322" s="5">
        <f>8314</f>
      </c>
      <c r="B8322" s="5" t="s">
        <v>8324</v>
      </c>
      <c r="C8322" s="5" t="s">
        <v>11</v>
      </c>
      <c r="D8322" s="5" t="s">
        <v>12</v>
      </c>
      <c r="E8322" s="5" t="s">
        <v>13</v>
      </c>
    </row>
    <row r="8323" spans="1:5" x14ac:dyDescent="0.25">
      <c r="A8323" s="5">
        <f>8315</f>
      </c>
      <c r="B8323" s="5" t="s">
        <v>8325</v>
      </c>
      <c r="C8323" s="5" t="s">
        <v>11</v>
      </c>
      <c r="D8323" s="5" t="s">
        <v>12</v>
      </c>
      <c r="E8323" s="5" t="s">
        <v>13</v>
      </c>
    </row>
    <row r="8324" spans="1:5" x14ac:dyDescent="0.25">
      <c r="A8324" s="5">
        <f>8316</f>
      </c>
      <c r="B8324" s="5" t="s">
        <v>8326</v>
      </c>
      <c r="C8324" s="5" t="s">
        <v>11</v>
      </c>
      <c r="D8324" s="5" t="s">
        <v>12</v>
      </c>
      <c r="E8324" s="5" t="s">
        <v>13</v>
      </c>
    </row>
    <row r="8325" spans="1:5" x14ac:dyDescent="0.25">
      <c r="A8325" s="5">
        <f>8317</f>
      </c>
      <c r="B8325" s="5" t="s">
        <v>8327</v>
      </c>
      <c r="C8325" s="5" t="s">
        <v>11</v>
      </c>
      <c r="D8325" s="5" t="s">
        <v>12</v>
      </c>
      <c r="E8325" s="5" t="s">
        <v>13</v>
      </c>
    </row>
    <row r="8326" spans="1:5" x14ac:dyDescent="0.25">
      <c r="A8326" s="5">
        <f>8318</f>
      </c>
      <c r="B8326" s="5" t="s">
        <v>8328</v>
      </c>
      <c r="C8326" s="5" t="s">
        <v>11</v>
      </c>
      <c r="D8326" s="5" t="s">
        <v>12</v>
      </c>
      <c r="E8326" s="5" t="s">
        <v>13</v>
      </c>
    </row>
    <row r="8327" spans="1:5" x14ac:dyDescent="0.25">
      <c r="A8327" s="5">
        <f>8319</f>
      </c>
      <c r="B8327" s="5" t="s">
        <v>8329</v>
      </c>
      <c r="C8327" s="5" t="s">
        <v>11</v>
      </c>
      <c r="D8327" s="5" t="s">
        <v>12</v>
      </c>
      <c r="E8327" s="5" t="s">
        <v>13</v>
      </c>
    </row>
    <row r="8328" spans="1:5" x14ac:dyDescent="0.25">
      <c r="A8328" s="5">
        <f>8320</f>
      </c>
      <c r="B8328" s="5" t="s">
        <v>8330</v>
      </c>
      <c r="C8328" s="5" t="s">
        <v>11</v>
      </c>
      <c r="D8328" s="5" t="s">
        <v>12</v>
      </c>
      <c r="E8328" s="5" t="s">
        <v>13</v>
      </c>
    </row>
    <row r="8329" spans="1:5" x14ac:dyDescent="0.25">
      <c r="A8329" s="5">
        <f>8321</f>
      </c>
      <c r="B8329" s="5" t="s">
        <v>8331</v>
      </c>
      <c r="C8329" s="5" t="s">
        <v>11</v>
      </c>
      <c r="D8329" s="5" t="s">
        <v>12</v>
      </c>
      <c r="E8329" s="5" t="s">
        <v>13</v>
      </c>
    </row>
    <row r="8330" spans="1:5" x14ac:dyDescent="0.25">
      <c r="A8330" s="5">
        <f>8322</f>
      </c>
      <c r="B8330" s="5" t="s">
        <v>8332</v>
      </c>
      <c r="C8330" s="5" t="s">
        <v>11</v>
      </c>
      <c r="D8330" s="5" t="s">
        <v>12</v>
      </c>
      <c r="E8330" s="5" t="s">
        <v>13</v>
      </c>
    </row>
    <row r="8331" spans="1:5" x14ac:dyDescent="0.25">
      <c r="A8331" s="5">
        <f>8323</f>
      </c>
      <c r="B8331" s="5" t="s">
        <v>8333</v>
      </c>
      <c r="C8331" s="5" t="s">
        <v>11</v>
      </c>
      <c r="D8331" s="5" t="s">
        <v>12</v>
      </c>
      <c r="E8331" s="5" t="s">
        <v>13</v>
      </c>
    </row>
    <row r="8332" spans="1:5" x14ac:dyDescent="0.25">
      <c r="A8332" s="5">
        <f>8324</f>
      </c>
      <c r="B8332" s="5" t="s">
        <v>8334</v>
      </c>
      <c r="C8332" s="5" t="s">
        <v>11</v>
      </c>
      <c r="D8332" s="5" t="s">
        <v>12</v>
      </c>
      <c r="E8332" s="5" t="s">
        <v>13</v>
      </c>
    </row>
    <row r="8333" spans="1:5" x14ac:dyDescent="0.25">
      <c r="A8333" s="5">
        <f>8325</f>
      </c>
      <c r="B8333" s="5" t="s">
        <v>8335</v>
      </c>
      <c r="C8333" s="5" t="s">
        <v>11</v>
      </c>
      <c r="D8333" s="5" t="s">
        <v>12</v>
      </c>
      <c r="E8333" s="5" t="s">
        <v>13</v>
      </c>
    </row>
    <row r="8334" spans="1:5" x14ac:dyDescent="0.25">
      <c r="A8334" s="5">
        <f>8326</f>
      </c>
      <c r="B8334" s="5" t="s">
        <v>8336</v>
      </c>
      <c r="C8334" s="5" t="s">
        <v>11</v>
      </c>
      <c r="D8334" s="5" t="s">
        <v>12</v>
      </c>
      <c r="E8334" s="5" t="s">
        <v>13</v>
      </c>
    </row>
    <row r="8335" spans="1:5" x14ac:dyDescent="0.25">
      <c r="A8335" s="5">
        <f>8327</f>
      </c>
      <c r="B8335" s="5" t="s">
        <v>8337</v>
      </c>
      <c r="C8335" s="5" t="s">
        <v>11</v>
      </c>
      <c r="D8335" s="5" t="s">
        <v>12</v>
      </c>
      <c r="E8335" s="5" t="s">
        <v>13</v>
      </c>
    </row>
    <row r="8336" spans="1:5" x14ac:dyDescent="0.25">
      <c r="A8336" s="5">
        <f>8328</f>
      </c>
      <c r="B8336" s="5" t="s">
        <v>8338</v>
      </c>
      <c r="C8336" s="5" t="s">
        <v>11</v>
      </c>
      <c r="D8336" s="5" t="s">
        <v>12</v>
      </c>
      <c r="E8336" s="5" t="s">
        <v>13</v>
      </c>
    </row>
    <row r="8337" spans="1:5" x14ac:dyDescent="0.25">
      <c r="A8337" s="5">
        <f>8329</f>
      </c>
      <c r="B8337" s="5" t="s">
        <v>8339</v>
      </c>
      <c r="C8337" s="5" t="s">
        <v>11</v>
      </c>
      <c r="D8337" s="5" t="s">
        <v>12</v>
      </c>
      <c r="E8337" s="5" t="s">
        <v>13</v>
      </c>
    </row>
    <row r="8338" spans="1:5" x14ac:dyDescent="0.25">
      <c r="A8338" s="5">
        <f>8330</f>
      </c>
      <c r="B8338" s="5" t="s">
        <v>8340</v>
      </c>
      <c r="C8338" s="5" t="s">
        <v>11</v>
      </c>
      <c r="D8338" s="5" t="s">
        <v>12</v>
      </c>
      <c r="E8338" s="5" t="s">
        <v>13</v>
      </c>
    </row>
    <row r="8339" spans="1:5" x14ac:dyDescent="0.25">
      <c r="A8339" s="5">
        <f>8331</f>
      </c>
      <c r="B8339" s="5" t="s">
        <v>8341</v>
      </c>
      <c r="C8339" s="5" t="s">
        <v>11</v>
      </c>
      <c r="D8339" s="5" t="s">
        <v>12</v>
      </c>
      <c r="E8339" s="5" t="s">
        <v>13</v>
      </c>
    </row>
    <row r="8340" spans="1:5" x14ac:dyDescent="0.25">
      <c r="A8340" s="5">
        <f>8332</f>
      </c>
      <c r="B8340" s="5" t="s">
        <v>8342</v>
      </c>
      <c r="C8340" s="5" t="s">
        <v>11</v>
      </c>
      <c r="D8340" s="5" t="s">
        <v>12</v>
      </c>
      <c r="E8340" s="5" t="s">
        <v>13</v>
      </c>
    </row>
    <row r="8341" spans="1:5" x14ac:dyDescent="0.25">
      <c r="A8341" s="5">
        <f>8333</f>
      </c>
      <c r="B8341" s="5" t="s">
        <v>8343</v>
      </c>
      <c r="C8341" s="5" t="s">
        <v>11</v>
      </c>
      <c r="D8341" s="5" t="s">
        <v>12</v>
      </c>
      <c r="E8341" s="5" t="s">
        <v>13</v>
      </c>
    </row>
    <row r="8342" spans="1:5" x14ac:dyDescent="0.25">
      <c r="A8342" s="5">
        <f>8334</f>
      </c>
      <c r="B8342" s="5" t="s">
        <v>8344</v>
      </c>
      <c r="C8342" s="5" t="s">
        <v>11</v>
      </c>
      <c r="D8342" s="5" t="s">
        <v>12</v>
      </c>
      <c r="E8342" s="5" t="s">
        <v>13</v>
      </c>
    </row>
    <row r="8343" spans="1:5" x14ac:dyDescent="0.25">
      <c r="A8343" s="5">
        <f>8335</f>
      </c>
      <c r="B8343" s="5" t="s">
        <v>8345</v>
      </c>
      <c r="C8343" s="5" t="s">
        <v>11</v>
      </c>
      <c r="D8343" s="5" t="s">
        <v>12</v>
      </c>
      <c r="E8343" s="5" t="s">
        <v>13</v>
      </c>
    </row>
    <row r="8344" spans="1:5" x14ac:dyDescent="0.25">
      <c r="A8344" s="5">
        <f>8336</f>
      </c>
      <c r="B8344" s="5" t="s">
        <v>8346</v>
      </c>
      <c r="C8344" s="5" t="s">
        <v>11</v>
      </c>
      <c r="D8344" s="5" t="s">
        <v>12</v>
      </c>
      <c r="E8344" s="5" t="s">
        <v>13</v>
      </c>
    </row>
    <row r="8345" spans="1:5" x14ac:dyDescent="0.25">
      <c r="A8345" s="5">
        <f>8337</f>
      </c>
      <c r="B8345" s="5" t="s">
        <v>8347</v>
      </c>
      <c r="C8345" s="5" t="s">
        <v>11</v>
      </c>
      <c r="D8345" s="5" t="s">
        <v>12</v>
      </c>
      <c r="E8345" s="5" t="s">
        <v>13</v>
      </c>
    </row>
    <row r="8346" spans="1:5" x14ac:dyDescent="0.25">
      <c r="A8346" s="5">
        <f>8338</f>
      </c>
      <c r="B8346" s="5" t="s">
        <v>8348</v>
      </c>
      <c r="C8346" s="5" t="s">
        <v>11</v>
      </c>
      <c r="D8346" s="5" t="s">
        <v>12</v>
      </c>
      <c r="E8346" s="5" t="s">
        <v>13</v>
      </c>
    </row>
    <row r="8347" spans="1:5" x14ac:dyDescent="0.25">
      <c r="A8347" s="5">
        <f>8339</f>
      </c>
      <c r="B8347" s="5" t="s">
        <v>8349</v>
      </c>
      <c r="C8347" s="5" t="s">
        <v>11</v>
      </c>
      <c r="D8347" s="5" t="s">
        <v>12</v>
      </c>
      <c r="E8347" s="5" t="s">
        <v>13</v>
      </c>
    </row>
    <row r="8348" spans="1:5" x14ac:dyDescent="0.25">
      <c r="A8348" s="5">
        <f>8340</f>
      </c>
      <c r="B8348" s="5" t="s">
        <v>8350</v>
      </c>
      <c r="C8348" s="5" t="s">
        <v>11</v>
      </c>
      <c r="D8348" s="5" t="s">
        <v>12</v>
      </c>
      <c r="E8348" s="5" t="s">
        <v>13</v>
      </c>
    </row>
    <row r="8349" spans="1:5" x14ac:dyDescent="0.25">
      <c r="A8349" s="5">
        <f>8341</f>
      </c>
      <c r="B8349" s="5" t="s">
        <v>8351</v>
      </c>
      <c r="C8349" s="5" t="s">
        <v>11</v>
      </c>
      <c r="D8349" s="5" t="s">
        <v>12</v>
      </c>
      <c r="E8349" s="5" t="s">
        <v>13</v>
      </c>
    </row>
    <row r="8350" spans="1:5" x14ac:dyDescent="0.25">
      <c r="A8350" s="5">
        <f>8342</f>
      </c>
      <c r="B8350" s="5" t="s">
        <v>8352</v>
      </c>
      <c r="C8350" s="5" t="s">
        <v>11</v>
      </c>
      <c r="D8350" s="5" t="s">
        <v>12</v>
      </c>
      <c r="E8350" s="5" t="s">
        <v>13</v>
      </c>
    </row>
    <row r="8351" spans="1:5" x14ac:dyDescent="0.25">
      <c r="A8351" s="5">
        <f>8343</f>
      </c>
      <c r="B8351" s="5" t="s">
        <v>8353</v>
      </c>
      <c r="C8351" s="5" t="s">
        <v>11</v>
      </c>
      <c r="D8351" s="5" t="s">
        <v>12</v>
      </c>
      <c r="E8351" s="5" t="s">
        <v>13</v>
      </c>
    </row>
    <row r="8352" spans="1:5" x14ac:dyDescent="0.25">
      <c r="A8352" s="5">
        <f>8344</f>
      </c>
      <c r="B8352" s="5" t="s">
        <v>8354</v>
      </c>
      <c r="C8352" s="5" t="s">
        <v>11</v>
      </c>
      <c r="D8352" s="5" t="s">
        <v>12</v>
      </c>
      <c r="E8352" s="5" t="s">
        <v>13</v>
      </c>
    </row>
    <row r="8353" spans="1:5" x14ac:dyDescent="0.25">
      <c r="A8353" s="5">
        <f>8345</f>
      </c>
      <c r="B8353" s="5" t="s">
        <v>8355</v>
      </c>
      <c r="C8353" s="5" t="s">
        <v>11</v>
      </c>
      <c r="D8353" s="5" t="s">
        <v>12</v>
      </c>
      <c r="E8353" s="5" t="s">
        <v>13</v>
      </c>
    </row>
    <row r="8354" spans="1:5" x14ac:dyDescent="0.25">
      <c r="A8354" s="5">
        <f>8346</f>
      </c>
      <c r="B8354" s="5" t="s">
        <v>8356</v>
      </c>
      <c r="C8354" s="5" t="s">
        <v>11</v>
      </c>
      <c r="D8354" s="5" t="s">
        <v>12</v>
      </c>
      <c r="E8354" s="5" t="s">
        <v>13</v>
      </c>
    </row>
    <row r="8355" spans="1:5" x14ac:dyDescent="0.25">
      <c r="A8355" s="5">
        <f>8347</f>
      </c>
      <c r="B8355" s="5" t="s">
        <v>8357</v>
      </c>
      <c r="C8355" s="5" t="s">
        <v>11</v>
      </c>
      <c r="D8355" s="5" t="s">
        <v>12</v>
      </c>
      <c r="E8355" s="5" t="s">
        <v>13</v>
      </c>
    </row>
    <row r="8356" spans="1:5" x14ac:dyDescent="0.25">
      <c r="A8356" s="5">
        <f>8348</f>
      </c>
      <c r="B8356" s="5" t="s">
        <v>8358</v>
      </c>
      <c r="C8356" s="5" t="s">
        <v>11</v>
      </c>
      <c r="D8356" s="5" t="s">
        <v>12</v>
      </c>
      <c r="E8356" s="5" t="s">
        <v>13</v>
      </c>
    </row>
    <row r="8357" spans="1:5" x14ac:dyDescent="0.25">
      <c r="A8357" s="5">
        <f>8349</f>
      </c>
      <c r="B8357" s="5" t="s">
        <v>8359</v>
      </c>
      <c r="C8357" s="5" t="s">
        <v>11</v>
      </c>
      <c r="D8357" s="5" t="s">
        <v>12</v>
      </c>
      <c r="E8357" s="5" t="s">
        <v>13</v>
      </c>
    </row>
    <row r="8358" spans="1:5" x14ac:dyDescent="0.25">
      <c r="A8358" s="5">
        <f>8350</f>
      </c>
      <c r="B8358" s="5" t="s">
        <v>8360</v>
      </c>
      <c r="C8358" s="5" t="s">
        <v>11</v>
      </c>
      <c r="D8358" s="5" t="s">
        <v>12</v>
      </c>
      <c r="E8358" s="5" t="s">
        <v>13</v>
      </c>
    </row>
    <row r="8359" spans="1:5" x14ac:dyDescent="0.25">
      <c r="A8359" s="5">
        <f>8351</f>
      </c>
      <c r="B8359" s="5" t="s">
        <v>8361</v>
      </c>
      <c r="C8359" s="5" t="s">
        <v>11</v>
      </c>
      <c r="D8359" s="5" t="s">
        <v>12</v>
      </c>
      <c r="E8359" s="5" t="s">
        <v>13</v>
      </c>
    </row>
    <row r="8360" spans="1:5" x14ac:dyDescent="0.25">
      <c r="A8360" s="5">
        <f>8352</f>
      </c>
      <c r="B8360" s="5" t="s">
        <v>8362</v>
      </c>
      <c r="C8360" s="5" t="s">
        <v>11</v>
      </c>
      <c r="D8360" s="5" t="s">
        <v>12</v>
      </c>
      <c r="E8360" s="5" t="s">
        <v>13</v>
      </c>
    </row>
    <row r="8361" spans="1:5" x14ac:dyDescent="0.25">
      <c r="A8361" s="5">
        <f>8353</f>
      </c>
      <c r="B8361" s="5" t="s">
        <v>8363</v>
      </c>
      <c r="C8361" s="5" t="s">
        <v>11</v>
      </c>
      <c r="D8361" s="5" t="s">
        <v>12</v>
      </c>
      <c r="E8361" s="5" t="s">
        <v>13</v>
      </c>
    </row>
    <row r="8362" spans="1:5" x14ac:dyDescent="0.25">
      <c r="A8362" s="5">
        <f>8354</f>
      </c>
      <c r="B8362" s="5" t="s">
        <v>8364</v>
      </c>
      <c r="C8362" s="5" t="s">
        <v>11</v>
      </c>
      <c r="D8362" s="5" t="s">
        <v>12</v>
      </c>
      <c r="E8362" s="5" t="s">
        <v>13</v>
      </c>
    </row>
    <row r="8363" spans="1:5" x14ac:dyDescent="0.25">
      <c r="A8363" s="5">
        <f>8355</f>
      </c>
      <c r="B8363" s="5" t="s">
        <v>8365</v>
      </c>
      <c r="C8363" s="5" t="s">
        <v>11</v>
      </c>
      <c r="D8363" s="5" t="s">
        <v>12</v>
      </c>
      <c r="E8363" s="5" t="s">
        <v>13</v>
      </c>
    </row>
    <row r="8364" spans="1:5" x14ac:dyDescent="0.25">
      <c r="A8364" s="5">
        <f>8356</f>
      </c>
      <c r="B8364" s="5" t="s">
        <v>8366</v>
      </c>
      <c r="C8364" s="5" t="s">
        <v>11</v>
      </c>
      <c r="D8364" s="5" t="s">
        <v>12</v>
      </c>
      <c r="E8364" s="5" t="s">
        <v>13</v>
      </c>
    </row>
    <row r="8365" spans="1:5" x14ac:dyDescent="0.25">
      <c r="A8365" s="5">
        <f>8357</f>
      </c>
      <c r="B8365" s="5" t="s">
        <v>8367</v>
      </c>
      <c r="C8365" s="5" t="s">
        <v>11</v>
      </c>
      <c r="D8365" s="5" t="s">
        <v>12</v>
      </c>
      <c r="E8365" s="5" t="s">
        <v>13</v>
      </c>
    </row>
    <row r="8366" spans="1:5" x14ac:dyDescent="0.25">
      <c r="A8366" s="5">
        <f>8358</f>
      </c>
      <c r="B8366" s="5" t="s">
        <v>8368</v>
      </c>
      <c r="C8366" s="5" t="s">
        <v>11</v>
      </c>
      <c r="D8366" s="5" t="s">
        <v>12</v>
      </c>
      <c r="E8366" s="5" t="s">
        <v>13</v>
      </c>
    </row>
    <row r="8367" spans="1:5" x14ac:dyDescent="0.25">
      <c r="A8367" s="5">
        <f>8359</f>
      </c>
      <c r="B8367" s="5" t="s">
        <v>8369</v>
      </c>
      <c r="C8367" s="5" t="s">
        <v>11</v>
      </c>
      <c r="D8367" s="5" t="s">
        <v>12</v>
      </c>
      <c r="E8367" s="5" t="s">
        <v>13</v>
      </c>
    </row>
    <row r="8368" spans="1:5" x14ac:dyDescent="0.25">
      <c r="A8368" s="5">
        <f>8360</f>
      </c>
      <c r="B8368" s="5" t="s">
        <v>8370</v>
      </c>
      <c r="C8368" s="5" t="s">
        <v>11</v>
      </c>
      <c r="D8368" s="5" t="s">
        <v>12</v>
      </c>
      <c r="E8368" s="5" t="s">
        <v>13</v>
      </c>
    </row>
    <row r="8369" spans="1:5" x14ac:dyDescent="0.25">
      <c r="A8369" s="5">
        <f>8361</f>
      </c>
      <c r="B8369" s="5" t="s">
        <v>8371</v>
      </c>
      <c r="C8369" s="5" t="s">
        <v>11</v>
      </c>
      <c r="D8369" s="5" t="s">
        <v>12</v>
      </c>
      <c r="E8369" s="5" t="s">
        <v>13</v>
      </c>
    </row>
    <row r="8370" spans="1:5" x14ac:dyDescent="0.25">
      <c r="A8370" s="5">
        <f>8362</f>
      </c>
      <c r="B8370" s="5" t="s">
        <v>8372</v>
      </c>
      <c r="C8370" s="5" t="s">
        <v>11</v>
      </c>
      <c r="D8370" s="5" t="s">
        <v>12</v>
      </c>
      <c r="E8370" s="5" t="s">
        <v>13</v>
      </c>
    </row>
    <row r="8371" spans="1:5" x14ac:dyDescent="0.25">
      <c r="A8371" s="5">
        <f>8363</f>
      </c>
      <c r="B8371" s="5" t="s">
        <v>8373</v>
      </c>
      <c r="C8371" s="5" t="s">
        <v>11</v>
      </c>
      <c r="D8371" s="5" t="s">
        <v>12</v>
      </c>
      <c r="E8371" s="5" t="s">
        <v>13</v>
      </c>
    </row>
    <row r="8372" spans="1:5" x14ac:dyDescent="0.25">
      <c r="A8372" s="5">
        <f>8364</f>
      </c>
      <c r="B8372" s="5" t="s">
        <v>8374</v>
      </c>
      <c r="C8372" s="5" t="s">
        <v>11</v>
      </c>
      <c r="D8372" s="5" t="s">
        <v>12</v>
      </c>
      <c r="E8372" s="5" t="s">
        <v>13</v>
      </c>
    </row>
    <row r="8373" spans="1:5" x14ac:dyDescent="0.25">
      <c r="A8373" s="5">
        <f>8365</f>
      </c>
      <c r="B8373" s="5" t="s">
        <v>8375</v>
      </c>
      <c r="C8373" s="5" t="s">
        <v>11</v>
      </c>
      <c r="D8373" s="5" t="s">
        <v>12</v>
      </c>
      <c r="E8373" s="5" t="s">
        <v>13</v>
      </c>
    </row>
    <row r="8374" spans="1:5" x14ac:dyDescent="0.25">
      <c r="A8374" s="5">
        <f>8366</f>
      </c>
      <c r="B8374" s="5" t="s">
        <v>8376</v>
      </c>
      <c r="C8374" s="5" t="s">
        <v>11</v>
      </c>
      <c r="D8374" s="5" t="s">
        <v>12</v>
      </c>
      <c r="E8374" s="5" t="s">
        <v>13</v>
      </c>
    </row>
    <row r="8375" spans="1:5" x14ac:dyDescent="0.25">
      <c r="A8375" s="5">
        <f>8367</f>
      </c>
      <c r="B8375" s="5" t="s">
        <v>8377</v>
      </c>
      <c r="C8375" s="5" t="s">
        <v>11</v>
      </c>
      <c r="D8375" s="5" t="s">
        <v>12</v>
      </c>
      <c r="E8375" s="5" t="s">
        <v>13</v>
      </c>
    </row>
    <row r="8376" spans="1:5" x14ac:dyDescent="0.25">
      <c r="A8376" s="5">
        <f>8368</f>
      </c>
      <c r="B8376" s="5" t="s">
        <v>8378</v>
      </c>
      <c r="C8376" s="5" t="s">
        <v>11</v>
      </c>
      <c r="D8376" s="5" t="s">
        <v>12</v>
      </c>
      <c r="E8376" s="5" t="s">
        <v>13</v>
      </c>
    </row>
    <row r="8377" spans="1:5" x14ac:dyDescent="0.25">
      <c r="A8377" s="5">
        <f>8369</f>
      </c>
      <c r="B8377" s="5" t="s">
        <v>8379</v>
      </c>
      <c r="C8377" s="5" t="s">
        <v>11</v>
      </c>
      <c r="D8377" s="5" t="s">
        <v>12</v>
      </c>
      <c r="E8377" s="5" t="s">
        <v>13</v>
      </c>
    </row>
    <row r="8378" spans="1:5" x14ac:dyDescent="0.25">
      <c r="A8378" s="5">
        <f>8370</f>
      </c>
      <c r="B8378" s="5" t="s">
        <v>8380</v>
      </c>
      <c r="C8378" s="5" t="s">
        <v>11</v>
      </c>
      <c r="D8378" s="5" t="s">
        <v>12</v>
      </c>
      <c r="E8378" s="5" t="s">
        <v>13</v>
      </c>
    </row>
    <row r="8379" spans="1:5" x14ac:dyDescent="0.25">
      <c r="A8379" s="5">
        <f>8371</f>
      </c>
      <c r="B8379" s="5" t="s">
        <v>8381</v>
      </c>
      <c r="C8379" s="5" t="s">
        <v>11</v>
      </c>
      <c r="D8379" s="5" t="s">
        <v>12</v>
      </c>
      <c r="E8379" s="5" t="s">
        <v>13</v>
      </c>
    </row>
    <row r="8380" spans="1:5" x14ac:dyDescent="0.25">
      <c r="A8380" s="5">
        <f>8372</f>
      </c>
      <c r="B8380" s="5" t="s">
        <v>8382</v>
      </c>
      <c r="C8380" s="5" t="s">
        <v>11</v>
      </c>
      <c r="D8380" s="5" t="s">
        <v>12</v>
      </c>
      <c r="E8380" s="5" t="s">
        <v>13</v>
      </c>
    </row>
    <row r="8381" spans="1:5" x14ac:dyDescent="0.25">
      <c r="A8381" s="5">
        <f>8373</f>
      </c>
      <c r="B8381" s="5" t="s">
        <v>8383</v>
      </c>
      <c r="C8381" s="5" t="s">
        <v>11</v>
      </c>
      <c r="D8381" s="5" t="s">
        <v>12</v>
      </c>
      <c r="E8381" s="5" t="s">
        <v>13</v>
      </c>
    </row>
    <row r="8382" spans="1:5" x14ac:dyDescent="0.25">
      <c r="A8382" s="5">
        <f>8374</f>
      </c>
      <c r="B8382" s="5" t="s">
        <v>8384</v>
      </c>
      <c r="C8382" s="5" t="s">
        <v>11</v>
      </c>
      <c r="D8382" s="5" t="s">
        <v>12</v>
      </c>
      <c r="E8382" s="5" t="s">
        <v>13</v>
      </c>
    </row>
    <row r="8383" spans="1:5" x14ac:dyDescent="0.25">
      <c r="A8383" s="5">
        <f>8375</f>
      </c>
      <c r="B8383" s="5" t="s">
        <v>8385</v>
      </c>
      <c r="C8383" s="5" t="s">
        <v>11</v>
      </c>
      <c r="D8383" s="5" t="s">
        <v>12</v>
      </c>
      <c r="E8383" s="5" t="s">
        <v>13</v>
      </c>
    </row>
    <row r="8384" spans="1:5" x14ac:dyDescent="0.25">
      <c r="A8384" s="5">
        <f>8376</f>
      </c>
      <c r="B8384" s="5" t="s">
        <v>8386</v>
      </c>
      <c r="C8384" s="5" t="s">
        <v>11</v>
      </c>
      <c r="D8384" s="5" t="s">
        <v>12</v>
      </c>
      <c r="E8384" s="5" t="s">
        <v>13</v>
      </c>
    </row>
    <row r="8385" spans="1:5" x14ac:dyDescent="0.25">
      <c r="A8385" s="5">
        <f>8377</f>
      </c>
      <c r="B8385" s="5" t="s">
        <v>8387</v>
      </c>
      <c r="C8385" s="5" t="s">
        <v>11</v>
      </c>
      <c r="D8385" s="5" t="s">
        <v>12</v>
      </c>
      <c r="E8385" s="5" t="s">
        <v>13</v>
      </c>
    </row>
    <row r="8386" spans="1:5" x14ac:dyDescent="0.25">
      <c r="A8386" s="5">
        <f>8378</f>
      </c>
      <c r="B8386" s="5" t="s">
        <v>8388</v>
      </c>
      <c r="C8386" s="5" t="s">
        <v>11</v>
      </c>
      <c r="D8386" s="5" t="s">
        <v>12</v>
      </c>
      <c r="E8386" s="5" t="s">
        <v>13</v>
      </c>
    </row>
    <row r="8387" spans="1:5" x14ac:dyDescent="0.25">
      <c r="A8387" s="5">
        <f>8379</f>
      </c>
      <c r="B8387" s="5" t="s">
        <v>8389</v>
      </c>
      <c r="C8387" s="5" t="s">
        <v>11</v>
      </c>
      <c r="D8387" s="5" t="s">
        <v>12</v>
      </c>
      <c r="E8387" s="5" t="s">
        <v>13</v>
      </c>
    </row>
    <row r="8388" spans="1:5" x14ac:dyDescent="0.25">
      <c r="A8388" s="5">
        <f>8380</f>
      </c>
      <c r="B8388" s="5" t="s">
        <v>8390</v>
      </c>
      <c r="C8388" s="5" t="s">
        <v>11</v>
      </c>
      <c r="D8388" s="5" t="s">
        <v>12</v>
      </c>
      <c r="E8388" s="5" t="s">
        <v>13</v>
      </c>
    </row>
    <row r="8389" spans="1:5" x14ac:dyDescent="0.25">
      <c r="A8389" s="5">
        <f>8381</f>
      </c>
      <c r="B8389" s="5" t="s">
        <v>8391</v>
      </c>
      <c r="C8389" s="5" t="s">
        <v>11</v>
      </c>
      <c r="D8389" s="5" t="s">
        <v>12</v>
      </c>
      <c r="E8389" s="5" t="s">
        <v>13</v>
      </c>
    </row>
    <row r="8390" spans="1:5" x14ac:dyDescent="0.25">
      <c r="A8390" s="5">
        <f>8382</f>
      </c>
      <c r="B8390" s="5" t="s">
        <v>8392</v>
      </c>
      <c r="C8390" s="5" t="s">
        <v>11</v>
      </c>
      <c r="D8390" s="5" t="s">
        <v>12</v>
      </c>
      <c r="E8390" s="5" t="s">
        <v>13</v>
      </c>
    </row>
    <row r="8391" spans="1:5" x14ac:dyDescent="0.25">
      <c r="A8391" s="5">
        <f>8383</f>
      </c>
      <c r="B8391" s="5" t="s">
        <v>8393</v>
      </c>
      <c r="C8391" s="5" t="s">
        <v>11</v>
      </c>
      <c r="D8391" s="5" t="s">
        <v>12</v>
      </c>
      <c r="E8391" s="5" t="s">
        <v>13</v>
      </c>
    </row>
    <row r="8392" spans="1:5" x14ac:dyDescent="0.25">
      <c r="A8392" s="5">
        <f>8384</f>
      </c>
      <c r="B8392" s="5" t="s">
        <v>8394</v>
      </c>
      <c r="C8392" s="5" t="s">
        <v>11</v>
      </c>
      <c r="D8392" s="5" t="s">
        <v>12</v>
      </c>
      <c r="E8392" s="5" t="s">
        <v>13</v>
      </c>
    </row>
    <row r="8393" spans="1:5" x14ac:dyDescent="0.25">
      <c r="A8393" s="5">
        <f>8385</f>
      </c>
      <c r="B8393" s="5" t="s">
        <v>8395</v>
      </c>
      <c r="C8393" s="5" t="s">
        <v>11</v>
      </c>
      <c r="D8393" s="5" t="s">
        <v>12</v>
      </c>
      <c r="E8393" s="5" t="s">
        <v>13</v>
      </c>
    </row>
    <row r="8394" spans="1:5" x14ac:dyDescent="0.25">
      <c r="A8394" s="5">
        <f>8386</f>
      </c>
      <c r="B8394" s="5" t="s">
        <v>8396</v>
      </c>
      <c r="C8394" s="5" t="s">
        <v>11</v>
      </c>
      <c r="D8394" s="5" t="s">
        <v>12</v>
      </c>
      <c r="E8394" s="5" t="s">
        <v>13</v>
      </c>
    </row>
    <row r="8395" spans="1:5" x14ac:dyDescent="0.25">
      <c r="A8395" s="5">
        <f>8387</f>
      </c>
      <c r="B8395" s="5" t="s">
        <v>8397</v>
      </c>
      <c r="C8395" s="5" t="s">
        <v>11</v>
      </c>
      <c r="D8395" s="5" t="s">
        <v>12</v>
      </c>
      <c r="E8395" s="5" t="s">
        <v>13</v>
      </c>
    </row>
    <row r="8396" spans="1:5" x14ac:dyDescent="0.25">
      <c r="A8396" s="5">
        <f>8388</f>
      </c>
      <c r="B8396" s="5" t="s">
        <v>8398</v>
      </c>
      <c r="C8396" s="5" t="s">
        <v>11</v>
      </c>
      <c r="D8396" s="5" t="s">
        <v>12</v>
      </c>
      <c r="E8396" s="5" t="s">
        <v>13</v>
      </c>
    </row>
    <row r="8397" spans="1:5" x14ac:dyDescent="0.25">
      <c r="A8397" s="5">
        <f>8389</f>
      </c>
      <c r="B8397" s="5" t="s">
        <v>8399</v>
      </c>
      <c r="C8397" s="5" t="s">
        <v>11</v>
      </c>
      <c r="D8397" s="5" t="s">
        <v>12</v>
      </c>
      <c r="E8397" s="5" t="s">
        <v>13</v>
      </c>
    </row>
    <row r="8398" spans="1:5" x14ac:dyDescent="0.25">
      <c r="A8398" s="5">
        <f>8390</f>
      </c>
      <c r="B8398" s="5" t="s">
        <v>8400</v>
      </c>
      <c r="C8398" s="5" t="s">
        <v>11</v>
      </c>
      <c r="D8398" s="5" t="s">
        <v>12</v>
      </c>
      <c r="E8398" s="5" t="s">
        <v>13</v>
      </c>
    </row>
    <row r="8399" spans="1:5" x14ac:dyDescent="0.25">
      <c r="A8399" s="5">
        <f>8391</f>
      </c>
      <c r="B8399" s="5" t="s">
        <v>8401</v>
      </c>
      <c r="C8399" s="5" t="s">
        <v>11</v>
      </c>
      <c r="D8399" s="5" t="s">
        <v>12</v>
      </c>
      <c r="E8399" s="5" t="s">
        <v>13</v>
      </c>
    </row>
    <row r="8400" spans="1:5" x14ac:dyDescent="0.25">
      <c r="A8400" s="5">
        <f>8392</f>
      </c>
      <c r="B8400" s="5" t="s">
        <v>8402</v>
      </c>
      <c r="C8400" s="5" t="s">
        <v>11</v>
      </c>
      <c r="D8400" s="5" t="s">
        <v>12</v>
      </c>
      <c r="E8400" s="5" t="s">
        <v>13</v>
      </c>
    </row>
    <row r="8401" spans="1:5" x14ac:dyDescent="0.25">
      <c r="A8401" s="5">
        <f>8393</f>
      </c>
      <c r="B8401" s="5" t="s">
        <v>8403</v>
      </c>
      <c r="C8401" s="5" t="s">
        <v>11</v>
      </c>
      <c r="D8401" s="5" t="s">
        <v>12</v>
      </c>
      <c r="E8401" s="5" t="s">
        <v>13</v>
      </c>
    </row>
    <row r="8402" spans="1:5" x14ac:dyDescent="0.25">
      <c r="A8402" s="5">
        <f>8394</f>
      </c>
      <c r="B8402" s="5" t="s">
        <v>8404</v>
      </c>
      <c r="C8402" s="5" t="s">
        <v>11</v>
      </c>
      <c r="D8402" s="5" t="s">
        <v>12</v>
      </c>
      <c r="E8402" s="5" t="s">
        <v>13</v>
      </c>
    </row>
    <row r="8403" spans="1:5" x14ac:dyDescent="0.25">
      <c r="A8403" s="5">
        <f>8395</f>
      </c>
      <c r="B8403" s="5" t="s">
        <v>8405</v>
      </c>
      <c r="C8403" s="5" t="s">
        <v>11</v>
      </c>
      <c r="D8403" s="5" t="s">
        <v>12</v>
      </c>
      <c r="E8403" s="5" t="s">
        <v>13</v>
      </c>
    </row>
    <row r="8404" spans="1:5" x14ac:dyDescent="0.25">
      <c r="A8404" s="5">
        <f>8396</f>
      </c>
      <c r="B8404" s="5" t="s">
        <v>8406</v>
      </c>
      <c r="C8404" s="5" t="s">
        <v>11</v>
      </c>
      <c r="D8404" s="5" t="s">
        <v>12</v>
      </c>
      <c r="E8404" s="5" t="s">
        <v>13</v>
      </c>
    </row>
    <row r="8405" spans="1:5" x14ac:dyDescent="0.25">
      <c r="A8405" s="5">
        <f>8397</f>
      </c>
      <c r="B8405" s="5" t="s">
        <v>8407</v>
      </c>
      <c r="C8405" s="5" t="s">
        <v>11</v>
      </c>
      <c r="D8405" s="5" t="s">
        <v>12</v>
      </c>
      <c r="E8405" s="5" t="s">
        <v>13</v>
      </c>
    </row>
    <row r="8406" spans="1:5" x14ac:dyDescent="0.25">
      <c r="A8406" s="5">
        <f>8398</f>
      </c>
      <c r="B8406" s="5" t="s">
        <v>8408</v>
      </c>
      <c r="C8406" s="5" t="s">
        <v>11</v>
      </c>
      <c r="D8406" s="5" t="s">
        <v>12</v>
      </c>
      <c r="E8406" s="5" t="s">
        <v>13</v>
      </c>
    </row>
    <row r="8407" spans="1:5" x14ac:dyDescent="0.25">
      <c r="A8407" s="5">
        <f>8399</f>
      </c>
      <c r="B8407" s="5" t="s">
        <v>8409</v>
      </c>
      <c r="C8407" s="5" t="s">
        <v>11</v>
      </c>
      <c r="D8407" s="5" t="s">
        <v>12</v>
      </c>
      <c r="E8407" s="5" t="s">
        <v>13</v>
      </c>
    </row>
    <row r="8408" spans="1:5" x14ac:dyDescent="0.25">
      <c r="A8408" s="5">
        <f>8400</f>
      </c>
      <c r="B8408" s="5" t="s">
        <v>8410</v>
      </c>
      <c r="C8408" s="5" t="s">
        <v>11</v>
      </c>
      <c r="D8408" s="5" t="s">
        <v>12</v>
      </c>
      <c r="E8408" s="5" t="s">
        <v>13</v>
      </c>
    </row>
    <row r="8409" spans="1:5" x14ac:dyDescent="0.25">
      <c r="A8409" s="5">
        <f>8401</f>
      </c>
      <c r="B8409" s="5" t="s">
        <v>8411</v>
      </c>
      <c r="C8409" s="5" t="s">
        <v>11</v>
      </c>
      <c r="D8409" s="5" t="s">
        <v>12</v>
      </c>
      <c r="E8409" s="5" t="s">
        <v>13</v>
      </c>
    </row>
    <row r="8410" spans="1:5" x14ac:dyDescent="0.25">
      <c r="A8410" s="5">
        <f>8402</f>
      </c>
      <c r="B8410" s="5" t="s">
        <v>8412</v>
      </c>
      <c r="C8410" s="5" t="s">
        <v>11</v>
      </c>
      <c r="D8410" s="5" t="s">
        <v>12</v>
      </c>
      <c r="E8410" s="5" t="s">
        <v>13</v>
      </c>
    </row>
    <row r="8411" spans="1:5" x14ac:dyDescent="0.25">
      <c r="A8411" s="5">
        <f>8403</f>
      </c>
      <c r="B8411" s="5" t="s">
        <v>8413</v>
      </c>
      <c r="C8411" s="5" t="s">
        <v>11</v>
      </c>
      <c r="D8411" s="5" t="s">
        <v>12</v>
      </c>
      <c r="E8411" s="5" t="s">
        <v>13</v>
      </c>
    </row>
    <row r="8412" spans="1:5" x14ac:dyDescent="0.25">
      <c r="A8412" s="5">
        <f>8404</f>
      </c>
      <c r="B8412" s="5" t="s">
        <v>8414</v>
      </c>
      <c r="C8412" s="5" t="s">
        <v>11</v>
      </c>
      <c r="D8412" s="5" t="s">
        <v>12</v>
      </c>
      <c r="E8412" s="5" t="s">
        <v>13</v>
      </c>
    </row>
    <row r="8413" spans="1:5" x14ac:dyDescent="0.25">
      <c r="A8413" s="5">
        <f>8405</f>
      </c>
      <c r="B8413" s="5" t="s">
        <v>8415</v>
      </c>
      <c r="C8413" s="5" t="s">
        <v>11</v>
      </c>
      <c r="D8413" s="5" t="s">
        <v>12</v>
      </c>
      <c r="E8413" s="5" t="s">
        <v>13</v>
      </c>
    </row>
    <row r="8414" spans="1:5" x14ac:dyDescent="0.25">
      <c r="A8414" s="5">
        <f>8406</f>
      </c>
      <c r="B8414" s="5" t="s">
        <v>8416</v>
      </c>
      <c r="C8414" s="5" t="s">
        <v>11</v>
      </c>
      <c r="D8414" s="5" t="s">
        <v>12</v>
      </c>
      <c r="E8414" s="5" t="s">
        <v>13</v>
      </c>
    </row>
    <row r="8415" spans="1:5" x14ac:dyDescent="0.25">
      <c r="A8415" s="5">
        <f>8407</f>
      </c>
      <c r="B8415" s="5" t="s">
        <v>8417</v>
      </c>
      <c r="C8415" s="5" t="s">
        <v>11</v>
      </c>
      <c r="D8415" s="5" t="s">
        <v>12</v>
      </c>
      <c r="E8415" s="5" t="s">
        <v>13</v>
      </c>
    </row>
    <row r="8416" spans="1:5" x14ac:dyDescent="0.25">
      <c r="A8416" s="5">
        <f>8408</f>
      </c>
      <c r="B8416" s="5" t="s">
        <v>8418</v>
      </c>
      <c r="C8416" s="5" t="s">
        <v>11</v>
      </c>
      <c r="D8416" s="5" t="s">
        <v>12</v>
      </c>
      <c r="E8416" s="5" t="s">
        <v>13</v>
      </c>
    </row>
    <row r="8417" spans="1:5" x14ac:dyDescent="0.25">
      <c r="A8417" s="5">
        <f>8409</f>
      </c>
      <c r="B8417" s="5" t="s">
        <v>8419</v>
      </c>
      <c r="C8417" s="5" t="s">
        <v>11</v>
      </c>
      <c r="D8417" s="5" t="s">
        <v>12</v>
      </c>
      <c r="E8417" s="5" t="s">
        <v>13</v>
      </c>
    </row>
    <row r="8418" spans="1:5" x14ac:dyDescent="0.25">
      <c r="A8418" s="5">
        <f>8410</f>
      </c>
      <c r="B8418" s="5" t="s">
        <v>8420</v>
      </c>
      <c r="C8418" s="5" t="s">
        <v>11</v>
      </c>
      <c r="D8418" s="5" t="s">
        <v>12</v>
      </c>
      <c r="E8418" s="5" t="s">
        <v>13</v>
      </c>
    </row>
    <row r="8419" spans="1:5" x14ac:dyDescent="0.25">
      <c r="A8419" s="5">
        <f>8411</f>
      </c>
      <c r="B8419" s="5" t="s">
        <v>8421</v>
      </c>
      <c r="C8419" s="5" t="s">
        <v>11</v>
      </c>
      <c r="D8419" s="5" t="s">
        <v>12</v>
      </c>
      <c r="E8419" s="5" t="s">
        <v>13</v>
      </c>
    </row>
    <row r="8420" spans="1:5" x14ac:dyDescent="0.25">
      <c r="A8420" s="5">
        <f>8412</f>
      </c>
      <c r="B8420" s="5" t="s">
        <v>8422</v>
      </c>
      <c r="C8420" s="5" t="s">
        <v>11</v>
      </c>
      <c r="D8420" s="5" t="s">
        <v>12</v>
      </c>
      <c r="E8420" s="5" t="s">
        <v>13</v>
      </c>
    </row>
    <row r="8421" spans="1:5" x14ac:dyDescent="0.25">
      <c r="A8421" s="5">
        <f>8413</f>
      </c>
      <c r="B8421" s="5" t="s">
        <v>8423</v>
      </c>
      <c r="C8421" s="5" t="s">
        <v>11</v>
      </c>
      <c r="D8421" s="5" t="s">
        <v>12</v>
      </c>
      <c r="E8421" s="5" t="s">
        <v>13</v>
      </c>
    </row>
    <row r="8422" spans="1:5" x14ac:dyDescent="0.25">
      <c r="A8422" s="5">
        <f>8414</f>
      </c>
      <c r="B8422" s="5" t="s">
        <v>8424</v>
      </c>
      <c r="C8422" s="5" t="s">
        <v>11</v>
      </c>
      <c r="D8422" s="5" t="s">
        <v>12</v>
      </c>
      <c r="E8422" s="5" t="s">
        <v>13</v>
      </c>
    </row>
    <row r="8423" spans="1:5" x14ac:dyDescent="0.25">
      <c r="A8423" s="5">
        <f>8415</f>
      </c>
      <c r="B8423" s="5" t="s">
        <v>8425</v>
      </c>
      <c r="C8423" s="5" t="s">
        <v>11</v>
      </c>
      <c r="D8423" s="5" t="s">
        <v>12</v>
      </c>
      <c r="E8423" s="5" t="s">
        <v>13</v>
      </c>
    </row>
    <row r="8424" spans="1:5" x14ac:dyDescent="0.25">
      <c r="A8424" s="5">
        <f>8416</f>
      </c>
      <c r="B8424" s="5" t="s">
        <v>8426</v>
      </c>
      <c r="C8424" s="5" t="s">
        <v>11</v>
      </c>
      <c r="D8424" s="5" t="s">
        <v>12</v>
      </c>
      <c r="E8424" s="5" t="s">
        <v>13</v>
      </c>
    </row>
    <row r="8425" spans="1:5" x14ac:dyDescent="0.25">
      <c r="A8425" s="5">
        <f>8417</f>
      </c>
      <c r="B8425" s="5" t="s">
        <v>8427</v>
      </c>
      <c r="C8425" s="5" t="s">
        <v>11</v>
      </c>
      <c r="D8425" s="5" t="s">
        <v>12</v>
      </c>
      <c r="E8425" s="5" t="s">
        <v>13</v>
      </c>
    </row>
    <row r="8426" spans="1:5" x14ac:dyDescent="0.25">
      <c r="A8426" s="5">
        <f>8418</f>
      </c>
      <c r="B8426" s="5" t="s">
        <v>8428</v>
      </c>
      <c r="C8426" s="5" t="s">
        <v>11</v>
      </c>
      <c r="D8426" s="5" t="s">
        <v>12</v>
      </c>
      <c r="E8426" s="5" t="s">
        <v>13</v>
      </c>
    </row>
    <row r="8427" spans="1:5" x14ac:dyDescent="0.25">
      <c r="A8427" s="5">
        <f>8419</f>
      </c>
      <c r="B8427" s="5" t="s">
        <v>8429</v>
      </c>
      <c r="C8427" s="5" t="s">
        <v>11</v>
      </c>
      <c r="D8427" s="5" t="s">
        <v>12</v>
      </c>
      <c r="E8427" s="5" t="s">
        <v>13</v>
      </c>
    </row>
    <row r="8428" spans="1:5" x14ac:dyDescent="0.25">
      <c r="A8428" s="5">
        <f>8420</f>
      </c>
      <c r="B8428" s="5" t="s">
        <v>8430</v>
      </c>
      <c r="C8428" s="5" t="s">
        <v>11</v>
      </c>
      <c r="D8428" s="5" t="s">
        <v>12</v>
      </c>
      <c r="E8428" s="5" t="s">
        <v>13</v>
      </c>
    </row>
    <row r="8429" spans="1:5" x14ac:dyDescent="0.25">
      <c r="A8429" s="5">
        <f>8421</f>
      </c>
      <c r="B8429" s="5" t="s">
        <v>8431</v>
      </c>
      <c r="C8429" s="5" t="s">
        <v>11</v>
      </c>
      <c r="D8429" s="5" t="s">
        <v>12</v>
      </c>
      <c r="E8429" s="5" t="s">
        <v>13</v>
      </c>
    </row>
    <row r="8430" spans="1:5" x14ac:dyDescent="0.25">
      <c r="A8430" s="5">
        <f>8422</f>
      </c>
      <c r="B8430" s="5" t="s">
        <v>8432</v>
      </c>
      <c r="C8430" s="5" t="s">
        <v>11</v>
      </c>
      <c r="D8430" s="5" t="s">
        <v>12</v>
      </c>
      <c r="E8430" s="5" t="s">
        <v>13</v>
      </c>
    </row>
    <row r="8431" spans="1:5" x14ac:dyDescent="0.25">
      <c r="A8431" s="5">
        <f>8423</f>
      </c>
      <c r="B8431" s="5" t="s">
        <v>8433</v>
      </c>
      <c r="C8431" s="5" t="s">
        <v>11</v>
      </c>
      <c r="D8431" s="5" t="s">
        <v>12</v>
      </c>
      <c r="E8431" s="5" t="s">
        <v>13</v>
      </c>
    </row>
    <row r="8432" spans="1:5" x14ac:dyDescent="0.25">
      <c r="A8432" s="5">
        <f>8424</f>
      </c>
      <c r="B8432" s="5" t="s">
        <v>8434</v>
      </c>
      <c r="C8432" s="5" t="s">
        <v>11</v>
      </c>
      <c r="D8432" s="5" t="s">
        <v>12</v>
      </c>
      <c r="E8432" s="5" t="s">
        <v>13</v>
      </c>
    </row>
    <row r="8433" spans="1:5" x14ac:dyDescent="0.25">
      <c r="A8433" s="5">
        <f>8425</f>
      </c>
      <c r="B8433" s="5" t="s">
        <v>8435</v>
      </c>
      <c r="C8433" s="5" t="s">
        <v>11</v>
      </c>
      <c r="D8433" s="5" t="s">
        <v>12</v>
      </c>
      <c r="E8433" s="5" t="s">
        <v>13</v>
      </c>
    </row>
    <row r="8434" spans="1:5" x14ac:dyDescent="0.25">
      <c r="A8434" s="5">
        <f>8426</f>
      </c>
      <c r="B8434" s="5" t="s">
        <v>8436</v>
      </c>
      <c r="C8434" s="5" t="s">
        <v>11</v>
      </c>
      <c r="D8434" s="5" t="s">
        <v>12</v>
      </c>
      <c r="E8434" s="5" t="s">
        <v>13</v>
      </c>
    </row>
    <row r="8435" spans="1:5" x14ac:dyDescent="0.25">
      <c r="A8435" s="5">
        <f>8427</f>
      </c>
      <c r="B8435" s="5" t="s">
        <v>8437</v>
      </c>
      <c r="C8435" s="5" t="s">
        <v>11</v>
      </c>
      <c r="D8435" s="5" t="s">
        <v>12</v>
      </c>
      <c r="E8435" s="5" t="s">
        <v>13</v>
      </c>
    </row>
    <row r="8436" spans="1:5" x14ac:dyDescent="0.25">
      <c r="A8436" s="5">
        <f>8428</f>
      </c>
      <c r="B8436" s="5" t="s">
        <v>8438</v>
      </c>
      <c r="C8436" s="5" t="s">
        <v>11</v>
      </c>
      <c r="D8436" s="5" t="s">
        <v>12</v>
      </c>
      <c r="E8436" s="5" t="s">
        <v>13</v>
      </c>
    </row>
    <row r="8437" spans="1:5" x14ac:dyDescent="0.25">
      <c r="A8437" s="5">
        <f>8429</f>
      </c>
      <c r="B8437" s="5" t="s">
        <v>8439</v>
      </c>
      <c r="C8437" s="5" t="s">
        <v>11</v>
      </c>
      <c r="D8437" s="5" t="s">
        <v>12</v>
      </c>
      <c r="E8437" s="5" t="s">
        <v>13</v>
      </c>
    </row>
    <row r="8438" spans="1:5" x14ac:dyDescent="0.25">
      <c r="A8438" s="5">
        <f>8430</f>
      </c>
      <c r="B8438" s="5" t="s">
        <v>8440</v>
      </c>
      <c r="C8438" s="5" t="s">
        <v>11</v>
      </c>
      <c r="D8438" s="5" t="s">
        <v>12</v>
      </c>
      <c r="E8438" s="5" t="s">
        <v>13</v>
      </c>
    </row>
    <row r="8439" spans="1:5" x14ac:dyDescent="0.25">
      <c r="A8439" s="5">
        <f>8431</f>
      </c>
      <c r="B8439" s="5" t="s">
        <v>8441</v>
      </c>
      <c r="C8439" s="5" t="s">
        <v>11</v>
      </c>
      <c r="D8439" s="5" t="s">
        <v>12</v>
      </c>
      <c r="E8439" s="5" t="s">
        <v>13</v>
      </c>
    </row>
    <row r="8440" spans="1:5" x14ac:dyDescent="0.25">
      <c r="A8440" s="5">
        <f>8432</f>
      </c>
      <c r="B8440" s="5" t="s">
        <v>8442</v>
      </c>
      <c r="C8440" s="5" t="s">
        <v>11</v>
      </c>
      <c r="D8440" s="5" t="s">
        <v>12</v>
      </c>
      <c r="E8440" s="5" t="s">
        <v>13</v>
      </c>
    </row>
    <row r="8441" spans="1:5" x14ac:dyDescent="0.25">
      <c r="A8441" s="5">
        <f>8433</f>
      </c>
      <c r="B8441" s="5" t="s">
        <v>8443</v>
      </c>
      <c r="C8441" s="5" t="s">
        <v>11</v>
      </c>
      <c r="D8441" s="5" t="s">
        <v>12</v>
      </c>
      <c r="E8441" s="5" t="s">
        <v>13</v>
      </c>
    </row>
    <row r="8442" spans="1:5" x14ac:dyDescent="0.25">
      <c r="A8442" s="5">
        <f>8434</f>
      </c>
      <c r="B8442" s="5" t="s">
        <v>8444</v>
      </c>
      <c r="C8442" s="5" t="s">
        <v>11</v>
      </c>
      <c r="D8442" s="5" t="s">
        <v>12</v>
      </c>
      <c r="E8442" s="5" t="s">
        <v>13</v>
      </c>
    </row>
    <row r="8443" spans="1:5" x14ac:dyDescent="0.25">
      <c r="A8443" s="5">
        <f>8435</f>
      </c>
      <c r="B8443" s="5" t="s">
        <v>8445</v>
      </c>
      <c r="C8443" s="5" t="s">
        <v>11</v>
      </c>
      <c r="D8443" s="5" t="s">
        <v>12</v>
      </c>
      <c r="E8443" s="5" t="s">
        <v>13</v>
      </c>
    </row>
    <row r="8444" spans="1:5" x14ac:dyDescent="0.25">
      <c r="A8444" s="5">
        <f>8436</f>
      </c>
      <c r="B8444" s="5" t="s">
        <v>8446</v>
      </c>
      <c r="C8444" s="5" t="s">
        <v>11</v>
      </c>
      <c r="D8444" s="5" t="s">
        <v>12</v>
      </c>
      <c r="E8444" s="5" t="s">
        <v>13</v>
      </c>
    </row>
    <row r="8445" spans="1:5" x14ac:dyDescent="0.25">
      <c r="A8445" s="5">
        <f>8437</f>
      </c>
      <c r="B8445" s="5" t="s">
        <v>8447</v>
      </c>
      <c r="C8445" s="5" t="s">
        <v>11</v>
      </c>
      <c r="D8445" s="5" t="s">
        <v>12</v>
      </c>
      <c r="E8445" s="5" t="s">
        <v>13</v>
      </c>
    </row>
    <row r="8446" spans="1:5" x14ac:dyDescent="0.25">
      <c r="A8446" s="5">
        <f>8438</f>
      </c>
      <c r="B8446" s="5" t="s">
        <v>8448</v>
      </c>
      <c r="C8446" s="5" t="s">
        <v>11</v>
      </c>
      <c r="D8446" s="5" t="s">
        <v>12</v>
      </c>
      <c r="E8446" s="5" t="s">
        <v>13</v>
      </c>
    </row>
    <row r="8447" spans="1:5" x14ac:dyDescent="0.25">
      <c r="A8447" s="5">
        <f>8439</f>
      </c>
      <c r="B8447" s="5" t="s">
        <v>8449</v>
      </c>
      <c r="C8447" s="5" t="s">
        <v>11</v>
      </c>
      <c r="D8447" s="5" t="s">
        <v>12</v>
      </c>
      <c r="E8447" s="5" t="s">
        <v>13</v>
      </c>
    </row>
    <row r="8448" spans="1:5" x14ac:dyDescent="0.25">
      <c r="A8448" s="5">
        <f>8440</f>
      </c>
      <c r="B8448" s="5" t="s">
        <v>8450</v>
      </c>
      <c r="C8448" s="5" t="s">
        <v>11</v>
      </c>
      <c r="D8448" s="5" t="s">
        <v>12</v>
      </c>
      <c r="E8448" s="5" t="s">
        <v>13</v>
      </c>
    </row>
    <row r="8449" spans="1:5" x14ac:dyDescent="0.25">
      <c r="A8449" s="5">
        <f>8441</f>
      </c>
      <c r="B8449" s="5" t="s">
        <v>8451</v>
      </c>
      <c r="C8449" s="5" t="s">
        <v>11</v>
      </c>
      <c r="D8449" s="5" t="s">
        <v>12</v>
      </c>
      <c r="E8449" s="5" t="s">
        <v>13</v>
      </c>
    </row>
    <row r="8450" spans="1:5" x14ac:dyDescent="0.25">
      <c r="A8450" s="5">
        <f>8442</f>
      </c>
      <c r="B8450" s="5" t="s">
        <v>8452</v>
      </c>
      <c r="C8450" s="5" t="s">
        <v>11</v>
      </c>
      <c r="D8450" s="5" t="s">
        <v>12</v>
      </c>
      <c r="E8450" s="5" t="s">
        <v>13</v>
      </c>
    </row>
    <row r="8451" spans="1:5" x14ac:dyDescent="0.25">
      <c r="A8451" s="5">
        <f>8443</f>
      </c>
      <c r="B8451" s="5" t="s">
        <v>8453</v>
      </c>
      <c r="C8451" s="5" t="s">
        <v>11</v>
      </c>
      <c r="D8451" s="5" t="s">
        <v>12</v>
      </c>
      <c r="E8451" s="5" t="s">
        <v>13</v>
      </c>
    </row>
    <row r="8452" spans="1:5" x14ac:dyDescent="0.25">
      <c r="A8452" s="5">
        <f>8444</f>
      </c>
      <c r="B8452" s="5" t="s">
        <v>8454</v>
      </c>
      <c r="C8452" s="5" t="s">
        <v>11</v>
      </c>
      <c r="D8452" s="5" t="s">
        <v>12</v>
      </c>
      <c r="E8452" s="5" t="s">
        <v>13</v>
      </c>
    </row>
    <row r="8453" spans="1:5" x14ac:dyDescent="0.25">
      <c r="A8453" s="5">
        <f>8445</f>
      </c>
      <c r="B8453" s="5" t="s">
        <v>8455</v>
      </c>
      <c r="C8453" s="5" t="s">
        <v>11</v>
      </c>
      <c r="D8453" s="5" t="s">
        <v>12</v>
      </c>
      <c r="E8453" s="5" t="s">
        <v>13</v>
      </c>
    </row>
    <row r="8454" spans="1:5" x14ac:dyDescent="0.25">
      <c r="A8454" s="5">
        <f>8446</f>
      </c>
      <c r="B8454" s="5" t="s">
        <v>8456</v>
      </c>
      <c r="C8454" s="5" t="s">
        <v>11</v>
      </c>
      <c r="D8454" s="5" t="s">
        <v>12</v>
      </c>
      <c r="E8454" s="5" t="s">
        <v>13</v>
      </c>
    </row>
    <row r="8455" spans="1:5" x14ac:dyDescent="0.25">
      <c r="A8455" s="5">
        <f>8447</f>
      </c>
      <c r="B8455" s="5" t="s">
        <v>8457</v>
      </c>
      <c r="C8455" s="5" t="s">
        <v>11</v>
      </c>
      <c r="D8455" s="5" t="s">
        <v>12</v>
      </c>
      <c r="E8455" s="5" t="s">
        <v>13</v>
      </c>
    </row>
    <row r="8456" spans="1:5" x14ac:dyDescent="0.25">
      <c r="A8456" s="5">
        <f>8448</f>
      </c>
      <c r="B8456" s="5" t="s">
        <v>8458</v>
      </c>
      <c r="C8456" s="5" t="s">
        <v>11</v>
      </c>
      <c r="D8456" s="5" t="s">
        <v>12</v>
      </c>
      <c r="E8456" s="5" t="s">
        <v>13</v>
      </c>
    </row>
    <row r="8457" spans="1:5" x14ac:dyDescent="0.25">
      <c r="A8457" s="5">
        <f>8449</f>
      </c>
      <c r="B8457" s="5" t="s">
        <v>8459</v>
      </c>
      <c r="C8457" s="5" t="s">
        <v>11</v>
      </c>
      <c r="D8457" s="5" t="s">
        <v>12</v>
      </c>
      <c r="E8457" s="5" t="s">
        <v>13</v>
      </c>
    </row>
    <row r="8458" spans="1:5" x14ac:dyDescent="0.25">
      <c r="A8458" s="5">
        <f>8450</f>
      </c>
      <c r="B8458" s="5" t="s">
        <v>8460</v>
      </c>
      <c r="C8458" s="5" t="s">
        <v>11</v>
      </c>
      <c r="D8458" s="5" t="s">
        <v>12</v>
      </c>
      <c r="E8458" s="5" t="s">
        <v>13</v>
      </c>
    </row>
    <row r="8459" spans="1:5" x14ac:dyDescent="0.25">
      <c r="A8459" s="5">
        <f>8451</f>
      </c>
      <c r="B8459" s="5" t="s">
        <v>8461</v>
      </c>
      <c r="C8459" s="5" t="s">
        <v>11</v>
      </c>
      <c r="D8459" s="5" t="s">
        <v>12</v>
      </c>
      <c r="E8459" s="5" t="s">
        <v>13</v>
      </c>
    </row>
    <row r="8460" spans="1:5" x14ac:dyDescent="0.25">
      <c r="A8460" s="5">
        <f>8452</f>
      </c>
      <c r="B8460" s="5" t="s">
        <v>8462</v>
      </c>
      <c r="C8460" s="5" t="s">
        <v>11</v>
      </c>
      <c r="D8460" s="5" t="s">
        <v>12</v>
      </c>
      <c r="E8460" s="5" t="s">
        <v>13</v>
      </c>
    </row>
    <row r="8461" spans="1:5" x14ac:dyDescent="0.25">
      <c r="A8461" s="5">
        <f>8453</f>
      </c>
      <c r="B8461" s="5" t="s">
        <v>8463</v>
      </c>
      <c r="C8461" s="5" t="s">
        <v>11</v>
      </c>
      <c r="D8461" s="5" t="s">
        <v>12</v>
      </c>
      <c r="E8461" s="5" t="s">
        <v>13</v>
      </c>
    </row>
    <row r="8462" spans="1:5" x14ac:dyDescent="0.25">
      <c r="A8462" s="5">
        <f>8454</f>
      </c>
      <c r="B8462" s="5" t="s">
        <v>8464</v>
      </c>
      <c r="C8462" s="5" t="s">
        <v>11</v>
      </c>
      <c r="D8462" s="5" t="s">
        <v>12</v>
      </c>
      <c r="E8462" s="5" t="s">
        <v>13</v>
      </c>
    </row>
    <row r="8463" spans="1:5" x14ac:dyDescent="0.25">
      <c r="A8463" s="5">
        <f>8455</f>
      </c>
      <c r="B8463" s="5" t="s">
        <v>8465</v>
      </c>
      <c r="C8463" s="5" t="s">
        <v>11</v>
      </c>
      <c r="D8463" s="5" t="s">
        <v>12</v>
      </c>
      <c r="E8463" s="5" t="s">
        <v>13</v>
      </c>
    </row>
    <row r="8464" spans="1:5" x14ac:dyDescent="0.25">
      <c r="A8464" s="5">
        <f>8456</f>
      </c>
      <c r="B8464" s="5" t="s">
        <v>8466</v>
      </c>
      <c r="C8464" s="5" t="s">
        <v>11</v>
      </c>
      <c r="D8464" s="5" t="s">
        <v>12</v>
      </c>
      <c r="E8464" s="5" t="s">
        <v>13</v>
      </c>
    </row>
    <row r="8465" spans="1:5" x14ac:dyDescent="0.25">
      <c r="A8465" s="5">
        <f>8457</f>
      </c>
      <c r="B8465" s="5" t="s">
        <v>8467</v>
      </c>
      <c r="C8465" s="5" t="s">
        <v>11</v>
      </c>
      <c r="D8465" s="5" t="s">
        <v>12</v>
      </c>
      <c r="E8465" s="5" t="s">
        <v>13</v>
      </c>
    </row>
    <row r="8466" spans="1:5" x14ac:dyDescent="0.25">
      <c r="A8466" s="5">
        <f>8458</f>
      </c>
      <c r="B8466" s="5" t="s">
        <v>8468</v>
      </c>
      <c r="C8466" s="5" t="s">
        <v>11</v>
      </c>
      <c r="D8466" s="5" t="s">
        <v>12</v>
      </c>
      <c r="E8466" s="5" t="s">
        <v>13</v>
      </c>
    </row>
    <row r="8467" spans="1:5" x14ac:dyDescent="0.25">
      <c r="A8467" s="5">
        <f>8459</f>
      </c>
      <c r="B8467" s="5" t="s">
        <v>8469</v>
      </c>
      <c r="C8467" s="5" t="s">
        <v>11</v>
      </c>
      <c r="D8467" s="5" t="s">
        <v>12</v>
      </c>
      <c r="E8467" s="5" t="s">
        <v>13</v>
      </c>
    </row>
    <row r="8468" spans="1:5" x14ac:dyDescent="0.25">
      <c r="A8468" s="5">
        <f>8460</f>
      </c>
      <c r="B8468" s="5" t="s">
        <v>8470</v>
      </c>
      <c r="C8468" s="5" t="s">
        <v>11</v>
      </c>
      <c r="D8468" s="5" t="s">
        <v>12</v>
      </c>
      <c r="E8468" s="5" t="s">
        <v>13</v>
      </c>
    </row>
    <row r="8469" spans="1:5" x14ac:dyDescent="0.25">
      <c r="A8469" s="5">
        <f>8461</f>
      </c>
      <c r="B8469" s="5" t="s">
        <v>8471</v>
      </c>
      <c r="C8469" s="5" t="s">
        <v>11</v>
      </c>
      <c r="D8469" s="5" t="s">
        <v>12</v>
      </c>
      <c r="E8469" s="5" t="s">
        <v>13</v>
      </c>
    </row>
    <row r="8470" spans="1:5" x14ac:dyDescent="0.25">
      <c r="A8470" s="5">
        <f>8462</f>
      </c>
      <c r="B8470" s="5" t="s">
        <v>8472</v>
      </c>
      <c r="C8470" s="5" t="s">
        <v>11</v>
      </c>
      <c r="D8470" s="5" t="s">
        <v>12</v>
      </c>
      <c r="E8470" s="5" t="s">
        <v>13</v>
      </c>
    </row>
    <row r="8471" spans="1:5" x14ac:dyDescent="0.25">
      <c r="A8471" s="5">
        <f>8463</f>
      </c>
      <c r="B8471" s="5" t="s">
        <v>8473</v>
      </c>
      <c r="C8471" s="5" t="s">
        <v>11</v>
      </c>
      <c r="D8471" s="5" t="s">
        <v>12</v>
      </c>
      <c r="E8471" s="5" t="s">
        <v>13</v>
      </c>
    </row>
    <row r="8472" spans="1:5" x14ac:dyDescent="0.25">
      <c r="A8472" s="5">
        <f>8464</f>
      </c>
      <c r="B8472" s="5" t="s">
        <v>8474</v>
      </c>
      <c r="C8472" s="5" t="s">
        <v>11</v>
      </c>
      <c r="D8472" s="5" t="s">
        <v>12</v>
      </c>
      <c r="E8472" s="5" t="s">
        <v>13</v>
      </c>
    </row>
    <row r="8473" spans="1:5" x14ac:dyDescent="0.25">
      <c r="A8473" s="5">
        <f>8465</f>
      </c>
      <c r="B8473" s="5" t="s">
        <v>8475</v>
      </c>
      <c r="C8473" s="5" t="s">
        <v>11</v>
      </c>
      <c r="D8473" s="5" t="s">
        <v>12</v>
      </c>
      <c r="E8473" s="5" t="s">
        <v>13</v>
      </c>
    </row>
    <row r="8474" spans="1:5" x14ac:dyDescent="0.25">
      <c r="A8474" s="5">
        <f>8466</f>
      </c>
      <c r="B8474" s="5" t="s">
        <v>8476</v>
      </c>
      <c r="C8474" s="5" t="s">
        <v>11</v>
      </c>
      <c r="D8474" s="5" t="s">
        <v>12</v>
      </c>
      <c r="E8474" s="5" t="s">
        <v>13</v>
      </c>
    </row>
    <row r="8475" spans="1:5" x14ac:dyDescent="0.25">
      <c r="A8475" s="5">
        <f>8467</f>
      </c>
      <c r="B8475" s="5" t="s">
        <v>8477</v>
      </c>
      <c r="C8475" s="5" t="s">
        <v>11</v>
      </c>
      <c r="D8475" s="5" t="s">
        <v>12</v>
      </c>
      <c r="E8475" s="5" t="s">
        <v>13</v>
      </c>
    </row>
    <row r="8476" spans="1:5" x14ac:dyDescent="0.25">
      <c r="A8476" s="5">
        <f>8468</f>
      </c>
      <c r="B8476" s="5" t="s">
        <v>8478</v>
      </c>
      <c r="C8476" s="5" t="s">
        <v>11</v>
      </c>
      <c r="D8476" s="5" t="s">
        <v>12</v>
      </c>
      <c r="E8476" s="5" t="s">
        <v>13</v>
      </c>
    </row>
    <row r="8477" spans="1:5" x14ac:dyDescent="0.25">
      <c r="A8477" s="5">
        <f>8469</f>
      </c>
      <c r="B8477" s="5" t="s">
        <v>8479</v>
      </c>
      <c r="C8477" s="5" t="s">
        <v>11</v>
      </c>
      <c r="D8477" s="5" t="s">
        <v>12</v>
      </c>
      <c r="E8477" s="5" t="s">
        <v>13</v>
      </c>
    </row>
    <row r="8478" spans="1:5" x14ac:dyDescent="0.25">
      <c r="A8478" s="5">
        <f>8470</f>
      </c>
      <c r="B8478" s="5" t="s">
        <v>8480</v>
      </c>
      <c r="C8478" s="5" t="s">
        <v>11</v>
      </c>
      <c r="D8478" s="5" t="s">
        <v>12</v>
      </c>
      <c r="E8478" s="5" t="s">
        <v>13</v>
      </c>
    </row>
    <row r="8479" spans="1:5" x14ac:dyDescent="0.25">
      <c r="A8479" s="5">
        <f>8471</f>
      </c>
      <c r="B8479" s="5" t="s">
        <v>8481</v>
      </c>
      <c r="C8479" s="5" t="s">
        <v>11</v>
      </c>
      <c r="D8479" s="5" t="s">
        <v>12</v>
      </c>
      <c r="E8479" s="5" t="s">
        <v>13</v>
      </c>
    </row>
    <row r="8480" spans="1:5" x14ac:dyDescent="0.25">
      <c r="A8480" s="5">
        <f>8472</f>
      </c>
      <c r="B8480" s="5" t="s">
        <v>8482</v>
      </c>
      <c r="C8480" s="5" t="s">
        <v>11</v>
      </c>
      <c r="D8480" s="5" t="s">
        <v>12</v>
      </c>
      <c r="E8480" s="5" t="s">
        <v>13</v>
      </c>
    </row>
    <row r="8481" spans="1:5" x14ac:dyDescent="0.25">
      <c r="A8481" s="5">
        <f>8473</f>
      </c>
      <c r="B8481" s="5" t="s">
        <v>8483</v>
      </c>
      <c r="C8481" s="5" t="s">
        <v>11</v>
      </c>
      <c r="D8481" s="5" t="s">
        <v>12</v>
      </c>
      <c r="E8481" s="5" t="s">
        <v>13</v>
      </c>
    </row>
    <row r="8482" spans="1:5" x14ac:dyDescent="0.25">
      <c r="A8482" s="5">
        <f>8474</f>
      </c>
      <c r="B8482" s="5" t="s">
        <v>8484</v>
      </c>
      <c r="C8482" s="5" t="s">
        <v>11</v>
      </c>
      <c r="D8482" s="5" t="s">
        <v>12</v>
      </c>
      <c r="E8482" s="5" t="s">
        <v>13</v>
      </c>
    </row>
    <row r="8483" spans="1:5" x14ac:dyDescent="0.25">
      <c r="A8483" s="5">
        <f>8475</f>
      </c>
      <c r="B8483" s="5" t="s">
        <v>8485</v>
      </c>
      <c r="C8483" s="5" t="s">
        <v>11</v>
      </c>
      <c r="D8483" s="5" t="s">
        <v>12</v>
      </c>
      <c r="E8483" s="5" t="s">
        <v>13</v>
      </c>
    </row>
    <row r="8484" spans="1:5" x14ac:dyDescent="0.25">
      <c r="A8484" s="5">
        <f>8476</f>
      </c>
      <c r="B8484" s="5" t="s">
        <v>8486</v>
      </c>
      <c r="C8484" s="5" t="s">
        <v>11</v>
      </c>
      <c r="D8484" s="5" t="s">
        <v>12</v>
      </c>
      <c r="E8484" s="5" t="s">
        <v>13</v>
      </c>
    </row>
    <row r="8485" spans="1:5" x14ac:dyDescent="0.25">
      <c r="A8485" s="5">
        <f>8477</f>
      </c>
      <c r="B8485" s="5" t="s">
        <v>8487</v>
      </c>
      <c r="C8485" s="5" t="s">
        <v>11</v>
      </c>
      <c r="D8485" s="5" t="s">
        <v>12</v>
      </c>
      <c r="E8485" s="5" t="s">
        <v>13</v>
      </c>
    </row>
    <row r="8486" spans="1:5" x14ac:dyDescent="0.25">
      <c r="A8486" s="5">
        <f>8478</f>
      </c>
      <c r="B8486" s="5" t="s">
        <v>8488</v>
      </c>
      <c r="C8486" s="5" t="s">
        <v>11</v>
      </c>
      <c r="D8486" s="5" t="s">
        <v>12</v>
      </c>
      <c r="E8486" s="5" t="s">
        <v>13</v>
      </c>
    </row>
    <row r="8487" spans="1:5" x14ac:dyDescent="0.25">
      <c r="A8487" s="5">
        <f>8479</f>
      </c>
      <c r="B8487" s="5" t="s">
        <v>8489</v>
      </c>
      <c r="C8487" s="5" t="s">
        <v>11</v>
      </c>
      <c r="D8487" s="5" t="s">
        <v>12</v>
      </c>
      <c r="E8487" s="5" t="s">
        <v>13</v>
      </c>
    </row>
    <row r="8488" spans="1:5" x14ac:dyDescent="0.25">
      <c r="A8488" s="5">
        <f>8480</f>
      </c>
      <c r="B8488" s="5" t="s">
        <v>8490</v>
      </c>
      <c r="C8488" s="5" t="s">
        <v>11</v>
      </c>
      <c r="D8488" s="5" t="s">
        <v>12</v>
      </c>
      <c r="E8488" s="5" t="s">
        <v>13</v>
      </c>
    </row>
    <row r="8489" spans="1:5" x14ac:dyDescent="0.25">
      <c r="A8489" s="5">
        <f>8481</f>
      </c>
      <c r="B8489" s="5" t="s">
        <v>8491</v>
      </c>
      <c r="C8489" s="5" t="s">
        <v>11</v>
      </c>
      <c r="D8489" s="5" t="s">
        <v>12</v>
      </c>
      <c r="E8489" s="5" t="s">
        <v>13</v>
      </c>
    </row>
    <row r="8490" spans="1:5" x14ac:dyDescent="0.25">
      <c r="A8490" s="5">
        <f>8482</f>
      </c>
      <c r="B8490" s="5" t="s">
        <v>8492</v>
      </c>
      <c r="C8490" s="5" t="s">
        <v>11</v>
      </c>
      <c r="D8490" s="5" t="s">
        <v>12</v>
      </c>
      <c r="E8490" s="5" t="s">
        <v>13</v>
      </c>
    </row>
    <row r="8491" spans="1:5" x14ac:dyDescent="0.25">
      <c r="A8491" s="5">
        <f>8483</f>
      </c>
      <c r="B8491" s="5" t="s">
        <v>8493</v>
      </c>
      <c r="C8491" s="5" t="s">
        <v>11</v>
      </c>
      <c r="D8491" s="5" t="s">
        <v>12</v>
      </c>
      <c r="E8491" s="5" t="s">
        <v>13</v>
      </c>
    </row>
    <row r="8492" spans="1:5" x14ac:dyDescent="0.25">
      <c r="A8492" s="5">
        <f>8484</f>
      </c>
      <c r="B8492" s="5" t="s">
        <v>8494</v>
      </c>
      <c r="C8492" s="5" t="s">
        <v>11</v>
      </c>
      <c r="D8492" s="5" t="s">
        <v>12</v>
      </c>
      <c r="E8492" s="5" t="s">
        <v>13</v>
      </c>
    </row>
    <row r="8493" spans="1:5" x14ac:dyDescent="0.25">
      <c r="A8493" s="5">
        <f>8485</f>
      </c>
      <c r="B8493" s="5" t="s">
        <v>8495</v>
      </c>
      <c r="C8493" s="5" t="s">
        <v>11</v>
      </c>
      <c r="D8493" s="5" t="s">
        <v>12</v>
      </c>
      <c r="E8493" s="5" t="s">
        <v>13</v>
      </c>
    </row>
    <row r="8494" spans="1:5" x14ac:dyDescent="0.25">
      <c r="A8494" s="5">
        <f>8486</f>
      </c>
      <c r="B8494" s="5" t="s">
        <v>8496</v>
      </c>
      <c r="C8494" s="5" t="s">
        <v>11</v>
      </c>
      <c r="D8494" s="5" t="s">
        <v>12</v>
      </c>
      <c r="E8494" s="5" t="s">
        <v>13</v>
      </c>
    </row>
    <row r="8495" spans="1:5" x14ac:dyDescent="0.25">
      <c r="A8495" s="5">
        <f>8487</f>
      </c>
      <c r="B8495" s="5" t="s">
        <v>8497</v>
      </c>
      <c r="C8495" s="5" t="s">
        <v>11</v>
      </c>
      <c r="D8495" s="5" t="s">
        <v>12</v>
      </c>
      <c r="E8495" s="5" t="s">
        <v>13</v>
      </c>
    </row>
    <row r="8496" spans="1:5" x14ac:dyDescent="0.25">
      <c r="A8496" s="5">
        <f>8488</f>
      </c>
      <c r="B8496" s="5" t="s">
        <v>8498</v>
      </c>
      <c r="C8496" s="5" t="s">
        <v>11</v>
      </c>
      <c r="D8496" s="5" t="s">
        <v>12</v>
      </c>
      <c r="E8496" s="5" t="s">
        <v>13</v>
      </c>
    </row>
    <row r="8497" spans="1:5" x14ac:dyDescent="0.25">
      <c r="A8497" s="5">
        <f>8489</f>
      </c>
      <c r="B8497" s="5" t="s">
        <v>8499</v>
      </c>
      <c r="C8497" s="5" t="s">
        <v>11</v>
      </c>
      <c r="D8497" s="5" t="s">
        <v>12</v>
      </c>
      <c r="E8497" s="5" t="s">
        <v>13</v>
      </c>
    </row>
    <row r="8498" spans="1:5" x14ac:dyDescent="0.25">
      <c r="A8498" s="5">
        <f>8490</f>
      </c>
      <c r="B8498" s="5" t="s">
        <v>8500</v>
      </c>
      <c r="C8498" s="5" t="s">
        <v>11</v>
      </c>
      <c r="D8498" s="5" t="s">
        <v>12</v>
      </c>
      <c r="E8498" s="5" t="s">
        <v>13</v>
      </c>
    </row>
    <row r="8499" spans="1:5" x14ac:dyDescent="0.25">
      <c r="A8499" s="5">
        <f>8491</f>
      </c>
      <c r="B8499" s="5" t="s">
        <v>8501</v>
      </c>
      <c r="C8499" s="5" t="s">
        <v>11</v>
      </c>
      <c r="D8499" s="5" t="s">
        <v>12</v>
      </c>
      <c r="E8499" s="5" t="s">
        <v>13</v>
      </c>
    </row>
    <row r="8500" spans="1:5" x14ac:dyDescent="0.25">
      <c r="A8500" s="5">
        <f>8492</f>
      </c>
      <c r="B8500" s="5" t="s">
        <v>8502</v>
      </c>
      <c r="C8500" s="5" t="s">
        <v>11</v>
      </c>
      <c r="D8500" s="5" t="s">
        <v>12</v>
      </c>
      <c r="E8500" s="5" t="s">
        <v>13</v>
      </c>
    </row>
    <row r="8501" spans="1:5" x14ac:dyDescent="0.25">
      <c r="A8501" s="5">
        <f>8493</f>
      </c>
      <c r="B8501" s="5" t="s">
        <v>8503</v>
      </c>
      <c r="C8501" s="5" t="s">
        <v>11</v>
      </c>
      <c r="D8501" s="5" t="s">
        <v>12</v>
      </c>
      <c r="E8501" s="5" t="s">
        <v>13</v>
      </c>
    </row>
    <row r="8502" spans="1:5" x14ac:dyDescent="0.25">
      <c r="A8502" s="5">
        <f>8494</f>
      </c>
      <c r="B8502" s="5" t="s">
        <v>8504</v>
      </c>
      <c r="C8502" s="5" t="s">
        <v>11</v>
      </c>
      <c r="D8502" s="5" t="s">
        <v>12</v>
      </c>
      <c r="E8502" s="5" t="s">
        <v>13</v>
      </c>
    </row>
    <row r="8503" spans="1:5" x14ac:dyDescent="0.25">
      <c r="A8503" s="5">
        <f>8495</f>
      </c>
      <c r="B8503" s="5" t="s">
        <v>8505</v>
      </c>
      <c r="C8503" s="5" t="s">
        <v>11</v>
      </c>
      <c r="D8503" s="5" t="s">
        <v>12</v>
      </c>
      <c r="E8503" s="5" t="s">
        <v>13</v>
      </c>
    </row>
    <row r="8504" spans="1:5" x14ac:dyDescent="0.25">
      <c r="A8504" s="5">
        <f>8496</f>
      </c>
      <c r="B8504" s="5" t="s">
        <v>8506</v>
      </c>
      <c r="C8504" s="5" t="s">
        <v>11</v>
      </c>
      <c r="D8504" s="5" t="s">
        <v>12</v>
      </c>
      <c r="E8504" s="5" t="s">
        <v>13</v>
      </c>
    </row>
    <row r="8505" spans="1:5" x14ac:dyDescent="0.25">
      <c r="A8505" s="5">
        <f>8497</f>
      </c>
      <c r="B8505" s="5" t="s">
        <v>8507</v>
      </c>
      <c r="C8505" s="5" t="s">
        <v>11</v>
      </c>
      <c r="D8505" s="5" t="s">
        <v>12</v>
      </c>
      <c r="E8505" s="5" t="s">
        <v>13</v>
      </c>
    </row>
    <row r="8506" spans="1:5" x14ac:dyDescent="0.25">
      <c r="A8506" s="5">
        <f>8498</f>
      </c>
      <c r="B8506" s="5" t="s">
        <v>8508</v>
      </c>
      <c r="C8506" s="5" t="s">
        <v>11</v>
      </c>
      <c r="D8506" s="5" t="s">
        <v>12</v>
      </c>
      <c r="E8506" s="5" t="s">
        <v>13</v>
      </c>
    </row>
    <row r="8507" spans="1:5" x14ac:dyDescent="0.25">
      <c r="A8507" s="5">
        <f>8499</f>
      </c>
      <c r="B8507" s="5" t="s">
        <v>8509</v>
      </c>
      <c r="C8507" s="5" t="s">
        <v>11</v>
      </c>
      <c r="D8507" s="5" t="s">
        <v>12</v>
      </c>
      <c r="E8507" s="5" t="s">
        <v>13</v>
      </c>
    </row>
    <row r="8508" spans="1:5" x14ac:dyDescent="0.25">
      <c r="A8508" s="5"/>
      <c r="B8508" s="5"/>
      <c r="C8508" s="5"/>
      <c r="D8508" s="5"/>
      <c r="E8508" s="5"/>
    </row>
    <row r="8509" spans="8:8" x14ac:dyDescent="0.25">
      <c r="H8509" s="6" t="s">
        <v>8510</v>
      </c>
    </row>
    <row r="8510" spans="1:8" x14ac:dyDescent="0.25">
      <c r="A8510" s="7" t="s">
        <v>8511</v>
      </c>
      <c r="E8510" s="7" t="s">
        <v>8512</v>
      </c>
      <c r="H8510" s="7" t="s">
        <v>8513</v>
      </c>
    </row>
    <row r="8511" spans="1:8" x14ac:dyDescent="0.25">
      <c r="A8511" s="8" t="s">
        <v>8514</v>
      </c>
      <c r="E8511" s="8" t="s">
        <v>8514</v>
      </c>
      <c r="H8511" s="8" t="s">
        <v>8514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2022-11-12T05:38:25Z</dcterms:created>
  <dcterms:modified xsi:type="dcterms:W3CDTF">2022-11-12T05:38:25Z</dcterms:modified>
</cp:coreProperties>
</file>