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<sst xmlns="http://schemas.openxmlformats.org/spreadsheetml/2006/main" count="62821" uniqueCount="14690">
  <si>
    <t>Công ty tổ hợp cơ khí</t>
  </si>
  <si>
    <t>Địa chỉ:  Thaco Chu Lai</t>
  </si>
  <si>
    <t>Hotline: + 090 180 64 11</t>
  </si>
  <si>
    <t>BÁO CÁO SẢN XUẤT</t>
  </si>
  <si>
    <t>Ngày in biểu: Thứ bảy,12/11/2022 14:20:2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</si>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</sst>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71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>
        <f>14806</f>
      </c>
      <c r="B14814" s="5" t="s">
        <v>13789</v>
      </c>
      <c r="C14814" s="5" t="s">
        <v>11</v>
      </c>
      <c r="D14814" s="5" t="s">
        <v>12</v>
      </c>
      <c r="E14814" s="5" t="s">
        <v>2272</v>
      </c>
    </row>
    <row r="14815" spans="1:5" x14ac:dyDescent="0.25">
      <c r="A14815" s="5">
        <f>14807</f>
      </c>
      <c r="B14815" s="5" t="s">
        <v>13790</v>
      </c>
      <c r="C14815" s="5" t="s">
        <v>11</v>
      </c>
      <c r="D14815" s="5" t="s">
        <v>12</v>
      </c>
      <c r="E14815" s="5" t="s">
        <v>2272</v>
      </c>
    </row>
    <row r="14816" spans="1:5" x14ac:dyDescent="0.25">
      <c r="A14816" s="5">
        <f>14808</f>
      </c>
      <c r="B14816" s="5" t="s">
        <v>13791</v>
      </c>
      <c r="C14816" s="5" t="s">
        <v>11</v>
      </c>
      <c r="D14816" s="5" t="s">
        <v>12</v>
      </c>
      <c r="E14816" s="5" t="s">
        <v>2272</v>
      </c>
    </row>
    <row r="14817" spans="1:5" x14ac:dyDescent="0.25">
      <c r="A14817" s="5">
        <f>14809</f>
      </c>
      <c r="B14817" s="5" t="s">
        <v>13792</v>
      </c>
      <c r="C14817" s="5" t="s">
        <v>11</v>
      </c>
      <c r="D14817" s="5" t="s">
        <v>12</v>
      </c>
      <c r="E14817" s="5" t="s">
        <v>2272</v>
      </c>
    </row>
    <row r="14818" spans="1:5" x14ac:dyDescent="0.25">
      <c r="A14818" s="5">
        <f>14810</f>
      </c>
      <c r="B14818" s="5" t="s">
        <v>13793</v>
      </c>
      <c r="C14818" s="5" t="s">
        <v>11</v>
      </c>
      <c r="D14818" s="5" t="s">
        <v>12</v>
      </c>
      <c r="E14818" s="5" t="s">
        <v>2272</v>
      </c>
    </row>
    <row r="14819" spans="1:5" x14ac:dyDescent="0.25">
      <c r="A14819" s="5">
        <f>14811</f>
      </c>
      <c r="B14819" s="5" t="s">
        <v>13794</v>
      </c>
      <c r="C14819" s="5" t="s">
        <v>11</v>
      </c>
      <c r="D14819" s="5" t="s">
        <v>12</v>
      </c>
      <c r="E14819" s="5" t="s">
        <v>2272</v>
      </c>
    </row>
    <row r="14820" spans="1:5" x14ac:dyDescent="0.25">
      <c r="A14820" s="5">
        <f>14812</f>
      </c>
      <c r="B14820" s="5" t="s">
        <v>13795</v>
      </c>
      <c r="C14820" s="5" t="s">
        <v>11</v>
      </c>
      <c r="D14820" s="5" t="s">
        <v>12</v>
      </c>
      <c r="E14820" s="5" t="s">
        <v>2272</v>
      </c>
    </row>
    <row r="14821" spans="1:5" x14ac:dyDescent="0.25">
      <c r="A14821" s="5">
        <f>14813</f>
      </c>
      <c r="B14821" s="5" t="s">
        <v>13796</v>
      </c>
      <c r="C14821" s="5" t="s">
        <v>11</v>
      </c>
      <c r="D14821" s="5" t="s">
        <v>12</v>
      </c>
      <c r="E14821" s="5" t="s">
        <v>2272</v>
      </c>
    </row>
    <row r="14822" spans="1:5" x14ac:dyDescent="0.25">
      <c r="A14822" s="5">
        <f>14814</f>
      </c>
      <c r="B14822" s="5" t="s">
        <v>13797</v>
      </c>
      <c r="C14822" s="5" t="s">
        <v>11</v>
      </c>
      <c r="D14822" s="5" t="s">
        <v>12</v>
      </c>
      <c r="E14822" s="5" t="s">
        <v>2272</v>
      </c>
    </row>
    <row r="14823" spans="1:5" x14ac:dyDescent="0.25">
      <c r="A14823" s="5">
        <f>14815</f>
      </c>
      <c r="B14823" s="5" t="s">
        <v>13798</v>
      </c>
      <c r="C14823" s="5" t="s">
        <v>11</v>
      </c>
      <c r="D14823" s="5" t="s">
        <v>12</v>
      </c>
      <c r="E14823" s="5" t="s">
        <v>2272</v>
      </c>
    </row>
    <row r="14824" spans="1:5" x14ac:dyDescent="0.25">
      <c r="A14824" s="5">
        <f>14816</f>
      </c>
      <c r="B14824" s="5" t="s">
        <v>13799</v>
      </c>
      <c r="C14824" s="5" t="s">
        <v>11</v>
      </c>
      <c r="D14824" s="5" t="s">
        <v>12</v>
      </c>
      <c r="E14824" s="5" t="s">
        <v>2272</v>
      </c>
    </row>
    <row r="14825" spans="1:5" x14ac:dyDescent="0.25">
      <c r="A14825" s="5">
        <f>14817</f>
      </c>
      <c r="B14825" s="5" t="s">
        <v>13800</v>
      </c>
      <c r="C14825" s="5" t="s">
        <v>11</v>
      </c>
      <c r="D14825" s="5" t="s">
        <v>12</v>
      </c>
      <c r="E14825" s="5" t="s">
        <v>2272</v>
      </c>
    </row>
    <row r="14826" spans="1:5" x14ac:dyDescent="0.25">
      <c r="A14826" s="5">
        <f>14818</f>
      </c>
      <c r="B14826" s="5" t="s">
        <v>13801</v>
      </c>
      <c r="C14826" s="5" t="s">
        <v>11</v>
      </c>
      <c r="D14826" s="5" t="s">
        <v>12</v>
      </c>
      <c r="E14826" s="5" t="s">
        <v>2272</v>
      </c>
    </row>
    <row r="14827" spans="1:5" x14ac:dyDescent="0.25">
      <c r="A14827" s="5">
        <f>14819</f>
      </c>
      <c r="B14827" s="5" t="s">
        <v>13802</v>
      </c>
      <c r="C14827" s="5" t="s">
        <v>11</v>
      </c>
      <c r="D14827" s="5" t="s">
        <v>12</v>
      </c>
      <c r="E14827" s="5" t="s">
        <v>2272</v>
      </c>
    </row>
    <row r="14828" spans="1:5" x14ac:dyDescent="0.25">
      <c r="A14828" s="5">
        <f>14820</f>
      </c>
      <c r="B14828" s="5" t="s">
        <v>13803</v>
      </c>
      <c r="C14828" s="5" t="s">
        <v>11</v>
      </c>
      <c r="D14828" s="5" t="s">
        <v>12</v>
      </c>
      <c r="E14828" s="5" t="s">
        <v>2272</v>
      </c>
    </row>
    <row r="14829" spans="1:5" x14ac:dyDescent="0.25">
      <c r="A14829" s="5">
        <f>14821</f>
      </c>
      <c r="B14829" s="5" t="s">
        <v>13804</v>
      </c>
      <c r="C14829" s="5" t="s">
        <v>11</v>
      </c>
      <c r="D14829" s="5" t="s">
        <v>12</v>
      </c>
      <c r="E14829" s="5" t="s">
        <v>2272</v>
      </c>
    </row>
    <row r="14830" spans="1:5" x14ac:dyDescent="0.25">
      <c r="A14830" s="5">
        <f>14822</f>
      </c>
      <c r="B14830" s="5" t="s">
        <v>13805</v>
      </c>
      <c r="C14830" s="5" t="s">
        <v>11</v>
      </c>
      <c r="D14830" s="5" t="s">
        <v>12</v>
      </c>
      <c r="E14830" s="5" t="s">
        <v>2272</v>
      </c>
    </row>
    <row r="14831" spans="1:5" x14ac:dyDescent="0.25">
      <c r="A14831" s="5">
        <f>14823</f>
      </c>
      <c r="B14831" s="5" t="s">
        <v>13806</v>
      </c>
      <c r="C14831" s="5" t="s">
        <v>11</v>
      </c>
      <c r="D14831" s="5" t="s">
        <v>12</v>
      </c>
      <c r="E14831" s="5" t="s">
        <v>2272</v>
      </c>
    </row>
    <row r="14832" spans="1:5" x14ac:dyDescent="0.25">
      <c r="A14832" s="5">
        <f>14824</f>
      </c>
      <c r="B14832" s="5" t="s">
        <v>13807</v>
      </c>
      <c r="C14832" s="5" t="s">
        <v>11</v>
      </c>
      <c r="D14832" s="5" t="s">
        <v>12</v>
      </c>
      <c r="E14832" s="5" t="s">
        <v>2272</v>
      </c>
    </row>
    <row r="14833" spans="1:5" x14ac:dyDescent="0.25">
      <c r="A14833" s="5">
        <f>14825</f>
      </c>
      <c r="B14833" s="5" t="s">
        <v>13808</v>
      </c>
      <c r="C14833" s="5" t="s">
        <v>11</v>
      </c>
      <c r="D14833" s="5" t="s">
        <v>12</v>
      </c>
      <c r="E14833" s="5" t="s">
        <v>2272</v>
      </c>
    </row>
    <row r="14834" spans="1:5" x14ac:dyDescent="0.25">
      <c r="A14834" s="5">
        <f>14826</f>
      </c>
      <c r="B14834" s="5" t="s">
        <v>13809</v>
      </c>
      <c r="C14834" s="5" t="s">
        <v>11</v>
      </c>
      <c r="D14834" s="5" t="s">
        <v>12</v>
      </c>
      <c r="E14834" s="5" t="s">
        <v>2272</v>
      </c>
    </row>
    <row r="14835" spans="1:5" x14ac:dyDescent="0.25">
      <c r="A14835" s="5">
        <f>14827</f>
      </c>
      <c r="B14835" s="5" t="s">
        <v>13810</v>
      </c>
      <c r="C14835" s="5" t="s">
        <v>11</v>
      </c>
      <c r="D14835" s="5" t="s">
        <v>12</v>
      </c>
      <c r="E14835" s="5" t="s">
        <v>2272</v>
      </c>
    </row>
    <row r="14836" spans="1:5" x14ac:dyDescent="0.25">
      <c r="A14836" s="5">
        <f>14828</f>
      </c>
      <c r="B14836" s="5" t="s">
        <v>13811</v>
      </c>
      <c r="C14836" s="5" t="s">
        <v>11</v>
      </c>
      <c r="D14836" s="5" t="s">
        <v>12</v>
      </c>
      <c r="E14836" s="5" t="s">
        <v>2272</v>
      </c>
    </row>
    <row r="14837" spans="1:5" x14ac:dyDescent="0.25">
      <c r="A14837" s="5">
        <f>14829</f>
      </c>
      <c r="B14837" s="5" t="s">
        <v>13812</v>
      </c>
      <c r="C14837" s="5" t="s">
        <v>11</v>
      </c>
      <c r="D14837" s="5" t="s">
        <v>12</v>
      </c>
      <c r="E14837" s="5" t="s">
        <v>2272</v>
      </c>
    </row>
    <row r="14838" spans="1:5" x14ac:dyDescent="0.25">
      <c r="A14838" s="5">
        <f>14830</f>
      </c>
      <c r="B14838" s="5" t="s">
        <v>13813</v>
      </c>
      <c r="C14838" s="5" t="s">
        <v>11</v>
      </c>
      <c r="D14838" s="5" t="s">
        <v>12</v>
      </c>
      <c r="E14838" s="5" t="s">
        <v>2272</v>
      </c>
    </row>
    <row r="14839" spans="1:5" x14ac:dyDescent="0.25">
      <c r="A14839" s="5">
        <f>14831</f>
      </c>
      <c r="B14839" s="5" t="s">
        <v>13814</v>
      </c>
      <c r="C14839" s="5" t="s">
        <v>11</v>
      </c>
      <c r="D14839" s="5" t="s">
        <v>12</v>
      </c>
      <c r="E14839" s="5" t="s">
        <v>2272</v>
      </c>
    </row>
    <row r="14840" spans="1:5" x14ac:dyDescent="0.25">
      <c r="A14840" s="5">
        <f>14832</f>
      </c>
      <c r="B14840" s="5" t="s">
        <v>13815</v>
      </c>
      <c r="C14840" s="5" t="s">
        <v>11</v>
      </c>
      <c r="D14840" s="5" t="s">
        <v>12</v>
      </c>
      <c r="E14840" s="5" t="s">
        <v>2272</v>
      </c>
    </row>
    <row r="14841" spans="1:5" x14ac:dyDescent="0.25">
      <c r="A14841" s="5">
        <f>14833</f>
      </c>
      <c r="B14841" s="5" t="s">
        <v>13816</v>
      </c>
      <c r="C14841" s="5" t="s">
        <v>11</v>
      </c>
      <c r="D14841" s="5" t="s">
        <v>12</v>
      </c>
      <c r="E14841" s="5" t="s">
        <v>2272</v>
      </c>
    </row>
    <row r="14842" spans="1:5" x14ac:dyDescent="0.25">
      <c r="A14842" s="5">
        <f>14834</f>
      </c>
      <c r="B14842" s="5" t="s">
        <v>13817</v>
      </c>
      <c r="C14842" s="5" t="s">
        <v>11</v>
      </c>
      <c r="D14842" s="5" t="s">
        <v>12</v>
      </c>
      <c r="E14842" s="5" t="s">
        <v>2272</v>
      </c>
    </row>
    <row r="14843" spans="1:5" x14ac:dyDescent="0.25">
      <c r="A14843" s="5">
        <f>14835</f>
      </c>
      <c r="B14843" s="5" t="s">
        <v>13818</v>
      </c>
      <c r="C14843" s="5" t="s">
        <v>11</v>
      </c>
      <c r="D14843" s="5" t="s">
        <v>12</v>
      </c>
      <c r="E14843" s="5" t="s">
        <v>2272</v>
      </c>
    </row>
    <row r="14844" spans="1:5" x14ac:dyDescent="0.25">
      <c r="A14844" s="5">
        <f>14836</f>
      </c>
      <c r="B14844" s="5" t="s">
        <v>13819</v>
      </c>
      <c r="C14844" s="5" t="s">
        <v>11</v>
      </c>
      <c r="D14844" s="5" t="s">
        <v>12</v>
      </c>
      <c r="E14844" s="5" t="s">
        <v>2272</v>
      </c>
    </row>
    <row r="14845" spans="1:5" x14ac:dyDescent="0.25">
      <c r="A14845" s="5">
        <f>14837</f>
      </c>
      <c r="B14845" s="5" t="s">
        <v>13820</v>
      </c>
      <c r="C14845" s="5" t="s">
        <v>11</v>
      </c>
      <c r="D14845" s="5" t="s">
        <v>12</v>
      </c>
      <c r="E14845" s="5" t="s">
        <v>2272</v>
      </c>
    </row>
    <row r="14846" spans="1:5" x14ac:dyDescent="0.25">
      <c r="A14846" s="5">
        <f>14838</f>
      </c>
      <c r="B14846" s="5" t="s">
        <v>13821</v>
      </c>
      <c r="C14846" s="5" t="s">
        <v>11</v>
      </c>
      <c r="D14846" s="5" t="s">
        <v>12</v>
      </c>
      <c r="E14846" s="5" t="s">
        <v>2272</v>
      </c>
    </row>
    <row r="14847" spans="1:5" x14ac:dyDescent="0.25">
      <c r="A14847" s="5">
        <f>14839</f>
      </c>
      <c r="B14847" s="5" t="s">
        <v>13822</v>
      </c>
      <c r="C14847" s="5" t="s">
        <v>11</v>
      </c>
      <c r="D14847" s="5" t="s">
        <v>12</v>
      </c>
      <c r="E14847" s="5" t="s">
        <v>2272</v>
      </c>
    </row>
    <row r="14848" spans="1:5" x14ac:dyDescent="0.25">
      <c r="A14848" s="5">
        <f>14840</f>
      </c>
      <c r="B14848" s="5" t="s">
        <v>13823</v>
      </c>
      <c r="C14848" s="5" t="s">
        <v>11</v>
      </c>
      <c r="D14848" s="5" t="s">
        <v>12</v>
      </c>
      <c r="E14848" s="5" t="s">
        <v>2272</v>
      </c>
    </row>
    <row r="14849" spans="1:5" x14ac:dyDescent="0.25">
      <c r="A14849" s="5">
        <f>14841</f>
      </c>
      <c r="B14849" s="5" t="s">
        <v>13824</v>
      </c>
      <c r="C14849" s="5" t="s">
        <v>11</v>
      </c>
      <c r="D14849" s="5" t="s">
        <v>12</v>
      </c>
      <c r="E14849" s="5" t="s">
        <v>2272</v>
      </c>
    </row>
    <row r="14850" spans="1:5" x14ac:dyDescent="0.25">
      <c r="A14850" s="5">
        <f>14842</f>
      </c>
      <c r="B14850" s="5" t="s">
        <v>13825</v>
      </c>
      <c r="C14850" s="5" t="s">
        <v>11</v>
      </c>
      <c r="D14850" s="5" t="s">
        <v>12</v>
      </c>
      <c r="E14850" s="5" t="s">
        <v>2272</v>
      </c>
    </row>
    <row r="14851" spans="1:5" x14ac:dyDescent="0.25">
      <c r="A14851" s="5">
        <f>14843</f>
      </c>
      <c r="B14851" s="5" t="s">
        <v>13826</v>
      </c>
      <c r="C14851" s="5" t="s">
        <v>11</v>
      </c>
      <c r="D14851" s="5" t="s">
        <v>12</v>
      </c>
      <c r="E14851" s="5" t="s">
        <v>2272</v>
      </c>
    </row>
    <row r="14852" spans="1:5" x14ac:dyDescent="0.25">
      <c r="A14852" s="5">
        <f>14844</f>
      </c>
      <c r="B14852" s="5" t="s">
        <v>13827</v>
      </c>
      <c r="C14852" s="5" t="s">
        <v>11</v>
      </c>
      <c r="D14852" s="5" t="s">
        <v>12</v>
      </c>
      <c r="E14852" s="5" t="s">
        <v>2272</v>
      </c>
    </row>
    <row r="14853" spans="1:5" x14ac:dyDescent="0.25">
      <c r="A14853" s="5">
        <f>14845</f>
      </c>
      <c r="B14853" s="5" t="s">
        <v>13828</v>
      </c>
      <c r="C14853" s="5" t="s">
        <v>11</v>
      </c>
      <c r="D14853" s="5" t="s">
        <v>12</v>
      </c>
      <c r="E14853" s="5" t="s">
        <v>2272</v>
      </c>
    </row>
    <row r="14854" spans="1:5" x14ac:dyDescent="0.25">
      <c r="A14854" s="5">
        <f>14846</f>
      </c>
      <c r="B14854" s="5" t="s">
        <v>13829</v>
      </c>
      <c r="C14854" s="5" t="s">
        <v>11</v>
      </c>
      <c r="D14854" s="5" t="s">
        <v>12</v>
      </c>
      <c r="E14854" s="5" t="s">
        <v>2272</v>
      </c>
    </row>
    <row r="14855" spans="1:5" x14ac:dyDescent="0.25">
      <c r="A14855" s="5">
        <f>14847</f>
      </c>
      <c r="B14855" s="5" t="s">
        <v>13830</v>
      </c>
      <c r="C14855" s="5" t="s">
        <v>11</v>
      </c>
      <c r="D14855" s="5" t="s">
        <v>12</v>
      </c>
      <c r="E14855" s="5" t="s">
        <v>2272</v>
      </c>
    </row>
    <row r="14856" spans="1:5" x14ac:dyDescent="0.25">
      <c r="A14856" s="5">
        <f>14848</f>
      </c>
      <c r="B14856" s="5" t="s">
        <v>13831</v>
      </c>
      <c r="C14856" s="5" t="s">
        <v>11</v>
      </c>
      <c r="D14856" s="5" t="s">
        <v>12</v>
      </c>
      <c r="E14856" s="5" t="s">
        <v>2272</v>
      </c>
    </row>
    <row r="14857" spans="1:5" x14ac:dyDescent="0.25">
      <c r="A14857" s="5">
        <f>14849</f>
      </c>
      <c r="B14857" s="5" t="s">
        <v>13832</v>
      </c>
      <c r="C14857" s="5" t="s">
        <v>11</v>
      </c>
      <c r="D14857" s="5" t="s">
        <v>12</v>
      </c>
      <c r="E14857" s="5" t="s">
        <v>2272</v>
      </c>
    </row>
    <row r="14858" spans="1:5" x14ac:dyDescent="0.25">
      <c r="A14858" s="5">
        <f>14850</f>
      </c>
      <c r="B14858" s="5" t="s">
        <v>13833</v>
      </c>
      <c r="C14858" s="5" t="s">
        <v>11</v>
      </c>
      <c r="D14858" s="5" t="s">
        <v>12</v>
      </c>
      <c r="E14858" s="5" t="s">
        <v>2272</v>
      </c>
    </row>
    <row r="14859" spans="1:5" x14ac:dyDescent="0.25">
      <c r="A14859" s="5">
        <f>14851</f>
      </c>
      <c r="B14859" s="5" t="s">
        <v>13834</v>
      </c>
      <c r="C14859" s="5" t="s">
        <v>11</v>
      </c>
      <c r="D14859" s="5" t="s">
        <v>12</v>
      </c>
      <c r="E14859" s="5" t="s">
        <v>1002</v>
      </c>
    </row>
    <row r="14860" spans="1:5" x14ac:dyDescent="0.25">
      <c r="A14860" s="5">
        <f>14852</f>
      </c>
      <c r="B14860" s="5" t="s">
        <v>13835</v>
      </c>
      <c r="C14860" s="5" t="s">
        <v>11</v>
      </c>
      <c r="D14860" s="5" t="s">
        <v>12</v>
      </c>
      <c r="E14860" s="5" t="s">
        <v>2272</v>
      </c>
    </row>
    <row r="14861" spans="1:5" x14ac:dyDescent="0.25">
      <c r="A14861" s="5">
        <f>14853</f>
      </c>
      <c r="B14861" s="5" t="s">
        <v>13836</v>
      </c>
      <c r="C14861" s="5" t="s">
        <v>11</v>
      </c>
      <c r="D14861" s="5" t="s">
        <v>12</v>
      </c>
      <c r="E14861" s="5" t="s">
        <v>2272</v>
      </c>
    </row>
    <row r="14862" spans="1:5" x14ac:dyDescent="0.25">
      <c r="A14862" s="5">
        <f>14854</f>
      </c>
      <c r="B14862" s="5" t="s">
        <v>13837</v>
      </c>
      <c r="C14862" s="5" t="s">
        <v>11</v>
      </c>
      <c r="D14862" s="5" t="s">
        <v>12</v>
      </c>
      <c r="E14862" s="5" t="s">
        <v>2272</v>
      </c>
    </row>
    <row r="14863" spans="1:5" x14ac:dyDescent="0.25">
      <c r="A14863" s="5">
        <f>14855</f>
      </c>
      <c r="B14863" s="5" t="s">
        <v>13838</v>
      </c>
      <c r="C14863" s="5" t="s">
        <v>11</v>
      </c>
      <c r="D14863" s="5" t="s">
        <v>12</v>
      </c>
      <c r="E14863" s="5" t="s">
        <v>2272</v>
      </c>
    </row>
    <row r="14864" spans="1:5" x14ac:dyDescent="0.25">
      <c r="A14864" s="5">
        <f>14856</f>
      </c>
      <c r="B14864" s="5" t="s">
        <v>13839</v>
      </c>
      <c r="C14864" s="5" t="s">
        <v>11</v>
      </c>
      <c r="D14864" s="5" t="s">
        <v>12</v>
      </c>
      <c r="E14864" s="5" t="s">
        <v>2272</v>
      </c>
    </row>
    <row r="14865" spans="1:5" x14ac:dyDescent="0.25">
      <c r="A14865" s="5">
        <f>14857</f>
      </c>
      <c r="B14865" s="5" t="s">
        <v>13840</v>
      </c>
      <c r="C14865" s="5" t="s">
        <v>11</v>
      </c>
      <c r="D14865" s="5" t="s">
        <v>12</v>
      </c>
      <c r="E14865" s="5" t="s">
        <v>2272</v>
      </c>
    </row>
    <row r="14866" spans="1:5" x14ac:dyDescent="0.25">
      <c r="A14866" s="5">
        <f>14858</f>
      </c>
      <c r="B14866" s="5" t="s">
        <v>13841</v>
      </c>
      <c r="C14866" s="5" t="s">
        <v>11</v>
      </c>
      <c r="D14866" s="5" t="s">
        <v>12</v>
      </c>
      <c r="E14866" s="5" t="s">
        <v>2272</v>
      </c>
    </row>
    <row r="14867" spans="1:5" x14ac:dyDescent="0.25">
      <c r="A14867" s="5">
        <f>14859</f>
      </c>
      <c r="B14867" s="5" t="s">
        <v>13842</v>
      </c>
      <c r="C14867" s="5" t="s">
        <v>11</v>
      </c>
      <c r="D14867" s="5" t="s">
        <v>12</v>
      </c>
      <c r="E14867" s="5" t="s">
        <v>2272</v>
      </c>
    </row>
    <row r="14868" spans="1:5" x14ac:dyDescent="0.25">
      <c r="A14868" s="5">
        <f>14860</f>
      </c>
      <c r="B14868" s="5" t="s">
        <v>13843</v>
      </c>
      <c r="C14868" s="5" t="s">
        <v>11</v>
      </c>
      <c r="D14868" s="5" t="s">
        <v>12</v>
      </c>
      <c r="E14868" s="5" t="s">
        <v>2272</v>
      </c>
    </row>
    <row r="14869" spans="1:5" x14ac:dyDescent="0.25">
      <c r="A14869" s="5">
        <f>14861</f>
      </c>
      <c r="B14869" s="5" t="s">
        <v>13844</v>
      </c>
      <c r="C14869" s="5" t="s">
        <v>11</v>
      </c>
      <c r="D14869" s="5" t="s">
        <v>12</v>
      </c>
      <c r="E14869" s="5" t="s">
        <v>2272</v>
      </c>
    </row>
    <row r="14870" spans="1:5" x14ac:dyDescent="0.25">
      <c r="A14870" s="5">
        <f>14862</f>
      </c>
      <c r="B14870" s="5" t="s">
        <v>13845</v>
      </c>
      <c r="C14870" s="5" t="s">
        <v>11</v>
      </c>
      <c r="D14870" s="5" t="s">
        <v>12</v>
      </c>
      <c r="E14870" s="5" t="s">
        <v>2272</v>
      </c>
    </row>
    <row r="14871" spans="1:5" x14ac:dyDescent="0.25">
      <c r="A14871" s="5">
        <f>14863</f>
      </c>
      <c r="B14871" s="5" t="s">
        <v>13846</v>
      </c>
      <c r="C14871" s="5" t="s">
        <v>11</v>
      </c>
      <c r="D14871" s="5" t="s">
        <v>12</v>
      </c>
      <c r="E14871" s="5" t="s">
        <v>2272</v>
      </c>
    </row>
    <row r="14872" spans="1:5" x14ac:dyDescent="0.25">
      <c r="A14872" s="5">
        <f>14864</f>
      </c>
      <c r="B14872" s="5" t="s">
        <v>13847</v>
      </c>
      <c r="C14872" s="5" t="s">
        <v>11</v>
      </c>
      <c r="D14872" s="5" t="s">
        <v>12</v>
      </c>
      <c r="E14872" s="5" t="s">
        <v>2272</v>
      </c>
    </row>
    <row r="14873" spans="1:5" x14ac:dyDescent="0.25">
      <c r="A14873" s="5">
        <f>14865</f>
      </c>
      <c r="B14873" s="5" t="s">
        <v>13848</v>
      </c>
      <c r="C14873" s="5" t="s">
        <v>11</v>
      </c>
      <c r="D14873" s="5" t="s">
        <v>12</v>
      </c>
      <c r="E14873" s="5" t="s">
        <v>2272</v>
      </c>
    </row>
    <row r="14874" spans="1:5" x14ac:dyDescent="0.25">
      <c r="A14874" s="5">
        <f>14866</f>
      </c>
      <c r="B14874" s="5" t="s">
        <v>13849</v>
      </c>
      <c r="C14874" s="5" t="s">
        <v>11</v>
      </c>
      <c r="D14874" s="5" t="s">
        <v>12</v>
      </c>
      <c r="E14874" s="5" t="s">
        <v>2272</v>
      </c>
    </row>
    <row r="14875" spans="1:5" x14ac:dyDescent="0.25">
      <c r="A14875" s="5">
        <f>14867</f>
      </c>
      <c r="B14875" s="5" t="s">
        <v>13850</v>
      </c>
      <c r="C14875" s="5" t="s">
        <v>11</v>
      </c>
      <c r="D14875" s="5" t="s">
        <v>12</v>
      </c>
      <c r="E14875" s="5" t="s">
        <v>2272</v>
      </c>
    </row>
    <row r="14876" spans="1:5" x14ac:dyDescent="0.25">
      <c r="A14876" s="5">
        <f>14868</f>
      </c>
      <c r="B14876" s="5" t="s">
        <v>13851</v>
      </c>
      <c r="C14876" s="5" t="s">
        <v>11</v>
      </c>
      <c r="D14876" s="5" t="s">
        <v>12</v>
      </c>
      <c r="E14876" s="5" t="s">
        <v>2272</v>
      </c>
    </row>
    <row r="14877" spans="1:5" x14ac:dyDescent="0.25">
      <c r="A14877" s="5">
        <f>14869</f>
      </c>
      <c r="B14877" s="5" t="s">
        <v>13852</v>
      </c>
      <c r="C14877" s="5" t="s">
        <v>11</v>
      </c>
      <c r="D14877" s="5" t="s">
        <v>12</v>
      </c>
      <c r="E14877" s="5" t="s">
        <v>2272</v>
      </c>
    </row>
    <row r="14878" spans="1:5" x14ac:dyDescent="0.25">
      <c r="A14878" s="5">
        <f>14870</f>
      </c>
      <c r="B14878" s="5" t="s">
        <v>13853</v>
      </c>
      <c r="C14878" s="5" t="s">
        <v>11</v>
      </c>
      <c r="D14878" s="5" t="s">
        <v>12</v>
      </c>
      <c r="E14878" s="5" t="s">
        <v>2272</v>
      </c>
    </row>
    <row r="14879" spans="1:5" x14ac:dyDescent="0.25">
      <c r="A14879" s="5">
        <f>14871</f>
      </c>
      <c r="B14879" s="5" t="s">
        <v>13854</v>
      </c>
      <c r="C14879" s="5" t="s">
        <v>11</v>
      </c>
      <c r="D14879" s="5" t="s">
        <v>12</v>
      </c>
      <c r="E14879" s="5" t="s">
        <v>2272</v>
      </c>
    </row>
    <row r="14880" spans="1:5" x14ac:dyDescent="0.25">
      <c r="A14880" s="5">
        <f>14872</f>
      </c>
      <c r="B14880" s="5" t="s">
        <v>13855</v>
      </c>
      <c r="C14880" s="5" t="s">
        <v>11</v>
      </c>
      <c r="D14880" s="5" t="s">
        <v>12</v>
      </c>
      <c r="E14880" s="5" t="s">
        <v>2272</v>
      </c>
    </row>
    <row r="14881" spans="1:5" x14ac:dyDescent="0.25">
      <c r="A14881" s="5">
        <f>14873</f>
      </c>
      <c r="B14881" s="5" t="s">
        <v>13856</v>
      </c>
      <c r="C14881" s="5" t="s">
        <v>11</v>
      </c>
      <c r="D14881" s="5" t="s">
        <v>12</v>
      </c>
      <c r="E14881" s="5" t="s">
        <v>2272</v>
      </c>
    </row>
    <row r="14882" spans="1:5" x14ac:dyDescent="0.25">
      <c r="A14882" s="5">
        <f>14874</f>
      </c>
      <c r="B14882" s="5" t="s">
        <v>13857</v>
      </c>
      <c r="C14882" s="5" t="s">
        <v>11</v>
      </c>
      <c r="D14882" s="5" t="s">
        <v>12</v>
      </c>
      <c r="E14882" s="5" t="s">
        <v>2272</v>
      </c>
    </row>
    <row r="14883" spans="1:5" x14ac:dyDescent="0.25">
      <c r="A14883" s="5">
        <f>14875</f>
      </c>
      <c r="B14883" s="5" t="s">
        <v>13858</v>
      </c>
      <c r="C14883" s="5" t="s">
        <v>11</v>
      </c>
      <c r="D14883" s="5" t="s">
        <v>12</v>
      </c>
      <c r="E14883" s="5" t="s">
        <v>2272</v>
      </c>
    </row>
    <row r="14884" spans="1:5" x14ac:dyDescent="0.25">
      <c r="A14884" s="5">
        <f>14876</f>
      </c>
      <c r="B14884" s="5" t="s">
        <v>13859</v>
      </c>
      <c r="C14884" s="5" t="s">
        <v>11</v>
      </c>
      <c r="D14884" s="5" t="s">
        <v>12</v>
      </c>
      <c r="E14884" s="5" t="s">
        <v>2272</v>
      </c>
    </row>
    <row r="14885" spans="1:5" x14ac:dyDescent="0.25">
      <c r="A14885" s="5">
        <f>14877</f>
      </c>
      <c r="B14885" s="5" t="s">
        <v>13860</v>
      </c>
      <c r="C14885" s="5" t="s">
        <v>11</v>
      </c>
      <c r="D14885" s="5" t="s">
        <v>12</v>
      </c>
      <c r="E14885" s="5" t="s">
        <v>2272</v>
      </c>
    </row>
    <row r="14886" spans="1:5" x14ac:dyDescent="0.25">
      <c r="A14886" s="5">
        <f>14878</f>
      </c>
      <c r="B14886" s="5" t="s">
        <v>13861</v>
      </c>
      <c r="C14886" s="5" t="s">
        <v>11</v>
      </c>
      <c r="D14886" s="5" t="s">
        <v>12</v>
      </c>
      <c r="E14886" s="5" t="s">
        <v>2272</v>
      </c>
    </row>
    <row r="14887" spans="1:5" x14ac:dyDescent="0.25">
      <c r="A14887" s="5">
        <f>14879</f>
      </c>
      <c r="B14887" s="5" t="s">
        <v>13862</v>
      </c>
      <c r="C14887" s="5" t="s">
        <v>11</v>
      </c>
      <c r="D14887" s="5" t="s">
        <v>12</v>
      </c>
      <c r="E14887" s="5" t="s">
        <v>2272</v>
      </c>
    </row>
    <row r="14888" spans="1:5" x14ac:dyDescent="0.25">
      <c r="A14888" s="5">
        <f>14880</f>
      </c>
      <c r="B14888" s="5" t="s">
        <v>13863</v>
      </c>
      <c r="C14888" s="5" t="s">
        <v>11</v>
      </c>
      <c r="D14888" s="5" t="s">
        <v>12</v>
      </c>
      <c r="E14888" s="5" t="s">
        <v>2272</v>
      </c>
    </row>
    <row r="14889" spans="1:5" x14ac:dyDescent="0.25">
      <c r="A14889" s="5">
        <f>14881</f>
      </c>
      <c r="B14889" s="5" t="s">
        <v>13864</v>
      </c>
      <c r="C14889" s="5" t="s">
        <v>11</v>
      </c>
      <c r="D14889" s="5" t="s">
        <v>12</v>
      </c>
      <c r="E14889" s="5" t="s">
        <v>2272</v>
      </c>
    </row>
    <row r="14890" spans="1:5" x14ac:dyDescent="0.25">
      <c r="A14890" s="5">
        <f>14882</f>
      </c>
      <c r="B14890" s="5" t="s">
        <v>13865</v>
      </c>
      <c r="C14890" s="5" t="s">
        <v>11</v>
      </c>
      <c r="D14890" s="5" t="s">
        <v>12</v>
      </c>
      <c r="E14890" s="5" t="s">
        <v>2272</v>
      </c>
    </row>
    <row r="14891" spans="1:5" x14ac:dyDescent="0.25">
      <c r="A14891" s="5">
        <f>14883</f>
      </c>
      <c r="B14891" s="5" t="s">
        <v>13866</v>
      </c>
      <c r="C14891" s="5" t="s">
        <v>11</v>
      </c>
      <c r="D14891" s="5" t="s">
        <v>12</v>
      </c>
      <c r="E14891" s="5" t="s">
        <v>2272</v>
      </c>
    </row>
    <row r="14892" spans="1:5" x14ac:dyDescent="0.25">
      <c r="A14892" s="5">
        <f>14884</f>
      </c>
      <c r="B14892" s="5" t="s">
        <v>13867</v>
      </c>
      <c r="C14892" s="5" t="s">
        <v>11</v>
      </c>
      <c r="D14892" s="5" t="s">
        <v>12</v>
      </c>
      <c r="E14892" s="5" t="s">
        <v>2272</v>
      </c>
    </row>
    <row r="14893" spans="1:5" x14ac:dyDescent="0.25">
      <c r="A14893" s="5">
        <f>14885</f>
      </c>
      <c r="B14893" s="5" t="s">
        <v>13868</v>
      </c>
      <c r="C14893" s="5" t="s">
        <v>11</v>
      </c>
      <c r="D14893" s="5" t="s">
        <v>12</v>
      </c>
      <c r="E14893" s="5" t="s">
        <v>2272</v>
      </c>
    </row>
    <row r="14894" spans="1:5" x14ac:dyDescent="0.25">
      <c r="A14894" s="5">
        <f>14886</f>
      </c>
      <c r="B14894" s="5" t="s">
        <v>13869</v>
      </c>
      <c r="C14894" s="5" t="s">
        <v>11</v>
      </c>
      <c r="D14894" s="5" t="s">
        <v>12</v>
      </c>
      <c r="E14894" s="5" t="s">
        <v>2272</v>
      </c>
    </row>
    <row r="14895" spans="1:5" x14ac:dyDescent="0.25">
      <c r="A14895" s="5">
        <f>14887</f>
      </c>
      <c r="B14895" s="5" t="s">
        <v>13870</v>
      </c>
      <c r="C14895" s="5" t="s">
        <v>11</v>
      </c>
      <c r="D14895" s="5" t="s">
        <v>12</v>
      </c>
      <c r="E14895" s="5" t="s">
        <v>2272</v>
      </c>
    </row>
    <row r="14896" spans="1:5" x14ac:dyDescent="0.25">
      <c r="A14896" s="5">
        <f>14888</f>
      </c>
      <c r="B14896" s="5" t="s">
        <v>13871</v>
      </c>
      <c r="C14896" s="5" t="s">
        <v>11</v>
      </c>
      <c r="D14896" s="5" t="s">
        <v>12</v>
      </c>
      <c r="E14896" s="5" t="s">
        <v>2272</v>
      </c>
    </row>
    <row r="14897" spans="1:5" x14ac:dyDescent="0.25">
      <c r="A14897" s="5">
        <f>14889</f>
      </c>
      <c r="B14897" s="5" t="s">
        <v>13872</v>
      </c>
      <c r="C14897" s="5" t="s">
        <v>11</v>
      </c>
      <c r="D14897" s="5" t="s">
        <v>12</v>
      </c>
      <c r="E14897" s="5" t="s">
        <v>2272</v>
      </c>
    </row>
    <row r="14898" spans="1:5" x14ac:dyDescent="0.25">
      <c r="A14898" s="5">
        <f>14890</f>
      </c>
      <c r="B14898" s="5" t="s">
        <v>13873</v>
      </c>
      <c r="C14898" s="5" t="s">
        <v>11</v>
      </c>
      <c r="D14898" s="5" t="s">
        <v>12</v>
      </c>
      <c r="E14898" s="5" t="s">
        <v>2272</v>
      </c>
    </row>
    <row r="14899" spans="1:5" x14ac:dyDescent="0.25">
      <c r="A14899" s="5">
        <f>14891</f>
      </c>
      <c r="B14899" s="5" t="s">
        <v>13874</v>
      </c>
      <c r="C14899" s="5" t="s">
        <v>11</v>
      </c>
      <c r="D14899" s="5" t="s">
        <v>12</v>
      </c>
      <c r="E14899" s="5" t="s">
        <v>2272</v>
      </c>
    </row>
    <row r="14900" spans="1:5" x14ac:dyDescent="0.25">
      <c r="A14900" s="5">
        <f>14892</f>
      </c>
      <c r="B14900" s="5" t="s">
        <v>13875</v>
      </c>
      <c r="C14900" s="5" t="s">
        <v>11</v>
      </c>
      <c r="D14900" s="5" t="s">
        <v>12</v>
      </c>
      <c r="E14900" s="5" t="s">
        <v>2272</v>
      </c>
    </row>
    <row r="14901" spans="1:5" x14ac:dyDescent="0.25">
      <c r="A14901" s="5">
        <f>14893</f>
      </c>
      <c r="B14901" s="5" t="s">
        <v>13876</v>
      </c>
      <c r="C14901" s="5" t="s">
        <v>11</v>
      </c>
      <c r="D14901" s="5" t="s">
        <v>12</v>
      </c>
      <c r="E14901" s="5" t="s">
        <v>2272</v>
      </c>
    </row>
    <row r="14902" spans="1:5" x14ac:dyDescent="0.25">
      <c r="A14902" s="5">
        <f>14894</f>
      </c>
      <c r="B14902" s="5" t="s">
        <v>13877</v>
      </c>
      <c r="C14902" s="5" t="s">
        <v>11</v>
      </c>
      <c r="D14902" s="5" t="s">
        <v>12</v>
      </c>
      <c r="E14902" s="5" t="s">
        <v>2272</v>
      </c>
    </row>
    <row r="14903" spans="1:5" x14ac:dyDescent="0.25">
      <c r="A14903" s="5">
        <f>14895</f>
      </c>
      <c r="B14903" s="5" t="s">
        <v>13878</v>
      </c>
      <c r="C14903" s="5" t="s">
        <v>11</v>
      </c>
      <c r="D14903" s="5" t="s">
        <v>12</v>
      </c>
      <c r="E14903" s="5" t="s">
        <v>2272</v>
      </c>
    </row>
    <row r="14904" spans="1:5" x14ac:dyDescent="0.25">
      <c r="A14904" s="5">
        <f>14896</f>
      </c>
      <c r="B14904" s="5" t="s">
        <v>13879</v>
      </c>
      <c r="C14904" s="5" t="s">
        <v>11</v>
      </c>
      <c r="D14904" s="5" t="s">
        <v>12</v>
      </c>
      <c r="E14904" s="5" t="s">
        <v>2272</v>
      </c>
    </row>
    <row r="14905" spans="1:5" x14ac:dyDescent="0.25">
      <c r="A14905" s="5">
        <f>14897</f>
      </c>
      <c r="B14905" s="5" t="s">
        <v>13880</v>
      </c>
      <c r="C14905" s="5" t="s">
        <v>11</v>
      </c>
      <c r="D14905" s="5" t="s">
        <v>12</v>
      </c>
      <c r="E14905" s="5" t="s">
        <v>2272</v>
      </c>
    </row>
    <row r="14906" spans="1:5" x14ac:dyDescent="0.25">
      <c r="A14906" s="5">
        <f>14898</f>
      </c>
      <c r="B14906" s="5" t="s">
        <v>13881</v>
      </c>
      <c r="C14906" s="5" t="s">
        <v>11</v>
      </c>
      <c r="D14906" s="5" t="s">
        <v>12</v>
      </c>
      <c r="E14906" s="5" t="s">
        <v>2272</v>
      </c>
    </row>
    <row r="14907" spans="1:5" x14ac:dyDescent="0.25">
      <c r="A14907" s="5">
        <f>14899</f>
      </c>
      <c r="B14907" s="5" t="s">
        <v>13882</v>
      </c>
      <c r="C14907" s="5" t="s">
        <v>11</v>
      </c>
      <c r="D14907" s="5" t="s">
        <v>12</v>
      </c>
      <c r="E14907" s="5" t="s">
        <v>2272</v>
      </c>
    </row>
    <row r="14908" spans="1:5" x14ac:dyDescent="0.25">
      <c r="A14908" s="5">
        <f>14900</f>
      </c>
      <c r="B14908" s="5" t="s">
        <v>13883</v>
      </c>
      <c r="C14908" s="5" t="s">
        <v>11</v>
      </c>
      <c r="D14908" s="5" t="s">
        <v>12</v>
      </c>
      <c r="E14908" s="5" t="s">
        <v>2272</v>
      </c>
    </row>
    <row r="14909" spans="1:5" x14ac:dyDescent="0.25">
      <c r="A14909" s="5">
        <f>14901</f>
      </c>
      <c r="B14909" s="5" t="s">
        <v>13884</v>
      </c>
      <c r="C14909" s="5" t="s">
        <v>11</v>
      </c>
      <c r="D14909" s="5" t="s">
        <v>12</v>
      </c>
      <c r="E14909" s="5" t="s">
        <v>2272</v>
      </c>
    </row>
    <row r="14910" spans="1:5" x14ac:dyDescent="0.25">
      <c r="A14910" s="5">
        <f>14902</f>
      </c>
      <c r="B14910" s="5" t="s">
        <v>13885</v>
      </c>
      <c r="C14910" s="5" t="s">
        <v>11</v>
      </c>
      <c r="D14910" s="5" t="s">
        <v>12</v>
      </c>
      <c r="E14910" s="5" t="s">
        <v>2272</v>
      </c>
    </row>
    <row r="14911" spans="1:5" x14ac:dyDescent="0.25">
      <c r="A14911" s="5">
        <f>14903</f>
      </c>
      <c r="B14911" s="5" t="s">
        <v>13886</v>
      </c>
      <c r="C14911" s="5" t="s">
        <v>11</v>
      </c>
      <c r="D14911" s="5" t="s">
        <v>12</v>
      </c>
      <c r="E14911" s="5" t="s">
        <v>2272</v>
      </c>
    </row>
    <row r="14912" spans="1:5" x14ac:dyDescent="0.25">
      <c r="A14912" s="5">
        <f>14904</f>
      </c>
      <c r="B14912" s="5" t="s">
        <v>13887</v>
      </c>
      <c r="C14912" s="5" t="s">
        <v>11</v>
      </c>
      <c r="D14912" s="5" t="s">
        <v>12</v>
      </c>
      <c r="E14912" s="5" t="s">
        <v>2272</v>
      </c>
    </row>
    <row r="14913" spans="1:5" x14ac:dyDescent="0.25">
      <c r="A14913" s="5">
        <f>14905</f>
      </c>
      <c r="B14913" s="5" t="s">
        <v>13888</v>
      </c>
      <c r="C14913" s="5" t="s">
        <v>11</v>
      </c>
      <c r="D14913" s="5" t="s">
        <v>12</v>
      </c>
      <c r="E14913" s="5" t="s">
        <v>2272</v>
      </c>
    </row>
    <row r="14914" spans="1:5" x14ac:dyDescent="0.25">
      <c r="A14914" s="5">
        <f>14906</f>
      </c>
      <c r="B14914" s="5" t="s">
        <v>13889</v>
      </c>
      <c r="C14914" s="5" t="s">
        <v>11</v>
      </c>
      <c r="D14914" s="5" t="s">
        <v>12</v>
      </c>
      <c r="E14914" s="5" t="s">
        <v>2272</v>
      </c>
    </row>
    <row r="14915" spans="1:5" x14ac:dyDescent="0.25">
      <c r="A14915" s="5">
        <f>14907</f>
      </c>
      <c r="B14915" s="5" t="s">
        <v>13890</v>
      </c>
      <c r="C14915" s="5" t="s">
        <v>11</v>
      </c>
      <c r="D14915" s="5" t="s">
        <v>12</v>
      </c>
      <c r="E14915" s="5" t="s">
        <v>2272</v>
      </c>
    </row>
    <row r="14916" spans="1:5" x14ac:dyDescent="0.25">
      <c r="A14916" s="5">
        <f>14908</f>
      </c>
      <c r="B14916" s="5" t="s">
        <v>13891</v>
      </c>
      <c r="C14916" s="5" t="s">
        <v>11</v>
      </c>
      <c r="D14916" s="5" t="s">
        <v>12</v>
      </c>
      <c r="E14916" s="5" t="s">
        <v>2272</v>
      </c>
    </row>
    <row r="14917" spans="1:5" x14ac:dyDescent="0.25">
      <c r="A14917" s="5">
        <f>14909</f>
      </c>
      <c r="B14917" s="5" t="s">
        <v>13892</v>
      </c>
      <c r="C14917" s="5" t="s">
        <v>11</v>
      </c>
      <c r="D14917" s="5" t="s">
        <v>12</v>
      </c>
      <c r="E14917" s="5" t="s">
        <v>2272</v>
      </c>
    </row>
    <row r="14918" spans="1:5" x14ac:dyDescent="0.25">
      <c r="A14918" s="5">
        <f>14910</f>
      </c>
      <c r="B14918" s="5" t="s">
        <v>13893</v>
      </c>
      <c r="C14918" s="5" t="s">
        <v>11</v>
      </c>
      <c r="D14918" s="5" t="s">
        <v>12</v>
      </c>
      <c r="E14918" s="5" t="s">
        <v>2272</v>
      </c>
    </row>
    <row r="14919" spans="1:5" x14ac:dyDescent="0.25">
      <c r="A14919" s="5">
        <f>14911</f>
      </c>
      <c r="B14919" s="5" t="s">
        <v>13894</v>
      </c>
      <c r="C14919" s="5" t="s">
        <v>11</v>
      </c>
      <c r="D14919" s="5" t="s">
        <v>12</v>
      </c>
      <c r="E14919" s="5" t="s">
        <v>2272</v>
      </c>
    </row>
    <row r="14920" spans="1:5" x14ac:dyDescent="0.25">
      <c r="A14920" s="5">
        <f>14912</f>
      </c>
      <c r="B14920" s="5" t="s">
        <v>13895</v>
      </c>
      <c r="C14920" s="5" t="s">
        <v>11</v>
      </c>
      <c r="D14920" s="5" t="s">
        <v>12</v>
      </c>
      <c r="E14920" s="5" t="s">
        <v>2272</v>
      </c>
    </row>
    <row r="14921" spans="1:5" x14ac:dyDescent="0.25">
      <c r="A14921" s="5">
        <f>14913</f>
      </c>
      <c r="B14921" s="5" t="s">
        <v>13896</v>
      </c>
      <c r="C14921" s="5" t="s">
        <v>11</v>
      </c>
      <c r="D14921" s="5" t="s">
        <v>12</v>
      </c>
      <c r="E14921" s="5" t="s">
        <v>2272</v>
      </c>
    </row>
    <row r="14922" spans="1:5" x14ac:dyDescent="0.25">
      <c r="A14922" s="5">
        <f>14914</f>
      </c>
      <c r="B14922" s="5" t="s">
        <v>13897</v>
      </c>
      <c r="C14922" s="5" t="s">
        <v>11</v>
      </c>
      <c r="D14922" s="5" t="s">
        <v>12</v>
      </c>
      <c r="E14922" s="5" t="s">
        <v>2272</v>
      </c>
    </row>
    <row r="14923" spans="1:5" x14ac:dyDescent="0.25">
      <c r="A14923" s="5">
        <f>14915</f>
      </c>
      <c r="B14923" s="5" t="s">
        <v>13898</v>
      </c>
      <c r="C14923" s="5" t="s">
        <v>11</v>
      </c>
      <c r="D14923" s="5" t="s">
        <v>12</v>
      </c>
      <c r="E14923" s="5" t="s">
        <v>2272</v>
      </c>
    </row>
    <row r="14924" spans="1:5" x14ac:dyDescent="0.25">
      <c r="A14924" s="5">
        <f>14916</f>
      </c>
      <c r="B14924" s="5" t="s">
        <v>13899</v>
      </c>
      <c r="C14924" s="5" t="s">
        <v>11</v>
      </c>
      <c r="D14924" s="5" t="s">
        <v>12</v>
      </c>
      <c r="E14924" s="5" t="s">
        <v>2272</v>
      </c>
    </row>
    <row r="14925" spans="1:5" x14ac:dyDescent="0.25">
      <c r="A14925" s="5">
        <f>14917</f>
      </c>
      <c r="B14925" s="5" t="s">
        <v>13900</v>
      </c>
      <c r="C14925" s="5" t="s">
        <v>11</v>
      </c>
      <c r="D14925" s="5" t="s">
        <v>12</v>
      </c>
      <c r="E14925" s="5" t="s">
        <v>2272</v>
      </c>
    </row>
    <row r="14926" spans="1:5" x14ac:dyDescent="0.25">
      <c r="A14926" s="5">
        <f>14918</f>
      </c>
      <c r="B14926" s="5" t="s">
        <v>13901</v>
      </c>
      <c r="C14926" s="5" t="s">
        <v>11</v>
      </c>
      <c r="D14926" s="5" t="s">
        <v>12</v>
      </c>
      <c r="E14926" s="5" t="s">
        <v>2272</v>
      </c>
    </row>
    <row r="14927" spans="1:5" x14ac:dyDescent="0.25">
      <c r="A14927" s="5">
        <f>14919</f>
      </c>
      <c r="B14927" s="5" t="s">
        <v>13902</v>
      </c>
      <c r="C14927" s="5" t="s">
        <v>11</v>
      </c>
      <c r="D14927" s="5" t="s">
        <v>12</v>
      </c>
      <c r="E14927" s="5" t="s">
        <v>2272</v>
      </c>
    </row>
    <row r="14928" spans="1:5" x14ac:dyDescent="0.25">
      <c r="A14928" s="5">
        <f>14920</f>
      </c>
      <c r="B14928" s="5" t="s">
        <v>13903</v>
      </c>
      <c r="C14928" s="5" t="s">
        <v>11</v>
      </c>
      <c r="D14928" s="5" t="s">
        <v>12</v>
      </c>
      <c r="E14928" s="5" t="s">
        <v>2272</v>
      </c>
    </row>
    <row r="14929" spans="1:5" x14ac:dyDescent="0.25">
      <c r="A14929" s="5">
        <f>14921</f>
      </c>
      <c r="B14929" s="5" t="s">
        <v>13904</v>
      </c>
      <c r="C14929" s="5" t="s">
        <v>11</v>
      </c>
      <c r="D14929" s="5" t="s">
        <v>12</v>
      </c>
      <c r="E14929" s="5" t="s">
        <v>2272</v>
      </c>
    </row>
    <row r="14930" spans="1:5" x14ac:dyDescent="0.25">
      <c r="A14930" s="5">
        <f>14922</f>
      </c>
      <c r="B14930" s="5" t="s">
        <v>13905</v>
      </c>
      <c r="C14930" s="5" t="s">
        <v>11</v>
      </c>
      <c r="D14930" s="5" t="s">
        <v>12</v>
      </c>
      <c r="E14930" s="5" t="s">
        <v>2272</v>
      </c>
    </row>
    <row r="14931" spans="1:5" x14ac:dyDescent="0.25">
      <c r="A14931" s="5">
        <f>14923</f>
      </c>
      <c r="B14931" s="5" t="s">
        <v>13906</v>
      </c>
      <c r="C14931" s="5" t="s">
        <v>11</v>
      </c>
      <c r="D14931" s="5" t="s">
        <v>12</v>
      </c>
      <c r="E14931" s="5" t="s">
        <v>2272</v>
      </c>
    </row>
    <row r="14932" spans="1:5" x14ac:dyDescent="0.25">
      <c r="A14932" s="5">
        <f>14924</f>
      </c>
      <c r="B14932" s="5" t="s">
        <v>13907</v>
      </c>
      <c r="C14932" s="5" t="s">
        <v>11</v>
      </c>
      <c r="D14932" s="5" t="s">
        <v>12</v>
      </c>
      <c r="E14932" s="5" t="s">
        <v>2272</v>
      </c>
    </row>
    <row r="14933" spans="1:5" x14ac:dyDescent="0.25">
      <c r="A14933" s="5">
        <f>14925</f>
      </c>
      <c r="B14933" s="5" t="s">
        <v>13908</v>
      </c>
      <c r="C14933" s="5" t="s">
        <v>11</v>
      </c>
      <c r="D14933" s="5" t="s">
        <v>12</v>
      </c>
      <c r="E14933" s="5" t="s">
        <v>2272</v>
      </c>
    </row>
    <row r="14934" spans="1:5" x14ac:dyDescent="0.25">
      <c r="A14934" s="5">
        <f>14926</f>
      </c>
      <c r="B14934" s="5" t="s">
        <v>13909</v>
      </c>
      <c r="C14934" s="5" t="s">
        <v>11</v>
      </c>
      <c r="D14934" s="5" t="s">
        <v>12</v>
      </c>
      <c r="E14934" s="5" t="s">
        <v>2272</v>
      </c>
    </row>
    <row r="14935" spans="1:5" x14ac:dyDescent="0.25">
      <c r="A14935" s="5">
        <f>14927</f>
      </c>
      <c r="B14935" s="5" t="s">
        <v>13910</v>
      </c>
      <c r="C14935" s="5" t="s">
        <v>11</v>
      </c>
      <c r="D14935" s="5" t="s">
        <v>12</v>
      </c>
      <c r="E14935" s="5" t="s">
        <v>2272</v>
      </c>
    </row>
    <row r="14936" spans="1:5" x14ac:dyDescent="0.25">
      <c r="A14936" s="5">
        <f>14928</f>
      </c>
      <c r="B14936" s="5" t="s">
        <v>13911</v>
      </c>
      <c r="C14936" s="5" t="s">
        <v>11</v>
      </c>
      <c r="D14936" s="5" t="s">
        <v>12</v>
      </c>
      <c r="E14936" s="5" t="s">
        <v>2272</v>
      </c>
    </row>
    <row r="14937" spans="1:5" x14ac:dyDescent="0.25">
      <c r="A14937" s="5">
        <f>14929</f>
      </c>
      <c r="B14937" s="5" t="s">
        <v>13912</v>
      </c>
      <c r="C14937" s="5" t="s">
        <v>11</v>
      </c>
      <c r="D14937" s="5" t="s">
        <v>12</v>
      </c>
      <c r="E14937" s="5" t="s">
        <v>2272</v>
      </c>
    </row>
    <row r="14938" spans="1:5" x14ac:dyDescent="0.25">
      <c r="A14938" s="5">
        <f>14930</f>
      </c>
      <c r="B14938" s="5" t="s">
        <v>13913</v>
      </c>
      <c r="C14938" s="5" t="s">
        <v>11</v>
      </c>
      <c r="D14938" s="5" t="s">
        <v>12</v>
      </c>
      <c r="E14938" s="5" t="s">
        <v>2272</v>
      </c>
    </row>
    <row r="14939" spans="1:5" x14ac:dyDescent="0.25">
      <c r="A14939" s="5">
        <f>14931</f>
      </c>
      <c r="B14939" s="5" t="s">
        <v>13914</v>
      </c>
      <c r="C14939" s="5" t="s">
        <v>11</v>
      </c>
      <c r="D14939" s="5" t="s">
        <v>12</v>
      </c>
      <c r="E14939" s="5" t="s">
        <v>2272</v>
      </c>
    </row>
    <row r="14940" spans="1:5" x14ac:dyDescent="0.25">
      <c r="A14940" s="5">
        <f>14932</f>
      </c>
      <c r="B14940" s="5" t="s">
        <v>13915</v>
      </c>
      <c r="C14940" s="5" t="s">
        <v>11</v>
      </c>
      <c r="D14940" s="5" t="s">
        <v>12</v>
      </c>
      <c r="E14940" s="5" t="s">
        <v>2272</v>
      </c>
    </row>
    <row r="14941" spans="1:5" x14ac:dyDescent="0.25">
      <c r="A14941" s="5">
        <f>14933</f>
      </c>
      <c r="B14941" s="5" t="s">
        <v>13916</v>
      </c>
      <c r="C14941" s="5" t="s">
        <v>11</v>
      </c>
      <c r="D14941" s="5" t="s">
        <v>12</v>
      </c>
      <c r="E14941" s="5" t="s">
        <v>2272</v>
      </c>
    </row>
    <row r="14942" spans="1:5" x14ac:dyDescent="0.25">
      <c r="A14942" s="5">
        <f>14934</f>
      </c>
      <c r="B14942" s="5" t="s">
        <v>13917</v>
      </c>
      <c r="C14942" s="5" t="s">
        <v>11</v>
      </c>
      <c r="D14942" s="5" t="s">
        <v>12</v>
      </c>
      <c r="E14942" s="5" t="s">
        <v>2272</v>
      </c>
    </row>
    <row r="14943" spans="1:5" x14ac:dyDescent="0.25">
      <c r="A14943" s="5">
        <f>14935</f>
      </c>
      <c r="B14943" s="5" t="s">
        <v>13918</v>
      </c>
      <c r="C14943" s="5" t="s">
        <v>11</v>
      </c>
      <c r="D14943" s="5" t="s">
        <v>12</v>
      </c>
      <c r="E14943" s="5" t="s">
        <v>2272</v>
      </c>
    </row>
    <row r="14944" spans="1:5" x14ac:dyDescent="0.25">
      <c r="A14944" s="5">
        <f>14936</f>
      </c>
      <c r="B14944" s="5" t="s">
        <v>13919</v>
      </c>
      <c r="C14944" s="5" t="s">
        <v>11</v>
      </c>
      <c r="D14944" s="5" t="s">
        <v>12</v>
      </c>
      <c r="E14944" s="5" t="s">
        <v>2272</v>
      </c>
    </row>
    <row r="14945" spans="1:5" x14ac:dyDescent="0.25">
      <c r="A14945" s="5">
        <f>14937</f>
      </c>
      <c r="B14945" s="5" t="s">
        <v>13920</v>
      </c>
      <c r="C14945" s="5" t="s">
        <v>11</v>
      </c>
      <c r="D14945" s="5" t="s">
        <v>12</v>
      </c>
      <c r="E14945" s="5" t="s">
        <v>2272</v>
      </c>
    </row>
    <row r="14946" spans="1:5" x14ac:dyDescent="0.25">
      <c r="A14946" s="5">
        <f>14938</f>
      </c>
      <c r="B14946" s="5" t="s">
        <v>13921</v>
      </c>
      <c r="C14946" s="5" t="s">
        <v>11</v>
      </c>
      <c r="D14946" s="5" t="s">
        <v>12</v>
      </c>
      <c r="E14946" s="5" t="s">
        <v>2272</v>
      </c>
    </row>
    <row r="14947" spans="1:5" x14ac:dyDescent="0.25">
      <c r="A14947" s="5">
        <f>14939</f>
      </c>
      <c r="B14947" s="5" t="s">
        <v>13922</v>
      </c>
      <c r="C14947" s="5" t="s">
        <v>11</v>
      </c>
      <c r="D14947" s="5" t="s">
        <v>12</v>
      </c>
      <c r="E14947" s="5" t="s">
        <v>2272</v>
      </c>
    </row>
    <row r="14948" spans="1:5" x14ac:dyDescent="0.25">
      <c r="A14948" s="5">
        <f>14940</f>
      </c>
      <c r="B14948" s="5" t="s">
        <v>13923</v>
      </c>
      <c r="C14948" s="5" t="s">
        <v>11</v>
      </c>
      <c r="D14948" s="5" t="s">
        <v>12</v>
      </c>
      <c r="E14948" s="5" t="s">
        <v>2272</v>
      </c>
    </row>
    <row r="14949" spans="1:5" x14ac:dyDescent="0.25">
      <c r="A14949" s="5">
        <f>14941</f>
      </c>
      <c r="B14949" s="5" t="s">
        <v>13924</v>
      </c>
      <c r="C14949" s="5" t="s">
        <v>11</v>
      </c>
      <c r="D14949" s="5" t="s">
        <v>12</v>
      </c>
      <c r="E14949" s="5" t="s">
        <v>2272</v>
      </c>
    </row>
    <row r="14950" spans="1:5" x14ac:dyDescent="0.25">
      <c r="A14950" s="5">
        <f>14942</f>
      </c>
      <c r="B14950" s="5" t="s">
        <v>13925</v>
      </c>
      <c r="C14950" s="5" t="s">
        <v>11</v>
      </c>
      <c r="D14950" s="5" t="s">
        <v>12</v>
      </c>
      <c r="E14950" s="5" t="s">
        <v>2272</v>
      </c>
    </row>
    <row r="14951" spans="1:5" x14ac:dyDescent="0.25">
      <c r="A14951" s="5">
        <f>14943</f>
      </c>
      <c r="B14951" s="5" t="s">
        <v>13926</v>
      </c>
      <c r="C14951" s="5" t="s">
        <v>11</v>
      </c>
      <c r="D14951" s="5" t="s">
        <v>12</v>
      </c>
      <c r="E14951" s="5" t="s">
        <v>2272</v>
      </c>
    </row>
    <row r="14952" spans="1:5" x14ac:dyDescent="0.25">
      <c r="A14952" s="5">
        <f>14944</f>
      </c>
      <c r="B14952" s="5" t="s">
        <v>13927</v>
      </c>
      <c r="C14952" s="5" t="s">
        <v>11</v>
      </c>
      <c r="D14952" s="5" t="s">
        <v>12</v>
      </c>
      <c r="E14952" s="5" t="s">
        <v>2272</v>
      </c>
    </row>
    <row r="14953" spans="1:5" x14ac:dyDescent="0.25">
      <c r="A14953" s="5">
        <f>14945</f>
      </c>
      <c r="B14953" s="5" t="s">
        <v>13928</v>
      </c>
      <c r="C14953" s="5" t="s">
        <v>11</v>
      </c>
      <c r="D14953" s="5" t="s">
        <v>12</v>
      </c>
      <c r="E14953" s="5" t="s">
        <v>2272</v>
      </c>
    </row>
    <row r="14954" spans="1:5" x14ac:dyDescent="0.25">
      <c r="A14954" s="5">
        <f>14946</f>
      </c>
      <c r="B14954" s="5" t="s">
        <v>13929</v>
      </c>
      <c r="C14954" s="5" t="s">
        <v>11</v>
      </c>
      <c r="D14954" s="5" t="s">
        <v>12</v>
      </c>
      <c r="E14954" s="5" t="s">
        <v>2272</v>
      </c>
    </row>
    <row r="14955" spans="1:5" x14ac:dyDescent="0.25">
      <c r="A14955" s="5">
        <f>14947</f>
      </c>
      <c r="B14955" s="5" t="s">
        <v>13930</v>
      </c>
      <c r="C14955" s="5" t="s">
        <v>11</v>
      </c>
      <c r="D14955" s="5" t="s">
        <v>12</v>
      </c>
      <c r="E14955" s="5" t="s">
        <v>2272</v>
      </c>
    </row>
    <row r="14956" spans="1:5" x14ac:dyDescent="0.25">
      <c r="A14956" s="5">
        <f>14948</f>
      </c>
      <c r="B14956" s="5" t="s">
        <v>13931</v>
      </c>
      <c r="C14956" s="5" t="s">
        <v>11</v>
      </c>
      <c r="D14956" s="5" t="s">
        <v>12</v>
      </c>
      <c r="E14956" s="5" t="s">
        <v>2272</v>
      </c>
    </row>
    <row r="14957" spans="1:5" x14ac:dyDescent="0.25">
      <c r="A14957" s="5">
        <f>14949</f>
      </c>
      <c r="B14957" s="5" t="s">
        <v>13932</v>
      </c>
      <c r="C14957" s="5" t="s">
        <v>11</v>
      </c>
      <c r="D14957" s="5" t="s">
        <v>12</v>
      </c>
      <c r="E14957" s="5" t="s">
        <v>2272</v>
      </c>
    </row>
    <row r="14958" spans="1:5" x14ac:dyDescent="0.25">
      <c r="A14958" s="5">
        <f>14950</f>
      </c>
      <c r="B14958" s="5" t="s">
        <v>13933</v>
      </c>
      <c r="C14958" s="5" t="s">
        <v>11</v>
      </c>
      <c r="D14958" s="5" t="s">
        <v>12</v>
      </c>
      <c r="E14958" s="5" t="s">
        <v>2272</v>
      </c>
    </row>
    <row r="14959" spans="1:5" x14ac:dyDescent="0.25">
      <c r="A14959" s="5">
        <f>14951</f>
      </c>
      <c r="B14959" s="5" t="s">
        <v>13934</v>
      </c>
      <c r="C14959" s="5" t="s">
        <v>11</v>
      </c>
      <c r="D14959" s="5" t="s">
        <v>12</v>
      </c>
      <c r="E14959" s="5" t="s">
        <v>2272</v>
      </c>
    </row>
    <row r="14960" spans="1:5" x14ac:dyDescent="0.25">
      <c r="A14960" s="5">
        <f>14952</f>
      </c>
      <c r="B14960" s="5" t="s">
        <v>13935</v>
      </c>
      <c r="C14960" s="5" t="s">
        <v>11</v>
      </c>
      <c r="D14960" s="5" t="s">
        <v>12</v>
      </c>
      <c r="E14960" s="5" t="s">
        <v>1002</v>
      </c>
    </row>
    <row r="14961" spans="1:5" x14ac:dyDescent="0.25">
      <c r="A14961" s="5">
        <f>14953</f>
      </c>
      <c r="B14961" s="5" t="s">
        <v>13936</v>
      </c>
      <c r="C14961" s="5" t="s">
        <v>11</v>
      </c>
      <c r="D14961" s="5" t="s">
        <v>12</v>
      </c>
      <c r="E14961" s="5" t="s">
        <v>2272</v>
      </c>
    </row>
    <row r="14962" spans="1:5" x14ac:dyDescent="0.25">
      <c r="A14962" s="5">
        <f>14954</f>
      </c>
      <c r="B14962" s="5" t="s">
        <v>13937</v>
      </c>
      <c r="C14962" s="5" t="s">
        <v>11</v>
      </c>
      <c r="D14962" s="5" t="s">
        <v>12</v>
      </c>
      <c r="E14962" s="5" t="s">
        <v>2272</v>
      </c>
    </row>
    <row r="14963" spans="1:5" x14ac:dyDescent="0.25">
      <c r="A14963" s="5">
        <f>14955</f>
      </c>
      <c r="B14963" s="5" t="s">
        <v>13938</v>
      </c>
      <c r="C14963" s="5" t="s">
        <v>11</v>
      </c>
      <c r="D14963" s="5" t="s">
        <v>12</v>
      </c>
      <c r="E14963" s="5" t="s">
        <v>2272</v>
      </c>
    </row>
    <row r="14964" spans="1:5" x14ac:dyDescent="0.25">
      <c r="A14964" s="5">
        <f>14956</f>
      </c>
      <c r="B14964" s="5" t="s">
        <v>13939</v>
      </c>
      <c r="C14964" s="5" t="s">
        <v>11</v>
      </c>
      <c r="D14964" s="5" t="s">
        <v>12</v>
      </c>
      <c r="E14964" s="5" t="s">
        <v>2272</v>
      </c>
    </row>
    <row r="14965" spans="1:5" x14ac:dyDescent="0.25">
      <c r="A14965" s="5">
        <f>14957</f>
      </c>
      <c r="B14965" s="5" t="s">
        <v>13940</v>
      </c>
      <c r="C14965" s="5" t="s">
        <v>11</v>
      </c>
      <c r="D14965" s="5" t="s">
        <v>12</v>
      </c>
      <c r="E14965" s="5" t="s">
        <v>2272</v>
      </c>
    </row>
    <row r="14966" spans="1:5" x14ac:dyDescent="0.25">
      <c r="A14966" s="5">
        <f>14958</f>
      </c>
      <c r="B14966" s="5" t="s">
        <v>13941</v>
      </c>
      <c r="C14966" s="5" t="s">
        <v>11</v>
      </c>
      <c r="D14966" s="5" t="s">
        <v>12</v>
      </c>
      <c r="E14966" s="5" t="s">
        <v>2272</v>
      </c>
    </row>
    <row r="14967" spans="1:5" x14ac:dyDescent="0.25">
      <c r="A14967" s="5">
        <f>14959</f>
      </c>
      <c r="B14967" s="5" t="s">
        <v>13942</v>
      </c>
      <c r="C14967" s="5" t="s">
        <v>11</v>
      </c>
      <c r="D14967" s="5" t="s">
        <v>12</v>
      </c>
      <c r="E14967" s="5" t="s">
        <v>2272</v>
      </c>
    </row>
    <row r="14968" spans="1:5" x14ac:dyDescent="0.25">
      <c r="A14968" s="5">
        <f>14960</f>
      </c>
      <c r="B14968" s="5" t="s">
        <v>13943</v>
      </c>
      <c r="C14968" s="5" t="s">
        <v>11</v>
      </c>
      <c r="D14968" s="5" t="s">
        <v>12</v>
      </c>
      <c r="E14968" s="5" t="s">
        <v>2272</v>
      </c>
    </row>
    <row r="14969" spans="1:5" x14ac:dyDescent="0.25">
      <c r="A14969" s="5">
        <f>14961</f>
      </c>
      <c r="B14969" s="5" t="s">
        <v>13944</v>
      </c>
      <c r="C14969" s="5" t="s">
        <v>11</v>
      </c>
      <c r="D14969" s="5" t="s">
        <v>12</v>
      </c>
      <c r="E14969" s="5" t="s">
        <v>2272</v>
      </c>
    </row>
    <row r="14970" spans="1:5" x14ac:dyDescent="0.25">
      <c r="A14970" s="5">
        <f>14962</f>
      </c>
      <c r="B14970" s="5" t="s">
        <v>13945</v>
      </c>
      <c r="C14970" s="5" t="s">
        <v>11</v>
      </c>
      <c r="D14970" s="5" t="s">
        <v>12</v>
      </c>
      <c r="E14970" s="5" t="s">
        <v>2272</v>
      </c>
    </row>
    <row r="14971" spans="1:5" x14ac:dyDescent="0.25">
      <c r="A14971" s="5">
        <f>14963</f>
      </c>
      <c r="B14971" s="5" t="s">
        <v>13946</v>
      </c>
      <c r="C14971" s="5" t="s">
        <v>11</v>
      </c>
      <c r="D14971" s="5" t="s">
        <v>12</v>
      </c>
      <c r="E14971" s="5" t="s">
        <v>2272</v>
      </c>
    </row>
    <row r="14972" spans="1:5" x14ac:dyDescent="0.25">
      <c r="A14972" s="5">
        <f>14964</f>
      </c>
      <c r="B14972" s="5" t="s">
        <v>13947</v>
      </c>
      <c r="C14972" s="5" t="s">
        <v>11</v>
      </c>
      <c r="D14972" s="5" t="s">
        <v>12</v>
      </c>
      <c r="E14972" s="5" t="s">
        <v>2272</v>
      </c>
    </row>
    <row r="14973" spans="1:5" x14ac:dyDescent="0.25">
      <c r="A14973" s="5">
        <f>14965</f>
      </c>
      <c r="B14973" s="5" t="s">
        <v>13948</v>
      </c>
      <c r="C14973" s="5" t="s">
        <v>11</v>
      </c>
      <c r="D14973" s="5" t="s">
        <v>12</v>
      </c>
      <c r="E14973" s="5" t="s">
        <v>2272</v>
      </c>
    </row>
    <row r="14974" spans="1:5" x14ac:dyDescent="0.25">
      <c r="A14974" s="5">
        <f>14966</f>
      </c>
      <c r="B14974" s="5" t="s">
        <v>13949</v>
      </c>
      <c r="C14974" s="5" t="s">
        <v>11</v>
      </c>
      <c r="D14974" s="5" t="s">
        <v>12</v>
      </c>
      <c r="E14974" s="5" t="s">
        <v>2272</v>
      </c>
    </row>
    <row r="14975" spans="1:5" x14ac:dyDescent="0.25">
      <c r="A14975" s="5">
        <f>14967</f>
      </c>
      <c r="B14975" s="5" t="s">
        <v>13950</v>
      </c>
      <c r="C14975" s="5" t="s">
        <v>11</v>
      </c>
      <c r="D14975" s="5" t="s">
        <v>12</v>
      </c>
      <c r="E14975" s="5" t="s">
        <v>2272</v>
      </c>
    </row>
    <row r="14976" spans="1:5" x14ac:dyDescent="0.25">
      <c r="A14976" s="5">
        <f>14968</f>
      </c>
      <c r="B14976" s="5" t="s">
        <v>13951</v>
      </c>
      <c r="C14976" s="5" t="s">
        <v>11</v>
      </c>
      <c r="D14976" s="5" t="s">
        <v>12</v>
      </c>
      <c r="E14976" s="5" t="s">
        <v>2272</v>
      </c>
    </row>
    <row r="14977" spans="1:5" x14ac:dyDescent="0.25">
      <c r="A14977" s="5">
        <f>14969</f>
      </c>
      <c r="B14977" s="5" t="s">
        <v>13952</v>
      </c>
      <c r="C14977" s="5" t="s">
        <v>11</v>
      </c>
      <c r="D14977" s="5" t="s">
        <v>12</v>
      </c>
      <c r="E14977" s="5" t="s">
        <v>2272</v>
      </c>
    </row>
    <row r="14978" spans="1:5" x14ac:dyDescent="0.25">
      <c r="A14978" s="5">
        <f>14970</f>
      </c>
      <c r="B14978" s="5" t="s">
        <v>13953</v>
      </c>
      <c r="C14978" s="5" t="s">
        <v>11</v>
      </c>
      <c r="D14978" s="5" t="s">
        <v>12</v>
      </c>
      <c r="E14978" s="5" t="s">
        <v>2272</v>
      </c>
    </row>
    <row r="14979" spans="1:5" x14ac:dyDescent="0.25">
      <c r="A14979" s="5">
        <f>14971</f>
      </c>
      <c r="B14979" s="5" t="s">
        <v>13954</v>
      </c>
      <c r="C14979" s="5" t="s">
        <v>11</v>
      </c>
      <c r="D14979" s="5" t="s">
        <v>12</v>
      </c>
      <c r="E14979" s="5" t="s">
        <v>2272</v>
      </c>
    </row>
    <row r="14980" spans="1:5" x14ac:dyDescent="0.25">
      <c r="A14980" s="5">
        <f>14972</f>
      </c>
      <c r="B14980" s="5" t="s">
        <v>13955</v>
      </c>
      <c r="C14980" s="5" t="s">
        <v>11</v>
      </c>
      <c r="D14980" s="5" t="s">
        <v>12</v>
      </c>
      <c r="E14980" s="5" t="s">
        <v>2272</v>
      </c>
    </row>
    <row r="14981" spans="1:5" x14ac:dyDescent="0.25">
      <c r="A14981" s="5">
        <f>14973</f>
      </c>
      <c r="B14981" s="5" t="s">
        <v>13956</v>
      </c>
      <c r="C14981" s="5" t="s">
        <v>11</v>
      </c>
      <c r="D14981" s="5" t="s">
        <v>12</v>
      </c>
      <c r="E14981" s="5" t="s">
        <v>2272</v>
      </c>
    </row>
    <row r="14982" spans="1:5" x14ac:dyDescent="0.25">
      <c r="A14982" s="5">
        <f>14974</f>
      </c>
      <c r="B14982" s="5" t="s">
        <v>13957</v>
      </c>
      <c r="C14982" s="5" t="s">
        <v>11</v>
      </c>
      <c r="D14982" s="5" t="s">
        <v>12</v>
      </c>
      <c r="E14982" s="5" t="s">
        <v>2272</v>
      </c>
    </row>
    <row r="14983" spans="1:5" x14ac:dyDescent="0.25">
      <c r="A14983" s="5">
        <f>14975</f>
      </c>
      <c r="B14983" s="5" t="s">
        <v>13958</v>
      </c>
      <c r="C14983" s="5" t="s">
        <v>11</v>
      </c>
      <c r="D14983" s="5" t="s">
        <v>12</v>
      </c>
      <c r="E14983" s="5" t="s">
        <v>2272</v>
      </c>
    </row>
    <row r="14984" spans="1:5" x14ac:dyDescent="0.25">
      <c r="A14984" s="5">
        <f>14976</f>
      </c>
      <c r="B14984" s="5" t="s">
        <v>13959</v>
      </c>
      <c r="C14984" s="5" t="s">
        <v>11</v>
      </c>
      <c r="D14984" s="5" t="s">
        <v>12</v>
      </c>
      <c r="E14984" s="5" t="s">
        <v>2272</v>
      </c>
    </row>
    <row r="14985" spans="1:5" x14ac:dyDescent="0.25">
      <c r="A14985" s="5">
        <f>14977</f>
      </c>
      <c r="B14985" s="5" t="s">
        <v>13960</v>
      </c>
      <c r="C14985" s="5" t="s">
        <v>11</v>
      </c>
      <c r="D14985" s="5" t="s">
        <v>12</v>
      </c>
      <c r="E14985" s="5" t="s">
        <v>2272</v>
      </c>
    </row>
    <row r="14986" spans="1:5" x14ac:dyDescent="0.25">
      <c r="A14986" s="5">
        <f>14978</f>
      </c>
      <c r="B14986" s="5" t="s">
        <v>13961</v>
      </c>
      <c r="C14986" s="5" t="s">
        <v>11</v>
      </c>
      <c r="D14986" s="5" t="s">
        <v>12</v>
      </c>
      <c r="E14986" s="5" t="s">
        <v>2272</v>
      </c>
    </row>
    <row r="14987" spans="1:5" x14ac:dyDescent="0.25">
      <c r="A14987" s="5">
        <f>14979</f>
      </c>
      <c r="B14987" s="5" t="s">
        <v>13962</v>
      </c>
      <c r="C14987" s="5" t="s">
        <v>11</v>
      </c>
      <c r="D14987" s="5" t="s">
        <v>12</v>
      </c>
      <c r="E14987" s="5" t="s">
        <v>2272</v>
      </c>
    </row>
    <row r="14988" spans="1:5" x14ac:dyDescent="0.25">
      <c r="A14988" s="5">
        <f>14980</f>
      </c>
      <c r="B14988" s="5" t="s">
        <v>13963</v>
      </c>
      <c r="C14988" s="5" t="s">
        <v>11</v>
      </c>
      <c r="D14988" s="5" t="s">
        <v>12</v>
      </c>
      <c r="E14988" s="5" t="s">
        <v>2272</v>
      </c>
    </row>
    <row r="14989" spans="1:5" x14ac:dyDescent="0.25">
      <c r="A14989" s="5">
        <f>14981</f>
      </c>
      <c r="B14989" s="5" t="s">
        <v>13964</v>
      </c>
      <c r="C14989" s="5" t="s">
        <v>11</v>
      </c>
      <c r="D14989" s="5" t="s">
        <v>12</v>
      </c>
      <c r="E14989" s="5" t="s">
        <v>2272</v>
      </c>
    </row>
    <row r="14990" spans="1:5" x14ac:dyDescent="0.25">
      <c r="A14990" s="5">
        <f>14982</f>
      </c>
      <c r="B14990" s="5" t="s">
        <v>13965</v>
      </c>
      <c r="C14990" s="5" t="s">
        <v>11</v>
      </c>
      <c r="D14990" s="5" t="s">
        <v>12</v>
      </c>
      <c r="E14990" s="5" t="s">
        <v>2272</v>
      </c>
    </row>
    <row r="14991" spans="1:5" x14ac:dyDescent="0.25">
      <c r="A14991" s="5">
        <f>14983</f>
      </c>
      <c r="B14991" s="5" t="s">
        <v>13966</v>
      </c>
      <c r="C14991" s="5" t="s">
        <v>11</v>
      </c>
      <c r="D14991" s="5" t="s">
        <v>12</v>
      </c>
      <c r="E14991" s="5" t="s">
        <v>2272</v>
      </c>
    </row>
    <row r="14992" spans="1:5" x14ac:dyDescent="0.25">
      <c r="A14992" s="5">
        <f>14984</f>
      </c>
      <c r="B14992" s="5" t="s">
        <v>13967</v>
      </c>
      <c r="C14992" s="5" t="s">
        <v>11</v>
      </c>
      <c r="D14992" s="5" t="s">
        <v>12</v>
      </c>
      <c r="E14992" s="5" t="s">
        <v>2272</v>
      </c>
    </row>
    <row r="14993" spans="1:5" x14ac:dyDescent="0.25">
      <c r="A14993" s="5">
        <f>14985</f>
      </c>
      <c r="B14993" s="5" t="s">
        <v>13968</v>
      </c>
      <c r="C14993" s="5" t="s">
        <v>11</v>
      </c>
      <c r="D14993" s="5" t="s">
        <v>12</v>
      </c>
      <c r="E14993" s="5" t="s">
        <v>2272</v>
      </c>
    </row>
    <row r="14994" spans="1:5" x14ac:dyDescent="0.25">
      <c r="A14994" s="5">
        <f>14986</f>
      </c>
      <c r="B14994" s="5" t="s">
        <v>13969</v>
      </c>
      <c r="C14994" s="5" t="s">
        <v>11</v>
      </c>
      <c r="D14994" s="5" t="s">
        <v>12</v>
      </c>
      <c r="E14994" s="5" t="s">
        <v>2272</v>
      </c>
    </row>
    <row r="14995" spans="1:5" x14ac:dyDescent="0.25">
      <c r="A14995" s="5">
        <f>14987</f>
      </c>
      <c r="B14995" s="5" t="s">
        <v>13970</v>
      </c>
      <c r="C14995" s="5" t="s">
        <v>11</v>
      </c>
      <c r="D14995" s="5" t="s">
        <v>12</v>
      </c>
      <c r="E14995" s="5" t="s">
        <v>2272</v>
      </c>
    </row>
    <row r="14996" spans="1:5" x14ac:dyDescent="0.25">
      <c r="A14996" s="5">
        <f>14988</f>
      </c>
      <c r="B14996" s="5" t="s">
        <v>13971</v>
      </c>
      <c r="C14996" s="5" t="s">
        <v>11</v>
      </c>
      <c r="D14996" s="5" t="s">
        <v>12</v>
      </c>
      <c r="E14996" s="5" t="s">
        <v>2272</v>
      </c>
    </row>
    <row r="14997" spans="1:5" x14ac:dyDescent="0.25">
      <c r="A14997" s="5">
        <f>14989</f>
      </c>
      <c r="B14997" s="5" t="s">
        <v>13972</v>
      </c>
      <c r="C14997" s="5" t="s">
        <v>11</v>
      </c>
      <c r="D14997" s="5" t="s">
        <v>12</v>
      </c>
      <c r="E14997" s="5" t="s">
        <v>2272</v>
      </c>
    </row>
    <row r="14998" spans="1:5" x14ac:dyDescent="0.25">
      <c r="A14998" s="5">
        <f>14990</f>
      </c>
      <c r="B14998" s="5" t="s">
        <v>13973</v>
      </c>
      <c r="C14998" s="5" t="s">
        <v>11</v>
      </c>
      <c r="D14998" s="5" t="s">
        <v>12</v>
      </c>
      <c r="E14998" s="5" t="s">
        <v>2272</v>
      </c>
    </row>
    <row r="14999" spans="1:5" x14ac:dyDescent="0.25">
      <c r="A14999" s="5">
        <f>14991</f>
      </c>
      <c r="B14999" s="5" t="s">
        <v>13974</v>
      </c>
      <c r="C14999" s="5" t="s">
        <v>11</v>
      </c>
      <c r="D14999" s="5" t="s">
        <v>12</v>
      </c>
      <c r="E14999" s="5" t="s">
        <v>2272</v>
      </c>
    </row>
    <row r="15000" spans="1:5" x14ac:dyDescent="0.25">
      <c r="A15000" s="5">
        <f>14992</f>
      </c>
      <c r="B15000" s="5" t="s">
        <v>13975</v>
      </c>
      <c r="C15000" s="5" t="s">
        <v>11</v>
      </c>
      <c r="D15000" s="5" t="s">
        <v>12</v>
      </c>
      <c r="E15000" s="5" t="s">
        <v>1002</v>
      </c>
    </row>
    <row r="15001" spans="1:5" x14ac:dyDescent="0.25">
      <c r="A15001" s="5">
        <f>14993</f>
      </c>
      <c r="B15001" s="5" t="s">
        <v>13976</v>
      </c>
      <c r="C15001" s="5" t="s">
        <v>11</v>
      </c>
      <c r="D15001" s="5" t="s">
        <v>12</v>
      </c>
      <c r="E15001" s="5" t="s">
        <v>2272</v>
      </c>
    </row>
    <row r="15002" spans="1:5" x14ac:dyDescent="0.25">
      <c r="A15002" s="5">
        <f>14994</f>
      </c>
      <c r="B15002" s="5" t="s">
        <v>13977</v>
      </c>
      <c r="C15002" s="5" t="s">
        <v>11</v>
      </c>
      <c r="D15002" s="5" t="s">
        <v>12</v>
      </c>
      <c r="E15002" s="5" t="s">
        <v>2272</v>
      </c>
    </row>
    <row r="15003" spans="1:5" x14ac:dyDescent="0.25">
      <c r="A15003" s="5">
        <f>14995</f>
      </c>
      <c r="B15003" s="5" t="s">
        <v>13978</v>
      </c>
      <c r="C15003" s="5" t="s">
        <v>11</v>
      </c>
      <c r="D15003" s="5" t="s">
        <v>12</v>
      </c>
      <c r="E15003" s="5" t="s">
        <v>2272</v>
      </c>
    </row>
    <row r="15004" spans="1:5" x14ac:dyDescent="0.25">
      <c r="A15004" s="5">
        <f>14996</f>
      </c>
      <c r="B15004" s="5" t="s">
        <v>13979</v>
      </c>
      <c r="C15004" s="5" t="s">
        <v>11</v>
      </c>
      <c r="D15004" s="5" t="s">
        <v>12</v>
      </c>
      <c r="E15004" s="5" t="s">
        <v>2272</v>
      </c>
    </row>
    <row r="15005" spans="1:5" x14ac:dyDescent="0.25">
      <c r="A15005" s="5">
        <f>14997</f>
      </c>
      <c r="B15005" s="5" t="s">
        <v>13980</v>
      </c>
      <c r="C15005" s="5" t="s">
        <v>11</v>
      </c>
      <c r="D15005" s="5" t="s">
        <v>12</v>
      </c>
      <c r="E15005" s="5" t="s">
        <v>2272</v>
      </c>
    </row>
    <row r="15006" spans="1:5" x14ac:dyDescent="0.25">
      <c r="A15006" s="5">
        <f>14998</f>
      </c>
      <c r="B15006" s="5" t="s">
        <v>13981</v>
      </c>
      <c r="C15006" s="5" t="s">
        <v>11</v>
      </c>
      <c r="D15006" s="5" t="s">
        <v>12</v>
      </c>
      <c r="E15006" s="5" t="s">
        <v>2272</v>
      </c>
    </row>
    <row r="15007" spans="1:5" x14ac:dyDescent="0.25">
      <c r="A15007" s="5">
        <f>14999</f>
      </c>
      <c r="B15007" s="5" t="s">
        <v>13982</v>
      </c>
      <c r="C15007" s="5" t="s">
        <v>11</v>
      </c>
      <c r="D15007" s="5" t="s">
        <v>12</v>
      </c>
      <c r="E15007" s="5" t="s">
        <v>2272</v>
      </c>
    </row>
    <row r="15008" spans="1:5" x14ac:dyDescent="0.25">
      <c r="A15008" s="5">
        <f>15000</f>
      </c>
      <c r="B15008" s="5" t="s">
        <v>13983</v>
      </c>
      <c r="C15008" s="5" t="s">
        <v>11</v>
      </c>
      <c r="D15008" s="5" t="s">
        <v>12</v>
      </c>
      <c r="E15008" s="5" t="s">
        <v>2272</v>
      </c>
    </row>
    <row r="15009" spans="1:5" x14ac:dyDescent="0.25">
      <c r="A15009" s="5">
        <f>15001</f>
      </c>
      <c r="B15009" s="5" t="s">
        <v>13984</v>
      </c>
      <c r="C15009" s="5" t="s">
        <v>11</v>
      </c>
      <c r="D15009" s="5" t="s">
        <v>12</v>
      </c>
      <c r="E15009" s="5" t="s">
        <v>2272</v>
      </c>
    </row>
    <row r="15010" spans="1:5" x14ac:dyDescent="0.25">
      <c r="A15010" s="5">
        <f>15002</f>
      </c>
      <c r="B15010" s="5" t="s">
        <v>13985</v>
      </c>
      <c r="C15010" s="5" t="s">
        <v>11</v>
      </c>
      <c r="D15010" s="5" t="s">
        <v>12</v>
      </c>
      <c r="E15010" s="5" t="s">
        <v>2272</v>
      </c>
    </row>
    <row r="15011" spans="1:5" x14ac:dyDescent="0.25">
      <c r="A15011" s="5">
        <f>15003</f>
      </c>
      <c r="B15011" s="5" t="s">
        <v>13986</v>
      </c>
      <c r="C15011" s="5" t="s">
        <v>11</v>
      </c>
      <c r="D15011" s="5" t="s">
        <v>12</v>
      </c>
      <c r="E15011" s="5" t="s">
        <v>2272</v>
      </c>
    </row>
    <row r="15012" spans="1:5" x14ac:dyDescent="0.25">
      <c r="A15012" s="5">
        <f>15004</f>
      </c>
      <c r="B15012" s="5" t="s">
        <v>13987</v>
      </c>
      <c r="C15012" s="5" t="s">
        <v>11</v>
      </c>
      <c r="D15012" s="5" t="s">
        <v>12</v>
      </c>
      <c r="E15012" s="5" t="s">
        <v>2272</v>
      </c>
    </row>
    <row r="15013" spans="1:5" x14ac:dyDescent="0.25">
      <c r="A15013" s="5">
        <f>15005</f>
      </c>
      <c r="B15013" s="5" t="s">
        <v>13988</v>
      </c>
      <c r="C15013" s="5" t="s">
        <v>11</v>
      </c>
      <c r="D15013" s="5" t="s">
        <v>12</v>
      </c>
      <c r="E15013" s="5" t="s">
        <v>2272</v>
      </c>
    </row>
    <row r="15014" spans="1:5" x14ac:dyDescent="0.25">
      <c r="A15014" s="5">
        <f>15006</f>
      </c>
      <c r="B15014" s="5" t="s">
        <v>13989</v>
      </c>
      <c r="C15014" s="5" t="s">
        <v>11</v>
      </c>
      <c r="D15014" s="5" t="s">
        <v>12</v>
      </c>
      <c r="E15014" s="5" t="s">
        <v>2272</v>
      </c>
    </row>
    <row r="15015" spans="1:5" x14ac:dyDescent="0.25">
      <c r="A15015" s="5">
        <f>15007</f>
      </c>
      <c r="B15015" s="5" t="s">
        <v>13990</v>
      </c>
      <c r="C15015" s="5" t="s">
        <v>11</v>
      </c>
      <c r="D15015" s="5" t="s">
        <v>12</v>
      </c>
      <c r="E15015" s="5" t="s">
        <v>2272</v>
      </c>
    </row>
    <row r="15016" spans="1:5" x14ac:dyDescent="0.25">
      <c r="A15016" s="5">
        <f>15008</f>
      </c>
      <c r="B15016" s="5" t="s">
        <v>13991</v>
      </c>
      <c r="C15016" s="5" t="s">
        <v>11</v>
      </c>
      <c r="D15016" s="5" t="s">
        <v>12</v>
      </c>
      <c r="E15016" s="5" t="s">
        <v>2272</v>
      </c>
    </row>
    <row r="15017" spans="1:5" x14ac:dyDescent="0.25">
      <c r="A15017" s="5">
        <f>15009</f>
      </c>
      <c r="B15017" s="5" t="s">
        <v>13992</v>
      </c>
      <c r="C15017" s="5" t="s">
        <v>11</v>
      </c>
      <c r="D15017" s="5" t="s">
        <v>12</v>
      </c>
      <c r="E15017" s="5" t="s">
        <v>2272</v>
      </c>
    </row>
    <row r="15018" spans="1:5" x14ac:dyDescent="0.25">
      <c r="A15018" s="5">
        <f>15010</f>
      </c>
      <c r="B15018" s="5" t="s">
        <v>13993</v>
      </c>
      <c r="C15018" s="5" t="s">
        <v>11</v>
      </c>
      <c r="D15018" s="5" t="s">
        <v>12</v>
      </c>
      <c r="E15018" s="5" t="s">
        <v>2272</v>
      </c>
    </row>
    <row r="15019" spans="1:5" x14ac:dyDescent="0.25">
      <c r="A15019" s="5">
        <f>15011</f>
      </c>
      <c r="B15019" s="5" t="s">
        <v>13994</v>
      </c>
      <c r="C15019" s="5" t="s">
        <v>11</v>
      </c>
      <c r="D15019" s="5" t="s">
        <v>12</v>
      </c>
      <c r="E15019" s="5" t="s">
        <v>2272</v>
      </c>
    </row>
    <row r="15020" spans="1:5" x14ac:dyDescent="0.25">
      <c r="A15020" s="5">
        <f>15012</f>
      </c>
      <c r="B15020" s="5" t="s">
        <v>13995</v>
      </c>
      <c r="C15020" s="5" t="s">
        <v>11</v>
      </c>
      <c r="D15020" s="5" t="s">
        <v>12</v>
      </c>
      <c r="E15020" s="5" t="s">
        <v>2272</v>
      </c>
    </row>
    <row r="15021" spans="1:5" x14ac:dyDescent="0.25">
      <c r="A15021" s="5">
        <f>15013</f>
      </c>
      <c r="B15021" s="5" t="s">
        <v>13996</v>
      </c>
      <c r="C15021" s="5" t="s">
        <v>11</v>
      </c>
      <c r="D15021" s="5" t="s">
        <v>12</v>
      </c>
      <c r="E15021" s="5" t="s">
        <v>2272</v>
      </c>
    </row>
    <row r="15022" spans="1:5" x14ac:dyDescent="0.25">
      <c r="A15022" s="5">
        <f>15014</f>
      </c>
      <c r="B15022" s="5" t="s">
        <v>13997</v>
      </c>
      <c r="C15022" s="5" t="s">
        <v>11</v>
      </c>
      <c r="D15022" s="5" t="s">
        <v>12</v>
      </c>
      <c r="E15022" s="5" t="s">
        <v>2272</v>
      </c>
    </row>
    <row r="15023" spans="1:5" x14ac:dyDescent="0.25">
      <c r="A15023" s="5">
        <f>15015</f>
      </c>
      <c r="B15023" s="5" t="s">
        <v>13998</v>
      </c>
      <c r="C15023" s="5" t="s">
        <v>11</v>
      </c>
      <c r="D15023" s="5" t="s">
        <v>12</v>
      </c>
      <c r="E15023" s="5" t="s">
        <v>2272</v>
      </c>
    </row>
    <row r="15024" spans="1:5" x14ac:dyDescent="0.25">
      <c r="A15024" s="5">
        <f>15016</f>
      </c>
      <c r="B15024" s="5" t="s">
        <v>13999</v>
      </c>
      <c r="C15024" s="5" t="s">
        <v>11</v>
      </c>
      <c r="D15024" s="5" t="s">
        <v>12</v>
      </c>
      <c r="E15024" s="5" t="s">
        <v>2272</v>
      </c>
    </row>
    <row r="15025" spans="1:5" x14ac:dyDescent="0.25">
      <c r="A15025" s="5">
        <f>15017</f>
      </c>
      <c r="B15025" s="5" t="s">
        <v>14000</v>
      </c>
      <c r="C15025" s="5" t="s">
        <v>11</v>
      </c>
      <c r="D15025" s="5" t="s">
        <v>12</v>
      </c>
      <c r="E15025" s="5" t="s">
        <v>2272</v>
      </c>
    </row>
    <row r="15026" spans="1:5" x14ac:dyDescent="0.25">
      <c r="A15026" s="5">
        <f>15018</f>
      </c>
      <c r="B15026" s="5" t="s">
        <v>14001</v>
      </c>
      <c r="C15026" s="5" t="s">
        <v>11</v>
      </c>
      <c r="D15026" s="5" t="s">
        <v>12</v>
      </c>
      <c r="E15026" s="5" t="s">
        <v>2272</v>
      </c>
    </row>
    <row r="15027" spans="1:5" x14ac:dyDescent="0.25">
      <c r="A15027" s="5">
        <f>15019</f>
      </c>
      <c r="B15027" s="5" t="s">
        <v>14002</v>
      </c>
      <c r="C15027" s="5" t="s">
        <v>11</v>
      </c>
      <c r="D15027" s="5" t="s">
        <v>12</v>
      </c>
      <c r="E15027" s="5" t="s">
        <v>1002</v>
      </c>
    </row>
    <row r="15028" spans="1:5" x14ac:dyDescent="0.25">
      <c r="A15028" s="5">
        <f>15020</f>
      </c>
      <c r="B15028" s="5" t="s">
        <v>14003</v>
      </c>
      <c r="C15028" s="5" t="s">
        <v>11</v>
      </c>
      <c r="D15028" s="5" t="s">
        <v>12</v>
      </c>
      <c r="E15028" s="5" t="s">
        <v>2272</v>
      </c>
    </row>
    <row r="15029" spans="1:5" x14ac:dyDescent="0.25">
      <c r="A15029" s="5">
        <f>15021</f>
      </c>
      <c r="B15029" s="5" t="s">
        <v>14004</v>
      </c>
      <c r="C15029" s="5" t="s">
        <v>11</v>
      </c>
      <c r="D15029" s="5" t="s">
        <v>12</v>
      </c>
      <c r="E15029" s="5" t="s">
        <v>2272</v>
      </c>
    </row>
    <row r="15030" spans="1:5" x14ac:dyDescent="0.25">
      <c r="A15030" s="5">
        <f>15022</f>
      </c>
      <c r="B15030" s="5" t="s">
        <v>14005</v>
      </c>
      <c r="C15030" s="5" t="s">
        <v>11</v>
      </c>
      <c r="D15030" s="5" t="s">
        <v>12</v>
      </c>
      <c r="E15030" s="5" t="s">
        <v>2272</v>
      </c>
    </row>
    <row r="15031" spans="1:5" x14ac:dyDescent="0.25">
      <c r="A15031" s="5">
        <f>15023</f>
      </c>
      <c r="B15031" s="5" t="s">
        <v>14006</v>
      </c>
      <c r="C15031" s="5" t="s">
        <v>11</v>
      </c>
      <c r="D15031" s="5" t="s">
        <v>12</v>
      </c>
      <c r="E15031" s="5" t="s">
        <v>2272</v>
      </c>
    </row>
    <row r="15032" spans="1:5" x14ac:dyDescent="0.25">
      <c r="A15032" s="5">
        <f>15024</f>
      </c>
      <c r="B15032" s="5" t="s">
        <v>14007</v>
      </c>
      <c r="C15032" s="5" t="s">
        <v>11</v>
      </c>
      <c r="D15032" s="5" t="s">
        <v>12</v>
      </c>
      <c r="E15032" s="5" t="s">
        <v>2272</v>
      </c>
    </row>
    <row r="15033" spans="1:5" x14ac:dyDescent="0.25">
      <c r="A15033" s="5">
        <f>15025</f>
      </c>
      <c r="B15033" s="5" t="s">
        <v>14008</v>
      </c>
      <c r="C15033" s="5" t="s">
        <v>11</v>
      </c>
      <c r="D15033" s="5" t="s">
        <v>12</v>
      </c>
      <c r="E15033" s="5" t="s">
        <v>2272</v>
      </c>
    </row>
    <row r="15034" spans="1:5" x14ac:dyDescent="0.25">
      <c r="A15034" s="5">
        <f>15026</f>
      </c>
      <c r="B15034" s="5" t="s">
        <v>14009</v>
      </c>
      <c r="C15034" s="5" t="s">
        <v>11</v>
      </c>
      <c r="D15034" s="5" t="s">
        <v>12</v>
      </c>
      <c r="E15034" s="5" t="s">
        <v>2272</v>
      </c>
    </row>
    <row r="15035" spans="1:5" x14ac:dyDescent="0.25">
      <c r="A15035" s="5">
        <f>15027</f>
      </c>
      <c r="B15035" s="5" t="s">
        <v>14010</v>
      </c>
      <c r="C15035" s="5" t="s">
        <v>11</v>
      </c>
      <c r="D15035" s="5" t="s">
        <v>12</v>
      </c>
      <c r="E15035" s="5" t="s">
        <v>2272</v>
      </c>
    </row>
    <row r="15036" spans="1:5" x14ac:dyDescent="0.25">
      <c r="A15036" s="5">
        <f>15028</f>
      </c>
      <c r="B15036" s="5" t="s">
        <v>14011</v>
      </c>
      <c r="C15036" s="5" t="s">
        <v>11</v>
      </c>
      <c r="D15036" s="5" t="s">
        <v>12</v>
      </c>
      <c r="E15036" s="5" t="s">
        <v>2272</v>
      </c>
    </row>
    <row r="15037" spans="1:5" x14ac:dyDescent="0.25">
      <c r="A15037" s="5">
        <f>15029</f>
      </c>
      <c r="B15037" s="5" t="s">
        <v>14012</v>
      </c>
      <c r="C15037" s="5" t="s">
        <v>11</v>
      </c>
      <c r="D15037" s="5" t="s">
        <v>12</v>
      </c>
      <c r="E15037" s="5" t="s">
        <v>2272</v>
      </c>
    </row>
    <row r="15038" spans="1:5" x14ac:dyDescent="0.25">
      <c r="A15038" s="5">
        <f>15030</f>
      </c>
      <c r="B15038" s="5" t="s">
        <v>14013</v>
      </c>
      <c r="C15038" s="5" t="s">
        <v>11</v>
      </c>
      <c r="D15038" s="5" t="s">
        <v>12</v>
      </c>
      <c r="E15038" s="5" t="s">
        <v>2272</v>
      </c>
    </row>
    <row r="15039" spans="1:5" x14ac:dyDescent="0.25">
      <c r="A15039" s="5">
        <f>15031</f>
      </c>
      <c r="B15039" s="5" t="s">
        <v>14014</v>
      </c>
      <c r="C15039" s="5" t="s">
        <v>11</v>
      </c>
      <c r="D15039" s="5" t="s">
        <v>12</v>
      </c>
      <c r="E15039" s="5" t="s">
        <v>2272</v>
      </c>
    </row>
    <row r="15040" spans="1:5" x14ac:dyDescent="0.25">
      <c r="A15040" s="5">
        <f>15032</f>
      </c>
      <c r="B15040" s="5" t="s">
        <v>14015</v>
      </c>
      <c r="C15040" s="5" t="s">
        <v>11</v>
      </c>
      <c r="D15040" s="5" t="s">
        <v>12</v>
      </c>
      <c r="E15040" s="5" t="s">
        <v>2272</v>
      </c>
    </row>
    <row r="15041" spans="1:5" x14ac:dyDescent="0.25">
      <c r="A15041" s="5">
        <f>15033</f>
      </c>
      <c r="B15041" s="5" t="s">
        <v>14016</v>
      </c>
      <c r="C15041" s="5" t="s">
        <v>11</v>
      </c>
      <c r="D15041" s="5" t="s">
        <v>12</v>
      </c>
      <c r="E15041" s="5" t="s">
        <v>2272</v>
      </c>
    </row>
    <row r="15042" spans="1:5" x14ac:dyDescent="0.25">
      <c r="A15042" s="5">
        <f>15034</f>
      </c>
      <c r="B15042" s="5" t="s">
        <v>14017</v>
      </c>
      <c r="C15042" s="5" t="s">
        <v>11</v>
      </c>
      <c r="D15042" s="5" t="s">
        <v>12</v>
      </c>
      <c r="E15042" s="5" t="s">
        <v>2272</v>
      </c>
    </row>
    <row r="15043" spans="1:5" x14ac:dyDescent="0.25">
      <c r="A15043" s="5">
        <f>15035</f>
      </c>
      <c r="B15043" s="5" t="s">
        <v>14018</v>
      </c>
      <c r="C15043" s="5" t="s">
        <v>11</v>
      </c>
      <c r="D15043" s="5" t="s">
        <v>12</v>
      </c>
      <c r="E15043" s="5" t="s">
        <v>2272</v>
      </c>
    </row>
    <row r="15044" spans="1:5" x14ac:dyDescent="0.25">
      <c r="A15044" s="5">
        <f>15036</f>
      </c>
      <c r="B15044" s="5" t="s">
        <v>14019</v>
      </c>
      <c r="C15044" s="5" t="s">
        <v>11</v>
      </c>
      <c r="D15044" s="5" t="s">
        <v>12</v>
      </c>
      <c r="E15044" s="5" t="s">
        <v>2272</v>
      </c>
    </row>
    <row r="15045" spans="1:5" x14ac:dyDescent="0.25">
      <c r="A15045" s="5">
        <f>15037</f>
      </c>
      <c r="B15045" s="5" t="s">
        <v>14020</v>
      </c>
      <c r="C15045" s="5" t="s">
        <v>11</v>
      </c>
      <c r="D15045" s="5" t="s">
        <v>12</v>
      </c>
      <c r="E15045" s="5" t="s">
        <v>2272</v>
      </c>
    </row>
    <row r="15046" spans="1:5" x14ac:dyDescent="0.25">
      <c r="A15046" s="5">
        <f>15038</f>
      </c>
      <c r="B15046" s="5" t="s">
        <v>14021</v>
      </c>
      <c r="C15046" s="5" t="s">
        <v>11</v>
      </c>
      <c r="D15046" s="5" t="s">
        <v>12</v>
      </c>
      <c r="E15046" s="5" t="s">
        <v>2272</v>
      </c>
    </row>
    <row r="15047" spans="1:5" x14ac:dyDescent="0.25">
      <c r="A15047" s="5">
        <f>15039</f>
      </c>
      <c r="B15047" s="5" t="s">
        <v>14022</v>
      </c>
      <c r="C15047" s="5" t="s">
        <v>11</v>
      </c>
      <c r="D15047" s="5" t="s">
        <v>12</v>
      </c>
      <c r="E15047" s="5" t="s">
        <v>2272</v>
      </c>
    </row>
    <row r="15048" spans="1:5" x14ac:dyDescent="0.25">
      <c r="A15048" s="5">
        <f>15040</f>
      </c>
      <c r="B15048" s="5" t="s">
        <v>14023</v>
      </c>
      <c r="C15048" s="5" t="s">
        <v>11</v>
      </c>
      <c r="D15048" s="5" t="s">
        <v>12</v>
      </c>
      <c r="E15048" s="5" t="s">
        <v>2272</v>
      </c>
    </row>
    <row r="15049" spans="1:5" x14ac:dyDescent="0.25">
      <c r="A15049" s="5">
        <f>15041</f>
      </c>
      <c r="B15049" s="5" t="s">
        <v>14024</v>
      </c>
      <c r="C15049" s="5" t="s">
        <v>11</v>
      </c>
      <c r="D15049" s="5" t="s">
        <v>12</v>
      </c>
      <c r="E15049" s="5" t="s">
        <v>2272</v>
      </c>
    </row>
    <row r="15050" spans="1:5" x14ac:dyDescent="0.25">
      <c r="A15050" s="5">
        <f>15042</f>
      </c>
      <c r="B15050" s="5" t="s">
        <v>14025</v>
      </c>
      <c r="C15050" s="5" t="s">
        <v>11</v>
      </c>
      <c r="D15050" s="5" t="s">
        <v>12</v>
      </c>
      <c r="E15050" s="5" t="s">
        <v>2272</v>
      </c>
    </row>
    <row r="15051" spans="1:5" x14ac:dyDescent="0.25">
      <c r="A15051" s="5">
        <f>15043</f>
      </c>
      <c r="B15051" s="5" t="s">
        <v>14026</v>
      </c>
      <c r="C15051" s="5" t="s">
        <v>11</v>
      </c>
      <c r="D15051" s="5" t="s">
        <v>12</v>
      </c>
      <c r="E15051" s="5" t="s">
        <v>2272</v>
      </c>
    </row>
    <row r="15052" spans="1:5" x14ac:dyDescent="0.25">
      <c r="A15052" s="5">
        <f>15044</f>
      </c>
      <c r="B15052" s="5" t="s">
        <v>14027</v>
      </c>
      <c r="C15052" s="5" t="s">
        <v>11</v>
      </c>
      <c r="D15052" s="5" t="s">
        <v>12</v>
      </c>
      <c r="E15052" s="5" t="s">
        <v>2272</v>
      </c>
    </row>
    <row r="15053" spans="1:5" x14ac:dyDescent="0.25">
      <c r="A15053" s="5">
        <f>15045</f>
      </c>
      <c r="B15053" s="5" t="s">
        <v>14028</v>
      </c>
      <c r="C15053" s="5" t="s">
        <v>11</v>
      </c>
      <c r="D15053" s="5" t="s">
        <v>12</v>
      </c>
      <c r="E15053" s="5" t="s">
        <v>2272</v>
      </c>
    </row>
    <row r="15054" spans="1:5" x14ac:dyDescent="0.25">
      <c r="A15054" s="5">
        <f>15046</f>
      </c>
      <c r="B15054" s="5" t="s">
        <v>14029</v>
      </c>
      <c r="C15054" s="5" t="s">
        <v>11</v>
      </c>
      <c r="D15054" s="5" t="s">
        <v>12</v>
      </c>
      <c r="E15054" s="5" t="s">
        <v>2272</v>
      </c>
    </row>
    <row r="15055" spans="1:5" x14ac:dyDescent="0.25">
      <c r="A15055" s="5">
        <f>15047</f>
      </c>
      <c r="B15055" s="5" t="s">
        <v>14030</v>
      </c>
      <c r="C15055" s="5" t="s">
        <v>11</v>
      </c>
      <c r="D15055" s="5" t="s">
        <v>12</v>
      </c>
      <c r="E15055" s="5" t="s">
        <v>2272</v>
      </c>
    </row>
    <row r="15056" spans="1:5" x14ac:dyDescent="0.25">
      <c r="A15056" s="5">
        <f>15048</f>
      </c>
      <c r="B15056" s="5" t="s">
        <v>14031</v>
      </c>
      <c r="C15056" s="5" t="s">
        <v>11</v>
      </c>
      <c r="D15056" s="5" t="s">
        <v>12</v>
      </c>
      <c r="E15056" s="5" t="s">
        <v>2272</v>
      </c>
    </row>
    <row r="15057" spans="1:5" x14ac:dyDescent="0.25">
      <c r="A15057" s="5">
        <f>15049</f>
      </c>
      <c r="B15057" s="5" t="s">
        <v>14032</v>
      </c>
      <c r="C15057" s="5" t="s">
        <v>11</v>
      </c>
      <c r="D15057" s="5" t="s">
        <v>12</v>
      </c>
      <c r="E15057" s="5" t="s">
        <v>2272</v>
      </c>
    </row>
    <row r="15058" spans="1:5" x14ac:dyDescent="0.25">
      <c r="A15058" s="5">
        <f>15050</f>
      </c>
      <c r="B15058" s="5" t="s">
        <v>14033</v>
      </c>
      <c r="C15058" s="5" t="s">
        <v>11</v>
      </c>
      <c r="D15058" s="5" t="s">
        <v>12</v>
      </c>
      <c r="E15058" s="5" t="s">
        <v>2272</v>
      </c>
    </row>
    <row r="15059" spans="1:5" x14ac:dyDescent="0.25">
      <c r="A15059" s="5">
        <f>15051</f>
      </c>
      <c r="B15059" s="5" t="s">
        <v>14034</v>
      </c>
      <c r="C15059" s="5" t="s">
        <v>11</v>
      </c>
      <c r="D15059" s="5" t="s">
        <v>12</v>
      </c>
      <c r="E15059" s="5" t="s">
        <v>2272</v>
      </c>
    </row>
    <row r="15060" spans="1:5" x14ac:dyDescent="0.25">
      <c r="A15060" s="5">
        <f>15052</f>
      </c>
      <c r="B15060" s="5" t="s">
        <v>14035</v>
      </c>
      <c r="C15060" s="5" t="s">
        <v>11</v>
      </c>
      <c r="D15060" s="5" t="s">
        <v>12</v>
      </c>
      <c r="E15060" s="5" t="s">
        <v>2272</v>
      </c>
    </row>
    <row r="15061" spans="1:5" x14ac:dyDescent="0.25">
      <c r="A15061" s="5">
        <f>15053</f>
      </c>
      <c r="B15061" s="5" t="s">
        <v>14036</v>
      </c>
      <c r="C15061" s="5" t="s">
        <v>11</v>
      </c>
      <c r="D15061" s="5" t="s">
        <v>12</v>
      </c>
      <c r="E15061" s="5" t="s">
        <v>2272</v>
      </c>
    </row>
    <row r="15062" spans="1:5" x14ac:dyDescent="0.25">
      <c r="A15062" s="5">
        <f>15054</f>
      </c>
      <c r="B15062" s="5" t="s">
        <v>14037</v>
      </c>
      <c r="C15062" s="5" t="s">
        <v>11</v>
      </c>
      <c r="D15062" s="5" t="s">
        <v>12</v>
      </c>
      <c r="E15062" s="5" t="s">
        <v>2272</v>
      </c>
    </row>
    <row r="15063" spans="1:5" x14ac:dyDescent="0.25">
      <c r="A15063" s="5">
        <f>15055</f>
      </c>
      <c r="B15063" s="5" t="s">
        <v>14038</v>
      </c>
      <c r="C15063" s="5" t="s">
        <v>11</v>
      </c>
      <c r="D15063" s="5" t="s">
        <v>12</v>
      </c>
      <c r="E15063" s="5" t="s">
        <v>2272</v>
      </c>
    </row>
    <row r="15064" spans="1:5" x14ac:dyDescent="0.25">
      <c r="A15064" s="5">
        <f>15056</f>
      </c>
      <c r="B15064" s="5" t="s">
        <v>14039</v>
      </c>
      <c r="C15064" s="5" t="s">
        <v>11</v>
      </c>
      <c r="D15064" s="5" t="s">
        <v>12</v>
      </c>
      <c r="E15064" s="5" t="s">
        <v>2272</v>
      </c>
    </row>
    <row r="15065" spans="1:5" x14ac:dyDescent="0.25">
      <c r="A15065" s="5">
        <f>15057</f>
      </c>
      <c r="B15065" s="5" t="s">
        <v>14040</v>
      </c>
      <c r="C15065" s="5" t="s">
        <v>11</v>
      </c>
      <c r="D15065" s="5" t="s">
        <v>12</v>
      </c>
      <c r="E15065" s="5" t="s">
        <v>2272</v>
      </c>
    </row>
    <row r="15066" spans="1:5" x14ac:dyDescent="0.25">
      <c r="A15066" s="5">
        <f>15058</f>
      </c>
      <c r="B15066" s="5" t="s">
        <v>14041</v>
      </c>
      <c r="C15066" s="5" t="s">
        <v>11</v>
      </c>
      <c r="D15066" s="5" t="s">
        <v>12</v>
      </c>
      <c r="E15066" s="5" t="s">
        <v>2272</v>
      </c>
    </row>
    <row r="15067" spans="1:5" x14ac:dyDescent="0.25">
      <c r="A15067" s="5">
        <f>15059</f>
      </c>
      <c r="B15067" s="5" t="s">
        <v>14042</v>
      </c>
      <c r="C15067" s="5" t="s">
        <v>11</v>
      </c>
      <c r="D15067" s="5" t="s">
        <v>12</v>
      </c>
      <c r="E15067" s="5" t="s">
        <v>2272</v>
      </c>
    </row>
    <row r="15068" spans="1:5" x14ac:dyDescent="0.25">
      <c r="A15068" s="5">
        <f>15060</f>
      </c>
      <c r="B15068" s="5" t="s">
        <v>14043</v>
      </c>
      <c r="C15068" s="5" t="s">
        <v>11</v>
      </c>
      <c r="D15068" s="5" t="s">
        <v>12</v>
      </c>
      <c r="E15068" s="5" t="s">
        <v>2272</v>
      </c>
    </row>
    <row r="15069" spans="1:5" x14ac:dyDescent="0.25">
      <c r="A15069" s="5">
        <f>15061</f>
      </c>
      <c r="B15069" s="5" t="s">
        <v>14044</v>
      </c>
      <c r="C15069" s="5" t="s">
        <v>11</v>
      </c>
      <c r="D15069" s="5" t="s">
        <v>12</v>
      </c>
      <c r="E15069" s="5" t="s">
        <v>2272</v>
      </c>
    </row>
    <row r="15070" spans="1:5" x14ac:dyDescent="0.25">
      <c r="A15070" s="5">
        <f>15062</f>
      </c>
      <c r="B15070" s="5" t="s">
        <v>14045</v>
      </c>
      <c r="C15070" s="5" t="s">
        <v>11</v>
      </c>
      <c r="D15070" s="5" t="s">
        <v>12</v>
      </c>
      <c r="E15070" s="5" t="s">
        <v>2272</v>
      </c>
    </row>
    <row r="15071" spans="1:5" x14ac:dyDescent="0.25">
      <c r="A15071" s="5">
        <f>15063</f>
      </c>
      <c r="B15071" s="5" t="s">
        <v>14046</v>
      </c>
      <c r="C15071" s="5" t="s">
        <v>11</v>
      </c>
      <c r="D15071" s="5" t="s">
        <v>12</v>
      </c>
      <c r="E15071" s="5" t="s">
        <v>2272</v>
      </c>
    </row>
    <row r="15072" spans="1:5" x14ac:dyDescent="0.25">
      <c r="A15072" s="5">
        <f>15064</f>
      </c>
      <c r="B15072" s="5" t="s">
        <v>14047</v>
      </c>
      <c r="C15072" s="5" t="s">
        <v>11</v>
      </c>
      <c r="D15072" s="5" t="s">
        <v>12</v>
      </c>
      <c r="E15072" s="5" t="s">
        <v>2272</v>
      </c>
    </row>
    <row r="15073" spans="1:5" x14ac:dyDescent="0.25">
      <c r="A15073" s="5">
        <f>15065</f>
      </c>
      <c r="B15073" s="5" t="s">
        <v>14048</v>
      </c>
      <c r="C15073" s="5" t="s">
        <v>11</v>
      </c>
      <c r="D15073" s="5" t="s">
        <v>12</v>
      </c>
      <c r="E15073" s="5" t="s">
        <v>2272</v>
      </c>
    </row>
    <row r="15074" spans="1:5" x14ac:dyDescent="0.25">
      <c r="A15074" s="5">
        <f>15066</f>
      </c>
      <c r="B15074" s="5" t="s">
        <v>14049</v>
      </c>
      <c r="C15074" s="5" t="s">
        <v>11</v>
      </c>
      <c r="D15074" s="5" t="s">
        <v>12</v>
      </c>
      <c r="E15074" s="5" t="s">
        <v>2272</v>
      </c>
    </row>
    <row r="15075" spans="1:5" x14ac:dyDescent="0.25">
      <c r="A15075" s="5">
        <f>15067</f>
      </c>
      <c r="B15075" s="5" t="s">
        <v>14050</v>
      </c>
      <c r="C15075" s="5" t="s">
        <v>11</v>
      </c>
      <c r="D15075" s="5" t="s">
        <v>12</v>
      </c>
      <c r="E15075" s="5" t="s">
        <v>2272</v>
      </c>
    </row>
    <row r="15076" spans="1:5" x14ac:dyDescent="0.25">
      <c r="A15076" s="5">
        <f>15068</f>
      </c>
      <c r="B15076" s="5" t="s">
        <v>14051</v>
      </c>
      <c r="C15076" s="5" t="s">
        <v>11</v>
      </c>
      <c r="D15076" s="5" t="s">
        <v>12</v>
      </c>
      <c r="E15076" s="5" t="s">
        <v>2272</v>
      </c>
    </row>
    <row r="15077" spans="1:5" x14ac:dyDescent="0.25">
      <c r="A15077" s="5">
        <f>15069</f>
      </c>
      <c r="B15077" s="5" t="s">
        <v>14052</v>
      </c>
      <c r="C15077" s="5" t="s">
        <v>11</v>
      </c>
      <c r="D15077" s="5" t="s">
        <v>12</v>
      </c>
      <c r="E15077" s="5" t="s">
        <v>2272</v>
      </c>
    </row>
    <row r="15078" spans="1:5" x14ac:dyDescent="0.25">
      <c r="A15078" s="5">
        <f>15070</f>
      </c>
      <c r="B15078" s="5" t="s">
        <v>14053</v>
      </c>
      <c r="C15078" s="5" t="s">
        <v>11</v>
      </c>
      <c r="D15078" s="5" t="s">
        <v>12</v>
      </c>
      <c r="E15078" s="5" t="s">
        <v>2272</v>
      </c>
    </row>
    <row r="15079" spans="1:5" x14ac:dyDescent="0.25">
      <c r="A15079" s="5">
        <f>15071</f>
      </c>
      <c r="B15079" s="5" t="s">
        <v>14054</v>
      </c>
      <c r="C15079" s="5" t="s">
        <v>11</v>
      </c>
      <c r="D15079" s="5" t="s">
        <v>12</v>
      </c>
      <c r="E15079" s="5" t="s">
        <v>2272</v>
      </c>
    </row>
    <row r="15080" spans="1:5" x14ac:dyDescent="0.25">
      <c r="A15080" s="5">
        <f>15072</f>
      </c>
      <c r="B15080" s="5" t="s">
        <v>14055</v>
      </c>
      <c r="C15080" s="5" t="s">
        <v>11</v>
      </c>
      <c r="D15080" s="5" t="s">
        <v>12</v>
      </c>
      <c r="E15080" s="5" t="s">
        <v>2272</v>
      </c>
    </row>
    <row r="15081" spans="1:5" x14ac:dyDescent="0.25">
      <c r="A15081" s="5">
        <f>15073</f>
      </c>
      <c r="B15081" s="5" t="s">
        <v>14056</v>
      </c>
      <c r="C15081" s="5" t="s">
        <v>11</v>
      </c>
      <c r="D15081" s="5" t="s">
        <v>12</v>
      </c>
      <c r="E15081" s="5" t="s">
        <v>2272</v>
      </c>
    </row>
    <row r="15082" spans="1:5" x14ac:dyDescent="0.25">
      <c r="A15082" s="5">
        <f>15074</f>
      </c>
      <c r="B15082" s="5" t="s">
        <v>14057</v>
      </c>
      <c r="C15082" s="5" t="s">
        <v>11</v>
      </c>
      <c r="D15082" s="5" t="s">
        <v>12</v>
      </c>
      <c r="E15082" s="5" t="s">
        <v>2272</v>
      </c>
    </row>
    <row r="15083" spans="1:5" x14ac:dyDescent="0.25">
      <c r="A15083" s="5">
        <f>15075</f>
      </c>
      <c r="B15083" s="5" t="s">
        <v>14058</v>
      </c>
      <c r="C15083" s="5" t="s">
        <v>11</v>
      </c>
      <c r="D15083" s="5" t="s">
        <v>12</v>
      </c>
      <c r="E15083" s="5" t="s">
        <v>2272</v>
      </c>
    </row>
    <row r="15084" spans="1:5" x14ac:dyDescent="0.25">
      <c r="A15084" s="5">
        <f>15076</f>
      </c>
      <c r="B15084" s="5" t="s">
        <v>14059</v>
      </c>
      <c r="C15084" s="5" t="s">
        <v>11</v>
      </c>
      <c r="D15084" s="5" t="s">
        <v>12</v>
      </c>
      <c r="E15084" s="5" t="s">
        <v>2272</v>
      </c>
    </row>
    <row r="15085" spans="1:5" x14ac:dyDescent="0.25">
      <c r="A15085" s="5">
        <f>15077</f>
      </c>
      <c r="B15085" s="5" t="s">
        <v>14060</v>
      </c>
      <c r="C15085" s="5" t="s">
        <v>11</v>
      </c>
      <c r="D15085" s="5" t="s">
        <v>12</v>
      </c>
      <c r="E15085" s="5" t="s">
        <v>2272</v>
      </c>
    </row>
    <row r="15086" spans="1:5" x14ac:dyDescent="0.25">
      <c r="A15086" s="5">
        <f>15078</f>
      </c>
      <c r="B15086" s="5" t="s">
        <v>14061</v>
      </c>
      <c r="C15086" s="5" t="s">
        <v>11</v>
      </c>
      <c r="D15086" s="5" t="s">
        <v>12</v>
      </c>
      <c r="E15086" s="5" t="s">
        <v>2272</v>
      </c>
    </row>
    <row r="15087" spans="1:5" x14ac:dyDescent="0.25">
      <c r="A15087" s="5">
        <f>15079</f>
      </c>
      <c r="B15087" s="5" t="s">
        <v>14062</v>
      </c>
      <c r="C15087" s="5" t="s">
        <v>11</v>
      </c>
      <c r="D15087" s="5" t="s">
        <v>12</v>
      </c>
      <c r="E15087" s="5" t="s">
        <v>2272</v>
      </c>
    </row>
    <row r="15088" spans="1:5" x14ac:dyDescent="0.25">
      <c r="A15088" s="5">
        <f>15080</f>
      </c>
      <c r="B15088" s="5" t="s">
        <v>14063</v>
      </c>
      <c r="C15088" s="5" t="s">
        <v>11</v>
      </c>
      <c r="D15088" s="5" t="s">
        <v>12</v>
      </c>
      <c r="E15088" s="5" t="s">
        <v>2272</v>
      </c>
    </row>
    <row r="15089" spans="1:5" x14ac:dyDescent="0.25">
      <c r="A15089" s="5">
        <f>15081</f>
      </c>
      <c r="B15089" s="5" t="s">
        <v>14064</v>
      </c>
      <c r="C15089" s="5" t="s">
        <v>11</v>
      </c>
      <c r="D15089" s="5" t="s">
        <v>12</v>
      </c>
      <c r="E15089" s="5" t="s">
        <v>2272</v>
      </c>
    </row>
    <row r="15090" spans="1:5" x14ac:dyDescent="0.25">
      <c r="A15090" s="5">
        <f>15082</f>
      </c>
      <c r="B15090" s="5" t="s">
        <v>14065</v>
      </c>
      <c r="C15090" s="5" t="s">
        <v>11</v>
      </c>
      <c r="D15090" s="5" t="s">
        <v>12</v>
      </c>
      <c r="E15090" s="5" t="s">
        <v>2272</v>
      </c>
    </row>
    <row r="15091" spans="1:5" x14ac:dyDescent="0.25">
      <c r="A15091" s="5">
        <f>15083</f>
      </c>
      <c r="B15091" s="5" t="s">
        <v>14066</v>
      </c>
      <c r="C15091" s="5" t="s">
        <v>11</v>
      </c>
      <c r="D15091" s="5" t="s">
        <v>12</v>
      </c>
      <c r="E15091" s="5" t="s">
        <v>2272</v>
      </c>
    </row>
    <row r="15092" spans="1:5" x14ac:dyDescent="0.25">
      <c r="A15092" s="5">
        <f>15084</f>
      </c>
      <c r="B15092" s="5" t="s">
        <v>14067</v>
      </c>
      <c r="C15092" s="5" t="s">
        <v>11</v>
      </c>
      <c r="D15092" s="5" t="s">
        <v>12</v>
      </c>
      <c r="E15092" s="5" t="s">
        <v>1002</v>
      </c>
    </row>
    <row r="15093" spans="1:5" x14ac:dyDescent="0.25">
      <c r="A15093" s="5">
        <f>15085</f>
      </c>
      <c r="B15093" s="5" t="s">
        <v>14068</v>
      </c>
      <c r="C15093" s="5" t="s">
        <v>11</v>
      </c>
      <c r="D15093" s="5" t="s">
        <v>12</v>
      </c>
      <c r="E15093" s="5" t="s">
        <v>2272</v>
      </c>
    </row>
    <row r="15094" spans="1:5" x14ac:dyDescent="0.25">
      <c r="A15094" s="5">
        <f>15086</f>
      </c>
      <c r="B15094" s="5" t="s">
        <v>14069</v>
      </c>
      <c r="C15094" s="5" t="s">
        <v>11</v>
      </c>
      <c r="D15094" s="5" t="s">
        <v>12</v>
      </c>
      <c r="E15094" s="5" t="s">
        <v>2272</v>
      </c>
    </row>
    <row r="15095" spans="1:5" x14ac:dyDescent="0.25">
      <c r="A15095" s="5">
        <f>15087</f>
      </c>
      <c r="B15095" s="5" t="s">
        <v>14070</v>
      </c>
      <c r="C15095" s="5" t="s">
        <v>11</v>
      </c>
      <c r="D15095" s="5" t="s">
        <v>12</v>
      </c>
      <c r="E15095" s="5" t="s">
        <v>2272</v>
      </c>
    </row>
    <row r="15096" spans="1:5" x14ac:dyDescent="0.25">
      <c r="A15096" s="5">
        <f>15088</f>
      </c>
      <c r="B15096" s="5" t="s">
        <v>14071</v>
      </c>
      <c r="C15096" s="5" t="s">
        <v>11</v>
      </c>
      <c r="D15096" s="5" t="s">
        <v>12</v>
      </c>
      <c r="E15096" s="5" t="s">
        <v>2272</v>
      </c>
    </row>
    <row r="15097" spans="1:5" x14ac:dyDescent="0.25">
      <c r="A15097" s="5">
        <f>15089</f>
      </c>
      <c r="B15097" s="5" t="s">
        <v>14072</v>
      </c>
      <c r="C15097" s="5" t="s">
        <v>11</v>
      </c>
      <c r="D15097" s="5" t="s">
        <v>12</v>
      </c>
      <c r="E15097" s="5" t="s">
        <v>2272</v>
      </c>
    </row>
    <row r="15098" spans="1:5" x14ac:dyDescent="0.25">
      <c r="A15098" s="5">
        <f>15090</f>
      </c>
      <c r="B15098" s="5" t="s">
        <v>14073</v>
      </c>
      <c r="C15098" s="5" t="s">
        <v>11</v>
      </c>
      <c r="D15098" s="5" t="s">
        <v>12</v>
      </c>
      <c r="E15098" s="5" t="s">
        <v>2272</v>
      </c>
    </row>
    <row r="15099" spans="1:5" x14ac:dyDescent="0.25">
      <c r="A15099" s="5">
        <f>15091</f>
      </c>
      <c r="B15099" s="5" t="s">
        <v>14074</v>
      </c>
      <c r="C15099" s="5" t="s">
        <v>11</v>
      </c>
      <c r="D15099" s="5" t="s">
        <v>12</v>
      </c>
      <c r="E15099" s="5" t="s">
        <v>2272</v>
      </c>
    </row>
    <row r="15100" spans="1:5" x14ac:dyDescent="0.25">
      <c r="A15100" s="5">
        <f>15092</f>
      </c>
      <c r="B15100" s="5" t="s">
        <v>14075</v>
      </c>
      <c r="C15100" s="5" t="s">
        <v>11</v>
      </c>
      <c r="D15100" s="5" t="s">
        <v>12</v>
      </c>
      <c r="E15100" s="5" t="s">
        <v>2272</v>
      </c>
    </row>
    <row r="15101" spans="1:5" x14ac:dyDescent="0.25">
      <c r="A15101" s="5">
        <f>15093</f>
      </c>
      <c r="B15101" s="5" t="s">
        <v>14076</v>
      </c>
      <c r="C15101" s="5" t="s">
        <v>11</v>
      </c>
      <c r="D15101" s="5" t="s">
        <v>12</v>
      </c>
      <c r="E15101" s="5" t="s">
        <v>2272</v>
      </c>
    </row>
    <row r="15102" spans="1:5" x14ac:dyDescent="0.25">
      <c r="A15102" s="5">
        <f>15094</f>
      </c>
      <c r="B15102" s="5" t="s">
        <v>14077</v>
      </c>
      <c r="C15102" s="5" t="s">
        <v>11</v>
      </c>
      <c r="D15102" s="5" t="s">
        <v>12</v>
      </c>
      <c r="E15102" s="5" t="s">
        <v>2272</v>
      </c>
    </row>
    <row r="15103" spans="1:5" x14ac:dyDescent="0.25">
      <c r="A15103" s="5">
        <f>15095</f>
      </c>
      <c r="B15103" s="5" t="s">
        <v>14078</v>
      </c>
      <c r="C15103" s="5" t="s">
        <v>11</v>
      </c>
      <c r="D15103" s="5" t="s">
        <v>12</v>
      </c>
      <c r="E15103" s="5" t="s">
        <v>2272</v>
      </c>
    </row>
    <row r="15104" spans="1:5" x14ac:dyDescent="0.25">
      <c r="A15104" s="5">
        <f>15096</f>
      </c>
      <c r="B15104" s="5" t="s">
        <v>14079</v>
      </c>
      <c r="C15104" s="5" t="s">
        <v>11</v>
      </c>
      <c r="D15104" s="5" t="s">
        <v>12</v>
      </c>
      <c r="E15104" s="5" t="s">
        <v>2272</v>
      </c>
    </row>
    <row r="15105" spans="1:5" x14ac:dyDescent="0.25">
      <c r="A15105" s="5">
        <f>15097</f>
      </c>
      <c r="B15105" s="5" t="s">
        <v>14080</v>
      </c>
      <c r="C15105" s="5" t="s">
        <v>11</v>
      </c>
      <c r="D15105" s="5" t="s">
        <v>12</v>
      </c>
      <c r="E15105" s="5" t="s">
        <v>1002</v>
      </c>
    </row>
    <row r="15106" spans="1:5" x14ac:dyDescent="0.25">
      <c r="A15106" s="5">
        <f>15098</f>
      </c>
      <c r="B15106" s="5" t="s">
        <v>14081</v>
      </c>
      <c r="C15106" s="5" t="s">
        <v>11</v>
      </c>
      <c r="D15106" s="5" t="s">
        <v>12</v>
      </c>
      <c r="E15106" s="5" t="s">
        <v>2272</v>
      </c>
    </row>
    <row r="15107" spans="1:5" x14ac:dyDescent="0.25">
      <c r="A15107" s="5">
        <f>15099</f>
      </c>
      <c r="B15107" s="5" t="s">
        <v>14082</v>
      </c>
      <c r="C15107" s="5" t="s">
        <v>11</v>
      </c>
      <c r="D15107" s="5" t="s">
        <v>12</v>
      </c>
      <c r="E15107" s="5" t="s">
        <v>2272</v>
      </c>
    </row>
    <row r="15108" spans="1:5" x14ac:dyDescent="0.25">
      <c r="A15108" s="5">
        <f>15100</f>
      </c>
      <c r="B15108" s="5" t="s">
        <v>14083</v>
      </c>
      <c r="C15108" s="5" t="s">
        <v>11</v>
      </c>
      <c r="D15108" s="5" t="s">
        <v>12</v>
      </c>
      <c r="E15108" s="5" t="s">
        <v>2272</v>
      </c>
    </row>
    <row r="15109" spans="1:5" x14ac:dyDescent="0.25">
      <c r="A15109" s="5">
        <f>15101</f>
      </c>
      <c r="B15109" s="5" t="s">
        <v>14084</v>
      </c>
      <c r="C15109" s="5" t="s">
        <v>11</v>
      </c>
      <c r="D15109" s="5" t="s">
        <v>12</v>
      </c>
      <c r="E15109" s="5" t="s">
        <v>2272</v>
      </c>
    </row>
    <row r="15110" spans="1:5" x14ac:dyDescent="0.25">
      <c r="A15110" s="5">
        <f>15102</f>
      </c>
      <c r="B15110" s="5" t="s">
        <v>14085</v>
      </c>
      <c r="C15110" s="5" t="s">
        <v>11</v>
      </c>
      <c r="D15110" s="5" t="s">
        <v>12</v>
      </c>
      <c r="E15110" s="5" t="s">
        <v>2272</v>
      </c>
    </row>
    <row r="15111" spans="1:5" x14ac:dyDescent="0.25">
      <c r="A15111" s="5">
        <f>15103</f>
      </c>
      <c r="B15111" s="5" t="s">
        <v>14086</v>
      </c>
      <c r="C15111" s="5" t="s">
        <v>11</v>
      </c>
      <c r="D15111" s="5" t="s">
        <v>12</v>
      </c>
      <c r="E15111" s="5" t="s">
        <v>2272</v>
      </c>
    </row>
    <row r="15112" spans="1:5" x14ac:dyDescent="0.25">
      <c r="A15112" s="5">
        <f>15104</f>
      </c>
      <c r="B15112" s="5" t="s">
        <v>14087</v>
      </c>
      <c r="C15112" s="5" t="s">
        <v>11</v>
      </c>
      <c r="D15112" s="5" t="s">
        <v>12</v>
      </c>
      <c r="E15112" s="5" t="s">
        <v>2272</v>
      </c>
    </row>
    <row r="15113" spans="1:5" x14ac:dyDescent="0.25">
      <c r="A15113" s="5">
        <f>15105</f>
      </c>
      <c r="B15113" s="5" t="s">
        <v>14088</v>
      </c>
      <c r="C15113" s="5" t="s">
        <v>11</v>
      </c>
      <c r="D15113" s="5" t="s">
        <v>12</v>
      </c>
      <c r="E15113" s="5" t="s">
        <v>2272</v>
      </c>
    </row>
    <row r="15114" spans="1:5" x14ac:dyDescent="0.25">
      <c r="A15114" s="5">
        <f>15106</f>
      </c>
      <c r="B15114" s="5" t="s">
        <v>14089</v>
      </c>
      <c r="C15114" s="5" t="s">
        <v>11</v>
      </c>
      <c r="D15114" s="5" t="s">
        <v>12</v>
      </c>
      <c r="E15114" s="5" t="s">
        <v>2272</v>
      </c>
    </row>
    <row r="15115" spans="1:5" x14ac:dyDescent="0.25">
      <c r="A15115" s="5">
        <f>15107</f>
      </c>
      <c r="B15115" s="5" t="s">
        <v>14090</v>
      </c>
      <c r="C15115" s="5" t="s">
        <v>11</v>
      </c>
      <c r="D15115" s="5" t="s">
        <v>12</v>
      </c>
      <c r="E15115" s="5" t="s">
        <v>2272</v>
      </c>
    </row>
    <row r="15116" spans="1:5" x14ac:dyDescent="0.25">
      <c r="A15116" s="5">
        <f>15108</f>
      </c>
      <c r="B15116" s="5" t="s">
        <v>14091</v>
      </c>
      <c r="C15116" s="5" t="s">
        <v>11</v>
      </c>
      <c r="D15116" s="5" t="s">
        <v>12</v>
      </c>
      <c r="E15116" s="5" t="s">
        <v>2272</v>
      </c>
    </row>
    <row r="15117" spans="1:5" x14ac:dyDescent="0.25">
      <c r="A15117" s="5">
        <f>15109</f>
      </c>
      <c r="B15117" s="5" t="s">
        <v>14092</v>
      </c>
      <c r="C15117" s="5" t="s">
        <v>11</v>
      </c>
      <c r="D15117" s="5" t="s">
        <v>12</v>
      </c>
      <c r="E15117" s="5" t="s">
        <v>2272</v>
      </c>
    </row>
    <row r="15118" spans="1:5" x14ac:dyDescent="0.25">
      <c r="A15118" s="5">
        <f>15110</f>
      </c>
      <c r="B15118" s="5" t="s">
        <v>14093</v>
      </c>
      <c r="C15118" s="5" t="s">
        <v>11</v>
      </c>
      <c r="D15118" s="5" t="s">
        <v>12</v>
      </c>
      <c r="E15118" s="5" t="s">
        <v>2272</v>
      </c>
    </row>
    <row r="15119" spans="1:5" x14ac:dyDescent="0.25">
      <c r="A15119" s="5">
        <f>15111</f>
      </c>
      <c r="B15119" s="5" t="s">
        <v>14094</v>
      </c>
      <c r="C15119" s="5" t="s">
        <v>11</v>
      </c>
      <c r="D15119" s="5" t="s">
        <v>12</v>
      </c>
      <c r="E15119" s="5" t="s">
        <v>2272</v>
      </c>
    </row>
    <row r="15120" spans="1:5" x14ac:dyDescent="0.25">
      <c r="A15120" s="5">
        <f>15112</f>
      </c>
      <c r="B15120" s="5" t="s">
        <v>14095</v>
      </c>
      <c r="C15120" s="5" t="s">
        <v>11</v>
      </c>
      <c r="D15120" s="5" t="s">
        <v>12</v>
      </c>
      <c r="E15120" s="5" t="s">
        <v>2272</v>
      </c>
    </row>
    <row r="15121" spans="1:5" x14ac:dyDescent="0.25">
      <c r="A15121" s="5">
        <f>15113</f>
      </c>
      <c r="B15121" s="5" t="s">
        <v>14096</v>
      </c>
      <c r="C15121" s="5" t="s">
        <v>11</v>
      </c>
      <c r="D15121" s="5" t="s">
        <v>12</v>
      </c>
      <c r="E15121" s="5" t="s">
        <v>2272</v>
      </c>
    </row>
    <row r="15122" spans="1:5" x14ac:dyDescent="0.25">
      <c r="A15122" s="5">
        <f>15114</f>
      </c>
      <c r="B15122" s="5" t="s">
        <v>14097</v>
      </c>
      <c r="C15122" s="5" t="s">
        <v>11</v>
      </c>
      <c r="D15122" s="5" t="s">
        <v>12</v>
      </c>
      <c r="E15122" s="5" t="s">
        <v>2272</v>
      </c>
    </row>
    <row r="15123" spans="1:5" x14ac:dyDescent="0.25">
      <c r="A15123" s="5">
        <f>15115</f>
      </c>
      <c r="B15123" s="5" t="s">
        <v>14098</v>
      </c>
      <c r="C15123" s="5" t="s">
        <v>11</v>
      </c>
      <c r="D15123" s="5" t="s">
        <v>12</v>
      </c>
      <c r="E15123" s="5" t="s">
        <v>2272</v>
      </c>
    </row>
    <row r="15124" spans="1:5" x14ac:dyDescent="0.25">
      <c r="A15124" s="5">
        <f>15116</f>
      </c>
      <c r="B15124" s="5" t="s">
        <v>14099</v>
      </c>
      <c r="C15124" s="5" t="s">
        <v>11</v>
      </c>
      <c r="D15124" s="5" t="s">
        <v>12</v>
      </c>
      <c r="E15124" s="5" t="s">
        <v>2272</v>
      </c>
    </row>
    <row r="15125" spans="1:5" x14ac:dyDescent="0.25">
      <c r="A15125" s="5">
        <f>15117</f>
      </c>
      <c r="B15125" s="5" t="s">
        <v>14100</v>
      </c>
      <c r="C15125" s="5" t="s">
        <v>11</v>
      </c>
      <c r="D15125" s="5" t="s">
        <v>12</v>
      </c>
      <c r="E15125" s="5" t="s">
        <v>2272</v>
      </c>
    </row>
    <row r="15126" spans="1:5" x14ac:dyDescent="0.25">
      <c r="A15126" s="5">
        <f>15118</f>
      </c>
      <c r="B15126" s="5" t="s">
        <v>14101</v>
      </c>
      <c r="C15126" s="5" t="s">
        <v>11</v>
      </c>
      <c r="D15126" s="5" t="s">
        <v>12</v>
      </c>
      <c r="E15126" s="5" t="s">
        <v>2272</v>
      </c>
    </row>
    <row r="15127" spans="1:5" x14ac:dyDescent="0.25">
      <c r="A15127" s="5">
        <f>15119</f>
      </c>
      <c r="B15127" s="5" t="s">
        <v>14102</v>
      </c>
      <c r="C15127" s="5" t="s">
        <v>11</v>
      </c>
      <c r="D15127" s="5" t="s">
        <v>12</v>
      </c>
      <c r="E15127" s="5" t="s">
        <v>2272</v>
      </c>
    </row>
    <row r="15128" spans="1:5" x14ac:dyDescent="0.25">
      <c r="A15128" s="5">
        <f>15120</f>
      </c>
      <c r="B15128" s="5" t="s">
        <v>14103</v>
      </c>
      <c r="C15128" s="5" t="s">
        <v>11</v>
      </c>
      <c r="D15128" s="5" t="s">
        <v>12</v>
      </c>
      <c r="E15128" s="5" t="s">
        <v>2272</v>
      </c>
    </row>
    <row r="15129" spans="1:5" x14ac:dyDescent="0.25">
      <c r="A15129" s="5">
        <f>15121</f>
      </c>
      <c r="B15129" s="5" t="s">
        <v>14104</v>
      </c>
      <c r="C15129" s="5" t="s">
        <v>11</v>
      </c>
      <c r="D15129" s="5" t="s">
        <v>12</v>
      </c>
      <c r="E15129" s="5" t="s">
        <v>2272</v>
      </c>
    </row>
    <row r="15130" spans="1:5" x14ac:dyDescent="0.25">
      <c r="A15130" s="5">
        <f>15122</f>
      </c>
      <c r="B15130" s="5" t="s">
        <v>14105</v>
      </c>
      <c r="C15130" s="5" t="s">
        <v>11</v>
      </c>
      <c r="D15130" s="5" t="s">
        <v>12</v>
      </c>
      <c r="E15130" s="5" t="s">
        <v>2272</v>
      </c>
    </row>
    <row r="15131" spans="1:5" x14ac:dyDescent="0.25">
      <c r="A15131" s="5">
        <f>15123</f>
      </c>
      <c r="B15131" s="5" t="s">
        <v>14106</v>
      </c>
      <c r="C15131" s="5" t="s">
        <v>11</v>
      </c>
      <c r="D15131" s="5" t="s">
        <v>12</v>
      </c>
      <c r="E15131" s="5" t="s">
        <v>2272</v>
      </c>
    </row>
    <row r="15132" spans="1:5" x14ac:dyDescent="0.25">
      <c r="A15132" s="5">
        <f>15124</f>
      </c>
      <c r="B15132" s="5" t="s">
        <v>14107</v>
      </c>
      <c r="C15132" s="5" t="s">
        <v>11</v>
      </c>
      <c r="D15132" s="5" t="s">
        <v>12</v>
      </c>
      <c r="E15132" s="5" t="s">
        <v>2272</v>
      </c>
    </row>
    <row r="15133" spans="1:5" x14ac:dyDescent="0.25">
      <c r="A15133" s="5">
        <f>15125</f>
      </c>
      <c r="B15133" s="5" t="s">
        <v>14108</v>
      </c>
      <c r="C15133" s="5" t="s">
        <v>11</v>
      </c>
      <c r="D15133" s="5" t="s">
        <v>12</v>
      </c>
      <c r="E15133" s="5" t="s">
        <v>2272</v>
      </c>
    </row>
    <row r="15134" spans="1:5" x14ac:dyDescent="0.25">
      <c r="A15134" s="5">
        <f>15126</f>
      </c>
      <c r="B15134" s="5" t="s">
        <v>14109</v>
      </c>
      <c r="C15134" s="5" t="s">
        <v>11</v>
      </c>
      <c r="D15134" s="5" t="s">
        <v>12</v>
      </c>
      <c r="E15134" s="5" t="s">
        <v>2272</v>
      </c>
    </row>
    <row r="15135" spans="1:5" x14ac:dyDescent="0.25">
      <c r="A15135" s="5">
        <f>15127</f>
      </c>
      <c r="B15135" s="5" t="s">
        <v>14110</v>
      </c>
      <c r="C15135" s="5" t="s">
        <v>11</v>
      </c>
      <c r="D15135" s="5" t="s">
        <v>12</v>
      </c>
      <c r="E15135" s="5" t="s">
        <v>2272</v>
      </c>
    </row>
    <row r="15136" spans="1:5" x14ac:dyDescent="0.25">
      <c r="A15136" s="5">
        <f>15128</f>
      </c>
      <c r="B15136" s="5" t="s">
        <v>14111</v>
      </c>
      <c r="C15136" s="5" t="s">
        <v>11</v>
      </c>
      <c r="D15136" s="5" t="s">
        <v>12</v>
      </c>
      <c r="E15136" s="5" t="s">
        <v>1002</v>
      </c>
    </row>
    <row r="15137" spans="1:5" x14ac:dyDescent="0.25">
      <c r="A15137" s="5">
        <f>15129</f>
      </c>
      <c r="B15137" s="5" t="s">
        <v>14112</v>
      </c>
      <c r="C15137" s="5" t="s">
        <v>11</v>
      </c>
      <c r="D15137" s="5" t="s">
        <v>12</v>
      </c>
      <c r="E15137" s="5" t="s">
        <v>2272</v>
      </c>
    </row>
    <row r="15138" spans="1:5" x14ac:dyDescent="0.25">
      <c r="A15138" s="5">
        <f>15130</f>
      </c>
      <c r="B15138" s="5" t="s">
        <v>14113</v>
      </c>
      <c r="C15138" s="5" t="s">
        <v>11</v>
      </c>
      <c r="D15138" s="5" t="s">
        <v>12</v>
      </c>
      <c r="E15138" s="5" t="s">
        <v>2272</v>
      </c>
    </row>
    <row r="15139" spans="1:5" x14ac:dyDescent="0.25">
      <c r="A15139" s="5">
        <f>15131</f>
      </c>
      <c r="B15139" s="5" t="s">
        <v>14114</v>
      </c>
      <c r="C15139" s="5" t="s">
        <v>11</v>
      </c>
      <c r="D15139" s="5" t="s">
        <v>12</v>
      </c>
      <c r="E15139" s="5" t="s">
        <v>2272</v>
      </c>
    </row>
    <row r="15140" spans="1:5" x14ac:dyDescent="0.25">
      <c r="A15140" s="5">
        <f>15132</f>
      </c>
      <c r="B15140" s="5" t="s">
        <v>14115</v>
      </c>
      <c r="C15140" s="5" t="s">
        <v>11</v>
      </c>
      <c r="D15140" s="5" t="s">
        <v>12</v>
      </c>
      <c r="E15140" s="5" t="s">
        <v>2272</v>
      </c>
    </row>
    <row r="15141" spans="1:5" x14ac:dyDescent="0.25">
      <c r="A15141" s="5">
        <f>15133</f>
      </c>
      <c r="B15141" s="5" t="s">
        <v>14116</v>
      </c>
      <c r="C15141" s="5" t="s">
        <v>11</v>
      </c>
      <c r="D15141" s="5" t="s">
        <v>12</v>
      </c>
      <c r="E15141" s="5" t="s">
        <v>2272</v>
      </c>
    </row>
    <row r="15142" spans="1:5" x14ac:dyDescent="0.25">
      <c r="A15142" s="5">
        <f>15134</f>
      </c>
      <c r="B15142" s="5" t="s">
        <v>14117</v>
      </c>
      <c r="C15142" s="5" t="s">
        <v>11</v>
      </c>
      <c r="D15142" s="5" t="s">
        <v>12</v>
      </c>
      <c r="E15142" s="5" t="s">
        <v>2272</v>
      </c>
    </row>
    <row r="15143" spans="1:5" x14ac:dyDescent="0.25">
      <c r="A15143" s="5">
        <f>15135</f>
      </c>
      <c r="B15143" s="5" t="s">
        <v>14118</v>
      </c>
      <c r="C15143" s="5" t="s">
        <v>11</v>
      </c>
      <c r="D15143" s="5" t="s">
        <v>12</v>
      </c>
      <c r="E15143" s="5" t="s">
        <v>2272</v>
      </c>
    </row>
    <row r="15144" spans="1:5" x14ac:dyDescent="0.25">
      <c r="A15144" s="5">
        <f>15136</f>
      </c>
      <c r="B15144" s="5" t="s">
        <v>14119</v>
      </c>
      <c r="C15144" s="5" t="s">
        <v>11</v>
      </c>
      <c r="D15144" s="5" t="s">
        <v>12</v>
      </c>
      <c r="E15144" s="5" t="s">
        <v>2272</v>
      </c>
    </row>
    <row r="15145" spans="1:5" x14ac:dyDescent="0.25">
      <c r="A15145" s="5">
        <f>15137</f>
      </c>
      <c r="B15145" s="5" t="s">
        <v>14120</v>
      </c>
      <c r="C15145" s="5" t="s">
        <v>11</v>
      </c>
      <c r="D15145" s="5" t="s">
        <v>12</v>
      </c>
      <c r="E15145" s="5" t="s">
        <v>2272</v>
      </c>
    </row>
    <row r="15146" spans="1:5" x14ac:dyDescent="0.25">
      <c r="A15146" s="5">
        <f>15138</f>
      </c>
      <c r="B15146" s="5" t="s">
        <v>14121</v>
      </c>
      <c r="C15146" s="5" t="s">
        <v>11</v>
      </c>
      <c r="D15146" s="5" t="s">
        <v>12</v>
      </c>
      <c r="E15146" s="5" t="s">
        <v>2272</v>
      </c>
    </row>
    <row r="15147" spans="1:5" x14ac:dyDescent="0.25">
      <c r="A15147" s="5">
        <f>15139</f>
      </c>
      <c r="B15147" s="5" t="s">
        <v>14122</v>
      </c>
      <c r="C15147" s="5" t="s">
        <v>11</v>
      </c>
      <c r="D15147" s="5" t="s">
        <v>12</v>
      </c>
      <c r="E15147" s="5" t="s">
        <v>2272</v>
      </c>
    </row>
    <row r="15148" spans="1:5" x14ac:dyDescent="0.25">
      <c r="A15148" s="5">
        <f>15140</f>
      </c>
      <c r="B15148" s="5" t="s">
        <v>14123</v>
      </c>
      <c r="C15148" s="5" t="s">
        <v>11</v>
      </c>
      <c r="D15148" s="5" t="s">
        <v>12</v>
      </c>
      <c r="E15148" s="5" t="s">
        <v>2272</v>
      </c>
    </row>
    <row r="15149" spans="1:5" x14ac:dyDescent="0.25">
      <c r="A15149" s="5">
        <f>15141</f>
      </c>
      <c r="B15149" s="5" t="s">
        <v>14124</v>
      </c>
      <c r="C15149" s="5" t="s">
        <v>11</v>
      </c>
      <c r="D15149" s="5" t="s">
        <v>12</v>
      </c>
      <c r="E15149" s="5" t="s">
        <v>2272</v>
      </c>
    </row>
    <row r="15150" spans="1:5" x14ac:dyDescent="0.25">
      <c r="A15150" s="5">
        <f>15142</f>
      </c>
      <c r="B15150" s="5" t="s">
        <v>14125</v>
      </c>
      <c r="C15150" s="5" t="s">
        <v>11</v>
      </c>
      <c r="D15150" s="5" t="s">
        <v>12</v>
      </c>
      <c r="E15150" s="5" t="s">
        <v>2272</v>
      </c>
    </row>
    <row r="15151" spans="1:5" x14ac:dyDescent="0.25">
      <c r="A15151" s="5">
        <f>15143</f>
      </c>
      <c r="B15151" s="5" t="s">
        <v>14126</v>
      </c>
      <c r="C15151" s="5" t="s">
        <v>11</v>
      </c>
      <c r="D15151" s="5" t="s">
        <v>12</v>
      </c>
      <c r="E15151" s="5" t="s">
        <v>2272</v>
      </c>
    </row>
    <row r="15152" spans="1:5" x14ac:dyDescent="0.25">
      <c r="A15152" s="5">
        <f>15144</f>
      </c>
      <c r="B15152" s="5" t="s">
        <v>14127</v>
      </c>
      <c r="C15152" s="5" t="s">
        <v>11</v>
      </c>
      <c r="D15152" s="5" t="s">
        <v>12</v>
      </c>
      <c r="E15152" s="5" t="s">
        <v>2272</v>
      </c>
    </row>
    <row r="15153" spans="1:5" x14ac:dyDescent="0.25">
      <c r="A15153" s="5">
        <f>15145</f>
      </c>
      <c r="B15153" s="5" t="s">
        <v>14128</v>
      </c>
      <c r="C15153" s="5" t="s">
        <v>11</v>
      </c>
      <c r="D15153" s="5" t="s">
        <v>12</v>
      </c>
      <c r="E15153" s="5" t="s">
        <v>2272</v>
      </c>
    </row>
    <row r="15154" spans="1:5" x14ac:dyDescent="0.25">
      <c r="A15154" s="5">
        <f>15146</f>
      </c>
      <c r="B15154" s="5" t="s">
        <v>14129</v>
      </c>
      <c r="C15154" s="5" t="s">
        <v>11</v>
      </c>
      <c r="D15154" s="5" t="s">
        <v>12</v>
      </c>
      <c r="E15154" s="5" t="s">
        <v>2272</v>
      </c>
    </row>
    <row r="15155" spans="1:5" x14ac:dyDescent="0.25">
      <c r="A15155" s="5">
        <f>15147</f>
      </c>
      <c r="B15155" s="5" t="s">
        <v>14130</v>
      </c>
      <c r="C15155" s="5" t="s">
        <v>11</v>
      </c>
      <c r="D15155" s="5" t="s">
        <v>12</v>
      </c>
      <c r="E15155" s="5" t="s">
        <v>2272</v>
      </c>
    </row>
    <row r="15156" spans="1:5" x14ac:dyDescent="0.25">
      <c r="A15156" s="5">
        <f>15148</f>
      </c>
      <c r="B15156" s="5" t="s">
        <v>14131</v>
      </c>
      <c r="C15156" s="5" t="s">
        <v>11</v>
      </c>
      <c r="D15156" s="5" t="s">
        <v>12</v>
      </c>
      <c r="E15156" s="5" t="s">
        <v>2272</v>
      </c>
    </row>
    <row r="15157" spans="1:5" x14ac:dyDescent="0.25">
      <c r="A15157" s="5">
        <f>15149</f>
      </c>
      <c r="B15157" s="5" t="s">
        <v>14132</v>
      </c>
      <c r="C15157" s="5" t="s">
        <v>11</v>
      </c>
      <c r="D15157" s="5" t="s">
        <v>12</v>
      </c>
      <c r="E15157" s="5" t="s">
        <v>2272</v>
      </c>
    </row>
    <row r="15158" spans="1:5" x14ac:dyDescent="0.25">
      <c r="A15158" s="5">
        <f>15150</f>
      </c>
      <c r="B15158" s="5" t="s">
        <v>14133</v>
      </c>
      <c r="C15158" s="5" t="s">
        <v>11</v>
      </c>
      <c r="D15158" s="5" t="s">
        <v>12</v>
      </c>
      <c r="E15158" s="5" t="s">
        <v>2272</v>
      </c>
    </row>
    <row r="15159" spans="1:5" x14ac:dyDescent="0.25">
      <c r="A15159" s="5">
        <f>15151</f>
      </c>
      <c r="B15159" s="5" t="s">
        <v>14134</v>
      </c>
      <c r="C15159" s="5" t="s">
        <v>11</v>
      </c>
      <c r="D15159" s="5" t="s">
        <v>12</v>
      </c>
      <c r="E15159" s="5" t="s">
        <v>2272</v>
      </c>
    </row>
    <row r="15160" spans="1:5" x14ac:dyDescent="0.25">
      <c r="A15160" s="5">
        <f>15152</f>
      </c>
      <c r="B15160" s="5" t="s">
        <v>14135</v>
      </c>
      <c r="C15160" s="5" t="s">
        <v>11</v>
      </c>
      <c r="D15160" s="5" t="s">
        <v>12</v>
      </c>
      <c r="E15160" s="5" t="s">
        <v>2272</v>
      </c>
    </row>
    <row r="15161" spans="1:5" x14ac:dyDescent="0.25">
      <c r="A15161" s="5">
        <f>15153</f>
      </c>
      <c r="B15161" s="5" t="s">
        <v>14136</v>
      </c>
      <c r="C15161" s="5" t="s">
        <v>11</v>
      </c>
      <c r="D15161" s="5" t="s">
        <v>12</v>
      </c>
      <c r="E15161" s="5" t="s">
        <v>2272</v>
      </c>
    </row>
    <row r="15162" spans="1:5" x14ac:dyDescent="0.25">
      <c r="A15162" s="5">
        <f>15154</f>
      </c>
      <c r="B15162" s="5" t="s">
        <v>14137</v>
      </c>
      <c r="C15162" s="5" t="s">
        <v>11</v>
      </c>
      <c r="D15162" s="5" t="s">
        <v>12</v>
      </c>
      <c r="E15162" s="5" t="s">
        <v>2272</v>
      </c>
    </row>
    <row r="15163" spans="1:5" x14ac:dyDescent="0.25">
      <c r="A15163" s="5">
        <f>15155</f>
      </c>
      <c r="B15163" s="5" t="s">
        <v>14138</v>
      </c>
      <c r="C15163" s="5" t="s">
        <v>11</v>
      </c>
      <c r="D15163" s="5" t="s">
        <v>12</v>
      </c>
      <c r="E15163" s="5" t="s">
        <v>2272</v>
      </c>
    </row>
    <row r="15164" spans="1:5" x14ac:dyDescent="0.25">
      <c r="A15164" s="5">
        <f>15156</f>
      </c>
      <c r="B15164" s="5" t="s">
        <v>14139</v>
      </c>
      <c r="C15164" s="5" t="s">
        <v>11</v>
      </c>
      <c r="D15164" s="5" t="s">
        <v>12</v>
      </c>
      <c r="E15164" s="5" t="s">
        <v>2272</v>
      </c>
    </row>
    <row r="15165" spans="1:5" x14ac:dyDescent="0.25">
      <c r="A15165" s="5">
        <f>15157</f>
      </c>
      <c r="B15165" s="5" t="s">
        <v>14140</v>
      </c>
      <c r="C15165" s="5" t="s">
        <v>11</v>
      </c>
      <c r="D15165" s="5" t="s">
        <v>12</v>
      </c>
      <c r="E15165" s="5" t="s">
        <v>2272</v>
      </c>
    </row>
    <row r="15166" spans="1:5" x14ac:dyDescent="0.25">
      <c r="A15166" s="5">
        <f>15158</f>
      </c>
      <c r="B15166" s="5" t="s">
        <v>14141</v>
      </c>
      <c r="C15166" s="5" t="s">
        <v>11</v>
      </c>
      <c r="D15166" s="5" t="s">
        <v>12</v>
      </c>
      <c r="E15166" s="5" t="s">
        <v>2272</v>
      </c>
    </row>
    <row r="15167" spans="1:5" x14ac:dyDescent="0.25">
      <c r="A15167" s="5">
        <f>15159</f>
      </c>
      <c r="B15167" s="5" t="s">
        <v>14142</v>
      </c>
      <c r="C15167" s="5" t="s">
        <v>11</v>
      </c>
      <c r="D15167" s="5" t="s">
        <v>12</v>
      </c>
      <c r="E15167" s="5" t="s">
        <v>2272</v>
      </c>
    </row>
    <row r="15168" spans="1:5" x14ac:dyDescent="0.25">
      <c r="A15168" s="5">
        <f>15160</f>
      </c>
      <c r="B15168" s="5" t="s">
        <v>14143</v>
      </c>
      <c r="C15168" s="5" t="s">
        <v>11</v>
      </c>
      <c r="D15168" s="5" t="s">
        <v>12</v>
      </c>
      <c r="E15168" s="5" t="s">
        <v>2272</v>
      </c>
    </row>
    <row r="15169" spans="1:5" x14ac:dyDescent="0.25">
      <c r="A15169" s="5">
        <f>15161</f>
      </c>
      <c r="B15169" s="5" t="s">
        <v>14144</v>
      </c>
      <c r="C15169" s="5" t="s">
        <v>11</v>
      </c>
      <c r="D15169" s="5" t="s">
        <v>12</v>
      </c>
      <c r="E15169" s="5" t="s">
        <v>2272</v>
      </c>
    </row>
    <row r="15170" spans="1:5" x14ac:dyDescent="0.25">
      <c r="A15170" s="5">
        <f>15162</f>
      </c>
      <c r="B15170" s="5" t="s">
        <v>14145</v>
      </c>
      <c r="C15170" s="5" t="s">
        <v>11</v>
      </c>
      <c r="D15170" s="5" t="s">
        <v>12</v>
      </c>
      <c r="E15170" s="5" t="s">
        <v>2272</v>
      </c>
    </row>
    <row r="15171" spans="1:5" x14ac:dyDescent="0.25">
      <c r="A15171" s="5">
        <f>15163</f>
      </c>
      <c r="B15171" s="5" t="s">
        <v>14146</v>
      </c>
      <c r="C15171" s="5" t="s">
        <v>11</v>
      </c>
      <c r="D15171" s="5" t="s">
        <v>12</v>
      </c>
      <c r="E15171" s="5" t="s">
        <v>1002</v>
      </c>
    </row>
    <row r="15172" spans="1:5" x14ac:dyDescent="0.25">
      <c r="A15172" s="5">
        <f>15164</f>
      </c>
      <c r="B15172" s="5" t="s">
        <v>14147</v>
      </c>
      <c r="C15172" s="5" t="s">
        <v>11</v>
      </c>
      <c r="D15172" s="5" t="s">
        <v>12</v>
      </c>
      <c r="E15172" s="5" t="s">
        <v>2272</v>
      </c>
    </row>
    <row r="15173" spans="1:5" x14ac:dyDescent="0.25">
      <c r="A15173" s="5">
        <f>15165</f>
      </c>
      <c r="B15173" s="5" t="s">
        <v>14148</v>
      </c>
      <c r="C15173" s="5" t="s">
        <v>11</v>
      </c>
      <c r="D15173" s="5" t="s">
        <v>12</v>
      </c>
      <c r="E15173" s="5" t="s">
        <v>2272</v>
      </c>
    </row>
    <row r="15174" spans="1:5" x14ac:dyDescent="0.25">
      <c r="A15174" s="5">
        <f>15166</f>
      </c>
      <c r="B15174" s="5" t="s">
        <v>14149</v>
      </c>
      <c r="C15174" s="5" t="s">
        <v>11</v>
      </c>
      <c r="D15174" s="5" t="s">
        <v>12</v>
      </c>
      <c r="E15174" s="5" t="s">
        <v>2272</v>
      </c>
    </row>
    <row r="15175" spans="1:5" x14ac:dyDescent="0.25">
      <c r="A15175" s="5">
        <f>15167</f>
      </c>
      <c r="B15175" s="5" t="s">
        <v>14150</v>
      </c>
      <c r="C15175" s="5" t="s">
        <v>11</v>
      </c>
      <c r="D15175" s="5" t="s">
        <v>12</v>
      </c>
      <c r="E15175" s="5" t="s">
        <v>2272</v>
      </c>
    </row>
    <row r="15176" spans="1:5" x14ac:dyDescent="0.25">
      <c r="A15176" s="5">
        <f>15168</f>
      </c>
      <c r="B15176" s="5" t="s">
        <v>14151</v>
      </c>
      <c r="C15176" s="5" t="s">
        <v>11</v>
      </c>
      <c r="D15176" s="5" t="s">
        <v>12</v>
      </c>
      <c r="E15176" s="5" t="s">
        <v>2272</v>
      </c>
    </row>
    <row r="15177" spans="1:5" x14ac:dyDescent="0.25">
      <c r="A15177" s="5">
        <f>15169</f>
      </c>
      <c r="B15177" s="5" t="s">
        <v>14152</v>
      </c>
      <c r="C15177" s="5" t="s">
        <v>11</v>
      </c>
      <c r="D15177" s="5" t="s">
        <v>12</v>
      </c>
      <c r="E15177" s="5" t="s">
        <v>2272</v>
      </c>
    </row>
    <row r="15178" spans="1:5" x14ac:dyDescent="0.25">
      <c r="A15178" s="5">
        <f>15170</f>
      </c>
      <c r="B15178" s="5" t="s">
        <v>14153</v>
      </c>
      <c r="C15178" s="5" t="s">
        <v>11</v>
      </c>
      <c r="D15178" s="5" t="s">
        <v>12</v>
      </c>
      <c r="E15178" s="5" t="s">
        <v>2272</v>
      </c>
    </row>
    <row r="15179" spans="1:5" x14ac:dyDescent="0.25">
      <c r="A15179" s="5">
        <f>15171</f>
      </c>
      <c r="B15179" s="5" t="s">
        <v>14154</v>
      </c>
      <c r="C15179" s="5" t="s">
        <v>11</v>
      </c>
      <c r="D15179" s="5" t="s">
        <v>12</v>
      </c>
      <c r="E15179" s="5" t="s">
        <v>2272</v>
      </c>
    </row>
    <row r="15180" spans="1:5" x14ac:dyDescent="0.25">
      <c r="A15180" s="5">
        <f>15172</f>
      </c>
      <c r="B15180" s="5" t="s">
        <v>14155</v>
      </c>
      <c r="C15180" s="5" t="s">
        <v>11</v>
      </c>
      <c r="D15180" s="5" t="s">
        <v>12</v>
      </c>
      <c r="E15180" s="5" t="s">
        <v>2272</v>
      </c>
    </row>
    <row r="15181" spans="1:5" x14ac:dyDescent="0.25">
      <c r="A15181" s="5">
        <f>15173</f>
      </c>
      <c r="B15181" s="5" t="s">
        <v>14156</v>
      </c>
      <c r="C15181" s="5" t="s">
        <v>11</v>
      </c>
      <c r="D15181" s="5" t="s">
        <v>12</v>
      </c>
      <c r="E15181" s="5" t="s">
        <v>2272</v>
      </c>
    </row>
    <row r="15182" spans="1:5" x14ac:dyDescent="0.25">
      <c r="A15182" s="5">
        <f>15174</f>
      </c>
      <c r="B15182" s="5" t="s">
        <v>14157</v>
      </c>
      <c r="C15182" s="5" t="s">
        <v>11</v>
      </c>
      <c r="D15182" s="5" t="s">
        <v>12</v>
      </c>
      <c r="E15182" s="5" t="s">
        <v>2272</v>
      </c>
    </row>
    <row r="15183" spans="1:5" x14ac:dyDescent="0.25">
      <c r="A15183" s="5">
        <f>15175</f>
      </c>
      <c r="B15183" s="5" t="s">
        <v>14158</v>
      </c>
      <c r="C15183" s="5" t="s">
        <v>11</v>
      </c>
      <c r="D15183" s="5" t="s">
        <v>12</v>
      </c>
      <c r="E15183" s="5" t="s">
        <v>2272</v>
      </c>
    </row>
    <row r="15184" spans="1:5" x14ac:dyDescent="0.25">
      <c r="A15184" s="5">
        <f>15176</f>
      </c>
      <c r="B15184" s="5" t="s">
        <v>14159</v>
      </c>
      <c r="C15184" s="5" t="s">
        <v>11</v>
      </c>
      <c r="D15184" s="5" t="s">
        <v>12</v>
      </c>
      <c r="E15184" s="5" t="s">
        <v>2272</v>
      </c>
    </row>
    <row r="15185" spans="1:5" x14ac:dyDescent="0.25">
      <c r="A15185" s="5">
        <f>15177</f>
      </c>
      <c r="B15185" s="5" t="s">
        <v>14160</v>
      </c>
      <c r="C15185" s="5" t="s">
        <v>11</v>
      </c>
      <c r="D15185" s="5" t="s">
        <v>12</v>
      </c>
      <c r="E15185" s="5" t="s">
        <v>2272</v>
      </c>
    </row>
    <row r="15186" spans="1:5" x14ac:dyDescent="0.25">
      <c r="A15186" s="5">
        <f>15178</f>
      </c>
      <c r="B15186" s="5" t="s">
        <v>14161</v>
      </c>
      <c r="C15186" s="5" t="s">
        <v>11</v>
      </c>
      <c r="D15186" s="5" t="s">
        <v>12</v>
      </c>
      <c r="E15186" s="5" t="s">
        <v>2272</v>
      </c>
    </row>
    <row r="15187" spans="1:5" x14ac:dyDescent="0.25">
      <c r="A15187" s="5">
        <f>15179</f>
      </c>
      <c r="B15187" s="5" t="s">
        <v>14162</v>
      </c>
      <c r="C15187" s="5" t="s">
        <v>11</v>
      </c>
      <c r="D15187" s="5" t="s">
        <v>12</v>
      </c>
      <c r="E15187" s="5" t="s">
        <v>2272</v>
      </c>
    </row>
    <row r="15188" spans="1:5" x14ac:dyDescent="0.25">
      <c r="A15188" s="5">
        <f>15180</f>
      </c>
      <c r="B15188" s="5" t="s">
        <v>14163</v>
      </c>
      <c r="C15188" s="5" t="s">
        <v>11</v>
      </c>
      <c r="D15188" s="5" t="s">
        <v>12</v>
      </c>
      <c r="E15188" s="5" t="s">
        <v>2272</v>
      </c>
    </row>
    <row r="15189" spans="1:5" x14ac:dyDescent="0.25">
      <c r="A15189" s="5">
        <f>15181</f>
      </c>
      <c r="B15189" s="5" t="s">
        <v>14164</v>
      </c>
      <c r="C15189" s="5" t="s">
        <v>11</v>
      </c>
      <c r="D15189" s="5" t="s">
        <v>12</v>
      </c>
      <c r="E15189" s="5" t="s">
        <v>2272</v>
      </c>
    </row>
    <row r="15190" spans="1:5" x14ac:dyDescent="0.25">
      <c r="A15190" s="5">
        <f>15182</f>
      </c>
      <c r="B15190" s="5" t="s">
        <v>14165</v>
      </c>
      <c r="C15190" s="5" t="s">
        <v>11</v>
      </c>
      <c r="D15190" s="5" t="s">
        <v>12</v>
      </c>
      <c r="E15190" s="5" t="s">
        <v>2272</v>
      </c>
    </row>
    <row r="15191" spans="1:5" x14ac:dyDescent="0.25">
      <c r="A15191" s="5">
        <f>15183</f>
      </c>
      <c r="B15191" s="5" t="s">
        <v>14166</v>
      </c>
      <c r="C15191" s="5" t="s">
        <v>11</v>
      </c>
      <c r="D15191" s="5" t="s">
        <v>12</v>
      </c>
      <c r="E15191" s="5" t="s">
        <v>2272</v>
      </c>
    </row>
    <row r="15192" spans="1:5" x14ac:dyDescent="0.25">
      <c r="A15192" s="5">
        <f>15184</f>
      </c>
      <c r="B15192" s="5" t="s">
        <v>14167</v>
      </c>
      <c r="C15192" s="5" t="s">
        <v>11</v>
      </c>
      <c r="D15192" s="5" t="s">
        <v>12</v>
      </c>
      <c r="E15192" s="5" t="s">
        <v>2272</v>
      </c>
    </row>
    <row r="15193" spans="1:5" x14ac:dyDescent="0.25">
      <c r="A15193" s="5">
        <f>15185</f>
      </c>
      <c r="B15193" s="5" t="s">
        <v>14168</v>
      </c>
      <c r="C15193" s="5" t="s">
        <v>11</v>
      </c>
      <c r="D15193" s="5" t="s">
        <v>12</v>
      </c>
      <c r="E15193" s="5" t="s">
        <v>2272</v>
      </c>
    </row>
    <row r="15194" spans="1:5" x14ac:dyDescent="0.25">
      <c r="A15194" s="5">
        <f>15186</f>
      </c>
      <c r="B15194" s="5" t="s">
        <v>14169</v>
      </c>
      <c r="C15194" s="5" t="s">
        <v>11</v>
      </c>
      <c r="D15194" s="5" t="s">
        <v>12</v>
      </c>
      <c r="E15194" s="5" t="s">
        <v>2272</v>
      </c>
    </row>
    <row r="15195" spans="1:5" x14ac:dyDescent="0.25">
      <c r="A15195" s="5">
        <f>15187</f>
      </c>
      <c r="B15195" s="5" t="s">
        <v>14170</v>
      </c>
      <c r="C15195" s="5" t="s">
        <v>11</v>
      </c>
      <c r="D15195" s="5" t="s">
        <v>12</v>
      </c>
      <c r="E15195" s="5" t="s">
        <v>2272</v>
      </c>
    </row>
    <row r="15196" spans="1:5" x14ac:dyDescent="0.25">
      <c r="A15196" s="5">
        <f>15188</f>
      </c>
      <c r="B15196" s="5" t="s">
        <v>14171</v>
      </c>
      <c r="C15196" s="5" t="s">
        <v>11</v>
      </c>
      <c r="D15196" s="5" t="s">
        <v>12</v>
      </c>
      <c r="E15196" s="5" t="s">
        <v>2272</v>
      </c>
    </row>
    <row r="15197" spans="1:5" x14ac:dyDescent="0.25">
      <c r="A15197" s="5">
        <f>15189</f>
      </c>
      <c r="B15197" s="5" t="s">
        <v>14172</v>
      </c>
      <c r="C15197" s="5" t="s">
        <v>11</v>
      </c>
      <c r="D15197" s="5" t="s">
        <v>12</v>
      </c>
      <c r="E15197" s="5" t="s">
        <v>2272</v>
      </c>
    </row>
    <row r="15198" spans="1:5" x14ac:dyDescent="0.25">
      <c r="A15198" s="5">
        <f>15190</f>
      </c>
      <c r="B15198" s="5" t="s">
        <v>14173</v>
      </c>
      <c r="C15198" s="5" t="s">
        <v>11</v>
      </c>
      <c r="D15198" s="5" t="s">
        <v>12</v>
      </c>
      <c r="E15198" s="5" t="s">
        <v>2272</v>
      </c>
    </row>
    <row r="15199" spans="1:5" x14ac:dyDescent="0.25">
      <c r="A15199" s="5">
        <f>15191</f>
      </c>
      <c r="B15199" s="5" t="s">
        <v>14174</v>
      </c>
      <c r="C15199" s="5" t="s">
        <v>11</v>
      </c>
      <c r="D15199" s="5" t="s">
        <v>12</v>
      </c>
      <c r="E15199" s="5" t="s">
        <v>2272</v>
      </c>
    </row>
    <row r="15200" spans="1:5" x14ac:dyDescent="0.25">
      <c r="A15200" s="5">
        <f>15192</f>
      </c>
      <c r="B15200" s="5" t="s">
        <v>14175</v>
      </c>
      <c r="C15200" s="5" t="s">
        <v>11</v>
      </c>
      <c r="D15200" s="5" t="s">
        <v>12</v>
      </c>
      <c r="E15200" s="5" t="s">
        <v>2272</v>
      </c>
    </row>
    <row r="15201" spans="1:5" x14ac:dyDescent="0.25">
      <c r="A15201" s="5">
        <f>15193</f>
      </c>
      <c r="B15201" s="5" t="s">
        <v>14176</v>
      </c>
      <c r="C15201" s="5" t="s">
        <v>11</v>
      </c>
      <c r="D15201" s="5" t="s">
        <v>12</v>
      </c>
      <c r="E15201" s="5" t="s">
        <v>2272</v>
      </c>
    </row>
    <row r="15202" spans="1:5" x14ac:dyDescent="0.25">
      <c r="A15202" s="5">
        <f>15194</f>
      </c>
      <c r="B15202" s="5" t="s">
        <v>14177</v>
      </c>
      <c r="C15202" s="5" t="s">
        <v>11</v>
      </c>
      <c r="D15202" s="5" t="s">
        <v>12</v>
      </c>
      <c r="E15202" s="5" t="s">
        <v>1002</v>
      </c>
    </row>
    <row r="15203" spans="1:5" x14ac:dyDescent="0.25">
      <c r="A15203" s="5">
        <f>15195</f>
      </c>
      <c r="B15203" s="5" t="s">
        <v>14178</v>
      </c>
      <c r="C15203" s="5" t="s">
        <v>11</v>
      </c>
      <c r="D15203" s="5" t="s">
        <v>12</v>
      </c>
      <c r="E15203" s="5" t="s">
        <v>2272</v>
      </c>
    </row>
    <row r="15204" spans="1:5" x14ac:dyDescent="0.25">
      <c r="A15204" s="5">
        <f>15196</f>
      </c>
      <c r="B15204" s="5" t="s">
        <v>14179</v>
      </c>
      <c r="C15204" s="5" t="s">
        <v>11</v>
      </c>
      <c r="D15204" s="5" t="s">
        <v>12</v>
      </c>
      <c r="E15204" s="5" t="s">
        <v>2272</v>
      </c>
    </row>
    <row r="15205" spans="1:5" x14ac:dyDescent="0.25">
      <c r="A15205" s="5">
        <f>15197</f>
      </c>
      <c r="B15205" s="5" t="s">
        <v>14180</v>
      </c>
      <c r="C15205" s="5" t="s">
        <v>11</v>
      </c>
      <c r="D15205" s="5" t="s">
        <v>12</v>
      </c>
      <c r="E15205" s="5" t="s">
        <v>2272</v>
      </c>
    </row>
    <row r="15206" spans="1:5" x14ac:dyDescent="0.25">
      <c r="A15206" s="5">
        <f>15198</f>
      </c>
      <c r="B15206" s="5" t="s">
        <v>14181</v>
      </c>
      <c r="C15206" s="5" t="s">
        <v>11</v>
      </c>
      <c r="D15206" s="5" t="s">
        <v>12</v>
      </c>
      <c r="E15206" s="5" t="s">
        <v>2272</v>
      </c>
    </row>
    <row r="15207" spans="1:5" x14ac:dyDescent="0.25">
      <c r="A15207" s="5">
        <f>15199</f>
      </c>
      <c r="B15207" s="5" t="s">
        <v>14182</v>
      </c>
      <c r="C15207" s="5" t="s">
        <v>11</v>
      </c>
      <c r="D15207" s="5" t="s">
        <v>12</v>
      </c>
      <c r="E15207" s="5" t="s">
        <v>2272</v>
      </c>
    </row>
    <row r="15208" spans="1:5" x14ac:dyDescent="0.25">
      <c r="A15208" s="5">
        <f>15200</f>
      </c>
      <c r="B15208" s="5" t="s">
        <v>14183</v>
      </c>
      <c r="C15208" s="5" t="s">
        <v>11</v>
      </c>
      <c r="D15208" s="5" t="s">
        <v>12</v>
      </c>
      <c r="E15208" s="5" t="s">
        <v>2272</v>
      </c>
    </row>
    <row r="15209" spans="1:5" x14ac:dyDescent="0.25">
      <c r="A15209" s="5">
        <f>15201</f>
      </c>
      <c r="B15209" s="5" t="s">
        <v>14184</v>
      </c>
      <c r="C15209" s="5" t="s">
        <v>11</v>
      </c>
      <c r="D15209" s="5" t="s">
        <v>12</v>
      </c>
      <c r="E15209" s="5" t="s">
        <v>2272</v>
      </c>
    </row>
    <row r="15210" spans="1:5" x14ac:dyDescent="0.25">
      <c r="A15210" s="5">
        <f>15202</f>
      </c>
      <c r="B15210" s="5" t="s">
        <v>14185</v>
      </c>
      <c r="C15210" s="5" t="s">
        <v>11</v>
      </c>
      <c r="D15210" s="5" t="s">
        <v>12</v>
      </c>
      <c r="E15210" s="5" t="s">
        <v>2272</v>
      </c>
    </row>
    <row r="15211" spans="1:5" x14ac:dyDescent="0.25">
      <c r="A15211" s="5">
        <f>15203</f>
      </c>
      <c r="B15211" s="5" t="s">
        <v>14186</v>
      </c>
      <c r="C15211" s="5" t="s">
        <v>11</v>
      </c>
      <c r="D15211" s="5" t="s">
        <v>12</v>
      </c>
      <c r="E15211" s="5" t="s">
        <v>2272</v>
      </c>
    </row>
    <row r="15212" spans="1:5" x14ac:dyDescent="0.25">
      <c r="A15212" s="5">
        <f>15204</f>
      </c>
      <c r="B15212" s="5" t="s">
        <v>14187</v>
      </c>
      <c r="C15212" s="5" t="s">
        <v>11</v>
      </c>
      <c r="D15212" s="5" t="s">
        <v>12</v>
      </c>
      <c r="E15212" s="5" t="s">
        <v>2272</v>
      </c>
    </row>
    <row r="15213" spans="1:5" x14ac:dyDescent="0.25">
      <c r="A15213" s="5">
        <f>15205</f>
      </c>
      <c r="B15213" s="5" t="s">
        <v>14188</v>
      </c>
      <c r="C15213" s="5" t="s">
        <v>11</v>
      </c>
      <c r="D15213" s="5" t="s">
        <v>12</v>
      </c>
      <c r="E15213" s="5" t="s">
        <v>2272</v>
      </c>
    </row>
    <row r="15214" spans="1:5" x14ac:dyDescent="0.25">
      <c r="A15214" s="5">
        <f>15206</f>
      </c>
      <c r="B15214" s="5" t="s">
        <v>14189</v>
      </c>
      <c r="C15214" s="5" t="s">
        <v>11</v>
      </c>
      <c r="D15214" s="5" t="s">
        <v>12</v>
      </c>
      <c r="E15214" s="5" t="s">
        <v>2272</v>
      </c>
    </row>
    <row r="15215" spans="1:5" x14ac:dyDescent="0.25">
      <c r="A15215" s="5">
        <f>15207</f>
      </c>
      <c r="B15215" s="5" t="s">
        <v>14190</v>
      </c>
      <c r="C15215" s="5" t="s">
        <v>11</v>
      </c>
      <c r="D15215" s="5" t="s">
        <v>12</v>
      </c>
      <c r="E15215" s="5" t="s">
        <v>2272</v>
      </c>
    </row>
    <row r="15216" spans="1:5" x14ac:dyDescent="0.25">
      <c r="A15216" s="5">
        <f>15208</f>
      </c>
      <c r="B15216" s="5" t="s">
        <v>14191</v>
      </c>
      <c r="C15216" s="5" t="s">
        <v>11</v>
      </c>
      <c r="D15216" s="5" t="s">
        <v>12</v>
      </c>
      <c r="E15216" s="5" t="s">
        <v>2272</v>
      </c>
    </row>
    <row r="15217" spans="1:5" x14ac:dyDescent="0.25">
      <c r="A15217" s="5">
        <f>15209</f>
      </c>
      <c r="B15217" s="5" t="s">
        <v>14192</v>
      </c>
      <c r="C15217" s="5" t="s">
        <v>11</v>
      </c>
      <c r="D15217" s="5" t="s">
        <v>12</v>
      </c>
      <c r="E15217" s="5" t="s">
        <v>2272</v>
      </c>
    </row>
    <row r="15218" spans="1:5" x14ac:dyDescent="0.25">
      <c r="A15218" s="5">
        <f>15210</f>
      </c>
      <c r="B15218" s="5" t="s">
        <v>14193</v>
      </c>
      <c r="C15218" s="5" t="s">
        <v>11</v>
      </c>
      <c r="D15218" s="5" t="s">
        <v>12</v>
      </c>
      <c r="E15218" s="5" t="s">
        <v>2272</v>
      </c>
    </row>
    <row r="15219" spans="1:5" x14ac:dyDescent="0.25">
      <c r="A15219" s="5">
        <f>15211</f>
      </c>
      <c r="B15219" s="5" t="s">
        <v>14194</v>
      </c>
      <c r="C15219" s="5" t="s">
        <v>11</v>
      </c>
      <c r="D15219" s="5" t="s">
        <v>12</v>
      </c>
      <c r="E15219" s="5" t="s">
        <v>2272</v>
      </c>
    </row>
    <row r="15220" spans="1:5" x14ac:dyDescent="0.25">
      <c r="A15220" s="5">
        <f>15212</f>
      </c>
      <c r="B15220" s="5" t="s">
        <v>14195</v>
      </c>
      <c r="C15220" s="5" t="s">
        <v>11</v>
      </c>
      <c r="D15220" s="5" t="s">
        <v>12</v>
      </c>
      <c r="E15220" s="5" t="s">
        <v>2272</v>
      </c>
    </row>
    <row r="15221" spans="1:5" x14ac:dyDescent="0.25">
      <c r="A15221" s="5">
        <f>15213</f>
      </c>
      <c r="B15221" s="5" t="s">
        <v>14196</v>
      </c>
      <c r="C15221" s="5" t="s">
        <v>11</v>
      </c>
      <c r="D15221" s="5" t="s">
        <v>12</v>
      </c>
      <c r="E15221" s="5" t="s">
        <v>2272</v>
      </c>
    </row>
    <row r="15222" spans="1:5" x14ac:dyDescent="0.25">
      <c r="A15222" s="5">
        <f>15214</f>
      </c>
      <c r="B15222" s="5" t="s">
        <v>14197</v>
      </c>
      <c r="C15222" s="5" t="s">
        <v>11</v>
      </c>
      <c r="D15222" s="5" t="s">
        <v>12</v>
      </c>
      <c r="E15222" s="5" t="s">
        <v>2272</v>
      </c>
    </row>
    <row r="15223" spans="1:5" x14ac:dyDescent="0.25">
      <c r="A15223" s="5">
        <f>15215</f>
      </c>
      <c r="B15223" s="5" t="s">
        <v>14198</v>
      </c>
      <c r="C15223" s="5" t="s">
        <v>11</v>
      </c>
      <c r="D15223" s="5" t="s">
        <v>12</v>
      </c>
      <c r="E15223" s="5" t="s">
        <v>2272</v>
      </c>
    </row>
    <row r="15224" spans="1:5" x14ac:dyDescent="0.25">
      <c r="A15224" s="5">
        <f>15216</f>
      </c>
      <c r="B15224" s="5" t="s">
        <v>14199</v>
      </c>
      <c r="C15224" s="5" t="s">
        <v>11</v>
      </c>
      <c r="D15224" s="5" t="s">
        <v>12</v>
      </c>
      <c r="E15224" s="5" t="s">
        <v>2272</v>
      </c>
    </row>
    <row r="15225" spans="1:5" x14ac:dyDescent="0.25">
      <c r="A15225" s="5">
        <f>15217</f>
      </c>
      <c r="B15225" s="5" t="s">
        <v>14200</v>
      </c>
      <c r="C15225" s="5" t="s">
        <v>11</v>
      </c>
      <c r="D15225" s="5" t="s">
        <v>12</v>
      </c>
      <c r="E15225" s="5" t="s">
        <v>2272</v>
      </c>
    </row>
    <row r="15226" spans="1:5" x14ac:dyDescent="0.25">
      <c r="A15226" s="5">
        <f>15218</f>
      </c>
      <c r="B15226" s="5" t="s">
        <v>14201</v>
      </c>
      <c r="C15226" s="5" t="s">
        <v>11</v>
      </c>
      <c r="D15226" s="5" t="s">
        <v>12</v>
      </c>
      <c r="E15226" s="5" t="s">
        <v>2272</v>
      </c>
    </row>
    <row r="15227" spans="1:5" x14ac:dyDescent="0.25">
      <c r="A15227" s="5">
        <f>15219</f>
      </c>
      <c r="B15227" s="5" t="s">
        <v>14202</v>
      </c>
      <c r="C15227" s="5" t="s">
        <v>11</v>
      </c>
      <c r="D15227" s="5" t="s">
        <v>12</v>
      </c>
      <c r="E15227" s="5" t="s">
        <v>2272</v>
      </c>
    </row>
    <row r="15228" spans="1:5" x14ac:dyDescent="0.25">
      <c r="A15228" s="5">
        <f>15220</f>
      </c>
      <c r="B15228" s="5" t="s">
        <v>14203</v>
      </c>
      <c r="C15228" s="5" t="s">
        <v>11</v>
      </c>
      <c r="D15228" s="5" t="s">
        <v>12</v>
      </c>
      <c r="E15228" s="5" t="s">
        <v>2272</v>
      </c>
    </row>
    <row r="15229" spans="1:5" x14ac:dyDescent="0.25">
      <c r="A15229" s="5">
        <f>15221</f>
      </c>
      <c r="B15229" s="5" t="s">
        <v>14204</v>
      </c>
      <c r="C15229" s="5" t="s">
        <v>11</v>
      </c>
      <c r="D15229" s="5" t="s">
        <v>12</v>
      </c>
      <c r="E15229" s="5" t="s">
        <v>2272</v>
      </c>
    </row>
    <row r="15230" spans="1:5" x14ac:dyDescent="0.25">
      <c r="A15230" s="5">
        <f>15222</f>
      </c>
      <c r="B15230" s="5" t="s">
        <v>14205</v>
      </c>
      <c r="C15230" s="5" t="s">
        <v>11</v>
      </c>
      <c r="D15230" s="5" t="s">
        <v>12</v>
      </c>
      <c r="E15230" s="5" t="s">
        <v>2272</v>
      </c>
    </row>
    <row r="15231" spans="1:5" x14ac:dyDescent="0.25">
      <c r="A15231" s="5">
        <f>15223</f>
      </c>
      <c r="B15231" s="5" t="s">
        <v>14206</v>
      </c>
      <c r="C15231" s="5" t="s">
        <v>11</v>
      </c>
      <c r="D15231" s="5" t="s">
        <v>12</v>
      </c>
      <c r="E15231" s="5" t="s">
        <v>2272</v>
      </c>
    </row>
    <row r="15232" spans="1:5" x14ac:dyDescent="0.25">
      <c r="A15232" s="5">
        <f>15224</f>
      </c>
      <c r="B15232" s="5" t="s">
        <v>14207</v>
      </c>
      <c r="C15232" s="5" t="s">
        <v>11</v>
      </c>
      <c r="D15232" s="5" t="s">
        <v>12</v>
      </c>
      <c r="E15232" s="5" t="s">
        <v>2272</v>
      </c>
    </row>
    <row r="15233" spans="1:5" x14ac:dyDescent="0.25">
      <c r="A15233" s="5">
        <f>15225</f>
      </c>
      <c r="B15233" s="5" t="s">
        <v>14208</v>
      </c>
      <c r="C15233" s="5" t="s">
        <v>11</v>
      </c>
      <c r="D15233" s="5" t="s">
        <v>12</v>
      </c>
      <c r="E15233" s="5" t="s">
        <v>2272</v>
      </c>
    </row>
    <row r="15234" spans="1:5" x14ac:dyDescent="0.25">
      <c r="A15234" s="5">
        <f>15226</f>
      </c>
      <c r="B15234" s="5" t="s">
        <v>14209</v>
      </c>
      <c r="C15234" s="5" t="s">
        <v>11</v>
      </c>
      <c r="D15234" s="5" t="s">
        <v>12</v>
      </c>
      <c r="E15234" s="5" t="s">
        <v>2272</v>
      </c>
    </row>
    <row r="15235" spans="1:5" x14ac:dyDescent="0.25">
      <c r="A15235" s="5">
        <f>15227</f>
      </c>
      <c r="B15235" s="5" t="s">
        <v>14210</v>
      </c>
      <c r="C15235" s="5" t="s">
        <v>11</v>
      </c>
      <c r="D15235" s="5" t="s">
        <v>12</v>
      </c>
      <c r="E15235" s="5" t="s">
        <v>2272</v>
      </c>
    </row>
    <row r="15236" spans="1:5" x14ac:dyDescent="0.25">
      <c r="A15236" s="5">
        <f>15228</f>
      </c>
      <c r="B15236" s="5" t="s">
        <v>14211</v>
      </c>
      <c r="C15236" s="5" t="s">
        <v>11</v>
      </c>
      <c r="D15236" s="5" t="s">
        <v>12</v>
      </c>
      <c r="E15236" s="5" t="s">
        <v>2272</v>
      </c>
    </row>
    <row r="15237" spans="1:5" x14ac:dyDescent="0.25">
      <c r="A15237" s="5">
        <f>15229</f>
      </c>
      <c r="B15237" s="5" t="s">
        <v>14212</v>
      </c>
      <c r="C15237" s="5" t="s">
        <v>11</v>
      </c>
      <c r="D15237" s="5" t="s">
        <v>12</v>
      </c>
      <c r="E15237" s="5" t="s">
        <v>2272</v>
      </c>
    </row>
    <row r="15238" spans="1:5" x14ac:dyDescent="0.25">
      <c r="A15238" s="5">
        <f>15230</f>
      </c>
      <c r="B15238" s="5" t="s">
        <v>14213</v>
      </c>
      <c r="C15238" s="5" t="s">
        <v>11</v>
      </c>
      <c r="D15238" s="5" t="s">
        <v>12</v>
      </c>
      <c r="E15238" s="5" t="s">
        <v>2272</v>
      </c>
    </row>
    <row r="15239" spans="1:5" x14ac:dyDescent="0.25">
      <c r="A15239" s="5">
        <f>15231</f>
      </c>
      <c r="B15239" s="5" t="s">
        <v>14214</v>
      </c>
      <c r="C15239" s="5" t="s">
        <v>11</v>
      </c>
      <c r="D15239" s="5" t="s">
        <v>12</v>
      </c>
      <c r="E15239" s="5" t="s">
        <v>1002</v>
      </c>
    </row>
    <row r="15240" spans="1:5" x14ac:dyDescent="0.25">
      <c r="A15240" s="5">
        <f>15232</f>
      </c>
      <c r="B15240" s="5" t="s">
        <v>14215</v>
      </c>
      <c r="C15240" s="5" t="s">
        <v>11</v>
      </c>
      <c r="D15240" s="5" t="s">
        <v>12</v>
      </c>
      <c r="E15240" s="5" t="s">
        <v>2272</v>
      </c>
    </row>
    <row r="15241" spans="1:5" x14ac:dyDescent="0.25">
      <c r="A15241" s="5">
        <f>15233</f>
      </c>
      <c r="B15241" s="5" t="s">
        <v>14216</v>
      </c>
      <c r="C15241" s="5" t="s">
        <v>11</v>
      </c>
      <c r="D15241" s="5" t="s">
        <v>12</v>
      </c>
      <c r="E15241" s="5" t="s">
        <v>2272</v>
      </c>
    </row>
    <row r="15242" spans="1:5" x14ac:dyDescent="0.25">
      <c r="A15242" s="5">
        <f>15234</f>
      </c>
      <c r="B15242" s="5" t="s">
        <v>14217</v>
      </c>
      <c r="C15242" s="5" t="s">
        <v>11</v>
      </c>
      <c r="D15242" s="5" t="s">
        <v>12</v>
      </c>
      <c r="E15242" s="5" t="s">
        <v>2272</v>
      </c>
    </row>
    <row r="15243" spans="1:5" x14ac:dyDescent="0.25">
      <c r="A15243" s="5">
        <f>15235</f>
      </c>
      <c r="B15243" s="5" t="s">
        <v>14218</v>
      </c>
      <c r="C15243" s="5" t="s">
        <v>11</v>
      </c>
      <c r="D15243" s="5" t="s">
        <v>12</v>
      </c>
      <c r="E15243" s="5" t="s">
        <v>2272</v>
      </c>
    </row>
    <row r="15244" spans="1:5" x14ac:dyDescent="0.25">
      <c r="A15244" s="5">
        <f>15236</f>
      </c>
      <c r="B15244" s="5" t="s">
        <v>14219</v>
      </c>
      <c r="C15244" s="5" t="s">
        <v>11</v>
      </c>
      <c r="D15244" s="5" t="s">
        <v>12</v>
      </c>
      <c r="E15244" s="5" t="s">
        <v>2272</v>
      </c>
    </row>
    <row r="15245" spans="1:5" x14ac:dyDescent="0.25">
      <c r="A15245" s="5">
        <f>15237</f>
      </c>
      <c r="B15245" s="5" t="s">
        <v>14220</v>
      </c>
      <c r="C15245" s="5" t="s">
        <v>11</v>
      </c>
      <c r="D15245" s="5" t="s">
        <v>12</v>
      </c>
      <c r="E15245" s="5" t="s">
        <v>2272</v>
      </c>
    </row>
    <row r="15246" spans="1:5" x14ac:dyDescent="0.25">
      <c r="A15246" s="5">
        <f>15238</f>
      </c>
      <c r="B15246" s="5" t="s">
        <v>14221</v>
      </c>
      <c r="C15246" s="5" t="s">
        <v>11</v>
      </c>
      <c r="D15246" s="5" t="s">
        <v>12</v>
      </c>
      <c r="E15246" s="5" t="s">
        <v>2272</v>
      </c>
    </row>
    <row r="15247" spans="1:5" x14ac:dyDescent="0.25">
      <c r="A15247" s="5">
        <f>15239</f>
      </c>
      <c r="B15247" s="5" t="s">
        <v>14222</v>
      </c>
      <c r="C15247" s="5" t="s">
        <v>11</v>
      </c>
      <c r="D15247" s="5" t="s">
        <v>12</v>
      </c>
      <c r="E15247" s="5" t="s">
        <v>2272</v>
      </c>
    </row>
    <row r="15248" spans="1:5" x14ac:dyDescent="0.25">
      <c r="A15248" s="5">
        <f>15240</f>
      </c>
      <c r="B15248" s="5" t="s">
        <v>14223</v>
      </c>
      <c r="C15248" s="5" t="s">
        <v>11</v>
      </c>
      <c r="D15248" s="5" t="s">
        <v>12</v>
      </c>
      <c r="E15248" s="5" t="s">
        <v>2272</v>
      </c>
    </row>
    <row r="15249" spans="1:5" x14ac:dyDescent="0.25">
      <c r="A15249" s="5">
        <f>15241</f>
      </c>
      <c r="B15249" s="5" t="s">
        <v>14224</v>
      </c>
      <c r="C15249" s="5" t="s">
        <v>11</v>
      </c>
      <c r="D15249" s="5" t="s">
        <v>12</v>
      </c>
      <c r="E15249" s="5" t="s">
        <v>2272</v>
      </c>
    </row>
    <row r="15250" spans="1:5" x14ac:dyDescent="0.25">
      <c r="A15250" s="5">
        <f>15242</f>
      </c>
      <c r="B15250" s="5" t="s">
        <v>14225</v>
      </c>
      <c r="C15250" s="5" t="s">
        <v>11</v>
      </c>
      <c r="D15250" s="5" t="s">
        <v>12</v>
      </c>
      <c r="E15250" s="5" t="s">
        <v>2272</v>
      </c>
    </row>
    <row r="15251" spans="1:5" x14ac:dyDescent="0.25">
      <c r="A15251" s="5">
        <f>15243</f>
      </c>
      <c r="B15251" s="5" t="s">
        <v>14226</v>
      </c>
      <c r="C15251" s="5" t="s">
        <v>11</v>
      </c>
      <c r="D15251" s="5" t="s">
        <v>12</v>
      </c>
      <c r="E15251" s="5" t="s">
        <v>2272</v>
      </c>
    </row>
    <row r="15252" spans="1:5" x14ac:dyDescent="0.25">
      <c r="A15252" s="5">
        <f>15244</f>
      </c>
      <c r="B15252" s="5" t="s">
        <v>14227</v>
      </c>
      <c r="C15252" s="5" t="s">
        <v>11</v>
      </c>
      <c r="D15252" s="5" t="s">
        <v>12</v>
      </c>
      <c r="E15252" s="5" t="s">
        <v>2272</v>
      </c>
    </row>
    <row r="15253" spans="1:5" x14ac:dyDescent="0.25">
      <c r="A15253" s="5">
        <f>15245</f>
      </c>
      <c r="B15253" s="5" t="s">
        <v>14228</v>
      </c>
      <c r="C15253" s="5" t="s">
        <v>11</v>
      </c>
      <c r="D15253" s="5" t="s">
        <v>12</v>
      </c>
      <c r="E15253" s="5" t="s">
        <v>2272</v>
      </c>
    </row>
    <row r="15254" spans="1:5" x14ac:dyDescent="0.25">
      <c r="A15254" s="5">
        <f>15246</f>
      </c>
      <c r="B15254" s="5" t="s">
        <v>14229</v>
      </c>
      <c r="C15254" s="5" t="s">
        <v>11</v>
      </c>
      <c r="D15254" s="5" t="s">
        <v>12</v>
      </c>
      <c r="E15254" s="5" t="s">
        <v>2272</v>
      </c>
    </row>
    <row r="15255" spans="1:5" x14ac:dyDescent="0.25">
      <c r="A15255" s="5">
        <f>15247</f>
      </c>
      <c r="B15255" s="5" t="s">
        <v>14230</v>
      </c>
      <c r="C15255" s="5" t="s">
        <v>11</v>
      </c>
      <c r="D15255" s="5" t="s">
        <v>12</v>
      </c>
      <c r="E15255" s="5" t="s">
        <v>2272</v>
      </c>
    </row>
    <row r="15256" spans="1:5" x14ac:dyDescent="0.25">
      <c r="A15256" s="5">
        <f>15248</f>
      </c>
      <c r="B15256" s="5" t="s">
        <v>14231</v>
      </c>
      <c r="C15256" s="5" t="s">
        <v>11</v>
      </c>
      <c r="D15256" s="5" t="s">
        <v>12</v>
      </c>
      <c r="E15256" s="5" t="s">
        <v>2272</v>
      </c>
    </row>
    <row r="15257" spans="1:5" x14ac:dyDescent="0.25">
      <c r="A15257" s="5">
        <f>15249</f>
      </c>
      <c r="B15257" s="5" t="s">
        <v>14232</v>
      </c>
      <c r="C15257" s="5" t="s">
        <v>11</v>
      </c>
      <c r="D15257" s="5" t="s">
        <v>12</v>
      </c>
      <c r="E15257" s="5" t="s">
        <v>2272</v>
      </c>
    </row>
    <row r="15258" spans="1:5" x14ac:dyDescent="0.25">
      <c r="A15258" s="5">
        <f>15250</f>
      </c>
      <c r="B15258" s="5" t="s">
        <v>14233</v>
      </c>
      <c r="C15258" s="5" t="s">
        <v>11</v>
      </c>
      <c r="D15258" s="5" t="s">
        <v>12</v>
      </c>
      <c r="E15258" s="5" t="s">
        <v>2272</v>
      </c>
    </row>
    <row r="15259" spans="1:5" x14ac:dyDescent="0.25">
      <c r="A15259" s="5">
        <f>15251</f>
      </c>
      <c r="B15259" s="5" t="s">
        <v>14234</v>
      </c>
      <c r="C15259" s="5" t="s">
        <v>11</v>
      </c>
      <c r="D15259" s="5" t="s">
        <v>12</v>
      </c>
      <c r="E15259" s="5" t="s">
        <v>2272</v>
      </c>
    </row>
    <row r="15260" spans="1:5" x14ac:dyDescent="0.25">
      <c r="A15260" s="5">
        <f>15252</f>
      </c>
      <c r="B15260" s="5" t="s">
        <v>14235</v>
      </c>
      <c r="C15260" s="5" t="s">
        <v>11</v>
      </c>
      <c r="D15260" s="5" t="s">
        <v>12</v>
      </c>
      <c r="E15260" s="5" t="s">
        <v>2272</v>
      </c>
    </row>
    <row r="15261" spans="1:5" x14ac:dyDescent="0.25">
      <c r="A15261" s="5">
        <f>15253</f>
      </c>
      <c r="B15261" s="5" t="s">
        <v>14236</v>
      </c>
      <c r="C15261" s="5" t="s">
        <v>11</v>
      </c>
      <c r="D15261" s="5" t="s">
        <v>12</v>
      </c>
      <c r="E15261" s="5" t="s">
        <v>2272</v>
      </c>
    </row>
    <row r="15262" spans="1:5" x14ac:dyDescent="0.25">
      <c r="A15262" s="5">
        <f>15254</f>
      </c>
      <c r="B15262" s="5" t="s">
        <v>14237</v>
      </c>
      <c r="C15262" s="5" t="s">
        <v>11</v>
      </c>
      <c r="D15262" s="5" t="s">
        <v>12</v>
      </c>
      <c r="E15262" s="5" t="s">
        <v>2272</v>
      </c>
    </row>
    <row r="15263" spans="1:5" x14ac:dyDescent="0.25">
      <c r="A15263" s="5">
        <f>15255</f>
      </c>
      <c r="B15263" s="5" t="s">
        <v>14238</v>
      </c>
      <c r="C15263" s="5" t="s">
        <v>11</v>
      </c>
      <c r="D15263" s="5" t="s">
        <v>12</v>
      </c>
      <c r="E15263" s="5" t="s">
        <v>2272</v>
      </c>
    </row>
    <row r="15264" spans="1:5" x14ac:dyDescent="0.25">
      <c r="A15264" s="5">
        <f>15256</f>
      </c>
      <c r="B15264" s="5" t="s">
        <v>14239</v>
      </c>
      <c r="C15264" s="5" t="s">
        <v>11</v>
      </c>
      <c r="D15264" s="5" t="s">
        <v>12</v>
      </c>
      <c r="E15264" s="5" t="s">
        <v>2272</v>
      </c>
    </row>
    <row r="15265" spans="1:5" x14ac:dyDescent="0.25">
      <c r="A15265" s="5">
        <f>15257</f>
      </c>
      <c r="B15265" s="5" t="s">
        <v>14240</v>
      </c>
      <c r="C15265" s="5" t="s">
        <v>11</v>
      </c>
      <c r="D15265" s="5" t="s">
        <v>12</v>
      </c>
      <c r="E15265" s="5" t="s">
        <v>2272</v>
      </c>
    </row>
    <row r="15266" spans="1:5" x14ac:dyDescent="0.25">
      <c r="A15266" s="5">
        <f>15258</f>
      </c>
      <c r="B15266" s="5" t="s">
        <v>14241</v>
      </c>
      <c r="C15266" s="5" t="s">
        <v>11</v>
      </c>
      <c r="D15266" s="5" t="s">
        <v>12</v>
      </c>
      <c r="E15266" s="5" t="s">
        <v>2272</v>
      </c>
    </row>
    <row r="15267" spans="1:5" x14ac:dyDescent="0.25">
      <c r="A15267" s="5">
        <f>15259</f>
      </c>
      <c r="B15267" s="5" t="s">
        <v>14242</v>
      </c>
      <c r="C15267" s="5" t="s">
        <v>11</v>
      </c>
      <c r="D15267" s="5" t="s">
        <v>12</v>
      </c>
      <c r="E15267" s="5" t="s">
        <v>2272</v>
      </c>
    </row>
    <row r="15268" spans="1:5" x14ac:dyDescent="0.25">
      <c r="A15268" s="5">
        <f>15260</f>
      </c>
      <c r="B15268" s="5" t="s">
        <v>14243</v>
      </c>
      <c r="C15268" s="5" t="s">
        <v>11</v>
      </c>
      <c r="D15268" s="5" t="s">
        <v>12</v>
      </c>
      <c r="E15268" s="5" t="s">
        <v>2272</v>
      </c>
    </row>
    <row r="15269" spans="1:5" x14ac:dyDescent="0.25">
      <c r="A15269" s="5">
        <f>15261</f>
      </c>
      <c r="B15269" s="5" t="s">
        <v>14244</v>
      </c>
      <c r="C15269" s="5" t="s">
        <v>11</v>
      </c>
      <c r="D15269" s="5" t="s">
        <v>12</v>
      </c>
      <c r="E15269" s="5" t="s">
        <v>2272</v>
      </c>
    </row>
    <row r="15270" spans="1:5" x14ac:dyDescent="0.25">
      <c r="A15270" s="5">
        <f>15262</f>
      </c>
      <c r="B15270" s="5" t="s">
        <v>14245</v>
      </c>
      <c r="C15270" s="5" t="s">
        <v>11</v>
      </c>
      <c r="D15270" s="5" t="s">
        <v>12</v>
      </c>
      <c r="E15270" s="5" t="s">
        <v>2272</v>
      </c>
    </row>
    <row r="15271" spans="1:5" x14ac:dyDescent="0.25">
      <c r="A15271" s="5">
        <f>15263</f>
      </c>
      <c r="B15271" s="5" t="s">
        <v>14246</v>
      </c>
      <c r="C15271" s="5" t="s">
        <v>11</v>
      </c>
      <c r="D15271" s="5" t="s">
        <v>12</v>
      </c>
      <c r="E15271" s="5" t="s">
        <v>2272</v>
      </c>
    </row>
    <row r="15272" spans="1:5" x14ac:dyDescent="0.25">
      <c r="A15272" s="5">
        <f>15264</f>
      </c>
      <c r="B15272" s="5" t="s">
        <v>14247</v>
      </c>
      <c r="C15272" s="5" t="s">
        <v>11</v>
      </c>
      <c r="D15272" s="5" t="s">
        <v>12</v>
      </c>
      <c r="E15272" s="5" t="s">
        <v>2272</v>
      </c>
    </row>
    <row r="15273" spans="1:5" x14ac:dyDescent="0.25">
      <c r="A15273" s="5">
        <f>15265</f>
      </c>
      <c r="B15273" s="5" t="s">
        <v>14248</v>
      </c>
      <c r="C15273" s="5" t="s">
        <v>11</v>
      </c>
      <c r="D15273" s="5" t="s">
        <v>12</v>
      </c>
      <c r="E15273" s="5" t="s">
        <v>2272</v>
      </c>
    </row>
    <row r="15274" spans="1:5" x14ac:dyDescent="0.25">
      <c r="A15274" s="5">
        <f>15266</f>
      </c>
      <c r="B15274" s="5" t="s">
        <v>14249</v>
      </c>
      <c r="C15274" s="5" t="s">
        <v>11</v>
      </c>
      <c r="D15274" s="5" t="s">
        <v>12</v>
      </c>
      <c r="E15274" s="5" t="s">
        <v>2272</v>
      </c>
    </row>
    <row r="15275" spans="1:5" x14ac:dyDescent="0.25">
      <c r="A15275" s="5">
        <f>15267</f>
      </c>
      <c r="B15275" s="5" t="s">
        <v>14250</v>
      </c>
      <c r="C15275" s="5" t="s">
        <v>11</v>
      </c>
      <c r="D15275" s="5" t="s">
        <v>12</v>
      </c>
      <c r="E15275" s="5" t="s">
        <v>2272</v>
      </c>
    </row>
    <row r="15276" spans="1:5" x14ac:dyDescent="0.25">
      <c r="A15276" s="5">
        <f>15268</f>
      </c>
      <c r="B15276" s="5" t="s">
        <v>14251</v>
      </c>
      <c r="C15276" s="5" t="s">
        <v>11</v>
      </c>
      <c r="D15276" s="5" t="s">
        <v>12</v>
      </c>
      <c r="E15276" s="5" t="s">
        <v>2272</v>
      </c>
    </row>
    <row r="15277" spans="1:5" x14ac:dyDescent="0.25">
      <c r="A15277" s="5">
        <f>15269</f>
      </c>
      <c r="B15277" s="5" t="s">
        <v>14252</v>
      </c>
      <c r="C15277" s="5" t="s">
        <v>11</v>
      </c>
      <c r="D15277" s="5" t="s">
        <v>12</v>
      </c>
      <c r="E15277" s="5" t="s">
        <v>2272</v>
      </c>
    </row>
    <row r="15278" spans="1:5" x14ac:dyDescent="0.25">
      <c r="A15278" s="5">
        <f>15270</f>
      </c>
      <c r="B15278" s="5" t="s">
        <v>14253</v>
      </c>
      <c r="C15278" s="5" t="s">
        <v>11</v>
      </c>
      <c r="D15278" s="5" t="s">
        <v>12</v>
      </c>
      <c r="E15278" s="5" t="s">
        <v>2272</v>
      </c>
    </row>
    <row r="15279" spans="1:5" x14ac:dyDescent="0.25">
      <c r="A15279" s="5">
        <f>15271</f>
      </c>
      <c r="B15279" s="5" t="s">
        <v>14254</v>
      </c>
      <c r="C15279" s="5" t="s">
        <v>11</v>
      </c>
      <c r="D15279" s="5" t="s">
        <v>12</v>
      </c>
      <c r="E15279" s="5" t="s">
        <v>2272</v>
      </c>
    </row>
    <row r="15280" spans="1:5" x14ac:dyDescent="0.25">
      <c r="A15280" s="5">
        <f>15272</f>
      </c>
      <c r="B15280" s="5" t="s">
        <v>14255</v>
      </c>
      <c r="C15280" s="5" t="s">
        <v>11</v>
      </c>
      <c r="D15280" s="5" t="s">
        <v>12</v>
      </c>
      <c r="E15280" s="5" t="s">
        <v>2272</v>
      </c>
    </row>
    <row r="15281" spans="1:5" x14ac:dyDescent="0.25">
      <c r="A15281" s="5">
        <f>15273</f>
      </c>
      <c r="B15281" s="5" t="s">
        <v>14256</v>
      </c>
      <c r="C15281" s="5" t="s">
        <v>11</v>
      </c>
      <c r="D15281" s="5" t="s">
        <v>12</v>
      </c>
      <c r="E15281" s="5" t="s">
        <v>2272</v>
      </c>
    </row>
    <row r="15282" spans="1:5" x14ac:dyDescent="0.25">
      <c r="A15282" s="5">
        <f>15274</f>
      </c>
      <c r="B15282" s="5" t="s">
        <v>14257</v>
      </c>
      <c r="C15282" s="5" t="s">
        <v>11</v>
      </c>
      <c r="D15282" s="5" t="s">
        <v>12</v>
      </c>
      <c r="E15282" s="5" t="s">
        <v>2272</v>
      </c>
    </row>
    <row r="15283" spans="1:5" x14ac:dyDescent="0.25">
      <c r="A15283" s="5">
        <f>15275</f>
      </c>
      <c r="B15283" s="5" t="s">
        <v>14258</v>
      </c>
      <c r="C15283" s="5" t="s">
        <v>11</v>
      </c>
      <c r="D15283" s="5" t="s">
        <v>12</v>
      </c>
      <c r="E15283" s="5" t="s">
        <v>2272</v>
      </c>
    </row>
    <row r="15284" spans="1:5" x14ac:dyDescent="0.25">
      <c r="A15284" s="5">
        <f>15276</f>
      </c>
      <c r="B15284" s="5" t="s">
        <v>14259</v>
      </c>
      <c r="C15284" s="5" t="s">
        <v>11</v>
      </c>
      <c r="D15284" s="5" t="s">
        <v>12</v>
      </c>
      <c r="E15284" s="5" t="s">
        <v>2272</v>
      </c>
    </row>
    <row r="15285" spans="1:5" x14ac:dyDescent="0.25">
      <c r="A15285" s="5">
        <f>15277</f>
      </c>
      <c r="B15285" s="5" t="s">
        <v>14260</v>
      </c>
      <c r="C15285" s="5" t="s">
        <v>11</v>
      </c>
      <c r="D15285" s="5" t="s">
        <v>12</v>
      </c>
      <c r="E15285" s="5" t="s">
        <v>2272</v>
      </c>
    </row>
    <row r="15286" spans="1:5" x14ac:dyDescent="0.25">
      <c r="A15286" s="5">
        <f>15278</f>
      </c>
      <c r="B15286" s="5" t="s">
        <v>14261</v>
      </c>
      <c r="C15286" s="5" t="s">
        <v>11</v>
      </c>
      <c r="D15286" s="5" t="s">
        <v>12</v>
      </c>
      <c r="E15286" s="5" t="s">
        <v>2272</v>
      </c>
    </row>
    <row r="15287" spans="1:5" x14ac:dyDescent="0.25">
      <c r="A15287" s="5">
        <f>15279</f>
      </c>
      <c r="B15287" s="5" t="s">
        <v>14262</v>
      </c>
      <c r="C15287" s="5" t="s">
        <v>11</v>
      </c>
      <c r="D15287" s="5" t="s">
        <v>12</v>
      </c>
      <c r="E15287" s="5" t="s">
        <v>2272</v>
      </c>
    </row>
    <row r="15288" spans="1:5" x14ac:dyDescent="0.25">
      <c r="A15288" s="5">
        <f>15280</f>
      </c>
      <c r="B15288" s="5" t="s">
        <v>14263</v>
      </c>
      <c r="C15288" s="5" t="s">
        <v>11</v>
      </c>
      <c r="D15288" s="5" t="s">
        <v>12</v>
      </c>
      <c r="E15288" s="5" t="s">
        <v>2272</v>
      </c>
    </row>
    <row r="15289" spans="1:5" x14ac:dyDescent="0.25">
      <c r="A15289" s="5">
        <f>15281</f>
      </c>
      <c r="B15289" s="5" t="s">
        <v>14264</v>
      </c>
      <c r="C15289" s="5" t="s">
        <v>11</v>
      </c>
      <c r="D15289" s="5" t="s">
        <v>12</v>
      </c>
      <c r="E15289" s="5" t="s">
        <v>2272</v>
      </c>
    </row>
    <row r="15290" spans="1:5" x14ac:dyDescent="0.25">
      <c r="A15290" s="5">
        <f>15282</f>
      </c>
      <c r="B15290" s="5" t="s">
        <v>14265</v>
      </c>
      <c r="C15290" s="5" t="s">
        <v>11</v>
      </c>
      <c r="D15290" s="5" t="s">
        <v>12</v>
      </c>
      <c r="E15290" s="5" t="s">
        <v>2272</v>
      </c>
    </row>
    <row r="15291" spans="1:5" x14ac:dyDescent="0.25">
      <c r="A15291" s="5">
        <f>15283</f>
      </c>
      <c r="B15291" s="5" t="s">
        <v>14266</v>
      </c>
      <c r="C15291" s="5" t="s">
        <v>11</v>
      </c>
      <c r="D15291" s="5" t="s">
        <v>12</v>
      </c>
      <c r="E15291" s="5" t="s">
        <v>2272</v>
      </c>
    </row>
    <row r="15292" spans="1:5" x14ac:dyDescent="0.25">
      <c r="A15292" s="5">
        <f>15284</f>
      </c>
      <c r="B15292" s="5" t="s">
        <v>14267</v>
      </c>
      <c r="C15292" s="5" t="s">
        <v>11</v>
      </c>
      <c r="D15292" s="5" t="s">
        <v>12</v>
      </c>
      <c r="E15292" s="5" t="s">
        <v>2272</v>
      </c>
    </row>
    <row r="15293" spans="1:5" x14ac:dyDescent="0.25">
      <c r="A15293" s="5">
        <f>15285</f>
      </c>
      <c r="B15293" s="5" t="s">
        <v>14268</v>
      </c>
      <c r="C15293" s="5" t="s">
        <v>11</v>
      </c>
      <c r="D15293" s="5" t="s">
        <v>12</v>
      </c>
      <c r="E15293" s="5" t="s">
        <v>2272</v>
      </c>
    </row>
    <row r="15294" spans="1:5" x14ac:dyDescent="0.25">
      <c r="A15294" s="5">
        <f>15286</f>
      </c>
      <c r="B15294" s="5" t="s">
        <v>14269</v>
      </c>
      <c r="C15294" s="5" t="s">
        <v>11</v>
      </c>
      <c r="D15294" s="5" t="s">
        <v>12</v>
      </c>
      <c r="E15294" s="5" t="s">
        <v>2272</v>
      </c>
    </row>
    <row r="15295" spans="1:5" x14ac:dyDescent="0.25">
      <c r="A15295" s="5">
        <f>15287</f>
      </c>
      <c r="B15295" s="5" t="s">
        <v>14270</v>
      </c>
      <c r="C15295" s="5" t="s">
        <v>11</v>
      </c>
      <c r="D15295" s="5" t="s">
        <v>12</v>
      </c>
      <c r="E15295" s="5" t="s">
        <v>2272</v>
      </c>
    </row>
    <row r="15296" spans="1:5" x14ac:dyDescent="0.25">
      <c r="A15296" s="5">
        <f>15288</f>
      </c>
      <c r="B15296" s="5" t="s">
        <v>14271</v>
      </c>
      <c r="C15296" s="5" t="s">
        <v>11</v>
      </c>
      <c r="D15296" s="5" t="s">
        <v>12</v>
      </c>
      <c r="E15296" s="5" t="s">
        <v>2272</v>
      </c>
    </row>
    <row r="15297" spans="1:5" x14ac:dyDescent="0.25">
      <c r="A15297" s="5">
        <f>15289</f>
      </c>
      <c r="B15297" s="5" t="s">
        <v>14272</v>
      </c>
      <c r="C15297" s="5" t="s">
        <v>11</v>
      </c>
      <c r="D15297" s="5" t="s">
        <v>12</v>
      </c>
      <c r="E15297" s="5" t="s">
        <v>2272</v>
      </c>
    </row>
    <row r="15298" spans="1:5" x14ac:dyDescent="0.25">
      <c r="A15298" s="5">
        <f>15290</f>
      </c>
      <c r="B15298" s="5" t="s">
        <v>14273</v>
      </c>
      <c r="C15298" s="5" t="s">
        <v>11</v>
      </c>
      <c r="D15298" s="5" t="s">
        <v>12</v>
      </c>
      <c r="E15298" s="5" t="s">
        <v>2272</v>
      </c>
    </row>
    <row r="15299" spans="1:5" x14ac:dyDescent="0.25">
      <c r="A15299" s="5">
        <f>15291</f>
      </c>
      <c r="B15299" s="5" t="s">
        <v>14274</v>
      </c>
      <c r="C15299" s="5" t="s">
        <v>11</v>
      </c>
      <c r="D15299" s="5" t="s">
        <v>12</v>
      </c>
      <c r="E15299" s="5" t="s">
        <v>2272</v>
      </c>
    </row>
    <row r="15300" spans="1:5" x14ac:dyDescent="0.25">
      <c r="A15300" s="5">
        <f>15292</f>
      </c>
      <c r="B15300" s="5" t="s">
        <v>14275</v>
      </c>
      <c r="C15300" s="5" t="s">
        <v>11</v>
      </c>
      <c r="D15300" s="5" t="s">
        <v>12</v>
      </c>
      <c r="E15300" s="5" t="s">
        <v>2272</v>
      </c>
    </row>
    <row r="15301" spans="1:5" x14ac:dyDescent="0.25">
      <c r="A15301" s="5">
        <f>15293</f>
      </c>
      <c r="B15301" s="5" t="s">
        <v>14276</v>
      </c>
      <c r="C15301" s="5" t="s">
        <v>11</v>
      </c>
      <c r="D15301" s="5" t="s">
        <v>12</v>
      </c>
      <c r="E15301" s="5" t="s">
        <v>2272</v>
      </c>
    </row>
    <row r="15302" spans="1:5" x14ac:dyDescent="0.25">
      <c r="A15302" s="5">
        <f>15294</f>
      </c>
      <c r="B15302" s="5" t="s">
        <v>14277</v>
      </c>
      <c r="C15302" s="5" t="s">
        <v>11</v>
      </c>
      <c r="D15302" s="5" t="s">
        <v>12</v>
      </c>
      <c r="E15302" s="5" t="s">
        <v>2272</v>
      </c>
    </row>
    <row r="15303" spans="1:5" x14ac:dyDescent="0.25">
      <c r="A15303" s="5">
        <f>15295</f>
      </c>
      <c r="B15303" s="5" t="s">
        <v>14278</v>
      </c>
      <c r="C15303" s="5" t="s">
        <v>11</v>
      </c>
      <c r="D15303" s="5" t="s">
        <v>12</v>
      </c>
      <c r="E15303" s="5" t="s">
        <v>2272</v>
      </c>
    </row>
    <row r="15304" spans="1:5" x14ac:dyDescent="0.25">
      <c r="A15304" s="5">
        <f>15296</f>
      </c>
      <c r="B15304" s="5" t="s">
        <v>14279</v>
      </c>
      <c r="C15304" s="5" t="s">
        <v>11</v>
      </c>
      <c r="D15304" s="5" t="s">
        <v>12</v>
      </c>
      <c r="E15304" s="5" t="s">
        <v>2272</v>
      </c>
    </row>
    <row r="15305" spans="1:5" x14ac:dyDescent="0.25">
      <c r="A15305" s="5">
        <f>15297</f>
      </c>
      <c r="B15305" s="5" t="s">
        <v>14280</v>
      </c>
      <c r="C15305" s="5" t="s">
        <v>11</v>
      </c>
      <c r="D15305" s="5" t="s">
        <v>12</v>
      </c>
      <c r="E15305" s="5" t="s">
        <v>2272</v>
      </c>
    </row>
    <row r="15306" spans="1:5" x14ac:dyDescent="0.25">
      <c r="A15306" s="5">
        <f>15298</f>
      </c>
      <c r="B15306" s="5" t="s">
        <v>14281</v>
      </c>
      <c r="C15306" s="5" t="s">
        <v>11</v>
      </c>
      <c r="D15306" s="5" t="s">
        <v>12</v>
      </c>
      <c r="E15306" s="5" t="s">
        <v>2272</v>
      </c>
    </row>
    <row r="15307" spans="1:5" x14ac:dyDescent="0.25">
      <c r="A15307" s="5">
        <f>15299</f>
      </c>
      <c r="B15307" s="5" t="s">
        <v>14282</v>
      </c>
      <c r="C15307" s="5" t="s">
        <v>11</v>
      </c>
      <c r="D15307" s="5" t="s">
        <v>12</v>
      </c>
      <c r="E15307" s="5" t="s">
        <v>2272</v>
      </c>
    </row>
    <row r="15308" spans="1:5" x14ac:dyDescent="0.25">
      <c r="A15308" s="5">
        <f>15300</f>
      </c>
      <c r="B15308" s="5" t="s">
        <v>14283</v>
      </c>
      <c r="C15308" s="5" t="s">
        <v>11</v>
      </c>
      <c r="D15308" s="5" t="s">
        <v>12</v>
      </c>
      <c r="E15308" s="5" t="s">
        <v>2272</v>
      </c>
    </row>
    <row r="15309" spans="1:5" x14ac:dyDescent="0.25">
      <c r="A15309" s="5">
        <f>15301</f>
      </c>
      <c r="B15309" s="5" t="s">
        <v>14284</v>
      </c>
      <c r="C15309" s="5" t="s">
        <v>11</v>
      </c>
      <c r="D15309" s="5" t="s">
        <v>12</v>
      </c>
      <c r="E15309" s="5" t="s">
        <v>2272</v>
      </c>
    </row>
    <row r="15310" spans="1:5" x14ac:dyDescent="0.25">
      <c r="A15310" s="5">
        <f>15302</f>
      </c>
      <c r="B15310" s="5" t="s">
        <v>14285</v>
      </c>
      <c r="C15310" s="5" t="s">
        <v>11</v>
      </c>
      <c r="D15310" s="5" t="s">
        <v>12</v>
      </c>
      <c r="E15310" s="5" t="s">
        <v>2272</v>
      </c>
    </row>
    <row r="15311" spans="1:5" x14ac:dyDescent="0.25">
      <c r="A15311" s="5">
        <f>15303</f>
      </c>
      <c r="B15311" s="5" t="s">
        <v>14286</v>
      </c>
      <c r="C15311" s="5" t="s">
        <v>11</v>
      </c>
      <c r="D15311" s="5" t="s">
        <v>12</v>
      </c>
      <c r="E15311" s="5" t="s">
        <v>2272</v>
      </c>
    </row>
    <row r="15312" spans="1:5" x14ac:dyDescent="0.25">
      <c r="A15312" s="5">
        <f>15304</f>
      </c>
      <c r="B15312" s="5" t="s">
        <v>14287</v>
      </c>
      <c r="C15312" s="5" t="s">
        <v>11</v>
      </c>
      <c r="D15312" s="5" t="s">
        <v>12</v>
      </c>
      <c r="E15312" s="5" t="s">
        <v>2272</v>
      </c>
    </row>
    <row r="15313" spans="1:5" x14ac:dyDescent="0.25">
      <c r="A15313" s="5">
        <f>15305</f>
      </c>
      <c r="B15313" s="5" t="s">
        <v>14288</v>
      </c>
      <c r="C15313" s="5" t="s">
        <v>11</v>
      </c>
      <c r="D15313" s="5" t="s">
        <v>12</v>
      </c>
      <c r="E15313" s="5" t="s">
        <v>2272</v>
      </c>
    </row>
    <row r="15314" spans="1:5" x14ac:dyDescent="0.25">
      <c r="A15314" s="5">
        <f>15306</f>
      </c>
      <c r="B15314" s="5" t="s">
        <v>14289</v>
      </c>
      <c r="C15314" s="5" t="s">
        <v>11</v>
      </c>
      <c r="D15314" s="5" t="s">
        <v>12</v>
      </c>
      <c r="E15314" s="5" t="s">
        <v>2272</v>
      </c>
    </row>
    <row r="15315" spans="1:5" x14ac:dyDescent="0.25">
      <c r="A15315" s="5">
        <f>15307</f>
      </c>
      <c r="B15315" s="5" t="s">
        <v>14290</v>
      </c>
      <c r="C15315" s="5" t="s">
        <v>11</v>
      </c>
      <c r="D15315" s="5" t="s">
        <v>12</v>
      </c>
      <c r="E15315" s="5" t="s">
        <v>2272</v>
      </c>
    </row>
    <row r="15316" spans="1:5" x14ac:dyDescent="0.25">
      <c r="A15316" s="5">
        <f>15308</f>
      </c>
      <c r="B15316" s="5" t="s">
        <v>14291</v>
      </c>
      <c r="C15316" s="5" t="s">
        <v>11</v>
      </c>
      <c r="D15316" s="5" t="s">
        <v>12</v>
      </c>
      <c r="E15316" s="5" t="s">
        <v>2272</v>
      </c>
    </row>
    <row r="15317" spans="1:5" x14ac:dyDescent="0.25">
      <c r="A15317" s="5">
        <f>15309</f>
      </c>
      <c r="B15317" s="5" t="s">
        <v>14292</v>
      </c>
      <c r="C15317" s="5" t="s">
        <v>11</v>
      </c>
      <c r="D15317" s="5" t="s">
        <v>12</v>
      </c>
      <c r="E15317" s="5" t="s">
        <v>2272</v>
      </c>
    </row>
    <row r="15318" spans="1:5" x14ac:dyDescent="0.25">
      <c r="A15318" s="5">
        <f>15310</f>
      </c>
      <c r="B15318" s="5" t="s">
        <v>14293</v>
      </c>
      <c r="C15318" s="5" t="s">
        <v>11</v>
      </c>
      <c r="D15318" s="5" t="s">
        <v>12</v>
      </c>
      <c r="E15318" s="5" t="s">
        <v>2272</v>
      </c>
    </row>
    <row r="15319" spans="1:5" x14ac:dyDescent="0.25">
      <c r="A15319" s="5">
        <f>15311</f>
      </c>
      <c r="B15319" s="5" t="s">
        <v>14294</v>
      </c>
      <c r="C15319" s="5" t="s">
        <v>11</v>
      </c>
      <c r="D15319" s="5" t="s">
        <v>12</v>
      </c>
      <c r="E15319" s="5" t="s">
        <v>2272</v>
      </c>
    </row>
    <row r="15320" spans="1:5" x14ac:dyDescent="0.25">
      <c r="A15320" s="5">
        <f>15312</f>
      </c>
      <c r="B15320" s="5" t="s">
        <v>14295</v>
      </c>
      <c r="C15320" s="5" t="s">
        <v>11</v>
      </c>
      <c r="D15320" s="5" t="s">
        <v>12</v>
      </c>
      <c r="E15320" s="5" t="s">
        <v>2272</v>
      </c>
    </row>
    <row r="15321" spans="1:5" x14ac:dyDescent="0.25">
      <c r="A15321" s="5">
        <f>15313</f>
      </c>
      <c r="B15321" s="5" t="s">
        <v>14296</v>
      </c>
      <c r="C15321" s="5" t="s">
        <v>11</v>
      </c>
      <c r="D15321" s="5" t="s">
        <v>12</v>
      </c>
      <c r="E15321" s="5" t="s">
        <v>2272</v>
      </c>
    </row>
    <row r="15322" spans="1:5" x14ac:dyDescent="0.25">
      <c r="A15322" s="5">
        <f>15314</f>
      </c>
      <c r="B15322" s="5" t="s">
        <v>14297</v>
      </c>
      <c r="C15322" s="5" t="s">
        <v>11</v>
      </c>
      <c r="D15322" s="5" t="s">
        <v>12</v>
      </c>
      <c r="E15322" s="5" t="s">
        <v>2272</v>
      </c>
    </row>
    <row r="15323" spans="1:5" x14ac:dyDescent="0.25">
      <c r="A15323" s="5">
        <f>15315</f>
      </c>
      <c r="B15323" s="5" t="s">
        <v>14298</v>
      </c>
      <c r="C15323" s="5" t="s">
        <v>11</v>
      </c>
      <c r="D15323" s="5" t="s">
        <v>12</v>
      </c>
      <c r="E15323" s="5" t="s">
        <v>2272</v>
      </c>
    </row>
    <row r="15324" spans="1:5" x14ac:dyDescent="0.25">
      <c r="A15324" s="5">
        <f>15316</f>
      </c>
      <c r="B15324" s="5" t="s">
        <v>14299</v>
      </c>
      <c r="C15324" s="5" t="s">
        <v>11</v>
      </c>
      <c r="D15324" s="5" t="s">
        <v>12</v>
      </c>
      <c r="E15324" s="5" t="s">
        <v>2272</v>
      </c>
    </row>
    <row r="15325" spans="1:5" x14ac:dyDescent="0.25">
      <c r="A15325" s="5">
        <f>15317</f>
      </c>
      <c r="B15325" s="5" t="s">
        <v>14300</v>
      </c>
      <c r="C15325" s="5" t="s">
        <v>11</v>
      </c>
      <c r="D15325" s="5" t="s">
        <v>12</v>
      </c>
      <c r="E15325" s="5" t="s">
        <v>2272</v>
      </c>
    </row>
    <row r="15326" spans="1:5" x14ac:dyDescent="0.25">
      <c r="A15326" s="5">
        <f>15318</f>
      </c>
      <c r="B15326" s="5" t="s">
        <v>14301</v>
      </c>
      <c r="C15326" s="5" t="s">
        <v>11</v>
      </c>
      <c r="D15326" s="5" t="s">
        <v>12</v>
      </c>
      <c r="E15326" s="5" t="s">
        <v>2272</v>
      </c>
    </row>
    <row r="15327" spans="1:5" x14ac:dyDescent="0.25">
      <c r="A15327" s="5">
        <f>15319</f>
      </c>
      <c r="B15327" s="5" t="s">
        <v>14302</v>
      </c>
      <c r="C15327" s="5" t="s">
        <v>11</v>
      </c>
      <c r="D15327" s="5" t="s">
        <v>12</v>
      </c>
      <c r="E15327" s="5" t="s">
        <v>2272</v>
      </c>
    </row>
    <row r="15328" spans="1:5" x14ac:dyDescent="0.25">
      <c r="A15328" s="5">
        <f>15320</f>
      </c>
      <c r="B15328" s="5" t="s">
        <v>14303</v>
      </c>
      <c r="C15328" s="5" t="s">
        <v>11</v>
      </c>
      <c r="D15328" s="5" t="s">
        <v>12</v>
      </c>
      <c r="E15328" s="5" t="s">
        <v>2272</v>
      </c>
    </row>
    <row r="15329" spans="1:5" x14ac:dyDescent="0.25">
      <c r="A15329" s="5">
        <f>15321</f>
      </c>
      <c r="B15329" s="5" t="s">
        <v>14304</v>
      </c>
      <c r="C15329" s="5" t="s">
        <v>11</v>
      </c>
      <c r="D15329" s="5" t="s">
        <v>12</v>
      </c>
      <c r="E15329" s="5" t="s">
        <v>2272</v>
      </c>
    </row>
    <row r="15330" spans="1:5" x14ac:dyDescent="0.25">
      <c r="A15330" s="5">
        <f>15322</f>
      </c>
      <c r="B15330" s="5" t="s">
        <v>14305</v>
      </c>
      <c r="C15330" s="5" t="s">
        <v>11</v>
      </c>
      <c r="D15330" s="5" t="s">
        <v>12</v>
      </c>
      <c r="E15330" s="5" t="s">
        <v>2272</v>
      </c>
    </row>
    <row r="15331" spans="1:5" x14ac:dyDescent="0.25">
      <c r="A15331" s="5">
        <f>15323</f>
      </c>
      <c r="B15331" s="5" t="s">
        <v>14306</v>
      </c>
      <c r="C15331" s="5" t="s">
        <v>11</v>
      </c>
      <c r="D15331" s="5" t="s">
        <v>12</v>
      </c>
      <c r="E15331" s="5" t="s">
        <v>2272</v>
      </c>
    </row>
    <row r="15332" spans="1:5" x14ac:dyDescent="0.25">
      <c r="A15332" s="5">
        <f>15324</f>
      </c>
      <c r="B15332" s="5" t="s">
        <v>14307</v>
      </c>
      <c r="C15332" s="5" t="s">
        <v>11</v>
      </c>
      <c r="D15332" s="5" t="s">
        <v>12</v>
      </c>
      <c r="E15332" s="5" t="s">
        <v>2272</v>
      </c>
    </row>
    <row r="15333" spans="1:5" x14ac:dyDescent="0.25">
      <c r="A15333" s="5">
        <f>15325</f>
      </c>
      <c r="B15333" s="5" t="s">
        <v>14308</v>
      </c>
      <c r="C15333" s="5" t="s">
        <v>11</v>
      </c>
      <c r="D15333" s="5" t="s">
        <v>12</v>
      </c>
      <c r="E15333" s="5" t="s">
        <v>2272</v>
      </c>
    </row>
    <row r="15334" spans="1:5" x14ac:dyDescent="0.25">
      <c r="A15334" s="5">
        <f>15326</f>
      </c>
      <c r="B15334" s="5" t="s">
        <v>14309</v>
      </c>
      <c r="C15334" s="5" t="s">
        <v>11</v>
      </c>
      <c r="D15334" s="5" t="s">
        <v>12</v>
      </c>
      <c r="E15334" s="5" t="s">
        <v>2272</v>
      </c>
    </row>
    <row r="15335" spans="1:5" x14ac:dyDescent="0.25">
      <c r="A15335" s="5">
        <f>15327</f>
      </c>
      <c r="B15335" s="5" t="s">
        <v>14310</v>
      </c>
      <c r="C15335" s="5" t="s">
        <v>11</v>
      </c>
      <c r="D15335" s="5" t="s">
        <v>12</v>
      </c>
      <c r="E15335" s="5" t="s">
        <v>2272</v>
      </c>
    </row>
    <row r="15336" spans="1:5" x14ac:dyDescent="0.25">
      <c r="A15336" s="5">
        <f>15328</f>
      </c>
      <c r="B15336" s="5" t="s">
        <v>14311</v>
      </c>
      <c r="C15336" s="5" t="s">
        <v>11</v>
      </c>
      <c r="D15336" s="5" t="s">
        <v>12</v>
      </c>
      <c r="E15336" s="5" t="s">
        <v>2272</v>
      </c>
    </row>
    <row r="15337" spans="1:5" x14ac:dyDescent="0.25">
      <c r="A15337" s="5">
        <f>15329</f>
      </c>
      <c r="B15337" s="5" t="s">
        <v>14312</v>
      </c>
      <c r="C15337" s="5" t="s">
        <v>11</v>
      </c>
      <c r="D15337" s="5" t="s">
        <v>12</v>
      </c>
      <c r="E15337" s="5" t="s">
        <v>2272</v>
      </c>
    </row>
    <row r="15338" spans="1:5" x14ac:dyDescent="0.25">
      <c r="A15338" s="5">
        <f>15330</f>
      </c>
      <c r="B15338" s="5" t="s">
        <v>14313</v>
      </c>
      <c r="C15338" s="5" t="s">
        <v>11</v>
      </c>
      <c r="D15338" s="5" t="s">
        <v>12</v>
      </c>
      <c r="E15338" s="5" t="s">
        <v>2272</v>
      </c>
    </row>
    <row r="15339" spans="1:5" x14ac:dyDescent="0.25">
      <c r="A15339" s="5">
        <f>15331</f>
      </c>
      <c r="B15339" s="5" t="s">
        <v>14314</v>
      </c>
      <c r="C15339" s="5" t="s">
        <v>11</v>
      </c>
      <c r="D15339" s="5" t="s">
        <v>12</v>
      </c>
      <c r="E15339" s="5" t="s">
        <v>2272</v>
      </c>
    </row>
    <row r="15340" spans="1:5" x14ac:dyDescent="0.25">
      <c r="A15340" s="5">
        <f>15332</f>
      </c>
      <c r="B15340" s="5" t="s">
        <v>14315</v>
      </c>
      <c r="C15340" s="5" t="s">
        <v>11</v>
      </c>
      <c r="D15340" s="5" t="s">
        <v>12</v>
      </c>
      <c r="E15340" s="5" t="s">
        <v>2272</v>
      </c>
    </row>
    <row r="15341" spans="1:5" x14ac:dyDescent="0.25">
      <c r="A15341" s="5">
        <f>15333</f>
      </c>
      <c r="B15341" s="5" t="s">
        <v>14316</v>
      </c>
      <c r="C15341" s="5" t="s">
        <v>11</v>
      </c>
      <c r="D15341" s="5" t="s">
        <v>12</v>
      </c>
      <c r="E15341" s="5" t="s">
        <v>2272</v>
      </c>
    </row>
    <row r="15342" spans="1:5" x14ac:dyDescent="0.25">
      <c r="A15342" s="5">
        <f>15334</f>
      </c>
      <c r="B15342" s="5" t="s">
        <v>14317</v>
      </c>
      <c r="C15342" s="5" t="s">
        <v>11</v>
      </c>
      <c r="D15342" s="5" t="s">
        <v>12</v>
      </c>
      <c r="E15342" s="5" t="s">
        <v>2272</v>
      </c>
    </row>
    <row r="15343" spans="1:5" x14ac:dyDescent="0.25">
      <c r="A15343" s="5">
        <f>15335</f>
      </c>
      <c r="B15343" s="5" t="s">
        <v>14318</v>
      </c>
      <c r="C15343" s="5" t="s">
        <v>11</v>
      </c>
      <c r="D15343" s="5" t="s">
        <v>12</v>
      </c>
      <c r="E15343" s="5" t="s">
        <v>2272</v>
      </c>
    </row>
    <row r="15344" spans="1:5" x14ac:dyDescent="0.25">
      <c r="A15344" s="5">
        <f>15336</f>
      </c>
      <c r="B15344" s="5" t="s">
        <v>14319</v>
      </c>
      <c r="C15344" s="5" t="s">
        <v>11</v>
      </c>
      <c r="D15344" s="5" t="s">
        <v>12</v>
      </c>
      <c r="E15344" s="5" t="s">
        <v>2272</v>
      </c>
    </row>
    <row r="15345" spans="1:5" x14ac:dyDescent="0.25">
      <c r="A15345" s="5">
        <f>15337</f>
      </c>
      <c r="B15345" s="5" t="s">
        <v>14320</v>
      </c>
      <c r="C15345" s="5" t="s">
        <v>11</v>
      </c>
      <c r="D15345" s="5" t="s">
        <v>12</v>
      </c>
      <c r="E15345" s="5" t="s">
        <v>2272</v>
      </c>
    </row>
    <row r="15346" spans="1:5" x14ac:dyDescent="0.25">
      <c r="A15346" s="5">
        <f>15338</f>
      </c>
      <c r="B15346" s="5" t="s">
        <v>14321</v>
      </c>
      <c r="C15346" s="5" t="s">
        <v>11</v>
      </c>
      <c r="D15346" s="5" t="s">
        <v>12</v>
      </c>
      <c r="E15346" s="5" t="s">
        <v>2272</v>
      </c>
    </row>
    <row r="15347" spans="1:5" x14ac:dyDescent="0.25">
      <c r="A15347" s="5">
        <f>15339</f>
      </c>
      <c r="B15347" s="5" t="s">
        <v>14322</v>
      </c>
      <c r="C15347" s="5" t="s">
        <v>11</v>
      </c>
      <c r="D15347" s="5" t="s">
        <v>12</v>
      </c>
      <c r="E15347" s="5" t="s">
        <v>2272</v>
      </c>
    </row>
    <row r="15348" spans="1:5" x14ac:dyDescent="0.25">
      <c r="A15348" s="5">
        <f>15340</f>
      </c>
      <c r="B15348" s="5" t="s">
        <v>14323</v>
      </c>
      <c r="C15348" s="5" t="s">
        <v>11</v>
      </c>
      <c r="D15348" s="5" t="s">
        <v>12</v>
      </c>
      <c r="E15348" s="5" t="s">
        <v>2272</v>
      </c>
    </row>
    <row r="15349" spans="1:5" x14ac:dyDescent="0.25">
      <c r="A15349" s="5">
        <f>15341</f>
      </c>
      <c r="B15349" s="5" t="s">
        <v>14324</v>
      </c>
      <c r="C15349" s="5" t="s">
        <v>11</v>
      </c>
      <c r="D15349" s="5" t="s">
        <v>12</v>
      </c>
      <c r="E15349" s="5" t="s">
        <v>2272</v>
      </c>
    </row>
    <row r="15350" spans="1:5" x14ac:dyDescent="0.25">
      <c r="A15350" s="5">
        <f>15342</f>
      </c>
      <c r="B15350" s="5" t="s">
        <v>14325</v>
      </c>
      <c r="C15350" s="5" t="s">
        <v>11</v>
      </c>
      <c r="D15350" s="5" t="s">
        <v>12</v>
      </c>
      <c r="E15350" s="5" t="s">
        <v>2272</v>
      </c>
    </row>
    <row r="15351" spans="1:5" x14ac:dyDescent="0.25">
      <c r="A15351" s="5">
        <f>15343</f>
      </c>
      <c r="B15351" s="5" t="s">
        <v>14326</v>
      </c>
      <c r="C15351" s="5" t="s">
        <v>11</v>
      </c>
      <c r="D15351" s="5" t="s">
        <v>12</v>
      </c>
      <c r="E15351" s="5" t="s">
        <v>2272</v>
      </c>
    </row>
    <row r="15352" spans="1:5" x14ac:dyDescent="0.25">
      <c r="A15352" s="5">
        <f>15344</f>
      </c>
      <c r="B15352" s="5" t="s">
        <v>14327</v>
      </c>
      <c r="C15352" s="5" t="s">
        <v>11</v>
      </c>
      <c r="D15352" s="5" t="s">
        <v>12</v>
      </c>
      <c r="E15352" s="5" t="s">
        <v>2272</v>
      </c>
    </row>
    <row r="15353" spans="1:5" x14ac:dyDescent="0.25">
      <c r="A15353" s="5">
        <f>15345</f>
      </c>
      <c r="B15353" s="5" t="s">
        <v>14328</v>
      </c>
      <c r="C15353" s="5" t="s">
        <v>11</v>
      </c>
      <c r="D15353" s="5" t="s">
        <v>12</v>
      </c>
      <c r="E15353" s="5" t="s">
        <v>2272</v>
      </c>
    </row>
    <row r="15354" spans="1:5" x14ac:dyDescent="0.25">
      <c r="A15354" s="5">
        <f>15346</f>
      </c>
      <c r="B15354" s="5" t="s">
        <v>14329</v>
      </c>
      <c r="C15354" s="5" t="s">
        <v>11</v>
      </c>
      <c r="D15354" s="5" t="s">
        <v>12</v>
      </c>
      <c r="E15354" s="5" t="s">
        <v>2272</v>
      </c>
    </row>
    <row r="15355" spans="1:5" x14ac:dyDescent="0.25">
      <c r="A15355" s="5">
        <f>15347</f>
      </c>
      <c r="B15355" s="5" t="s">
        <v>14330</v>
      </c>
      <c r="C15355" s="5" t="s">
        <v>11</v>
      </c>
      <c r="D15355" s="5" t="s">
        <v>12</v>
      </c>
      <c r="E15355" s="5" t="s">
        <v>2272</v>
      </c>
    </row>
    <row r="15356" spans="1:5" x14ac:dyDescent="0.25">
      <c r="A15356" s="5">
        <f>15348</f>
      </c>
      <c r="B15356" s="5" t="s">
        <v>14331</v>
      </c>
      <c r="C15356" s="5" t="s">
        <v>11</v>
      </c>
      <c r="D15356" s="5" t="s">
        <v>12</v>
      </c>
      <c r="E15356" s="5" t="s">
        <v>2272</v>
      </c>
    </row>
    <row r="15357" spans="1:5" x14ac:dyDescent="0.25">
      <c r="A15357" s="5">
        <f>15349</f>
      </c>
      <c r="B15357" s="5" t="s">
        <v>14332</v>
      </c>
      <c r="C15357" s="5" t="s">
        <v>11</v>
      </c>
      <c r="D15357" s="5" t="s">
        <v>12</v>
      </c>
      <c r="E15357" s="5" t="s">
        <v>2272</v>
      </c>
    </row>
    <row r="15358" spans="1:5" x14ac:dyDescent="0.25">
      <c r="A15358" s="5">
        <f>15350</f>
      </c>
      <c r="B15358" s="5" t="s">
        <v>14333</v>
      </c>
      <c r="C15358" s="5" t="s">
        <v>11</v>
      </c>
      <c r="D15358" s="5" t="s">
        <v>12</v>
      </c>
      <c r="E15358" s="5" t="s">
        <v>2272</v>
      </c>
    </row>
    <row r="15359" spans="1:5" x14ac:dyDescent="0.25">
      <c r="A15359" s="5">
        <f>15351</f>
      </c>
      <c r="B15359" s="5" t="s">
        <v>14334</v>
      </c>
      <c r="C15359" s="5" t="s">
        <v>11</v>
      </c>
      <c r="D15359" s="5" t="s">
        <v>12</v>
      </c>
      <c r="E15359" s="5" t="s">
        <v>2272</v>
      </c>
    </row>
    <row r="15360" spans="1:5" x14ac:dyDescent="0.25">
      <c r="A15360" s="5">
        <f>15352</f>
      </c>
      <c r="B15360" s="5" t="s">
        <v>14335</v>
      </c>
      <c r="C15360" s="5" t="s">
        <v>11</v>
      </c>
      <c r="D15360" s="5" t="s">
        <v>12</v>
      </c>
      <c r="E15360" s="5" t="s">
        <v>2272</v>
      </c>
    </row>
    <row r="15361" spans="1:5" x14ac:dyDescent="0.25">
      <c r="A15361" s="5">
        <f>15353</f>
      </c>
      <c r="B15361" s="5" t="s">
        <v>14336</v>
      </c>
      <c r="C15361" s="5" t="s">
        <v>11</v>
      </c>
      <c r="D15361" s="5" t="s">
        <v>12</v>
      </c>
      <c r="E15361" s="5" t="s">
        <v>2272</v>
      </c>
    </row>
    <row r="15362" spans="1:5" x14ac:dyDescent="0.25">
      <c r="A15362" s="5">
        <f>15354</f>
      </c>
      <c r="B15362" s="5" t="s">
        <v>14337</v>
      </c>
      <c r="C15362" s="5" t="s">
        <v>11</v>
      </c>
      <c r="D15362" s="5" t="s">
        <v>12</v>
      </c>
      <c r="E15362" s="5" t="s">
        <v>2272</v>
      </c>
    </row>
    <row r="15363" spans="1:5" x14ac:dyDescent="0.25">
      <c r="A15363" s="5">
        <f>15355</f>
      </c>
      <c r="B15363" s="5" t="s">
        <v>14338</v>
      </c>
      <c r="C15363" s="5" t="s">
        <v>11</v>
      </c>
      <c r="D15363" s="5" t="s">
        <v>12</v>
      </c>
      <c r="E15363" s="5" t="s">
        <v>2272</v>
      </c>
    </row>
    <row r="15364" spans="1:5" x14ac:dyDescent="0.25">
      <c r="A15364" s="5">
        <f>15356</f>
      </c>
      <c r="B15364" s="5" t="s">
        <v>14339</v>
      </c>
      <c r="C15364" s="5" t="s">
        <v>11</v>
      </c>
      <c r="D15364" s="5" t="s">
        <v>12</v>
      </c>
      <c r="E15364" s="5" t="s">
        <v>2272</v>
      </c>
    </row>
    <row r="15365" spans="1:5" x14ac:dyDescent="0.25">
      <c r="A15365" s="5">
        <f>15357</f>
      </c>
      <c r="B15365" s="5" t="s">
        <v>14340</v>
      </c>
      <c r="C15365" s="5" t="s">
        <v>11</v>
      </c>
      <c r="D15365" s="5" t="s">
        <v>12</v>
      </c>
      <c r="E15365" s="5" t="s">
        <v>2272</v>
      </c>
    </row>
    <row r="15366" spans="1:5" x14ac:dyDescent="0.25">
      <c r="A15366" s="5">
        <f>15358</f>
      </c>
      <c r="B15366" s="5" t="s">
        <v>14341</v>
      </c>
      <c r="C15366" s="5" t="s">
        <v>11</v>
      </c>
      <c r="D15366" s="5" t="s">
        <v>12</v>
      </c>
      <c r="E15366" s="5" t="s">
        <v>2272</v>
      </c>
    </row>
    <row r="15367" spans="1:5" x14ac:dyDescent="0.25">
      <c r="A15367" s="5">
        <f>15359</f>
      </c>
      <c r="B15367" s="5" t="s">
        <v>14342</v>
      </c>
      <c r="C15367" s="5" t="s">
        <v>11</v>
      </c>
      <c r="D15367" s="5" t="s">
        <v>12</v>
      </c>
      <c r="E15367" s="5" t="s">
        <v>2272</v>
      </c>
    </row>
    <row r="15368" spans="1:5" x14ac:dyDescent="0.25">
      <c r="A15368" s="5">
        <f>15360</f>
      </c>
      <c r="B15368" s="5" t="s">
        <v>14343</v>
      </c>
      <c r="C15368" s="5" t="s">
        <v>11</v>
      </c>
      <c r="D15368" s="5" t="s">
        <v>12</v>
      </c>
      <c r="E15368" s="5" t="s">
        <v>2272</v>
      </c>
    </row>
    <row r="15369" spans="1:5" x14ac:dyDescent="0.25">
      <c r="A15369" s="5">
        <f>15361</f>
      </c>
      <c r="B15369" s="5" t="s">
        <v>14344</v>
      </c>
      <c r="C15369" s="5" t="s">
        <v>11</v>
      </c>
      <c r="D15369" s="5" t="s">
        <v>12</v>
      </c>
      <c r="E15369" s="5" t="s">
        <v>2272</v>
      </c>
    </row>
    <row r="15370" spans="1:5" x14ac:dyDescent="0.25">
      <c r="A15370" s="5">
        <f>15362</f>
      </c>
      <c r="B15370" s="5" t="s">
        <v>14345</v>
      </c>
      <c r="C15370" s="5" t="s">
        <v>11</v>
      </c>
      <c r="D15370" s="5" t="s">
        <v>12</v>
      </c>
      <c r="E15370" s="5" t="s">
        <v>2272</v>
      </c>
    </row>
    <row r="15371" spans="1:5" x14ac:dyDescent="0.25">
      <c r="A15371" s="5">
        <f>15363</f>
      </c>
      <c r="B15371" s="5" t="s">
        <v>14346</v>
      </c>
      <c r="C15371" s="5" t="s">
        <v>11</v>
      </c>
      <c r="D15371" s="5" t="s">
        <v>12</v>
      </c>
      <c r="E15371" s="5" t="s">
        <v>2272</v>
      </c>
    </row>
    <row r="15372" spans="1:5" x14ac:dyDescent="0.25">
      <c r="A15372" s="5">
        <f>15364</f>
      </c>
      <c r="B15372" s="5" t="s">
        <v>14347</v>
      </c>
      <c r="C15372" s="5" t="s">
        <v>11</v>
      </c>
      <c r="D15372" s="5" t="s">
        <v>12</v>
      </c>
      <c r="E15372" s="5" t="s">
        <v>2272</v>
      </c>
    </row>
    <row r="15373" spans="1:5" x14ac:dyDescent="0.25">
      <c r="A15373" s="5">
        <f>15365</f>
      </c>
      <c r="B15373" s="5" t="s">
        <v>14348</v>
      </c>
      <c r="C15373" s="5" t="s">
        <v>11</v>
      </c>
      <c r="D15373" s="5" t="s">
        <v>12</v>
      </c>
      <c r="E15373" s="5" t="s">
        <v>2272</v>
      </c>
    </row>
    <row r="15374" spans="1:5" x14ac:dyDescent="0.25">
      <c r="A15374" s="5">
        <f>15366</f>
      </c>
      <c r="B15374" s="5" t="s">
        <v>14349</v>
      </c>
      <c r="C15374" s="5" t="s">
        <v>11</v>
      </c>
      <c r="D15374" s="5" t="s">
        <v>12</v>
      </c>
      <c r="E15374" s="5" t="s">
        <v>2272</v>
      </c>
    </row>
    <row r="15375" spans="1:5" x14ac:dyDescent="0.25">
      <c r="A15375" s="5">
        <f>15367</f>
      </c>
      <c r="B15375" s="5" t="s">
        <v>14350</v>
      </c>
      <c r="C15375" s="5" t="s">
        <v>11</v>
      </c>
      <c r="D15375" s="5" t="s">
        <v>12</v>
      </c>
      <c r="E15375" s="5" t="s">
        <v>2272</v>
      </c>
    </row>
    <row r="15376" spans="1:5" x14ac:dyDescent="0.25">
      <c r="A15376" s="5">
        <f>15368</f>
      </c>
      <c r="B15376" s="5" t="s">
        <v>14351</v>
      </c>
      <c r="C15376" s="5" t="s">
        <v>11</v>
      </c>
      <c r="D15376" s="5" t="s">
        <v>12</v>
      </c>
      <c r="E15376" s="5" t="s">
        <v>2272</v>
      </c>
    </row>
    <row r="15377" spans="1:5" x14ac:dyDescent="0.25">
      <c r="A15377" s="5">
        <f>15369</f>
      </c>
      <c r="B15377" s="5" t="s">
        <v>14352</v>
      </c>
      <c r="C15377" s="5" t="s">
        <v>11</v>
      </c>
      <c r="D15377" s="5" t="s">
        <v>12</v>
      </c>
      <c r="E15377" s="5" t="s">
        <v>2272</v>
      </c>
    </row>
    <row r="15378" spans="1:5" x14ac:dyDescent="0.25">
      <c r="A15378" s="5">
        <f>15370</f>
      </c>
      <c r="B15378" s="5" t="s">
        <v>14353</v>
      </c>
      <c r="C15378" s="5" t="s">
        <v>11</v>
      </c>
      <c r="D15378" s="5" t="s">
        <v>12</v>
      </c>
      <c r="E15378" s="5" t="s">
        <v>2272</v>
      </c>
    </row>
    <row r="15379" spans="1:5" x14ac:dyDescent="0.25">
      <c r="A15379" s="5">
        <f>15371</f>
      </c>
      <c r="B15379" s="5" t="s">
        <v>14354</v>
      </c>
      <c r="C15379" s="5" t="s">
        <v>11</v>
      </c>
      <c r="D15379" s="5" t="s">
        <v>12</v>
      </c>
      <c r="E15379" s="5" t="s">
        <v>2272</v>
      </c>
    </row>
    <row r="15380" spans="1:5" x14ac:dyDescent="0.25">
      <c r="A15380" s="5">
        <f>15372</f>
      </c>
      <c r="B15380" s="5" t="s">
        <v>14355</v>
      </c>
      <c r="C15380" s="5" t="s">
        <v>11</v>
      </c>
      <c r="D15380" s="5" t="s">
        <v>12</v>
      </c>
      <c r="E15380" s="5" t="s">
        <v>2272</v>
      </c>
    </row>
    <row r="15381" spans="1:5" x14ac:dyDescent="0.25">
      <c r="A15381" s="5">
        <f>15373</f>
      </c>
      <c r="B15381" s="5" t="s">
        <v>14356</v>
      </c>
      <c r="C15381" s="5" t="s">
        <v>11</v>
      </c>
      <c r="D15381" s="5" t="s">
        <v>12</v>
      </c>
      <c r="E15381" s="5" t="s">
        <v>2272</v>
      </c>
    </row>
    <row r="15382" spans="1:5" x14ac:dyDescent="0.25">
      <c r="A15382" s="5">
        <f>15374</f>
      </c>
      <c r="B15382" s="5" t="s">
        <v>14357</v>
      </c>
      <c r="C15382" s="5" t="s">
        <v>11</v>
      </c>
      <c r="D15382" s="5" t="s">
        <v>12</v>
      </c>
      <c r="E15382" s="5" t="s">
        <v>2272</v>
      </c>
    </row>
    <row r="15383" spans="1:5" x14ac:dyDescent="0.25">
      <c r="A15383" s="5">
        <f>15375</f>
      </c>
      <c r="B15383" s="5" t="s">
        <v>14358</v>
      </c>
      <c r="C15383" s="5" t="s">
        <v>11</v>
      </c>
      <c r="D15383" s="5" t="s">
        <v>12</v>
      </c>
      <c r="E15383" s="5" t="s">
        <v>2272</v>
      </c>
    </row>
    <row r="15384" spans="1:5" x14ac:dyDescent="0.25">
      <c r="A15384" s="5">
        <f>15376</f>
      </c>
      <c r="B15384" s="5" t="s">
        <v>14359</v>
      </c>
      <c r="C15384" s="5" t="s">
        <v>11</v>
      </c>
      <c r="D15384" s="5" t="s">
        <v>12</v>
      </c>
      <c r="E15384" s="5" t="s">
        <v>2272</v>
      </c>
    </row>
    <row r="15385" spans="1:5" x14ac:dyDescent="0.25">
      <c r="A15385" s="5">
        <f>15377</f>
      </c>
      <c r="B15385" s="5" t="s">
        <v>14360</v>
      </c>
      <c r="C15385" s="5" t="s">
        <v>11</v>
      </c>
      <c r="D15385" s="5" t="s">
        <v>12</v>
      </c>
      <c r="E15385" s="5" t="s">
        <v>2272</v>
      </c>
    </row>
    <row r="15386" spans="1:5" x14ac:dyDescent="0.25">
      <c r="A15386" s="5">
        <f>15378</f>
      </c>
      <c r="B15386" s="5" t="s">
        <v>14361</v>
      </c>
      <c r="C15386" s="5" t="s">
        <v>11</v>
      </c>
      <c r="D15386" s="5" t="s">
        <v>12</v>
      </c>
      <c r="E15386" s="5" t="s">
        <v>2272</v>
      </c>
    </row>
    <row r="15387" spans="1:5" x14ac:dyDescent="0.25">
      <c r="A15387" s="5">
        <f>15379</f>
      </c>
      <c r="B15387" s="5" t="s">
        <v>14362</v>
      </c>
      <c r="C15387" s="5" t="s">
        <v>11</v>
      </c>
      <c r="D15387" s="5" t="s">
        <v>12</v>
      </c>
      <c r="E15387" s="5" t="s">
        <v>2272</v>
      </c>
    </row>
    <row r="15388" spans="1:5" x14ac:dyDescent="0.25">
      <c r="A15388" s="5">
        <f>15380</f>
      </c>
      <c r="B15388" s="5" t="s">
        <v>14363</v>
      </c>
      <c r="C15388" s="5" t="s">
        <v>11</v>
      </c>
      <c r="D15388" s="5" t="s">
        <v>12</v>
      </c>
      <c r="E15388" s="5" t="s">
        <v>2272</v>
      </c>
    </row>
    <row r="15389" spans="1:5" x14ac:dyDescent="0.25">
      <c r="A15389" s="5">
        <f>15381</f>
      </c>
      <c r="B15389" s="5" t="s">
        <v>14364</v>
      </c>
      <c r="C15389" s="5" t="s">
        <v>11</v>
      </c>
      <c r="D15389" s="5" t="s">
        <v>12</v>
      </c>
      <c r="E15389" s="5" t="s">
        <v>2272</v>
      </c>
    </row>
    <row r="15390" spans="1:5" x14ac:dyDescent="0.25">
      <c r="A15390" s="5">
        <f>15382</f>
      </c>
      <c r="B15390" s="5" t="s">
        <v>14365</v>
      </c>
      <c r="C15390" s="5" t="s">
        <v>11</v>
      </c>
      <c r="D15390" s="5" t="s">
        <v>12</v>
      </c>
      <c r="E15390" s="5" t="s">
        <v>2272</v>
      </c>
    </row>
    <row r="15391" spans="1:5" x14ac:dyDescent="0.25">
      <c r="A15391" s="5">
        <f>15383</f>
      </c>
      <c r="B15391" s="5" t="s">
        <v>14366</v>
      </c>
      <c r="C15391" s="5" t="s">
        <v>11</v>
      </c>
      <c r="D15391" s="5" t="s">
        <v>12</v>
      </c>
      <c r="E15391" s="5" t="s">
        <v>2272</v>
      </c>
    </row>
    <row r="15392" spans="1:5" x14ac:dyDescent="0.25">
      <c r="A15392" s="5">
        <f>15384</f>
      </c>
      <c r="B15392" s="5" t="s">
        <v>14367</v>
      </c>
      <c r="C15392" s="5" t="s">
        <v>11</v>
      </c>
      <c r="D15392" s="5" t="s">
        <v>12</v>
      </c>
      <c r="E15392" s="5" t="s">
        <v>2272</v>
      </c>
    </row>
    <row r="15393" spans="1:5" x14ac:dyDescent="0.25">
      <c r="A15393" s="5">
        <f>15385</f>
      </c>
      <c r="B15393" s="5" t="s">
        <v>14368</v>
      </c>
      <c r="C15393" s="5" t="s">
        <v>11</v>
      </c>
      <c r="D15393" s="5" t="s">
        <v>12</v>
      </c>
      <c r="E15393" s="5" t="s">
        <v>2272</v>
      </c>
    </row>
    <row r="15394" spans="1:5" x14ac:dyDescent="0.25">
      <c r="A15394" s="5">
        <f>15386</f>
      </c>
      <c r="B15394" s="5" t="s">
        <v>14369</v>
      </c>
      <c r="C15394" s="5" t="s">
        <v>11</v>
      </c>
      <c r="D15394" s="5" t="s">
        <v>12</v>
      </c>
      <c r="E15394" s="5" t="s">
        <v>2272</v>
      </c>
    </row>
    <row r="15395" spans="1:5" x14ac:dyDescent="0.25">
      <c r="A15395" s="5">
        <f>15387</f>
      </c>
      <c r="B15395" s="5" t="s">
        <v>14370</v>
      </c>
      <c r="C15395" s="5" t="s">
        <v>11</v>
      </c>
      <c r="D15395" s="5" t="s">
        <v>12</v>
      </c>
      <c r="E15395" s="5" t="s">
        <v>2272</v>
      </c>
    </row>
    <row r="15396" spans="1:5" x14ac:dyDescent="0.25">
      <c r="A15396" s="5">
        <f>15388</f>
      </c>
      <c r="B15396" s="5" t="s">
        <v>14371</v>
      </c>
      <c r="C15396" s="5" t="s">
        <v>11</v>
      </c>
      <c r="D15396" s="5" t="s">
        <v>12</v>
      </c>
      <c r="E15396" s="5" t="s">
        <v>2272</v>
      </c>
    </row>
    <row r="15397" spans="1:5" x14ac:dyDescent="0.25">
      <c r="A15397" s="5">
        <f>15389</f>
      </c>
      <c r="B15397" s="5" t="s">
        <v>14372</v>
      </c>
      <c r="C15397" s="5" t="s">
        <v>11</v>
      </c>
      <c r="D15397" s="5" t="s">
        <v>12</v>
      </c>
      <c r="E15397" s="5" t="s">
        <v>2272</v>
      </c>
    </row>
    <row r="15398" spans="1:5" x14ac:dyDescent="0.25">
      <c r="A15398" s="5">
        <f>15390</f>
      </c>
      <c r="B15398" s="5" t="s">
        <v>14373</v>
      </c>
      <c r="C15398" s="5" t="s">
        <v>11</v>
      </c>
      <c r="D15398" s="5" t="s">
        <v>12</v>
      </c>
      <c r="E15398" s="5" t="s">
        <v>2272</v>
      </c>
    </row>
    <row r="15399" spans="1:5" x14ac:dyDescent="0.25">
      <c r="A15399" s="5">
        <f>15391</f>
      </c>
      <c r="B15399" s="5" t="s">
        <v>14374</v>
      </c>
      <c r="C15399" s="5" t="s">
        <v>11</v>
      </c>
      <c r="D15399" s="5" t="s">
        <v>12</v>
      </c>
      <c r="E15399" s="5" t="s">
        <v>2272</v>
      </c>
    </row>
    <row r="15400" spans="1:5" x14ac:dyDescent="0.25">
      <c r="A15400" s="5">
        <f>15392</f>
      </c>
      <c r="B15400" s="5" t="s">
        <v>14375</v>
      </c>
      <c r="C15400" s="5" t="s">
        <v>11</v>
      </c>
      <c r="D15400" s="5" t="s">
        <v>12</v>
      </c>
      <c r="E15400" s="5" t="s">
        <v>2272</v>
      </c>
    </row>
    <row r="15401" spans="1:5" x14ac:dyDescent="0.25">
      <c r="A15401" s="5">
        <f>15393</f>
      </c>
      <c r="B15401" s="5" t="s">
        <v>14376</v>
      </c>
      <c r="C15401" s="5" t="s">
        <v>11</v>
      </c>
      <c r="D15401" s="5" t="s">
        <v>12</v>
      </c>
      <c r="E15401" s="5" t="s">
        <v>2272</v>
      </c>
    </row>
    <row r="15402" spans="1:5" x14ac:dyDescent="0.25">
      <c r="A15402" s="5">
        <f>15394</f>
      </c>
      <c r="B15402" s="5" t="s">
        <v>14377</v>
      </c>
      <c r="C15402" s="5" t="s">
        <v>11</v>
      </c>
      <c r="D15402" s="5" t="s">
        <v>12</v>
      </c>
      <c r="E15402" s="5" t="s">
        <v>2272</v>
      </c>
    </row>
    <row r="15403" spans="1:5" x14ac:dyDescent="0.25">
      <c r="A15403" s="5">
        <f>15395</f>
      </c>
      <c r="B15403" s="5" t="s">
        <v>14378</v>
      </c>
      <c r="C15403" s="5" t="s">
        <v>11</v>
      </c>
      <c r="D15403" s="5" t="s">
        <v>12</v>
      </c>
      <c r="E15403" s="5" t="s">
        <v>2272</v>
      </c>
    </row>
    <row r="15404" spans="1:5" x14ac:dyDescent="0.25">
      <c r="A15404" s="5">
        <f>15396</f>
      </c>
      <c r="B15404" s="5" t="s">
        <v>14379</v>
      </c>
      <c r="C15404" s="5" t="s">
        <v>11</v>
      </c>
      <c r="D15404" s="5" t="s">
        <v>12</v>
      </c>
      <c r="E15404" s="5" t="s">
        <v>2272</v>
      </c>
    </row>
    <row r="15405" spans="1:5" x14ac:dyDescent="0.25">
      <c r="A15405" s="5">
        <f>15397</f>
      </c>
      <c r="B15405" s="5" t="s">
        <v>14380</v>
      </c>
      <c r="C15405" s="5" t="s">
        <v>11</v>
      </c>
      <c r="D15405" s="5" t="s">
        <v>12</v>
      </c>
      <c r="E15405" s="5" t="s">
        <v>2272</v>
      </c>
    </row>
    <row r="15406" spans="1:5" x14ac:dyDescent="0.25">
      <c r="A15406" s="5">
        <f>15398</f>
      </c>
      <c r="B15406" s="5" t="s">
        <v>14381</v>
      </c>
      <c r="C15406" s="5" t="s">
        <v>11</v>
      </c>
      <c r="D15406" s="5" t="s">
        <v>12</v>
      </c>
      <c r="E15406" s="5" t="s">
        <v>2272</v>
      </c>
    </row>
    <row r="15407" spans="1:5" x14ac:dyDescent="0.25">
      <c r="A15407" s="5">
        <f>15399</f>
      </c>
      <c r="B15407" s="5" t="s">
        <v>14382</v>
      </c>
      <c r="C15407" s="5" t="s">
        <v>11</v>
      </c>
      <c r="D15407" s="5" t="s">
        <v>12</v>
      </c>
      <c r="E15407" s="5" t="s">
        <v>2272</v>
      </c>
    </row>
    <row r="15408" spans="1:5" x14ac:dyDescent="0.25">
      <c r="A15408" s="5">
        <f>15400</f>
      </c>
      <c r="B15408" s="5" t="s">
        <v>14383</v>
      </c>
      <c r="C15408" s="5" t="s">
        <v>11</v>
      </c>
      <c r="D15408" s="5" t="s">
        <v>12</v>
      </c>
      <c r="E15408" s="5" t="s">
        <v>2272</v>
      </c>
    </row>
    <row r="15409" spans="1:5" x14ac:dyDescent="0.25">
      <c r="A15409" s="5">
        <f>15401</f>
      </c>
      <c r="B15409" s="5" t="s">
        <v>14384</v>
      </c>
      <c r="C15409" s="5" t="s">
        <v>11</v>
      </c>
      <c r="D15409" s="5" t="s">
        <v>12</v>
      </c>
      <c r="E15409" s="5" t="s">
        <v>2272</v>
      </c>
    </row>
    <row r="15410" spans="1:5" x14ac:dyDescent="0.25">
      <c r="A15410" s="5">
        <f>15402</f>
      </c>
      <c r="B15410" s="5" t="s">
        <v>14385</v>
      </c>
      <c r="C15410" s="5" t="s">
        <v>11</v>
      </c>
      <c r="D15410" s="5" t="s">
        <v>12</v>
      </c>
      <c r="E15410" s="5" t="s">
        <v>2272</v>
      </c>
    </row>
    <row r="15411" spans="1:5" x14ac:dyDescent="0.25">
      <c r="A15411" s="5">
        <f>15403</f>
      </c>
      <c r="B15411" s="5" t="s">
        <v>14386</v>
      </c>
      <c r="C15411" s="5" t="s">
        <v>11</v>
      </c>
      <c r="D15411" s="5" t="s">
        <v>12</v>
      </c>
      <c r="E15411" s="5" t="s">
        <v>2272</v>
      </c>
    </row>
    <row r="15412" spans="1:5" x14ac:dyDescent="0.25">
      <c r="A15412" s="5">
        <f>15404</f>
      </c>
      <c r="B15412" s="5" t="s">
        <v>14387</v>
      </c>
      <c r="C15412" s="5" t="s">
        <v>11</v>
      </c>
      <c r="D15412" s="5" t="s">
        <v>12</v>
      </c>
      <c r="E15412" s="5" t="s">
        <v>2272</v>
      </c>
    </row>
    <row r="15413" spans="1:5" x14ac:dyDescent="0.25">
      <c r="A15413" s="5">
        <f>15405</f>
      </c>
      <c r="B15413" s="5" t="s">
        <v>14388</v>
      </c>
      <c r="C15413" s="5" t="s">
        <v>11</v>
      </c>
      <c r="D15413" s="5" t="s">
        <v>12</v>
      </c>
      <c r="E15413" s="5" t="s">
        <v>2272</v>
      </c>
    </row>
    <row r="15414" spans="1:5" x14ac:dyDescent="0.25">
      <c r="A15414" s="5">
        <f>15406</f>
      </c>
      <c r="B15414" s="5" t="s">
        <v>14389</v>
      </c>
      <c r="C15414" s="5" t="s">
        <v>11</v>
      </c>
      <c r="D15414" s="5" t="s">
        <v>12</v>
      </c>
      <c r="E15414" s="5" t="s">
        <v>2272</v>
      </c>
    </row>
    <row r="15415" spans="1:5" x14ac:dyDescent="0.25">
      <c r="A15415" s="5">
        <f>15407</f>
      </c>
      <c r="B15415" s="5" t="s">
        <v>14390</v>
      </c>
      <c r="C15415" s="5" t="s">
        <v>11</v>
      </c>
      <c r="D15415" s="5" t="s">
        <v>12</v>
      </c>
      <c r="E15415" s="5" t="s">
        <v>2272</v>
      </c>
    </row>
    <row r="15416" spans="1:5" x14ac:dyDescent="0.25">
      <c r="A15416" s="5">
        <f>15408</f>
      </c>
      <c r="B15416" s="5" t="s">
        <v>14391</v>
      </c>
      <c r="C15416" s="5" t="s">
        <v>11</v>
      </c>
      <c r="D15416" s="5" t="s">
        <v>12</v>
      </c>
      <c r="E15416" s="5" t="s">
        <v>2272</v>
      </c>
    </row>
    <row r="15417" spans="1:5" x14ac:dyDescent="0.25">
      <c r="A15417" s="5">
        <f>15409</f>
      </c>
      <c r="B15417" s="5" t="s">
        <v>14392</v>
      </c>
      <c r="C15417" s="5" t="s">
        <v>11</v>
      </c>
      <c r="D15417" s="5" t="s">
        <v>12</v>
      </c>
      <c r="E15417" s="5" t="s">
        <v>2272</v>
      </c>
    </row>
    <row r="15418" spans="1:5" x14ac:dyDescent="0.25">
      <c r="A15418" s="5">
        <f>15410</f>
      </c>
      <c r="B15418" s="5" t="s">
        <v>14393</v>
      </c>
      <c r="C15418" s="5" t="s">
        <v>11</v>
      </c>
      <c r="D15418" s="5" t="s">
        <v>12</v>
      </c>
      <c r="E15418" s="5" t="s">
        <v>2272</v>
      </c>
    </row>
    <row r="15419" spans="1:5" x14ac:dyDescent="0.25">
      <c r="A15419" s="5">
        <f>15411</f>
      </c>
      <c r="B15419" s="5" t="s">
        <v>14394</v>
      </c>
      <c r="C15419" s="5" t="s">
        <v>11</v>
      </c>
      <c r="D15419" s="5" t="s">
        <v>12</v>
      </c>
      <c r="E15419" s="5" t="s">
        <v>2272</v>
      </c>
    </row>
    <row r="15420" spans="1:5" x14ac:dyDescent="0.25">
      <c r="A15420" s="5">
        <f>15412</f>
      </c>
      <c r="B15420" s="5" t="s">
        <v>14395</v>
      </c>
      <c r="C15420" s="5" t="s">
        <v>11</v>
      </c>
      <c r="D15420" s="5" t="s">
        <v>12</v>
      </c>
      <c r="E15420" s="5" t="s">
        <v>2272</v>
      </c>
    </row>
    <row r="15421" spans="1:5" x14ac:dyDescent="0.25">
      <c r="A15421" s="5">
        <f>15413</f>
      </c>
      <c r="B15421" s="5" t="s">
        <v>14396</v>
      </c>
      <c r="C15421" s="5" t="s">
        <v>11</v>
      </c>
      <c r="D15421" s="5" t="s">
        <v>12</v>
      </c>
      <c r="E15421" s="5" t="s">
        <v>2272</v>
      </c>
    </row>
    <row r="15422" spans="1:5" x14ac:dyDescent="0.25">
      <c r="A15422" s="5">
        <f>15414</f>
      </c>
      <c r="B15422" s="5" t="s">
        <v>14397</v>
      </c>
      <c r="C15422" s="5" t="s">
        <v>11</v>
      </c>
      <c r="D15422" s="5" t="s">
        <v>12</v>
      </c>
      <c r="E15422" s="5" t="s">
        <v>2272</v>
      </c>
    </row>
    <row r="15423" spans="1:5" x14ac:dyDescent="0.25">
      <c r="A15423" s="5">
        <f>15415</f>
      </c>
      <c r="B15423" s="5" t="s">
        <v>14398</v>
      </c>
      <c r="C15423" s="5" t="s">
        <v>11</v>
      </c>
      <c r="D15423" s="5" t="s">
        <v>12</v>
      </c>
      <c r="E15423" s="5" t="s">
        <v>2272</v>
      </c>
    </row>
    <row r="15424" spans="1:5" x14ac:dyDescent="0.25">
      <c r="A15424" s="5">
        <f>15416</f>
      </c>
      <c r="B15424" s="5" t="s">
        <v>14399</v>
      </c>
      <c r="C15424" s="5" t="s">
        <v>11</v>
      </c>
      <c r="D15424" s="5" t="s">
        <v>12</v>
      </c>
      <c r="E15424" s="5" t="s">
        <v>2272</v>
      </c>
    </row>
    <row r="15425" spans="1:5" x14ac:dyDescent="0.25">
      <c r="A15425" s="5">
        <f>15417</f>
      </c>
      <c r="B15425" s="5" t="s">
        <v>14400</v>
      </c>
      <c r="C15425" s="5" t="s">
        <v>11</v>
      </c>
      <c r="D15425" s="5" t="s">
        <v>12</v>
      </c>
      <c r="E15425" s="5" t="s">
        <v>2272</v>
      </c>
    </row>
    <row r="15426" spans="1:5" x14ac:dyDescent="0.25">
      <c r="A15426" s="5">
        <f>15418</f>
      </c>
      <c r="B15426" s="5" t="s">
        <v>14401</v>
      </c>
      <c r="C15426" s="5" t="s">
        <v>11</v>
      </c>
      <c r="D15426" s="5" t="s">
        <v>12</v>
      </c>
      <c r="E15426" s="5" t="s">
        <v>2272</v>
      </c>
    </row>
    <row r="15427" spans="1:5" x14ac:dyDescent="0.25">
      <c r="A15427" s="5">
        <f>15419</f>
      </c>
      <c r="B15427" s="5" t="s">
        <v>14402</v>
      </c>
      <c r="C15427" s="5" t="s">
        <v>11</v>
      </c>
      <c r="D15427" s="5" t="s">
        <v>12</v>
      </c>
      <c r="E15427" s="5" t="s">
        <v>2272</v>
      </c>
    </row>
    <row r="15428" spans="1:5" x14ac:dyDescent="0.25">
      <c r="A15428" s="5">
        <f>15420</f>
      </c>
      <c r="B15428" s="5" t="s">
        <v>14403</v>
      </c>
      <c r="C15428" s="5" t="s">
        <v>11</v>
      </c>
      <c r="D15428" s="5" t="s">
        <v>12</v>
      </c>
      <c r="E15428" s="5" t="s">
        <v>2272</v>
      </c>
    </row>
    <row r="15429" spans="1:5" x14ac:dyDescent="0.25">
      <c r="A15429" s="5">
        <f>15421</f>
      </c>
      <c r="B15429" s="5" t="s">
        <v>14404</v>
      </c>
      <c r="C15429" s="5" t="s">
        <v>11</v>
      </c>
      <c r="D15429" s="5" t="s">
        <v>12</v>
      </c>
      <c r="E15429" s="5" t="s">
        <v>2272</v>
      </c>
    </row>
    <row r="15430" spans="1:5" x14ac:dyDescent="0.25">
      <c r="A15430" s="5">
        <f>15422</f>
      </c>
      <c r="B15430" s="5" t="s">
        <v>14405</v>
      </c>
      <c r="C15430" s="5" t="s">
        <v>11</v>
      </c>
      <c r="D15430" s="5" t="s">
        <v>12</v>
      </c>
      <c r="E15430" s="5" t="s">
        <v>2272</v>
      </c>
    </row>
    <row r="15431" spans="1:5" x14ac:dyDescent="0.25">
      <c r="A15431" s="5">
        <f>15423</f>
      </c>
      <c r="B15431" s="5" t="s">
        <v>14406</v>
      </c>
      <c r="C15431" s="5" t="s">
        <v>11</v>
      </c>
      <c r="D15431" s="5" t="s">
        <v>12</v>
      </c>
      <c r="E15431" s="5" t="s">
        <v>2272</v>
      </c>
    </row>
    <row r="15432" spans="1:5" x14ac:dyDescent="0.25">
      <c r="A15432" s="5">
        <f>15424</f>
      </c>
      <c r="B15432" s="5" t="s">
        <v>14407</v>
      </c>
      <c r="C15432" s="5" t="s">
        <v>11</v>
      </c>
      <c r="D15432" s="5" t="s">
        <v>12</v>
      </c>
      <c r="E15432" s="5" t="s">
        <v>2272</v>
      </c>
    </row>
    <row r="15433" spans="1:5" x14ac:dyDescent="0.25">
      <c r="A15433" s="5">
        <f>15425</f>
      </c>
      <c r="B15433" s="5" t="s">
        <v>14408</v>
      </c>
      <c r="C15433" s="5" t="s">
        <v>11</v>
      </c>
      <c r="D15433" s="5" t="s">
        <v>12</v>
      </c>
      <c r="E15433" s="5" t="s">
        <v>2272</v>
      </c>
    </row>
    <row r="15434" spans="1:5" x14ac:dyDescent="0.25">
      <c r="A15434" s="5">
        <f>15426</f>
      </c>
      <c r="B15434" s="5" t="s">
        <v>14409</v>
      </c>
      <c r="C15434" s="5" t="s">
        <v>11</v>
      </c>
      <c r="D15434" s="5" t="s">
        <v>12</v>
      </c>
      <c r="E15434" s="5" t="s">
        <v>2272</v>
      </c>
    </row>
    <row r="15435" spans="1:5" x14ac:dyDescent="0.25">
      <c r="A15435" s="5">
        <f>15427</f>
      </c>
      <c r="B15435" s="5" t="s">
        <v>14410</v>
      </c>
      <c r="C15435" s="5" t="s">
        <v>11</v>
      </c>
      <c r="D15435" s="5" t="s">
        <v>12</v>
      </c>
      <c r="E15435" s="5" t="s">
        <v>2272</v>
      </c>
    </row>
    <row r="15436" spans="1:5" x14ac:dyDescent="0.25">
      <c r="A15436" s="5">
        <f>15428</f>
      </c>
      <c r="B15436" s="5" t="s">
        <v>14411</v>
      </c>
      <c r="C15436" s="5" t="s">
        <v>11</v>
      </c>
      <c r="D15436" s="5" t="s">
        <v>12</v>
      </c>
      <c r="E15436" s="5" t="s">
        <v>2272</v>
      </c>
    </row>
    <row r="15437" spans="1:5" x14ac:dyDescent="0.25">
      <c r="A15437" s="5">
        <f>15429</f>
      </c>
      <c r="B15437" s="5" t="s">
        <v>14412</v>
      </c>
      <c r="C15437" s="5" t="s">
        <v>11</v>
      </c>
      <c r="D15437" s="5" t="s">
        <v>12</v>
      </c>
      <c r="E15437" s="5" t="s">
        <v>2272</v>
      </c>
    </row>
    <row r="15438" spans="1:5" x14ac:dyDescent="0.25">
      <c r="A15438" s="5">
        <f>15430</f>
      </c>
      <c r="B15438" s="5" t="s">
        <v>14413</v>
      </c>
      <c r="C15438" s="5" t="s">
        <v>11</v>
      </c>
      <c r="D15438" s="5" t="s">
        <v>12</v>
      </c>
      <c r="E15438" s="5" t="s">
        <v>2272</v>
      </c>
    </row>
    <row r="15439" spans="1:5" x14ac:dyDescent="0.25">
      <c r="A15439" s="5">
        <f>15431</f>
      </c>
      <c r="B15439" s="5" t="s">
        <v>14414</v>
      </c>
      <c r="C15439" s="5" t="s">
        <v>11</v>
      </c>
      <c r="D15439" s="5" t="s">
        <v>12</v>
      </c>
      <c r="E15439" s="5" t="s">
        <v>2272</v>
      </c>
    </row>
    <row r="15440" spans="1:5" x14ac:dyDescent="0.25">
      <c r="A15440" s="5">
        <f>15432</f>
      </c>
      <c r="B15440" s="5" t="s">
        <v>14415</v>
      </c>
      <c r="C15440" s="5" t="s">
        <v>11</v>
      </c>
      <c r="D15440" s="5" t="s">
        <v>12</v>
      </c>
      <c r="E15440" s="5" t="s">
        <v>2272</v>
      </c>
    </row>
    <row r="15441" spans="1:5" x14ac:dyDescent="0.25">
      <c r="A15441" s="5">
        <f>15433</f>
      </c>
      <c r="B15441" s="5" t="s">
        <v>14416</v>
      </c>
      <c r="C15441" s="5" t="s">
        <v>11</v>
      </c>
      <c r="D15441" s="5" t="s">
        <v>12</v>
      </c>
      <c r="E15441" s="5" t="s">
        <v>2272</v>
      </c>
    </row>
    <row r="15442" spans="1:5" x14ac:dyDescent="0.25">
      <c r="A15442" s="5">
        <f>15434</f>
      </c>
      <c r="B15442" s="5" t="s">
        <v>14417</v>
      </c>
      <c r="C15442" s="5" t="s">
        <v>11</v>
      </c>
      <c r="D15442" s="5" t="s">
        <v>12</v>
      </c>
      <c r="E15442" s="5" t="s">
        <v>2272</v>
      </c>
    </row>
    <row r="15443" spans="1:5" x14ac:dyDescent="0.25">
      <c r="A15443" s="5">
        <f>15435</f>
      </c>
      <c r="B15443" s="5" t="s">
        <v>14418</v>
      </c>
      <c r="C15443" s="5" t="s">
        <v>11</v>
      </c>
      <c r="D15443" s="5" t="s">
        <v>12</v>
      </c>
      <c r="E15443" s="5" t="s">
        <v>2272</v>
      </c>
    </row>
    <row r="15444" spans="1:5" x14ac:dyDescent="0.25">
      <c r="A15444" s="5">
        <f>15436</f>
      </c>
      <c r="B15444" s="5" t="s">
        <v>14419</v>
      </c>
      <c r="C15444" s="5" t="s">
        <v>11</v>
      </c>
      <c r="D15444" s="5" t="s">
        <v>12</v>
      </c>
      <c r="E15444" s="5" t="s">
        <v>2272</v>
      </c>
    </row>
    <row r="15445" spans="1:5" x14ac:dyDescent="0.25">
      <c r="A15445" s="5">
        <f>15437</f>
      </c>
      <c r="B15445" s="5" t="s">
        <v>14420</v>
      </c>
      <c r="C15445" s="5" t="s">
        <v>11</v>
      </c>
      <c r="D15445" s="5" t="s">
        <v>12</v>
      </c>
      <c r="E15445" s="5" t="s">
        <v>2272</v>
      </c>
    </row>
    <row r="15446" spans="1:5" x14ac:dyDescent="0.25">
      <c r="A15446" s="5">
        <f>15438</f>
      </c>
      <c r="B15446" s="5" t="s">
        <v>14421</v>
      </c>
      <c r="C15446" s="5" t="s">
        <v>11</v>
      </c>
      <c r="D15446" s="5" t="s">
        <v>12</v>
      </c>
      <c r="E15446" s="5" t="s">
        <v>2272</v>
      </c>
    </row>
    <row r="15447" spans="1:5" x14ac:dyDescent="0.25">
      <c r="A15447" s="5">
        <f>15439</f>
      </c>
      <c r="B15447" s="5" t="s">
        <v>14422</v>
      </c>
      <c r="C15447" s="5" t="s">
        <v>11</v>
      </c>
      <c r="D15447" s="5" t="s">
        <v>12</v>
      </c>
      <c r="E15447" s="5" t="s">
        <v>2272</v>
      </c>
    </row>
    <row r="15448" spans="1:5" x14ac:dyDescent="0.25">
      <c r="A15448" s="5">
        <f>15440</f>
      </c>
      <c r="B15448" s="5" t="s">
        <v>14423</v>
      </c>
      <c r="C15448" s="5" t="s">
        <v>11</v>
      </c>
      <c r="D15448" s="5" t="s">
        <v>12</v>
      </c>
      <c r="E15448" s="5" t="s">
        <v>2272</v>
      </c>
    </row>
    <row r="15449" spans="1:5" x14ac:dyDescent="0.25">
      <c r="A15449" s="5">
        <f>15441</f>
      </c>
      <c r="B15449" s="5" t="s">
        <v>14424</v>
      </c>
      <c r="C15449" s="5" t="s">
        <v>11</v>
      </c>
      <c r="D15449" s="5" t="s">
        <v>12</v>
      </c>
      <c r="E15449" s="5" t="s">
        <v>2272</v>
      </c>
    </row>
    <row r="15450" spans="1:5" x14ac:dyDescent="0.25">
      <c r="A15450" s="5">
        <f>15442</f>
      </c>
      <c r="B15450" s="5" t="s">
        <v>14425</v>
      </c>
      <c r="C15450" s="5" t="s">
        <v>11</v>
      </c>
      <c r="D15450" s="5" t="s">
        <v>12</v>
      </c>
      <c r="E15450" s="5" t="s">
        <v>2272</v>
      </c>
    </row>
    <row r="15451" spans="1:5" x14ac:dyDescent="0.25">
      <c r="A15451" s="5">
        <f>15443</f>
      </c>
      <c r="B15451" s="5" t="s">
        <v>14426</v>
      </c>
      <c r="C15451" s="5" t="s">
        <v>11</v>
      </c>
      <c r="D15451" s="5" t="s">
        <v>12</v>
      </c>
      <c r="E15451" s="5" t="s">
        <v>2272</v>
      </c>
    </row>
    <row r="15452" spans="1:5" x14ac:dyDescent="0.25">
      <c r="A15452" s="5">
        <f>15444</f>
      </c>
      <c r="B15452" s="5" t="s">
        <v>14427</v>
      </c>
      <c r="C15452" s="5" t="s">
        <v>11</v>
      </c>
      <c r="D15452" s="5" t="s">
        <v>12</v>
      </c>
      <c r="E15452" s="5" t="s">
        <v>2272</v>
      </c>
    </row>
    <row r="15453" spans="1:5" x14ac:dyDescent="0.25">
      <c r="A15453" s="5">
        <f>15445</f>
      </c>
      <c r="B15453" s="5" t="s">
        <v>14428</v>
      </c>
      <c r="C15453" s="5" t="s">
        <v>11</v>
      </c>
      <c r="D15453" s="5" t="s">
        <v>12</v>
      </c>
      <c r="E15453" s="5" t="s">
        <v>2272</v>
      </c>
    </row>
    <row r="15454" spans="1:5" x14ac:dyDescent="0.25">
      <c r="A15454" s="5">
        <f>15446</f>
      </c>
      <c r="B15454" s="5" t="s">
        <v>14429</v>
      </c>
      <c r="C15454" s="5" t="s">
        <v>11</v>
      </c>
      <c r="D15454" s="5" t="s">
        <v>12</v>
      </c>
      <c r="E15454" s="5" t="s">
        <v>2272</v>
      </c>
    </row>
    <row r="15455" spans="1:5" x14ac:dyDescent="0.25">
      <c r="A15455" s="5">
        <f>15447</f>
      </c>
      <c r="B15455" s="5" t="s">
        <v>14430</v>
      </c>
      <c r="C15455" s="5" t="s">
        <v>11</v>
      </c>
      <c r="D15455" s="5" t="s">
        <v>12</v>
      </c>
      <c r="E15455" s="5" t="s">
        <v>2272</v>
      </c>
    </row>
    <row r="15456" spans="1:5" x14ac:dyDescent="0.25">
      <c r="A15456" s="5">
        <f>15448</f>
      </c>
      <c r="B15456" s="5" t="s">
        <v>14431</v>
      </c>
      <c r="C15456" s="5" t="s">
        <v>11</v>
      </c>
      <c r="D15456" s="5" t="s">
        <v>12</v>
      </c>
      <c r="E15456" s="5" t="s">
        <v>2272</v>
      </c>
    </row>
    <row r="15457" spans="1:5" x14ac:dyDescent="0.25">
      <c r="A15457" s="5">
        <f>15449</f>
      </c>
      <c r="B15457" s="5" t="s">
        <v>14432</v>
      </c>
      <c r="C15457" s="5" t="s">
        <v>11</v>
      </c>
      <c r="D15457" s="5" t="s">
        <v>12</v>
      </c>
      <c r="E15457" s="5" t="s">
        <v>2272</v>
      </c>
    </row>
    <row r="15458" spans="1:5" x14ac:dyDescent="0.25">
      <c r="A15458" s="5">
        <f>15450</f>
      </c>
      <c r="B15458" s="5" t="s">
        <v>14433</v>
      </c>
      <c r="C15458" s="5" t="s">
        <v>11</v>
      </c>
      <c r="D15458" s="5" t="s">
        <v>12</v>
      </c>
      <c r="E15458" s="5" t="s">
        <v>2272</v>
      </c>
    </row>
    <row r="15459" spans="1:5" x14ac:dyDescent="0.25">
      <c r="A15459" s="5">
        <f>15451</f>
      </c>
      <c r="B15459" s="5" t="s">
        <v>14434</v>
      </c>
      <c r="C15459" s="5" t="s">
        <v>11</v>
      </c>
      <c r="D15459" s="5" t="s">
        <v>12</v>
      </c>
      <c r="E15459" s="5" t="s">
        <v>2272</v>
      </c>
    </row>
    <row r="15460" spans="1:5" x14ac:dyDescent="0.25">
      <c r="A15460" s="5">
        <f>15452</f>
      </c>
      <c r="B15460" s="5" t="s">
        <v>14435</v>
      </c>
      <c r="C15460" s="5" t="s">
        <v>11</v>
      </c>
      <c r="D15460" s="5" t="s">
        <v>12</v>
      </c>
      <c r="E15460" s="5" t="s">
        <v>2272</v>
      </c>
    </row>
    <row r="15461" spans="1:5" x14ac:dyDescent="0.25">
      <c r="A15461" s="5">
        <f>15453</f>
      </c>
      <c r="B15461" s="5" t="s">
        <v>14436</v>
      </c>
      <c r="C15461" s="5" t="s">
        <v>11</v>
      </c>
      <c r="D15461" s="5" t="s">
        <v>12</v>
      </c>
      <c r="E15461" s="5" t="s">
        <v>2272</v>
      </c>
    </row>
    <row r="15462" spans="1:5" x14ac:dyDescent="0.25">
      <c r="A15462" s="5">
        <f>15454</f>
      </c>
      <c r="B15462" s="5" t="s">
        <v>14437</v>
      </c>
      <c r="C15462" s="5" t="s">
        <v>11</v>
      </c>
      <c r="D15462" s="5" t="s">
        <v>12</v>
      </c>
      <c r="E15462" s="5" t="s">
        <v>2272</v>
      </c>
    </row>
    <row r="15463" spans="1:5" x14ac:dyDescent="0.25">
      <c r="A15463" s="5">
        <f>15455</f>
      </c>
      <c r="B15463" s="5" t="s">
        <v>14438</v>
      </c>
      <c r="C15463" s="5" t="s">
        <v>11</v>
      </c>
      <c r="D15463" s="5" t="s">
        <v>12</v>
      </c>
      <c r="E15463" s="5" t="s">
        <v>2272</v>
      </c>
    </row>
    <row r="15464" spans="1:5" x14ac:dyDescent="0.25">
      <c r="A15464" s="5">
        <f>15456</f>
      </c>
      <c r="B15464" s="5" t="s">
        <v>14439</v>
      </c>
      <c r="C15464" s="5" t="s">
        <v>11</v>
      </c>
      <c r="D15464" s="5" t="s">
        <v>12</v>
      </c>
      <c r="E15464" s="5" t="s">
        <v>2272</v>
      </c>
    </row>
    <row r="15465" spans="1:5" x14ac:dyDescent="0.25">
      <c r="A15465" s="5">
        <f>15457</f>
      </c>
      <c r="B15465" s="5" t="s">
        <v>14440</v>
      </c>
      <c r="C15465" s="5" t="s">
        <v>11</v>
      </c>
      <c r="D15465" s="5" t="s">
        <v>12</v>
      </c>
      <c r="E15465" s="5" t="s">
        <v>2272</v>
      </c>
    </row>
    <row r="15466" spans="1:5" x14ac:dyDescent="0.25">
      <c r="A15466" s="5">
        <f>15458</f>
      </c>
      <c r="B15466" s="5" t="s">
        <v>14441</v>
      </c>
      <c r="C15466" s="5" t="s">
        <v>11</v>
      </c>
      <c r="D15466" s="5" t="s">
        <v>12</v>
      </c>
      <c r="E15466" s="5" t="s">
        <v>2272</v>
      </c>
    </row>
    <row r="15467" spans="1:5" x14ac:dyDescent="0.25">
      <c r="A15467" s="5">
        <f>15459</f>
      </c>
      <c r="B15467" s="5" t="s">
        <v>14442</v>
      </c>
      <c r="C15467" s="5" t="s">
        <v>11</v>
      </c>
      <c r="D15467" s="5" t="s">
        <v>12</v>
      </c>
      <c r="E15467" s="5" t="s">
        <v>2272</v>
      </c>
    </row>
    <row r="15468" spans="1:5" x14ac:dyDescent="0.25">
      <c r="A15468" s="5">
        <f>15460</f>
      </c>
      <c r="B15468" s="5" t="s">
        <v>14443</v>
      </c>
      <c r="C15468" s="5" t="s">
        <v>11</v>
      </c>
      <c r="D15468" s="5" t="s">
        <v>12</v>
      </c>
      <c r="E15468" s="5" t="s">
        <v>2272</v>
      </c>
    </row>
    <row r="15469" spans="1:5" x14ac:dyDescent="0.25">
      <c r="A15469" s="5">
        <f>15461</f>
      </c>
      <c r="B15469" s="5" t="s">
        <v>14444</v>
      </c>
      <c r="C15469" s="5" t="s">
        <v>11</v>
      </c>
      <c r="D15469" s="5" t="s">
        <v>12</v>
      </c>
      <c r="E15469" s="5" t="s">
        <v>2272</v>
      </c>
    </row>
    <row r="15470" spans="1:5" x14ac:dyDescent="0.25">
      <c r="A15470" s="5">
        <f>15462</f>
      </c>
      <c r="B15470" s="5" t="s">
        <v>14445</v>
      </c>
      <c r="C15470" s="5" t="s">
        <v>11</v>
      </c>
      <c r="D15470" s="5" t="s">
        <v>12</v>
      </c>
      <c r="E15470" s="5" t="s">
        <v>2272</v>
      </c>
    </row>
    <row r="15471" spans="1:5" x14ac:dyDescent="0.25">
      <c r="A15471" s="5">
        <f>15463</f>
      </c>
      <c r="B15471" s="5" t="s">
        <v>14446</v>
      </c>
      <c r="C15471" s="5" t="s">
        <v>11</v>
      </c>
      <c r="D15471" s="5" t="s">
        <v>12</v>
      </c>
      <c r="E15471" s="5" t="s">
        <v>2272</v>
      </c>
    </row>
    <row r="15472" spans="1:5" x14ac:dyDescent="0.25">
      <c r="A15472" s="5">
        <f>15464</f>
      </c>
      <c r="B15472" s="5" t="s">
        <v>14447</v>
      </c>
      <c r="C15472" s="5" t="s">
        <v>11</v>
      </c>
      <c r="D15472" s="5" t="s">
        <v>12</v>
      </c>
      <c r="E15472" s="5" t="s">
        <v>2272</v>
      </c>
    </row>
    <row r="15473" spans="1:5" x14ac:dyDescent="0.25">
      <c r="A15473" s="5">
        <f>15465</f>
      </c>
      <c r="B15473" s="5" t="s">
        <v>14448</v>
      </c>
      <c r="C15473" s="5" t="s">
        <v>11</v>
      </c>
      <c r="D15473" s="5" t="s">
        <v>12</v>
      </c>
      <c r="E15473" s="5" t="s">
        <v>2272</v>
      </c>
    </row>
    <row r="15474" spans="1:5" x14ac:dyDescent="0.25">
      <c r="A15474" s="5">
        <f>15466</f>
      </c>
      <c r="B15474" s="5" t="s">
        <v>14449</v>
      </c>
      <c r="C15474" s="5" t="s">
        <v>11</v>
      </c>
      <c r="D15474" s="5" t="s">
        <v>12</v>
      </c>
      <c r="E15474" s="5" t="s">
        <v>2272</v>
      </c>
    </row>
    <row r="15475" spans="1:5" x14ac:dyDescent="0.25">
      <c r="A15475" s="5">
        <f>15467</f>
      </c>
      <c r="B15475" s="5" t="s">
        <v>14450</v>
      </c>
      <c r="C15475" s="5" t="s">
        <v>11</v>
      </c>
      <c r="D15475" s="5" t="s">
        <v>12</v>
      </c>
      <c r="E15475" s="5" t="s">
        <v>2272</v>
      </c>
    </row>
    <row r="15476" spans="1:5" x14ac:dyDescent="0.25">
      <c r="A15476" s="5">
        <f>15468</f>
      </c>
      <c r="B15476" s="5" t="s">
        <v>14451</v>
      </c>
      <c r="C15476" s="5" t="s">
        <v>11</v>
      </c>
      <c r="D15476" s="5" t="s">
        <v>12</v>
      </c>
      <c r="E15476" s="5" t="s">
        <v>2272</v>
      </c>
    </row>
    <row r="15477" spans="1:5" x14ac:dyDescent="0.25">
      <c r="A15477" s="5">
        <f>15469</f>
      </c>
      <c r="B15477" s="5" t="s">
        <v>14452</v>
      </c>
      <c r="C15477" s="5" t="s">
        <v>11</v>
      </c>
      <c r="D15477" s="5" t="s">
        <v>12</v>
      </c>
      <c r="E15477" s="5" t="s">
        <v>2272</v>
      </c>
    </row>
    <row r="15478" spans="1:5" x14ac:dyDescent="0.25">
      <c r="A15478" s="5">
        <f>15470</f>
      </c>
      <c r="B15478" s="5" t="s">
        <v>14453</v>
      </c>
      <c r="C15478" s="5" t="s">
        <v>11</v>
      </c>
      <c r="D15478" s="5" t="s">
        <v>12</v>
      </c>
      <c r="E15478" s="5" t="s">
        <v>2272</v>
      </c>
    </row>
    <row r="15479" spans="1:5" x14ac:dyDescent="0.25">
      <c r="A15479" s="5">
        <f>15471</f>
      </c>
      <c r="B15479" s="5" t="s">
        <v>14454</v>
      </c>
      <c r="C15479" s="5" t="s">
        <v>11</v>
      </c>
      <c r="D15479" s="5" t="s">
        <v>12</v>
      </c>
      <c r="E15479" s="5" t="s">
        <v>2272</v>
      </c>
    </row>
    <row r="15480" spans="1:5" x14ac:dyDescent="0.25">
      <c r="A15480" s="5">
        <f>15472</f>
      </c>
      <c r="B15480" s="5" t="s">
        <v>14455</v>
      </c>
      <c r="C15480" s="5" t="s">
        <v>11</v>
      </c>
      <c r="D15480" s="5" t="s">
        <v>12</v>
      </c>
      <c r="E15480" s="5" t="s">
        <v>2272</v>
      </c>
    </row>
    <row r="15481" spans="1:5" x14ac:dyDescent="0.25">
      <c r="A15481" s="5">
        <f>15473</f>
      </c>
      <c r="B15481" s="5" t="s">
        <v>14456</v>
      </c>
      <c r="C15481" s="5" t="s">
        <v>11</v>
      </c>
      <c r="D15481" s="5" t="s">
        <v>12</v>
      </c>
      <c r="E15481" s="5" t="s">
        <v>2272</v>
      </c>
    </row>
    <row r="15482" spans="1:5" x14ac:dyDescent="0.25">
      <c r="A15482" s="5">
        <f>15474</f>
      </c>
      <c r="B15482" s="5" t="s">
        <v>14457</v>
      </c>
      <c r="C15482" s="5" t="s">
        <v>11</v>
      </c>
      <c r="D15482" s="5" t="s">
        <v>12</v>
      </c>
      <c r="E15482" s="5" t="s">
        <v>2272</v>
      </c>
    </row>
    <row r="15483" spans="1:5" x14ac:dyDescent="0.25">
      <c r="A15483" s="5">
        <f>15475</f>
      </c>
      <c r="B15483" s="5" t="s">
        <v>14458</v>
      </c>
      <c r="C15483" s="5" t="s">
        <v>11</v>
      </c>
      <c r="D15483" s="5" t="s">
        <v>12</v>
      </c>
      <c r="E15483" s="5" t="s">
        <v>2272</v>
      </c>
    </row>
    <row r="15484" spans="1:5" x14ac:dyDescent="0.25">
      <c r="A15484" s="5">
        <f>15476</f>
      </c>
      <c r="B15484" s="5" t="s">
        <v>14459</v>
      </c>
      <c r="C15484" s="5" t="s">
        <v>11</v>
      </c>
      <c r="D15484" s="5" t="s">
        <v>12</v>
      </c>
      <c r="E15484" s="5" t="s">
        <v>2272</v>
      </c>
    </row>
    <row r="15485" spans="1:5" x14ac:dyDescent="0.25">
      <c r="A15485" s="5">
        <f>15477</f>
      </c>
      <c r="B15485" s="5" t="s">
        <v>14460</v>
      </c>
      <c r="C15485" s="5" t="s">
        <v>11</v>
      </c>
      <c r="D15485" s="5" t="s">
        <v>12</v>
      </c>
      <c r="E15485" s="5" t="s">
        <v>2272</v>
      </c>
    </row>
    <row r="15486" spans="1:5" x14ac:dyDescent="0.25">
      <c r="A15486" s="5">
        <f>15478</f>
      </c>
      <c r="B15486" s="5" t="s">
        <v>14461</v>
      </c>
      <c r="C15486" s="5" t="s">
        <v>11</v>
      </c>
      <c r="D15486" s="5" t="s">
        <v>12</v>
      </c>
      <c r="E15486" s="5" t="s">
        <v>2272</v>
      </c>
    </row>
    <row r="15487" spans="1:5" x14ac:dyDescent="0.25">
      <c r="A15487" s="5">
        <f>15479</f>
      </c>
      <c r="B15487" s="5" t="s">
        <v>14462</v>
      </c>
      <c r="C15487" s="5" t="s">
        <v>11</v>
      </c>
      <c r="D15487" s="5" t="s">
        <v>12</v>
      </c>
      <c r="E15487" s="5" t="s">
        <v>2272</v>
      </c>
    </row>
    <row r="15488" spans="1:5" x14ac:dyDescent="0.25">
      <c r="A15488" s="5">
        <f>15480</f>
      </c>
      <c r="B15488" s="5" t="s">
        <v>14463</v>
      </c>
      <c r="C15488" s="5" t="s">
        <v>11</v>
      </c>
      <c r="D15488" s="5" t="s">
        <v>12</v>
      </c>
      <c r="E15488" s="5" t="s">
        <v>2272</v>
      </c>
    </row>
    <row r="15489" spans="1:5" x14ac:dyDescent="0.25">
      <c r="A15489" s="5">
        <f>15481</f>
      </c>
      <c r="B15489" s="5" t="s">
        <v>14464</v>
      </c>
      <c r="C15489" s="5" t="s">
        <v>11</v>
      </c>
      <c r="D15489" s="5" t="s">
        <v>12</v>
      </c>
      <c r="E15489" s="5" t="s">
        <v>2272</v>
      </c>
    </row>
    <row r="15490" spans="1:5" x14ac:dyDescent="0.25">
      <c r="A15490" s="5">
        <f>15482</f>
      </c>
      <c r="B15490" s="5" t="s">
        <v>14465</v>
      </c>
      <c r="C15490" s="5" t="s">
        <v>11</v>
      </c>
      <c r="D15490" s="5" t="s">
        <v>12</v>
      </c>
      <c r="E15490" s="5" t="s">
        <v>2272</v>
      </c>
    </row>
    <row r="15491" spans="1:5" x14ac:dyDescent="0.25">
      <c r="A15491" s="5">
        <f>15483</f>
      </c>
      <c r="B15491" s="5" t="s">
        <v>14466</v>
      </c>
      <c r="C15491" s="5" t="s">
        <v>11</v>
      </c>
      <c r="D15491" s="5" t="s">
        <v>12</v>
      </c>
      <c r="E15491" s="5" t="s">
        <v>2272</v>
      </c>
    </row>
    <row r="15492" spans="1:5" x14ac:dyDescent="0.25">
      <c r="A15492" s="5">
        <f>15484</f>
      </c>
      <c r="B15492" s="5" t="s">
        <v>14467</v>
      </c>
      <c r="C15492" s="5" t="s">
        <v>11</v>
      </c>
      <c r="D15492" s="5" t="s">
        <v>12</v>
      </c>
      <c r="E15492" s="5" t="s">
        <v>2272</v>
      </c>
    </row>
    <row r="15493" spans="1:5" x14ac:dyDescent="0.25">
      <c r="A15493" s="5">
        <f>15485</f>
      </c>
      <c r="B15493" s="5" t="s">
        <v>14468</v>
      </c>
      <c r="C15493" s="5" t="s">
        <v>11</v>
      </c>
      <c r="D15493" s="5" t="s">
        <v>12</v>
      </c>
      <c r="E15493" s="5" t="s">
        <v>2272</v>
      </c>
    </row>
    <row r="15494" spans="1:5" x14ac:dyDescent="0.25">
      <c r="A15494" s="5">
        <f>15486</f>
      </c>
      <c r="B15494" s="5" t="s">
        <v>14469</v>
      </c>
      <c r="C15494" s="5" t="s">
        <v>11</v>
      </c>
      <c r="D15494" s="5" t="s">
        <v>12</v>
      </c>
      <c r="E15494" s="5" t="s">
        <v>2272</v>
      </c>
    </row>
    <row r="15495" spans="1:5" x14ac:dyDescent="0.25">
      <c r="A15495" s="5">
        <f>15487</f>
      </c>
      <c r="B15495" s="5" t="s">
        <v>14470</v>
      </c>
      <c r="C15495" s="5" t="s">
        <v>11</v>
      </c>
      <c r="D15495" s="5" t="s">
        <v>12</v>
      </c>
      <c r="E15495" s="5" t="s">
        <v>2272</v>
      </c>
    </row>
    <row r="15496" spans="1:5" x14ac:dyDescent="0.25">
      <c r="A15496" s="5">
        <f>15488</f>
      </c>
      <c r="B15496" s="5" t="s">
        <v>14471</v>
      </c>
      <c r="C15496" s="5" t="s">
        <v>11</v>
      </c>
      <c r="D15496" s="5" t="s">
        <v>12</v>
      </c>
      <c r="E15496" s="5" t="s">
        <v>2272</v>
      </c>
    </row>
    <row r="15497" spans="1:5" x14ac:dyDescent="0.25">
      <c r="A15497" s="5">
        <f>15489</f>
      </c>
      <c r="B15497" s="5" t="s">
        <v>14472</v>
      </c>
      <c r="C15497" s="5" t="s">
        <v>11</v>
      </c>
      <c r="D15497" s="5" t="s">
        <v>12</v>
      </c>
      <c r="E15497" s="5" t="s">
        <v>2272</v>
      </c>
    </row>
    <row r="15498" spans="1:5" x14ac:dyDescent="0.25">
      <c r="A15498" s="5">
        <f>15490</f>
      </c>
      <c r="B15498" s="5" t="s">
        <v>14473</v>
      </c>
      <c r="C15498" s="5" t="s">
        <v>11</v>
      </c>
      <c r="D15498" s="5" t="s">
        <v>12</v>
      </c>
      <c r="E15498" s="5" t="s">
        <v>2272</v>
      </c>
    </row>
    <row r="15499" spans="1:5" x14ac:dyDescent="0.25">
      <c r="A15499" s="5">
        <f>15491</f>
      </c>
      <c r="B15499" s="5" t="s">
        <v>14474</v>
      </c>
      <c r="C15499" s="5" t="s">
        <v>11</v>
      </c>
      <c r="D15499" s="5" t="s">
        <v>12</v>
      </c>
      <c r="E15499" s="5" t="s">
        <v>2272</v>
      </c>
    </row>
    <row r="15500" spans="1:5" x14ac:dyDescent="0.25">
      <c r="A15500" s="5">
        <f>15492</f>
      </c>
      <c r="B15500" s="5" t="s">
        <v>14475</v>
      </c>
      <c r="C15500" s="5" t="s">
        <v>11</v>
      </c>
      <c r="D15500" s="5" t="s">
        <v>12</v>
      </c>
      <c r="E15500" s="5" t="s">
        <v>2272</v>
      </c>
    </row>
    <row r="15501" spans="1:5" x14ac:dyDescent="0.25">
      <c r="A15501" s="5">
        <f>15493</f>
      </c>
      <c r="B15501" s="5" t="s">
        <v>14476</v>
      </c>
      <c r="C15501" s="5" t="s">
        <v>11</v>
      </c>
      <c r="D15501" s="5" t="s">
        <v>12</v>
      </c>
      <c r="E15501" s="5" t="s">
        <v>2272</v>
      </c>
    </row>
    <row r="15502" spans="1:5" x14ac:dyDescent="0.25">
      <c r="A15502" s="5">
        <f>15494</f>
      </c>
      <c r="B15502" s="5" t="s">
        <v>14477</v>
      </c>
      <c r="C15502" s="5" t="s">
        <v>11</v>
      </c>
      <c r="D15502" s="5" t="s">
        <v>12</v>
      </c>
      <c r="E15502" s="5" t="s">
        <v>2272</v>
      </c>
    </row>
    <row r="15503" spans="1:5" x14ac:dyDescent="0.25">
      <c r="A15503" s="5">
        <f>15495</f>
      </c>
      <c r="B15503" s="5" t="s">
        <v>14478</v>
      </c>
      <c r="C15503" s="5" t="s">
        <v>11</v>
      </c>
      <c r="D15503" s="5" t="s">
        <v>12</v>
      </c>
      <c r="E15503" s="5" t="s">
        <v>2272</v>
      </c>
    </row>
    <row r="15504" spans="1:5" x14ac:dyDescent="0.25">
      <c r="A15504" s="5">
        <f>15496</f>
      </c>
      <c r="B15504" s="5" t="s">
        <v>14479</v>
      </c>
      <c r="C15504" s="5" t="s">
        <v>11</v>
      </c>
      <c r="D15504" s="5" t="s">
        <v>12</v>
      </c>
      <c r="E15504" s="5" t="s">
        <v>2272</v>
      </c>
    </row>
    <row r="15505" spans="1:5" x14ac:dyDescent="0.25">
      <c r="A15505" s="5">
        <f>15497</f>
      </c>
      <c r="B15505" s="5" t="s">
        <v>14480</v>
      </c>
      <c r="C15505" s="5" t="s">
        <v>11</v>
      </c>
      <c r="D15505" s="5" t="s">
        <v>12</v>
      </c>
      <c r="E15505" s="5" t="s">
        <v>2272</v>
      </c>
    </row>
    <row r="15506" spans="1:5" x14ac:dyDescent="0.25">
      <c r="A15506" s="5">
        <f>15498</f>
      </c>
      <c r="B15506" s="5" t="s">
        <v>14481</v>
      </c>
      <c r="C15506" s="5" t="s">
        <v>11</v>
      </c>
      <c r="D15506" s="5" t="s">
        <v>12</v>
      </c>
      <c r="E15506" s="5" t="s">
        <v>2272</v>
      </c>
    </row>
    <row r="15507" spans="1:5" x14ac:dyDescent="0.25">
      <c r="A15507" s="5">
        <f>15499</f>
      </c>
      <c r="B15507" s="5" t="s">
        <v>14482</v>
      </c>
      <c r="C15507" s="5" t="s">
        <v>11</v>
      </c>
      <c r="D15507" s="5" t="s">
        <v>12</v>
      </c>
      <c r="E15507" s="5" t="s">
        <v>2272</v>
      </c>
    </row>
    <row r="15508" spans="1:5" x14ac:dyDescent="0.25">
      <c r="A15508" s="5">
        <f>15500</f>
      </c>
      <c r="B15508" s="5" t="s">
        <v>14483</v>
      </c>
      <c r="C15508" s="5" t="s">
        <v>11</v>
      </c>
      <c r="D15508" s="5" t="s">
        <v>12</v>
      </c>
      <c r="E15508" s="5" t="s">
        <v>2272</v>
      </c>
    </row>
    <row r="15509" spans="1:5" x14ac:dyDescent="0.25">
      <c r="A15509" s="5">
        <f>15501</f>
      </c>
      <c r="B15509" s="5" t="s">
        <v>14484</v>
      </c>
      <c r="C15509" s="5" t="s">
        <v>11</v>
      </c>
      <c r="D15509" s="5" t="s">
        <v>12</v>
      </c>
      <c r="E15509" s="5" t="s">
        <v>2272</v>
      </c>
    </row>
    <row r="15510" spans="1:5" x14ac:dyDescent="0.25">
      <c r="A15510" s="5">
        <f>15502</f>
      </c>
      <c r="B15510" s="5" t="s">
        <v>14485</v>
      </c>
      <c r="C15510" s="5" t="s">
        <v>11</v>
      </c>
      <c r="D15510" s="5" t="s">
        <v>12</v>
      </c>
      <c r="E15510" s="5" t="s">
        <v>2272</v>
      </c>
    </row>
    <row r="15511" spans="1:5" x14ac:dyDescent="0.25">
      <c r="A15511" s="5">
        <f>15503</f>
      </c>
      <c r="B15511" s="5" t="s">
        <v>14486</v>
      </c>
      <c r="C15511" s="5" t="s">
        <v>11</v>
      </c>
      <c r="D15511" s="5" t="s">
        <v>12</v>
      </c>
      <c r="E15511" s="5" t="s">
        <v>2272</v>
      </c>
    </row>
    <row r="15512" spans="1:5" x14ac:dyDescent="0.25">
      <c r="A15512" s="5">
        <f>15504</f>
      </c>
      <c r="B15512" s="5" t="s">
        <v>14487</v>
      </c>
      <c r="C15512" s="5" t="s">
        <v>11</v>
      </c>
      <c r="D15512" s="5" t="s">
        <v>12</v>
      </c>
      <c r="E15512" s="5" t="s">
        <v>2272</v>
      </c>
    </row>
    <row r="15513" spans="1:5" x14ac:dyDescent="0.25">
      <c r="A15513" s="5">
        <f>15505</f>
      </c>
      <c r="B15513" s="5" t="s">
        <v>14488</v>
      </c>
      <c r="C15513" s="5" t="s">
        <v>11</v>
      </c>
      <c r="D15513" s="5" t="s">
        <v>12</v>
      </c>
      <c r="E15513" s="5" t="s">
        <v>2272</v>
      </c>
    </row>
    <row r="15514" spans="1:5" x14ac:dyDescent="0.25">
      <c r="A15514" s="5">
        <f>15506</f>
      </c>
      <c r="B15514" s="5" t="s">
        <v>14489</v>
      </c>
      <c r="C15514" s="5" t="s">
        <v>11</v>
      </c>
      <c r="D15514" s="5" t="s">
        <v>12</v>
      </c>
      <c r="E15514" s="5" t="s">
        <v>2272</v>
      </c>
    </row>
    <row r="15515" spans="1:5" x14ac:dyDescent="0.25">
      <c r="A15515" s="5">
        <f>15507</f>
      </c>
      <c r="B15515" s="5" t="s">
        <v>14490</v>
      </c>
      <c r="C15515" s="5" t="s">
        <v>11</v>
      </c>
      <c r="D15515" s="5" t="s">
        <v>12</v>
      </c>
      <c r="E15515" s="5" t="s">
        <v>2272</v>
      </c>
    </row>
    <row r="15516" spans="1:5" x14ac:dyDescent="0.25">
      <c r="A15516" s="5">
        <f>15508</f>
      </c>
      <c r="B15516" s="5" t="s">
        <v>14491</v>
      </c>
      <c r="C15516" s="5" t="s">
        <v>11</v>
      </c>
      <c r="D15516" s="5" t="s">
        <v>12</v>
      </c>
      <c r="E15516" s="5" t="s">
        <v>2272</v>
      </c>
    </row>
    <row r="15517" spans="1:5" x14ac:dyDescent="0.25">
      <c r="A15517" s="5">
        <f>15509</f>
      </c>
      <c r="B15517" s="5" t="s">
        <v>14492</v>
      </c>
      <c r="C15517" s="5" t="s">
        <v>11</v>
      </c>
      <c r="D15517" s="5" t="s">
        <v>12</v>
      </c>
      <c r="E15517" s="5" t="s">
        <v>2272</v>
      </c>
    </row>
    <row r="15518" spans="1:5" x14ac:dyDescent="0.25">
      <c r="A15518" s="5">
        <f>15510</f>
      </c>
      <c r="B15518" s="5" t="s">
        <v>14493</v>
      </c>
      <c r="C15518" s="5" t="s">
        <v>11</v>
      </c>
      <c r="D15518" s="5" t="s">
        <v>12</v>
      </c>
      <c r="E15518" s="5" t="s">
        <v>2272</v>
      </c>
    </row>
    <row r="15519" spans="1:5" x14ac:dyDescent="0.25">
      <c r="A15519" s="5">
        <f>15511</f>
      </c>
      <c r="B15519" s="5" t="s">
        <v>14494</v>
      </c>
      <c r="C15519" s="5" t="s">
        <v>11</v>
      </c>
      <c r="D15519" s="5" t="s">
        <v>12</v>
      </c>
      <c r="E15519" s="5" t="s">
        <v>2272</v>
      </c>
    </row>
    <row r="15520" spans="1:5" x14ac:dyDescent="0.25">
      <c r="A15520" s="5">
        <f>15512</f>
      </c>
      <c r="B15520" s="5" t="s">
        <v>14495</v>
      </c>
      <c r="C15520" s="5" t="s">
        <v>11</v>
      </c>
      <c r="D15520" s="5" t="s">
        <v>12</v>
      </c>
      <c r="E15520" s="5" t="s">
        <v>2272</v>
      </c>
    </row>
    <row r="15521" spans="1:5" x14ac:dyDescent="0.25">
      <c r="A15521" s="5">
        <f>15513</f>
      </c>
      <c r="B15521" s="5" t="s">
        <v>14496</v>
      </c>
      <c r="C15521" s="5" t="s">
        <v>11</v>
      </c>
      <c r="D15521" s="5" t="s">
        <v>12</v>
      </c>
      <c r="E15521" s="5" t="s">
        <v>2272</v>
      </c>
    </row>
    <row r="15522" spans="1:5" x14ac:dyDescent="0.25">
      <c r="A15522" s="5">
        <f>15514</f>
      </c>
      <c r="B15522" s="5" t="s">
        <v>14497</v>
      </c>
      <c r="C15522" s="5" t="s">
        <v>11</v>
      </c>
      <c r="D15522" s="5" t="s">
        <v>12</v>
      </c>
      <c r="E15522" s="5" t="s">
        <v>2272</v>
      </c>
    </row>
    <row r="15523" spans="1:5" x14ac:dyDescent="0.25">
      <c r="A15523" s="5">
        <f>15515</f>
      </c>
      <c r="B15523" s="5" t="s">
        <v>14498</v>
      </c>
      <c r="C15523" s="5" t="s">
        <v>11</v>
      </c>
      <c r="D15523" s="5" t="s">
        <v>12</v>
      </c>
      <c r="E15523" s="5" t="s">
        <v>2272</v>
      </c>
    </row>
    <row r="15524" spans="1:5" x14ac:dyDescent="0.25">
      <c r="A15524" s="5">
        <f>15516</f>
      </c>
      <c r="B15524" s="5" t="s">
        <v>14499</v>
      </c>
      <c r="C15524" s="5" t="s">
        <v>11</v>
      </c>
      <c r="D15524" s="5" t="s">
        <v>12</v>
      </c>
      <c r="E15524" s="5" t="s">
        <v>2272</v>
      </c>
    </row>
    <row r="15525" spans="1:5" x14ac:dyDescent="0.25">
      <c r="A15525" s="5">
        <f>15517</f>
      </c>
      <c r="B15525" s="5" t="s">
        <v>14500</v>
      </c>
      <c r="C15525" s="5" t="s">
        <v>11</v>
      </c>
      <c r="D15525" s="5" t="s">
        <v>12</v>
      </c>
      <c r="E15525" s="5" t="s">
        <v>2272</v>
      </c>
    </row>
    <row r="15526" spans="1:5" x14ac:dyDescent="0.25">
      <c r="A15526" s="5">
        <f>15518</f>
      </c>
      <c r="B15526" s="5" t="s">
        <v>14501</v>
      </c>
      <c r="C15526" s="5" t="s">
        <v>11</v>
      </c>
      <c r="D15526" s="5" t="s">
        <v>12</v>
      </c>
      <c r="E15526" s="5" t="s">
        <v>2272</v>
      </c>
    </row>
    <row r="15527" spans="1:5" x14ac:dyDescent="0.25">
      <c r="A15527" s="5">
        <f>15519</f>
      </c>
      <c r="B15527" s="5" t="s">
        <v>14502</v>
      </c>
      <c r="C15527" s="5" t="s">
        <v>11</v>
      </c>
      <c r="D15527" s="5" t="s">
        <v>12</v>
      </c>
      <c r="E15527" s="5" t="s">
        <v>2272</v>
      </c>
    </row>
    <row r="15528" spans="1:5" x14ac:dyDescent="0.25">
      <c r="A15528" s="5">
        <f>15520</f>
      </c>
      <c r="B15528" s="5" t="s">
        <v>14503</v>
      </c>
      <c r="C15528" s="5" t="s">
        <v>11</v>
      </c>
      <c r="D15528" s="5" t="s">
        <v>12</v>
      </c>
      <c r="E15528" s="5" t="s">
        <v>2272</v>
      </c>
    </row>
    <row r="15529" spans="1:5" x14ac:dyDescent="0.25">
      <c r="A15529" s="5">
        <f>15521</f>
      </c>
      <c r="B15529" s="5" t="s">
        <v>14504</v>
      </c>
      <c r="C15529" s="5" t="s">
        <v>11</v>
      </c>
      <c r="D15529" s="5" t="s">
        <v>12</v>
      </c>
      <c r="E15529" s="5" t="s">
        <v>2272</v>
      </c>
    </row>
    <row r="15530" spans="1:5" x14ac:dyDescent="0.25">
      <c r="A15530" s="5">
        <f>15522</f>
      </c>
      <c r="B15530" s="5" t="s">
        <v>14505</v>
      </c>
      <c r="C15530" s="5" t="s">
        <v>11</v>
      </c>
      <c r="D15530" s="5" t="s">
        <v>12</v>
      </c>
      <c r="E15530" s="5" t="s">
        <v>2272</v>
      </c>
    </row>
    <row r="15531" spans="1:5" x14ac:dyDescent="0.25">
      <c r="A15531" s="5">
        <f>15523</f>
      </c>
      <c r="B15531" s="5" t="s">
        <v>14506</v>
      </c>
      <c r="C15531" s="5" t="s">
        <v>11</v>
      </c>
      <c r="D15531" s="5" t="s">
        <v>12</v>
      </c>
      <c r="E15531" s="5" t="s">
        <v>2272</v>
      </c>
    </row>
    <row r="15532" spans="1:5" x14ac:dyDescent="0.25">
      <c r="A15532" s="5">
        <f>15524</f>
      </c>
      <c r="B15532" s="5" t="s">
        <v>14507</v>
      </c>
      <c r="C15532" s="5" t="s">
        <v>11</v>
      </c>
      <c r="D15532" s="5" t="s">
        <v>12</v>
      </c>
      <c r="E15532" s="5" t="s">
        <v>2272</v>
      </c>
    </row>
    <row r="15533" spans="1:5" x14ac:dyDescent="0.25">
      <c r="A15533" s="5">
        <f>15525</f>
      </c>
      <c r="B15533" s="5" t="s">
        <v>14508</v>
      </c>
      <c r="C15533" s="5" t="s">
        <v>11</v>
      </c>
      <c r="D15533" s="5" t="s">
        <v>12</v>
      </c>
      <c r="E15533" s="5" t="s">
        <v>2272</v>
      </c>
    </row>
    <row r="15534" spans="1:5" x14ac:dyDescent="0.25">
      <c r="A15534" s="5">
        <f>15526</f>
      </c>
      <c r="B15534" s="5" t="s">
        <v>14509</v>
      </c>
      <c r="C15534" s="5" t="s">
        <v>11</v>
      </c>
      <c r="D15534" s="5" t="s">
        <v>12</v>
      </c>
      <c r="E15534" s="5" t="s">
        <v>2272</v>
      </c>
    </row>
    <row r="15535" spans="1:5" x14ac:dyDescent="0.25">
      <c r="A15535" s="5">
        <f>15527</f>
      </c>
      <c r="B15535" s="5" t="s">
        <v>14510</v>
      </c>
      <c r="C15535" s="5" t="s">
        <v>11</v>
      </c>
      <c r="D15535" s="5" t="s">
        <v>12</v>
      </c>
      <c r="E15535" s="5" t="s">
        <v>2272</v>
      </c>
    </row>
    <row r="15536" spans="1:5" x14ac:dyDescent="0.25">
      <c r="A15536" s="5">
        <f>15528</f>
      </c>
      <c r="B15536" s="5" t="s">
        <v>14511</v>
      </c>
      <c r="C15536" s="5" t="s">
        <v>11</v>
      </c>
      <c r="D15536" s="5" t="s">
        <v>12</v>
      </c>
      <c r="E15536" s="5" t="s">
        <v>2272</v>
      </c>
    </row>
    <row r="15537" spans="1:5" x14ac:dyDescent="0.25">
      <c r="A15537" s="5">
        <f>15529</f>
      </c>
      <c r="B15537" s="5" t="s">
        <v>14512</v>
      </c>
      <c r="C15537" s="5" t="s">
        <v>11</v>
      </c>
      <c r="D15537" s="5" t="s">
        <v>12</v>
      </c>
      <c r="E15537" s="5" t="s">
        <v>2272</v>
      </c>
    </row>
    <row r="15538" spans="1:5" x14ac:dyDescent="0.25">
      <c r="A15538" s="5">
        <f>15530</f>
      </c>
      <c r="B15538" s="5" t="s">
        <v>14513</v>
      </c>
      <c r="C15538" s="5" t="s">
        <v>11</v>
      </c>
      <c r="D15538" s="5" t="s">
        <v>12</v>
      </c>
      <c r="E15538" s="5" t="s">
        <v>2272</v>
      </c>
    </row>
    <row r="15539" spans="1:5" x14ac:dyDescent="0.25">
      <c r="A15539" s="5">
        <f>15531</f>
      </c>
      <c r="B15539" s="5" t="s">
        <v>14514</v>
      </c>
      <c r="C15539" s="5" t="s">
        <v>11</v>
      </c>
      <c r="D15539" s="5" t="s">
        <v>12</v>
      </c>
      <c r="E15539" s="5" t="s">
        <v>2272</v>
      </c>
    </row>
    <row r="15540" spans="1:5" x14ac:dyDescent="0.25">
      <c r="A15540" s="5">
        <f>15532</f>
      </c>
      <c r="B15540" s="5" t="s">
        <v>14515</v>
      </c>
      <c r="C15540" s="5" t="s">
        <v>11</v>
      </c>
      <c r="D15540" s="5" t="s">
        <v>12</v>
      </c>
      <c r="E15540" s="5" t="s">
        <v>2272</v>
      </c>
    </row>
    <row r="15541" spans="1:5" x14ac:dyDescent="0.25">
      <c r="A15541" s="5">
        <f>15533</f>
      </c>
      <c r="B15541" s="5" t="s">
        <v>14516</v>
      </c>
      <c r="C15541" s="5" t="s">
        <v>11</v>
      </c>
      <c r="D15541" s="5" t="s">
        <v>12</v>
      </c>
      <c r="E15541" s="5" t="s">
        <v>2272</v>
      </c>
    </row>
    <row r="15542" spans="1:5" x14ac:dyDescent="0.25">
      <c r="A15542" s="5">
        <f>15534</f>
      </c>
      <c r="B15542" s="5" t="s">
        <v>14517</v>
      </c>
      <c r="C15542" s="5" t="s">
        <v>11</v>
      </c>
      <c r="D15542" s="5" t="s">
        <v>12</v>
      </c>
      <c r="E15542" s="5" t="s">
        <v>2272</v>
      </c>
    </row>
    <row r="15543" spans="1:5" x14ac:dyDescent="0.25">
      <c r="A15543" s="5">
        <f>15535</f>
      </c>
      <c r="B15543" s="5" t="s">
        <v>14518</v>
      </c>
      <c r="C15543" s="5" t="s">
        <v>11</v>
      </c>
      <c r="D15543" s="5" t="s">
        <v>12</v>
      </c>
      <c r="E15543" s="5" t="s">
        <v>2272</v>
      </c>
    </row>
    <row r="15544" spans="1:5" x14ac:dyDescent="0.25">
      <c r="A15544" s="5">
        <f>15536</f>
      </c>
      <c r="B15544" s="5" t="s">
        <v>14519</v>
      </c>
      <c r="C15544" s="5" t="s">
        <v>11</v>
      </c>
      <c r="D15544" s="5" t="s">
        <v>12</v>
      </c>
      <c r="E15544" s="5" t="s">
        <v>2272</v>
      </c>
    </row>
    <row r="15545" spans="1:5" x14ac:dyDescent="0.25">
      <c r="A15545" s="5">
        <f>15537</f>
      </c>
      <c r="B15545" s="5" t="s">
        <v>14520</v>
      </c>
      <c r="C15545" s="5" t="s">
        <v>11</v>
      </c>
      <c r="D15545" s="5" t="s">
        <v>12</v>
      </c>
      <c r="E15545" s="5" t="s">
        <v>2272</v>
      </c>
    </row>
    <row r="15546" spans="1:5" x14ac:dyDescent="0.25">
      <c r="A15546" s="5">
        <f>15538</f>
      </c>
      <c r="B15546" s="5" t="s">
        <v>14521</v>
      </c>
      <c r="C15546" s="5" t="s">
        <v>11</v>
      </c>
      <c r="D15546" s="5" t="s">
        <v>12</v>
      </c>
      <c r="E15546" s="5" t="s">
        <v>2272</v>
      </c>
    </row>
    <row r="15547" spans="1:5" x14ac:dyDescent="0.25">
      <c r="A15547" s="5">
        <f>15539</f>
      </c>
      <c r="B15547" s="5" t="s">
        <v>14522</v>
      </c>
      <c r="C15547" s="5" t="s">
        <v>11</v>
      </c>
      <c r="D15547" s="5" t="s">
        <v>12</v>
      </c>
      <c r="E15547" s="5" t="s">
        <v>2272</v>
      </c>
    </row>
    <row r="15548" spans="1:5" x14ac:dyDescent="0.25">
      <c r="A15548" s="5">
        <f>15540</f>
      </c>
      <c r="B15548" s="5" t="s">
        <v>14523</v>
      </c>
      <c r="C15548" s="5" t="s">
        <v>11</v>
      </c>
      <c r="D15548" s="5" t="s">
        <v>12</v>
      </c>
      <c r="E15548" s="5" t="s">
        <v>2272</v>
      </c>
    </row>
    <row r="15549" spans="1:5" x14ac:dyDescent="0.25">
      <c r="A15549" s="5">
        <f>15541</f>
      </c>
      <c r="B15549" s="5" t="s">
        <v>14524</v>
      </c>
      <c r="C15549" s="5" t="s">
        <v>11</v>
      </c>
      <c r="D15549" s="5" t="s">
        <v>12</v>
      </c>
      <c r="E15549" s="5" t="s">
        <v>2272</v>
      </c>
    </row>
    <row r="15550" spans="1:5" x14ac:dyDescent="0.25">
      <c r="A15550" s="5">
        <f>15542</f>
      </c>
      <c r="B15550" s="5" t="s">
        <v>14525</v>
      </c>
      <c r="C15550" s="5" t="s">
        <v>11</v>
      </c>
      <c r="D15550" s="5" t="s">
        <v>12</v>
      </c>
      <c r="E15550" s="5" t="s">
        <v>2272</v>
      </c>
    </row>
    <row r="15551" spans="1:5" x14ac:dyDescent="0.25">
      <c r="A15551" s="5">
        <f>15543</f>
      </c>
      <c r="B15551" s="5" t="s">
        <v>14526</v>
      </c>
      <c r="C15551" s="5" t="s">
        <v>11</v>
      </c>
      <c r="D15551" s="5" t="s">
        <v>12</v>
      </c>
      <c r="E15551" s="5" t="s">
        <v>2272</v>
      </c>
    </row>
    <row r="15552" spans="1:5" x14ac:dyDescent="0.25">
      <c r="A15552" s="5">
        <f>15544</f>
      </c>
      <c r="B15552" s="5" t="s">
        <v>14527</v>
      </c>
      <c r="C15552" s="5" t="s">
        <v>11</v>
      </c>
      <c r="D15552" s="5" t="s">
        <v>12</v>
      </c>
      <c r="E15552" s="5" t="s">
        <v>2272</v>
      </c>
    </row>
    <row r="15553" spans="1:5" x14ac:dyDescent="0.25">
      <c r="A15553" s="5">
        <f>15545</f>
      </c>
      <c r="B15553" s="5" t="s">
        <v>14528</v>
      </c>
      <c r="C15553" s="5" t="s">
        <v>11</v>
      </c>
      <c r="D15553" s="5" t="s">
        <v>12</v>
      </c>
      <c r="E15553" s="5" t="s">
        <v>2272</v>
      </c>
    </row>
    <row r="15554" spans="1:5" x14ac:dyDescent="0.25">
      <c r="A15554" s="5">
        <f>15546</f>
      </c>
      <c r="B15554" s="5" t="s">
        <v>14529</v>
      </c>
      <c r="C15554" s="5" t="s">
        <v>11</v>
      </c>
      <c r="D15554" s="5" t="s">
        <v>12</v>
      </c>
      <c r="E15554" s="5" t="s">
        <v>2272</v>
      </c>
    </row>
    <row r="15555" spans="1:5" x14ac:dyDescent="0.25">
      <c r="A15555" s="5">
        <f>15547</f>
      </c>
      <c r="B15555" s="5" t="s">
        <v>14530</v>
      </c>
      <c r="C15555" s="5" t="s">
        <v>11</v>
      </c>
      <c r="D15555" s="5" t="s">
        <v>12</v>
      </c>
      <c r="E15555" s="5" t="s">
        <v>2272</v>
      </c>
    </row>
    <row r="15556" spans="1:5" x14ac:dyDescent="0.25">
      <c r="A15556" s="5">
        <f>15548</f>
      </c>
      <c r="B15556" s="5" t="s">
        <v>14531</v>
      </c>
      <c r="C15556" s="5" t="s">
        <v>11</v>
      </c>
      <c r="D15556" s="5" t="s">
        <v>12</v>
      </c>
      <c r="E15556" s="5" t="s">
        <v>2272</v>
      </c>
    </row>
    <row r="15557" spans="1:5" x14ac:dyDescent="0.25">
      <c r="A15557" s="5">
        <f>15549</f>
      </c>
      <c r="B15557" s="5" t="s">
        <v>14532</v>
      </c>
      <c r="C15557" s="5" t="s">
        <v>11</v>
      </c>
      <c r="D15557" s="5" t="s">
        <v>12</v>
      </c>
      <c r="E15557" s="5" t="s">
        <v>2272</v>
      </c>
    </row>
    <row r="15558" spans="1:5" x14ac:dyDescent="0.25">
      <c r="A15558" s="5">
        <f>15550</f>
      </c>
      <c r="B15558" s="5" t="s">
        <v>14533</v>
      </c>
      <c r="C15558" s="5" t="s">
        <v>11</v>
      </c>
      <c r="D15558" s="5" t="s">
        <v>12</v>
      </c>
      <c r="E15558" s="5" t="s">
        <v>2272</v>
      </c>
    </row>
    <row r="15559" spans="1:5" x14ac:dyDescent="0.25">
      <c r="A15559" s="5">
        <f>15551</f>
      </c>
      <c r="B15559" s="5" t="s">
        <v>14534</v>
      </c>
      <c r="C15559" s="5" t="s">
        <v>11</v>
      </c>
      <c r="D15559" s="5" t="s">
        <v>12</v>
      </c>
      <c r="E15559" s="5" t="s">
        <v>2272</v>
      </c>
    </row>
    <row r="15560" spans="1:5" x14ac:dyDescent="0.25">
      <c r="A15560" s="5">
        <f>15552</f>
      </c>
      <c r="B15560" s="5" t="s">
        <v>14535</v>
      </c>
      <c r="C15560" s="5" t="s">
        <v>11</v>
      </c>
      <c r="D15560" s="5" t="s">
        <v>12</v>
      </c>
      <c r="E15560" s="5" t="s">
        <v>2272</v>
      </c>
    </row>
    <row r="15561" spans="1:5" x14ac:dyDescent="0.25">
      <c r="A15561" s="5">
        <f>15553</f>
      </c>
      <c r="B15561" s="5" t="s">
        <v>14536</v>
      </c>
      <c r="C15561" s="5" t="s">
        <v>11</v>
      </c>
      <c r="D15561" s="5" t="s">
        <v>12</v>
      </c>
      <c r="E15561" s="5" t="s">
        <v>2272</v>
      </c>
    </row>
    <row r="15562" spans="1:5" x14ac:dyDescent="0.25">
      <c r="A15562" s="5">
        <f>15554</f>
      </c>
      <c r="B15562" s="5" t="s">
        <v>14537</v>
      </c>
      <c r="C15562" s="5" t="s">
        <v>11</v>
      </c>
      <c r="D15562" s="5" t="s">
        <v>12</v>
      </c>
      <c r="E15562" s="5" t="s">
        <v>2272</v>
      </c>
    </row>
    <row r="15563" spans="1:5" x14ac:dyDescent="0.25">
      <c r="A15563" s="5">
        <f>15555</f>
      </c>
      <c r="B15563" s="5" t="s">
        <v>14538</v>
      </c>
      <c r="C15563" s="5" t="s">
        <v>11</v>
      </c>
      <c r="D15563" s="5" t="s">
        <v>12</v>
      </c>
      <c r="E15563" s="5" t="s">
        <v>2272</v>
      </c>
    </row>
    <row r="15564" spans="1:5" x14ac:dyDescent="0.25">
      <c r="A15564" s="5">
        <f>15556</f>
      </c>
      <c r="B15564" s="5" t="s">
        <v>14539</v>
      </c>
      <c r="C15564" s="5" t="s">
        <v>11</v>
      </c>
      <c r="D15564" s="5" t="s">
        <v>12</v>
      </c>
      <c r="E15564" s="5" t="s">
        <v>2272</v>
      </c>
    </row>
    <row r="15565" spans="1:5" x14ac:dyDescent="0.25">
      <c r="A15565" s="5">
        <f>15557</f>
      </c>
      <c r="B15565" s="5" t="s">
        <v>14540</v>
      </c>
      <c r="C15565" s="5" t="s">
        <v>11</v>
      </c>
      <c r="D15565" s="5" t="s">
        <v>12</v>
      </c>
      <c r="E15565" s="5" t="s">
        <v>2272</v>
      </c>
    </row>
    <row r="15566" spans="1:5" x14ac:dyDescent="0.25">
      <c r="A15566" s="5">
        <f>15558</f>
      </c>
      <c r="B15566" s="5" t="s">
        <v>14541</v>
      </c>
      <c r="C15566" s="5" t="s">
        <v>11</v>
      </c>
      <c r="D15566" s="5" t="s">
        <v>12</v>
      </c>
      <c r="E15566" s="5" t="s">
        <v>2272</v>
      </c>
    </row>
    <row r="15567" spans="1:5" x14ac:dyDescent="0.25">
      <c r="A15567" s="5">
        <f>15559</f>
      </c>
      <c r="B15567" s="5" t="s">
        <v>14542</v>
      </c>
      <c r="C15567" s="5" t="s">
        <v>11</v>
      </c>
      <c r="D15567" s="5" t="s">
        <v>12</v>
      </c>
      <c r="E15567" s="5" t="s">
        <v>2272</v>
      </c>
    </row>
    <row r="15568" spans="1:5" x14ac:dyDescent="0.25">
      <c r="A15568" s="5">
        <f>15560</f>
      </c>
      <c r="B15568" s="5" t="s">
        <v>14543</v>
      </c>
      <c r="C15568" s="5" t="s">
        <v>11</v>
      </c>
      <c r="D15568" s="5" t="s">
        <v>12</v>
      </c>
      <c r="E15568" s="5" t="s">
        <v>2272</v>
      </c>
    </row>
    <row r="15569" spans="1:5" x14ac:dyDescent="0.25">
      <c r="A15569" s="5">
        <f>15561</f>
      </c>
      <c r="B15569" s="5" t="s">
        <v>14544</v>
      </c>
      <c r="C15569" s="5" t="s">
        <v>11</v>
      </c>
      <c r="D15569" s="5" t="s">
        <v>12</v>
      </c>
      <c r="E15569" s="5" t="s">
        <v>2272</v>
      </c>
    </row>
    <row r="15570" spans="1:5" x14ac:dyDescent="0.25">
      <c r="A15570" s="5">
        <f>15562</f>
      </c>
      <c r="B15570" s="5" t="s">
        <v>14545</v>
      </c>
      <c r="C15570" s="5" t="s">
        <v>11</v>
      </c>
      <c r="D15570" s="5" t="s">
        <v>12</v>
      </c>
      <c r="E15570" s="5" t="s">
        <v>2272</v>
      </c>
    </row>
    <row r="15571" spans="1:5" x14ac:dyDescent="0.25">
      <c r="A15571" s="5">
        <f>15563</f>
      </c>
      <c r="B15571" s="5" t="s">
        <v>14546</v>
      </c>
      <c r="C15571" s="5" t="s">
        <v>11</v>
      </c>
      <c r="D15571" s="5" t="s">
        <v>12</v>
      </c>
      <c r="E15571" s="5" t="s">
        <v>2272</v>
      </c>
    </row>
    <row r="15572" spans="1:5" x14ac:dyDescent="0.25">
      <c r="A15572" s="5">
        <f>15564</f>
      </c>
      <c r="B15572" s="5" t="s">
        <v>14547</v>
      </c>
      <c r="C15572" s="5" t="s">
        <v>11</v>
      </c>
      <c r="D15572" s="5" t="s">
        <v>12</v>
      </c>
      <c r="E15572" s="5" t="s">
        <v>2272</v>
      </c>
    </row>
    <row r="15573" spans="1:5" x14ac:dyDescent="0.25">
      <c r="A15573" s="5">
        <f>15565</f>
      </c>
      <c r="B15573" s="5" t="s">
        <v>14548</v>
      </c>
      <c r="C15573" s="5" t="s">
        <v>11</v>
      </c>
      <c r="D15573" s="5" t="s">
        <v>12</v>
      </c>
      <c r="E15573" s="5" t="s">
        <v>2272</v>
      </c>
    </row>
    <row r="15574" spans="1:5" x14ac:dyDescent="0.25">
      <c r="A15574" s="5">
        <f>15566</f>
      </c>
      <c r="B15574" s="5" t="s">
        <v>14549</v>
      </c>
      <c r="C15574" s="5" t="s">
        <v>11</v>
      </c>
      <c r="D15574" s="5" t="s">
        <v>12</v>
      </c>
      <c r="E15574" s="5" t="s">
        <v>2272</v>
      </c>
    </row>
    <row r="15575" spans="1:5" x14ac:dyDescent="0.25">
      <c r="A15575" s="5">
        <f>15567</f>
      </c>
      <c r="B15575" s="5" t="s">
        <v>14550</v>
      </c>
      <c r="C15575" s="5" t="s">
        <v>11</v>
      </c>
      <c r="D15575" s="5" t="s">
        <v>12</v>
      </c>
      <c r="E15575" s="5" t="s">
        <v>2272</v>
      </c>
    </row>
    <row r="15576" spans="1:5" x14ac:dyDescent="0.25">
      <c r="A15576" s="5">
        <f>15568</f>
      </c>
      <c r="B15576" s="5" t="s">
        <v>14551</v>
      </c>
      <c r="C15576" s="5" t="s">
        <v>11</v>
      </c>
      <c r="D15576" s="5" t="s">
        <v>12</v>
      </c>
      <c r="E15576" s="5" t="s">
        <v>2272</v>
      </c>
    </row>
    <row r="15577" spans="1:5" x14ac:dyDescent="0.25">
      <c r="A15577" s="5">
        <f>15569</f>
      </c>
      <c r="B15577" s="5" t="s">
        <v>14552</v>
      </c>
      <c r="C15577" s="5" t="s">
        <v>11</v>
      </c>
      <c r="D15577" s="5" t="s">
        <v>12</v>
      </c>
      <c r="E15577" s="5" t="s">
        <v>2272</v>
      </c>
    </row>
    <row r="15578" spans="1:5" x14ac:dyDescent="0.25">
      <c r="A15578" s="5">
        <f>15570</f>
      </c>
      <c r="B15578" s="5" t="s">
        <v>14553</v>
      </c>
      <c r="C15578" s="5" t="s">
        <v>11</v>
      </c>
      <c r="D15578" s="5" t="s">
        <v>12</v>
      </c>
      <c r="E15578" s="5" t="s">
        <v>2272</v>
      </c>
    </row>
    <row r="15579" spans="1:5" x14ac:dyDescent="0.25">
      <c r="A15579" s="5">
        <f>15571</f>
      </c>
      <c r="B15579" s="5" t="s">
        <v>14554</v>
      </c>
      <c r="C15579" s="5" t="s">
        <v>11</v>
      </c>
      <c r="D15579" s="5" t="s">
        <v>12</v>
      </c>
      <c r="E15579" s="5" t="s">
        <v>2272</v>
      </c>
    </row>
    <row r="15580" spans="1:5" x14ac:dyDescent="0.25">
      <c r="A15580" s="5">
        <f>15572</f>
      </c>
      <c r="B15580" s="5" t="s">
        <v>14555</v>
      </c>
      <c r="C15580" s="5" t="s">
        <v>11</v>
      </c>
      <c r="D15580" s="5" t="s">
        <v>12</v>
      </c>
      <c r="E15580" s="5" t="s">
        <v>2272</v>
      </c>
    </row>
    <row r="15581" spans="1:5" x14ac:dyDescent="0.25">
      <c r="A15581" s="5">
        <f>15573</f>
      </c>
      <c r="B15581" s="5" t="s">
        <v>14556</v>
      </c>
      <c r="C15581" s="5" t="s">
        <v>11</v>
      </c>
      <c r="D15581" s="5" t="s">
        <v>12</v>
      </c>
      <c r="E15581" s="5" t="s">
        <v>2272</v>
      </c>
    </row>
    <row r="15582" spans="1:5" x14ac:dyDescent="0.25">
      <c r="A15582" s="5">
        <f>15574</f>
      </c>
      <c r="B15582" s="5" t="s">
        <v>14557</v>
      </c>
      <c r="C15582" s="5" t="s">
        <v>11</v>
      </c>
      <c r="D15582" s="5" t="s">
        <v>12</v>
      </c>
      <c r="E15582" s="5" t="s">
        <v>2272</v>
      </c>
    </row>
    <row r="15583" spans="1:5" x14ac:dyDescent="0.25">
      <c r="A15583" s="5">
        <f>15575</f>
      </c>
      <c r="B15583" s="5" t="s">
        <v>14558</v>
      </c>
      <c r="C15583" s="5" t="s">
        <v>11</v>
      </c>
      <c r="D15583" s="5" t="s">
        <v>12</v>
      </c>
      <c r="E15583" s="5" t="s">
        <v>2272</v>
      </c>
    </row>
    <row r="15584" spans="1:5" x14ac:dyDescent="0.25">
      <c r="A15584" s="5">
        <f>15576</f>
      </c>
      <c r="B15584" s="5" t="s">
        <v>14559</v>
      </c>
      <c r="C15584" s="5" t="s">
        <v>11</v>
      </c>
      <c r="D15584" s="5" t="s">
        <v>12</v>
      </c>
      <c r="E15584" s="5" t="s">
        <v>2272</v>
      </c>
    </row>
    <row r="15585" spans="1:5" x14ac:dyDescent="0.25">
      <c r="A15585" s="5">
        <f>15577</f>
      </c>
      <c r="B15585" s="5" t="s">
        <v>14560</v>
      </c>
      <c r="C15585" s="5" t="s">
        <v>11</v>
      </c>
      <c r="D15585" s="5" t="s">
        <v>12</v>
      </c>
      <c r="E15585" s="5" t="s">
        <v>2272</v>
      </c>
    </row>
    <row r="15586" spans="1:5" x14ac:dyDescent="0.25">
      <c r="A15586" s="5">
        <f>15578</f>
      </c>
      <c r="B15586" s="5" t="s">
        <v>14561</v>
      </c>
      <c r="C15586" s="5" t="s">
        <v>11</v>
      </c>
      <c r="D15586" s="5" t="s">
        <v>12</v>
      </c>
      <c r="E15586" s="5" t="s">
        <v>2272</v>
      </c>
    </row>
    <row r="15587" spans="1:5" x14ac:dyDescent="0.25">
      <c r="A15587" s="5">
        <f>15579</f>
      </c>
      <c r="B15587" s="5" t="s">
        <v>14562</v>
      </c>
      <c r="C15587" s="5" t="s">
        <v>11</v>
      </c>
      <c r="D15587" s="5" t="s">
        <v>12</v>
      </c>
      <c r="E15587" s="5" t="s">
        <v>2272</v>
      </c>
    </row>
    <row r="15588" spans="1:5" x14ac:dyDescent="0.25">
      <c r="A15588" s="5">
        <f>15580</f>
      </c>
      <c r="B15588" s="5" t="s">
        <v>14563</v>
      </c>
      <c r="C15588" s="5" t="s">
        <v>11</v>
      </c>
      <c r="D15588" s="5" t="s">
        <v>12</v>
      </c>
      <c r="E15588" s="5" t="s">
        <v>2272</v>
      </c>
    </row>
    <row r="15589" spans="1:5" x14ac:dyDescent="0.25">
      <c r="A15589" s="5">
        <f>15581</f>
      </c>
      <c r="B15589" s="5" t="s">
        <v>14564</v>
      </c>
      <c r="C15589" s="5" t="s">
        <v>11</v>
      </c>
      <c r="D15589" s="5" t="s">
        <v>12</v>
      </c>
      <c r="E15589" s="5" t="s">
        <v>2272</v>
      </c>
    </row>
    <row r="15590" spans="1:5" x14ac:dyDescent="0.25">
      <c r="A15590" s="5">
        <f>15582</f>
      </c>
      <c r="B15590" s="5" t="s">
        <v>14565</v>
      </c>
      <c r="C15590" s="5" t="s">
        <v>11</v>
      </c>
      <c r="D15590" s="5" t="s">
        <v>12</v>
      </c>
      <c r="E15590" s="5" t="s">
        <v>2272</v>
      </c>
    </row>
    <row r="15591" spans="1:5" x14ac:dyDescent="0.25">
      <c r="A15591" s="5">
        <f>15583</f>
      </c>
      <c r="B15591" s="5" t="s">
        <v>14566</v>
      </c>
      <c r="C15591" s="5" t="s">
        <v>11</v>
      </c>
      <c r="D15591" s="5" t="s">
        <v>12</v>
      </c>
      <c r="E15591" s="5" t="s">
        <v>2272</v>
      </c>
    </row>
    <row r="15592" spans="1:5" x14ac:dyDescent="0.25">
      <c r="A15592" s="5">
        <f>15584</f>
      </c>
      <c r="B15592" s="5" t="s">
        <v>14567</v>
      </c>
      <c r="C15592" s="5" t="s">
        <v>11</v>
      </c>
      <c r="D15592" s="5" t="s">
        <v>12</v>
      </c>
      <c r="E15592" s="5" t="s">
        <v>2272</v>
      </c>
    </row>
    <row r="15593" spans="1:5" x14ac:dyDescent="0.25">
      <c r="A15593" s="5">
        <f>15585</f>
      </c>
      <c r="B15593" s="5" t="s">
        <v>14568</v>
      </c>
      <c r="C15593" s="5" t="s">
        <v>11</v>
      </c>
      <c r="D15593" s="5" t="s">
        <v>12</v>
      </c>
      <c r="E15593" s="5" t="s">
        <v>2272</v>
      </c>
    </row>
    <row r="15594" spans="1:5" x14ac:dyDescent="0.25">
      <c r="A15594" s="5">
        <f>15586</f>
      </c>
      <c r="B15594" s="5" t="s">
        <v>14569</v>
      </c>
      <c r="C15594" s="5" t="s">
        <v>11</v>
      </c>
      <c r="D15594" s="5" t="s">
        <v>12</v>
      </c>
      <c r="E15594" s="5" t="s">
        <v>2272</v>
      </c>
    </row>
    <row r="15595" spans="1:5" x14ac:dyDescent="0.25">
      <c r="A15595" s="5">
        <f>15587</f>
      </c>
      <c r="B15595" s="5" t="s">
        <v>14570</v>
      </c>
      <c r="C15595" s="5" t="s">
        <v>11</v>
      </c>
      <c r="D15595" s="5" t="s">
        <v>12</v>
      </c>
      <c r="E15595" s="5" t="s">
        <v>2272</v>
      </c>
    </row>
    <row r="15596" spans="1:5" x14ac:dyDescent="0.25">
      <c r="A15596" s="5">
        <f>15588</f>
      </c>
      <c r="B15596" s="5" t="s">
        <v>14571</v>
      </c>
      <c r="C15596" s="5" t="s">
        <v>11</v>
      </c>
      <c r="D15596" s="5" t="s">
        <v>12</v>
      </c>
      <c r="E15596" s="5" t="s">
        <v>2272</v>
      </c>
    </row>
    <row r="15597" spans="1:5" x14ac:dyDescent="0.25">
      <c r="A15597" s="5">
        <f>15589</f>
      </c>
      <c r="B15597" s="5" t="s">
        <v>14572</v>
      </c>
      <c r="C15597" s="5" t="s">
        <v>11</v>
      </c>
      <c r="D15597" s="5" t="s">
        <v>12</v>
      </c>
      <c r="E15597" s="5" t="s">
        <v>2272</v>
      </c>
    </row>
    <row r="15598" spans="1:5" x14ac:dyDescent="0.25">
      <c r="A15598" s="5">
        <f>15590</f>
      </c>
      <c r="B15598" s="5" t="s">
        <v>14573</v>
      </c>
      <c r="C15598" s="5" t="s">
        <v>11</v>
      </c>
      <c r="D15598" s="5" t="s">
        <v>12</v>
      </c>
      <c r="E15598" s="5" t="s">
        <v>2272</v>
      </c>
    </row>
    <row r="15599" spans="1:5" x14ac:dyDescent="0.25">
      <c r="A15599" s="5">
        <f>15591</f>
      </c>
      <c r="B15599" s="5" t="s">
        <v>14574</v>
      </c>
      <c r="C15599" s="5" t="s">
        <v>11</v>
      </c>
      <c r="D15599" s="5" t="s">
        <v>12</v>
      </c>
      <c r="E15599" s="5" t="s">
        <v>2272</v>
      </c>
    </row>
    <row r="15600" spans="1:5" x14ac:dyDescent="0.25">
      <c r="A15600" s="5">
        <f>15592</f>
      </c>
      <c r="B15600" s="5" t="s">
        <v>14575</v>
      </c>
      <c r="C15600" s="5" t="s">
        <v>11</v>
      </c>
      <c r="D15600" s="5" t="s">
        <v>12</v>
      </c>
      <c r="E15600" s="5" t="s">
        <v>2272</v>
      </c>
    </row>
    <row r="15601" spans="1:5" x14ac:dyDescent="0.25">
      <c r="A15601" s="5">
        <f>15593</f>
      </c>
      <c r="B15601" s="5" t="s">
        <v>14576</v>
      </c>
      <c r="C15601" s="5" t="s">
        <v>11</v>
      </c>
      <c r="D15601" s="5" t="s">
        <v>12</v>
      </c>
      <c r="E15601" s="5" t="s">
        <v>2272</v>
      </c>
    </row>
    <row r="15602" spans="1:5" x14ac:dyDescent="0.25">
      <c r="A15602" s="5">
        <f>15594</f>
      </c>
      <c r="B15602" s="5" t="s">
        <v>14577</v>
      </c>
      <c r="C15602" s="5" t="s">
        <v>11</v>
      </c>
      <c r="D15602" s="5" t="s">
        <v>12</v>
      </c>
      <c r="E15602" s="5" t="s">
        <v>2272</v>
      </c>
    </row>
    <row r="15603" spans="1:5" x14ac:dyDescent="0.25">
      <c r="A15603" s="5">
        <f>15595</f>
      </c>
      <c r="B15603" s="5" t="s">
        <v>14578</v>
      </c>
      <c r="C15603" s="5" t="s">
        <v>11</v>
      </c>
      <c r="D15603" s="5" t="s">
        <v>12</v>
      </c>
      <c r="E15603" s="5" t="s">
        <v>2272</v>
      </c>
    </row>
    <row r="15604" spans="1:5" x14ac:dyDescent="0.25">
      <c r="A15604" s="5">
        <f>15596</f>
      </c>
      <c r="B15604" s="5" t="s">
        <v>14579</v>
      </c>
      <c r="C15604" s="5" t="s">
        <v>11</v>
      </c>
      <c r="D15604" s="5" t="s">
        <v>12</v>
      </c>
      <c r="E15604" s="5" t="s">
        <v>2272</v>
      </c>
    </row>
    <row r="15605" spans="1:5" x14ac:dyDescent="0.25">
      <c r="A15605" s="5">
        <f>15597</f>
      </c>
      <c r="B15605" s="5" t="s">
        <v>14580</v>
      </c>
      <c r="C15605" s="5" t="s">
        <v>11</v>
      </c>
      <c r="D15605" s="5" t="s">
        <v>12</v>
      </c>
      <c r="E15605" s="5" t="s">
        <v>2272</v>
      </c>
    </row>
    <row r="15606" spans="1:5" x14ac:dyDescent="0.25">
      <c r="A15606" s="5">
        <f>15598</f>
      </c>
      <c r="B15606" s="5" t="s">
        <v>14581</v>
      </c>
      <c r="C15606" s="5" t="s">
        <v>11</v>
      </c>
      <c r="D15606" s="5" t="s">
        <v>12</v>
      </c>
      <c r="E15606" s="5" t="s">
        <v>2272</v>
      </c>
    </row>
    <row r="15607" spans="1:5" x14ac:dyDescent="0.25">
      <c r="A15607" s="5">
        <f>15599</f>
      </c>
      <c r="B15607" s="5" t="s">
        <v>14582</v>
      </c>
      <c r="C15607" s="5" t="s">
        <v>11</v>
      </c>
      <c r="D15607" s="5" t="s">
        <v>12</v>
      </c>
      <c r="E15607" s="5" t="s">
        <v>2272</v>
      </c>
    </row>
    <row r="15608" spans="1:5" x14ac:dyDescent="0.25">
      <c r="A15608" s="5">
        <f>15600</f>
      </c>
      <c r="B15608" s="5" t="s">
        <v>14583</v>
      </c>
      <c r="C15608" s="5" t="s">
        <v>11</v>
      </c>
      <c r="D15608" s="5" t="s">
        <v>12</v>
      </c>
      <c r="E15608" s="5" t="s">
        <v>2272</v>
      </c>
    </row>
    <row r="15609" spans="1:5" x14ac:dyDescent="0.25">
      <c r="A15609" s="5">
        <f>15601</f>
      </c>
      <c r="B15609" s="5" t="s">
        <v>14584</v>
      </c>
      <c r="C15609" s="5" t="s">
        <v>11</v>
      </c>
      <c r="D15609" s="5" t="s">
        <v>12</v>
      </c>
      <c r="E15609" s="5" t="s">
        <v>2272</v>
      </c>
    </row>
    <row r="15610" spans="1:5" x14ac:dyDescent="0.25">
      <c r="A15610" s="5">
        <f>15602</f>
      </c>
      <c r="B15610" s="5" t="s">
        <v>14585</v>
      </c>
      <c r="C15610" s="5" t="s">
        <v>11</v>
      </c>
      <c r="D15610" s="5" t="s">
        <v>12</v>
      </c>
      <c r="E15610" s="5" t="s">
        <v>2272</v>
      </c>
    </row>
    <row r="15611" spans="1:5" x14ac:dyDescent="0.25">
      <c r="A15611" s="5">
        <f>15603</f>
      </c>
      <c r="B15611" s="5" t="s">
        <v>14586</v>
      </c>
      <c r="C15611" s="5" t="s">
        <v>11</v>
      </c>
      <c r="D15611" s="5" t="s">
        <v>12</v>
      </c>
      <c r="E15611" s="5" t="s">
        <v>2272</v>
      </c>
    </row>
    <row r="15612" spans="1:5" x14ac:dyDescent="0.25">
      <c r="A15612" s="5">
        <f>15604</f>
      </c>
      <c r="B15612" s="5" t="s">
        <v>14587</v>
      </c>
      <c r="C15612" s="5" t="s">
        <v>11</v>
      </c>
      <c r="D15612" s="5" t="s">
        <v>12</v>
      </c>
      <c r="E15612" s="5" t="s">
        <v>2272</v>
      </c>
    </row>
    <row r="15613" spans="1:5" x14ac:dyDescent="0.25">
      <c r="A15613" s="5">
        <f>15605</f>
      </c>
      <c r="B15613" s="5" t="s">
        <v>14588</v>
      </c>
      <c r="C15613" s="5" t="s">
        <v>11</v>
      </c>
      <c r="D15613" s="5" t="s">
        <v>12</v>
      </c>
      <c r="E15613" s="5" t="s">
        <v>2272</v>
      </c>
    </row>
    <row r="15614" spans="1:5" x14ac:dyDescent="0.25">
      <c r="A15614" s="5">
        <f>15606</f>
      </c>
      <c r="B15614" s="5" t="s">
        <v>14589</v>
      </c>
      <c r="C15614" s="5" t="s">
        <v>11</v>
      </c>
      <c r="D15614" s="5" t="s">
        <v>12</v>
      </c>
      <c r="E15614" s="5" t="s">
        <v>2272</v>
      </c>
    </row>
    <row r="15615" spans="1:5" x14ac:dyDescent="0.25">
      <c r="A15615" s="5">
        <f>15607</f>
      </c>
      <c r="B15615" s="5" t="s">
        <v>14590</v>
      </c>
      <c r="C15615" s="5" t="s">
        <v>11</v>
      </c>
      <c r="D15615" s="5" t="s">
        <v>12</v>
      </c>
      <c r="E15615" s="5" t="s">
        <v>2272</v>
      </c>
    </row>
    <row r="15616" spans="1:5" x14ac:dyDescent="0.25">
      <c r="A15616" s="5">
        <f>15608</f>
      </c>
      <c r="B15616" s="5" t="s">
        <v>14591</v>
      </c>
      <c r="C15616" s="5" t="s">
        <v>11</v>
      </c>
      <c r="D15616" s="5" t="s">
        <v>12</v>
      </c>
      <c r="E15616" s="5" t="s">
        <v>2272</v>
      </c>
    </row>
    <row r="15617" spans="1:5" x14ac:dyDescent="0.25">
      <c r="A15617" s="5">
        <f>15609</f>
      </c>
      <c r="B15617" s="5" t="s">
        <v>14592</v>
      </c>
      <c r="C15617" s="5" t="s">
        <v>11</v>
      </c>
      <c r="D15617" s="5" t="s">
        <v>12</v>
      </c>
      <c r="E15617" s="5" t="s">
        <v>2272</v>
      </c>
    </row>
    <row r="15618" spans="1:5" x14ac:dyDescent="0.25">
      <c r="A15618" s="5">
        <f>15610</f>
      </c>
      <c r="B15618" s="5" t="s">
        <v>14593</v>
      </c>
      <c r="C15618" s="5" t="s">
        <v>11</v>
      </c>
      <c r="D15618" s="5" t="s">
        <v>12</v>
      </c>
      <c r="E15618" s="5" t="s">
        <v>2272</v>
      </c>
    </row>
    <row r="15619" spans="1:5" x14ac:dyDescent="0.25">
      <c r="A15619" s="5">
        <f>15611</f>
      </c>
      <c r="B15619" s="5" t="s">
        <v>14594</v>
      </c>
      <c r="C15619" s="5" t="s">
        <v>11</v>
      </c>
      <c r="D15619" s="5" t="s">
        <v>12</v>
      </c>
      <c r="E15619" s="5" t="s">
        <v>2272</v>
      </c>
    </row>
    <row r="15620" spans="1:5" x14ac:dyDescent="0.25">
      <c r="A15620" s="5">
        <f>15612</f>
      </c>
      <c r="B15620" s="5" t="s">
        <v>14595</v>
      </c>
      <c r="C15620" s="5" t="s">
        <v>11</v>
      </c>
      <c r="D15620" s="5" t="s">
        <v>12</v>
      </c>
      <c r="E15620" s="5" t="s">
        <v>2272</v>
      </c>
    </row>
    <row r="15621" spans="1:5" x14ac:dyDescent="0.25">
      <c r="A15621" s="5">
        <f>15613</f>
      </c>
      <c r="B15621" s="5" t="s">
        <v>14596</v>
      </c>
      <c r="C15621" s="5" t="s">
        <v>11</v>
      </c>
      <c r="D15621" s="5" t="s">
        <v>12</v>
      </c>
      <c r="E15621" s="5" t="s">
        <v>2272</v>
      </c>
    </row>
    <row r="15622" spans="1:5" x14ac:dyDescent="0.25">
      <c r="A15622" s="5">
        <f>15614</f>
      </c>
      <c r="B15622" s="5" t="s">
        <v>14597</v>
      </c>
      <c r="C15622" s="5" t="s">
        <v>11</v>
      </c>
      <c r="D15622" s="5" t="s">
        <v>12</v>
      </c>
      <c r="E15622" s="5" t="s">
        <v>2272</v>
      </c>
    </row>
    <row r="15623" spans="1:5" x14ac:dyDescent="0.25">
      <c r="A15623" s="5">
        <f>15615</f>
      </c>
      <c r="B15623" s="5" t="s">
        <v>14598</v>
      </c>
      <c r="C15623" s="5" t="s">
        <v>11</v>
      </c>
      <c r="D15623" s="5" t="s">
        <v>12</v>
      </c>
      <c r="E15623" s="5" t="s">
        <v>2272</v>
      </c>
    </row>
    <row r="15624" spans="1:5" x14ac:dyDescent="0.25">
      <c r="A15624" s="5">
        <f>15616</f>
      </c>
      <c r="B15624" s="5" t="s">
        <v>14599</v>
      </c>
      <c r="C15624" s="5" t="s">
        <v>11</v>
      </c>
      <c r="D15624" s="5" t="s">
        <v>12</v>
      </c>
      <c r="E15624" s="5" t="s">
        <v>2272</v>
      </c>
    </row>
    <row r="15625" spans="1:5" x14ac:dyDescent="0.25">
      <c r="A15625" s="5">
        <f>15617</f>
      </c>
      <c r="B15625" s="5" t="s">
        <v>14600</v>
      </c>
      <c r="C15625" s="5" t="s">
        <v>11</v>
      </c>
      <c r="D15625" s="5" t="s">
        <v>12</v>
      </c>
      <c r="E15625" s="5" t="s">
        <v>2272</v>
      </c>
    </row>
    <row r="15626" spans="1:5" x14ac:dyDescent="0.25">
      <c r="A15626" s="5">
        <f>15618</f>
      </c>
      <c r="B15626" s="5" t="s">
        <v>14601</v>
      </c>
      <c r="C15626" s="5" t="s">
        <v>11</v>
      </c>
      <c r="D15626" s="5" t="s">
        <v>12</v>
      </c>
      <c r="E15626" s="5" t="s">
        <v>2272</v>
      </c>
    </row>
    <row r="15627" spans="1:5" x14ac:dyDescent="0.25">
      <c r="A15627" s="5">
        <f>15619</f>
      </c>
      <c r="B15627" s="5" t="s">
        <v>14602</v>
      </c>
      <c r="C15627" s="5" t="s">
        <v>11</v>
      </c>
      <c r="D15627" s="5" t="s">
        <v>12</v>
      </c>
      <c r="E15627" s="5" t="s">
        <v>2272</v>
      </c>
    </row>
    <row r="15628" spans="1:5" x14ac:dyDescent="0.25">
      <c r="A15628" s="5">
        <f>15620</f>
      </c>
      <c r="B15628" s="5" t="s">
        <v>14603</v>
      </c>
      <c r="C15628" s="5" t="s">
        <v>11</v>
      </c>
      <c r="D15628" s="5" t="s">
        <v>12</v>
      </c>
      <c r="E15628" s="5" t="s">
        <v>2272</v>
      </c>
    </row>
    <row r="15629" spans="1:5" x14ac:dyDescent="0.25">
      <c r="A15629" s="5">
        <f>15621</f>
      </c>
      <c r="B15629" s="5" t="s">
        <v>14604</v>
      </c>
      <c r="C15629" s="5" t="s">
        <v>11</v>
      </c>
      <c r="D15629" s="5" t="s">
        <v>12</v>
      </c>
      <c r="E15629" s="5" t="s">
        <v>2272</v>
      </c>
    </row>
    <row r="15630" spans="1:5" x14ac:dyDescent="0.25">
      <c r="A15630" s="5">
        <f>15622</f>
      </c>
      <c r="B15630" s="5" t="s">
        <v>14605</v>
      </c>
      <c r="C15630" s="5" t="s">
        <v>11</v>
      </c>
      <c r="D15630" s="5" t="s">
        <v>12</v>
      </c>
      <c r="E15630" s="5" t="s">
        <v>2272</v>
      </c>
    </row>
    <row r="15631" spans="1:5" x14ac:dyDescent="0.25">
      <c r="A15631" s="5">
        <f>15623</f>
      </c>
      <c r="B15631" s="5" t="s">
        <v>14606</v>
      </c>
      <c r="C15631" s="5" t="s">
        <v>11</v>
      </c>
      <c r="D15631" s="5" t="s">
        <v>12</v>
      </c>
      <c r="E15631" s="5" t="s">
        <v>2272</v>
      </c>
    </row>
    <row r="15632" spans="1:5" x14ac:dyDescent="0.25">
      <c r="A15632" s="5">
        <f>15624</f>
      </c>
      <c r="B15632" s="5" t="s">
        <v>14607</v>
      </c>
      <c r="C15632" s="5" t="s">
        <v>11</v>
      </c>
      <c r="D15632" s="5" t="s">
        <v>12</v>
      </c>
      <c r="E15632" s="5" t="s">
        <v>2272</v>
      </c>
    </row>
    <row r="15633" spans="1:5" x14ac:dyDescent="0.25">
      <c r="A15633" s="5">
        <f>15625</f>
      </c>
      <c r="B15633" s="5" t="s">
        <v>14608</v>
      </c>
      <c r="C15633" s="5" t="s">
        <v>11</v>
      </c>
      <c r="D15633" s="5" t="s">
        <v>12</v>
      </c>
      <c r="E15633" s="5" t="s">
        <v>2272</v>
      </c>
    </row>
    <row r="15634" spans="1:5" x14ac:dyDescent="0.25">
      <c r="A15634" s="5">
        <f>15626</f>
      </c>
      <c r="B15634" s="5" t="s">
        <v>14609</v>
      </c>
      <c r="C15634" s="5" t="s">
        <v>11</v>
      </c>
      <c r="D15634" s="5" t="s">
        <v>12</v>
      </c>
      <c r="E15634" s="5" t="s">
        <v>2272</v>
      </c>
    </row>
    <row r="15635" spans="1:5" x14ac:dyDescent="0.25">
      <c r="A15635" s="5">
        <f>15627</f>
      </c>
      <c r="B15635" s="5" t="s">
        <v>14610</v>
      </c>
      <c r="C15635" s="5" t="s">
        <v>11</v>
      </c>
      <c r="D15635" s="5" t="s">
        <v>12</v>
      </c>
      <c r="E15635" s="5" t="s">
        <v>2272</v>
      </c>
    </row>
    <row r="15636" spans="1:5" x14ac:dyDescent="0.25">
      <c r="A15636" s="5">
        <f>15628</f>
      </c>
      <c r="B15636" s="5" t="s">
        <v>14611</v>
      </c>
      <c r="C15636" s="5" t="s">
        <v>11</v>
      </c>
      <c r="D15636" s="5" t="s">
        <v>12</v>
      </c>
      <c r="E15636" s="5" t="s">
        <v>2272</v>
      </c>
    </row>
    <row r="15637" spans="1:5" x14ac:dyDescent="0.25">
      <c r="A15637" s="5">
        <f>15629</f>
      </c>
      <c r="B15637" s="5" t="s">
        <v>14612</v>
      </c>
      <c r="C15637" s="5" t="s">
        <v>11</v>
      </c>
      <c r="D15637" s="5" t="s">
        <v>12</v>
      </c>
      <c r="E15637" s="5" t="s">
        <v>2272</v>
      </c>
    </row>
    <row r="15638" spans="1:5" x14ac:dyDescent="0.25">
      <c r="A15638" s="5">
        <f>15630</f>
      </c>
      <c r="B15638" s="5" t="s">
        <v>14613</v>
      </c>
      <c r="C15638" s="5" t="s">
        <v>11</v>
      </c>
      <c r="D15638" s="5" t="s">
        <v>12</v>
      </c>
      <c r="E15638" s="5" t="s">
        <v>2272</v>
      </c>
    </row>
    <row r="15639" spans="1:5" x14ac:dyDescent="0.25">
      <c r="A15639" s="5">
        <f>15631</f>
      </c>
      <c r="B15639" s="5" t="s">
        <v>14614</v>
      </c>
      <c r="C15639" s="5" t="s">
        <v>11</v>
      </c>
      <c r="D15639" s="5" t="s">
        <v>12</v>
      </c>
      <c r="E15639" s="5" t="s">
        <v>2272</v>
      </c>
    </row>
    <row r="15640" spans="1:5" x14ac:dyDescent="0.25">
      <c r="A15640" s="5">
        <f>15632</f>
      </c>
      <c r="B15640" s="5" t="s">
        <v>14615</v>
      </c>
      <c r="C15640" s="5" t="s">
        <v>11</v>
      </c>
      <c r="D15640" s="5" t="s">
        <v>12</v>
      </c>
      <c r="E15640" s="5" t="s">
        <v>2272</v>
      </c>
    </row>
    <row r="15641" spans="1:5" x14ac:dyDescent="0.25">
      <c r="A15641" s="5">
        <f>15633</f>
      </c>
      <c r="B15641" s="5" t="s">
        <v>14616</v>
      </c>
      <c r="C15641" s="5" t="s">
        <v>11</v>
      </c>
      <c r="D15641" s="5" t="s">
        <v>12</v>
      </c>
      <c r="E15641" s="5" t="s">
        <v>2272</v>
      </c>
    </row>
    <row r="15642" spans="1:5" x14ac:dyDescent="0.25">
      <c r="A15642" s="5">
        <f>15634</f>
      </c>
      <c r="B15642" s="5" t="s">
        <v>14617</v>
      </c>
      <c r="C15642" s="5" t="s">
        <v>11</v>
      </c>
      <c r="D15642" s="5" t="s">
        <v>12</v>
      </c>
      <c r="E15642" s="5" t="s">
        <v>2272</v>
      </c>
    </row>
    <row r="15643" spans="1:5" x14ac:dyDescent="0.25">
      <c r="A15643" s="5">
        <f>15635</f>
      </c>
      <c r="B15643" s="5" t="s">
        <v>14618</v>
      </c>
      <c r="C15643" s="5" t="s">
        <v>11</v>
      </c>
      <c r="D15643" s="5" t="s">
        <v>12</v>
      </c>
      <c r="E15643" s="5" t="s">
        <v>2272</v>
      </c>
    </row>
    <row r="15644" spans="1:5" x14ac:dyDescent="0.25">
      <c r="A15644" s="5">
        <f>15636</f>
      </c>
      <c r="B15644" s="5" t="s">
        <v>14619</v>
      </c>
      <c r="C15644" s="5" t="s">
        <v>11</v>
      </c>
      <c r="D15644" s="5" t="s">
        <v>12</v>
      </c>
      <c r="E15644" s="5" t="s">
        <v>2272</v>
      </c>
    </row>
    <row r="15645" spans="1:5" x14ac:dyDescent="0.25">
      <c r="A15645" s="5">
        <f>15637</f>
      </c>
      <c r="B15645" s="5" t="s">
        <v>14620</v>
      </c>
      <c r="C15645" s="5" t="s">
        <v>11</v>
      </c>
      <c r="D15645" s="5" t="s">
        <v>12</v>
      </c>
      <c r="E15645" s="5" t="s">
        <v>2272</v>
      </c>
    </row>
    <row r="15646" spans="1:5" x14ac:dyDescent="0.25">
      <c r="A15646" s="5">
        <f>15638</f>
      </c>
      <c r="B15646" s="5" t="s">
        <v>14621</v>
      </c>
      <c r="C15646" s="5" t="s">
        <v>11</v>
      </c>
      <c r="D15646" s="5" t="s">
        <v>12</v>
      </c>
      <c r="E15646" s="5" t="s">
        <v>2272</v>
      </c>
    </row>
    <row r="15647" spans="1:5" x14ac:dyDescent="0.25">
      <c r="A15647" s="5">
        <f>15639</f>
      </c>
      <c r="B15647" s="5" t="s">
        <v>14622</v>
      </c>
      <c r="C15647" s="5" t="s">
        <v>11</v>
      </c>
      <c r="D15647" s="5" t="s">
        <v>12</v>
      </c>
      <c r="E15647" s="5" t="s">
        <v>2272</v>
      </c>
    </row>
    <row r="15648" spans="1:5" x14ac:dyDescent="0.25">
      <c r="A15648" s="5">
        <f>15640</f>
      </c>
      <c r="B15648" s="5" t="s">
        <v>14623</v>
      </c>
      <c r="C15648" s="5" t="s">
        <v>11</v>
      </c>
      <c r="D15648" s="5" t="s">
        <v>12</v>
      </c>
      <c r="E15648" s="5" t="s">
        <v>2272</v>
      </c>
    </row>
    <row r="15649" spans="1:5" x14ac:dyDescent="0.25">
      <c r="A15649" s="5">
        <f>15641</f>
      </c>
      <c r="B15649" s="5" t="s">
        <v>14624</v>
      </c>
      <c r="C15649" s="5" t="s">
        <v>11</v>
      </c>
      <c r="D15649" s="5" t="s">
        <v>12</v>
      </c>
      <c r="E15649" s="5" t="s">
        <v>2272</v>
      </c>
    </row>
    <row r="15650" spans="1:5" x14ac:dyDescent="0.25">
      <c r="A15650" s="5">
        <f>15642</f>
      </c>
      <c r="B15650" s="5" t="s">
        <v>14625</v>
      </c>
      <c r="C15650" s="5" t="s">
        <v>11</v>
      </c>
      <c r="D15650" s="5" t="s">
        <v>12</v>
      </c>
      <c r="E15650" s="5" t="s">
        <v>2272</v>
      </c>
    </row>
    <row r="15651" spans="1:5" x14ac:dyDescent="0.25">
      <c r="A15651" s="5">
        <f>15643</f>
      </c>
      <c r="B15651" s="5" t="s">
        <v>14626</v>
      </c>
      <c r="C15651" s="5" t="s">
        <v>11</v>
      </c>
      <c r="D15651" s="5" t="s">
        <v>12</v>
      </c>
      <c r="E15651" s="5" t="s">
        <v>2272</v>
      </c>
    </row>
    <row r="15652" spans="1:5" x14ac:dyDescent="0.25">
      <c r="A15652" s="5">
        <f>15644</f>
      </c>
      <c r="B15652" s="5" t="s">
        <v>14627</v>
      </c>
      <c r="C15652" s="5" t="s">
        <v>11</v>
      </c>
      <c r="D15652" s="5" t="s">
        <v>12</v>
      </c>
      <c r="E15652" s="5" t="s">
        <v>2272</v>
      </c>
    </row>
    <row r="15653" spans="1:5" x14ac:dyDescent="0.25">
      <c r="A15653" s="5">
        <f>15645</f>
      </c>
      <c r="B15653" s="5" t="s">
        <v>14628</v>
      </c>
      <c r="C15653" s="5" t="s">
        <v>11</v>
      </c>
      <c r="D15653" s="5" t="s">
        <v>12</v>
      </c>
      <c r="E15653" s="5" t="s">
        <v>2272</v>
      </c>
    </row>
    <row r="15654" spans="1:5" x14ac:dyDescent="0.25">
      <c r="A15654" s="5">
        <f>15646</f>
      </c>
      <c r="B15654" s="5" t="s">
        <v>14629</v>
      </c>
      <c r="C15654" s="5" t="s">
        <v>11</v>
      </c>
      <c r="D15654" s="5" t="s">
        <v>12</v>
      </c>
      <c r="E15654" s="5" t="s">
        <v>2272</v>
      </c>
    </row>
    <row r="15655" spans="1:5" x14ac:dyDescent="0.25">
      <c r="A15655" s="5">
        <f>15647</f>
      </c>
      <c r="B15655" s="5" t="s">
        <v>14630</v>
      </c>
      <c r="C15655" s="5" t="s">
        <v>11</v>
      </c>
      <c r="D15655" s="5" t="s">
        <v>12</v>
      </c>
      <c r="E15655" s="5" t="s">
        <v>2272</v>
      </c>
    </row>
    <row r="15656" spans="1:5" x14ac:dyDescent="0.25">
      <c r="A15656" s="5">
        <f>15648</f>
      </c>
      <c r="B15656" s="5" t="s">
        <v>14631</v>
      </c>
      <c r="C15656" s="5" t="s">
        <v>11</v>
      </c>
      <c r="D15656" s="5" t="s">
        <v>12</v>
      </c>
      <c r="E15656" s="5" t="s">
        <v>2272</v>
      </c>
    </row>
    <row r="15657" spans="1:5" x14ac:dyDescent="0.25">
      <c r="A15657" s="5">
        <f>15649</f>
      </c>
      <c r="B15657" s="5" t="s">
        <v>14632</v>
      </c>
      <c r="C15657" s="5" t="s">
        <v>11</v>
      </c>
      <c r="D15657" s="5" t="s">
        <v>12</v>
      </c>
      <c r="E15657" s="5" t="s">
        <v>2272</v>
      </c>
    </row>
    <row r="15658" spans="1:5" x14ac:dyDescent="0.25">
      <c r="A15658" s="5">
        <f>15650</f>
      </c>
      <c r="B15658" s="5" t="s">
        <v>14633</v>
      </c>
      <c r="C15658" s="5" t="s">
        <v>11</v>
      </c>
      <c r="D15658" s="5" t="s">
        <v>12</v>
      </c>
      <c r="E15658" s="5" t="s">
        <v>2272</v>
      </c>
    </row>
    <row r="15659" spans="1:5" x14ac:dyDescent="0.25">
      <c r="A15659" s="5">
        <f>15651</f>
      </c>
      <c r="B15659" s="5" t="s">
        <v>14634</v>
      </c>
      <c r="C15659" s="5" t="s">
        <v>11</v>
      </c>
      <c r="D15659" s="5" t="s">
        <v>12</v>
      </c>
      <c r="E15659" s="5" t="s">
        <v>2272</v>
      </c>
    </row>
    <row r="15660" spans="1:5" x14ac:dyDescent="0.25">
      <c r="A15660" s="5">
        <f>15652</f>
      </c>
      <c r="B15660" s="5" t="s">
        <v>14635</v>
      </c>
      <c r="C15660" s="5" t="s">
        <v>11</v>
      </c>
      <c r="D15660" s="5" t="s">
        <v>12</v>
      </c>
      <c r="E15660" s="5" t="s">
        <v>2272</v>
      </c>
    </row>
    <row r="15661" spans="1:5" x14ac:dyDescent="0.25">
      <c r="A15661" s="5">
        <f>15653</f>
      </c>
      <c r="B15661" s="5" t="s">
        <v>14636</v>
      </c>
      <c r="C15661" s="5" t="s">
        <v>11</v>
      </c>
      <c r="D15661" s="5" t="s">
        <v>12</v>
      </c>
      <c r="E15661" s="5" t="s">
        <v>2272</v>
      </c>
    </row>
    <row r="15662" spans="1:5" x14ac:dyDescent="0.25">
      <c r="A15662" s="5">
        <f>15654</f>
      </c>
      <c r="B15662" s="5" t="s">
        <v>14637</v>
      </c>
      <c r="C15662" s="5" t="s">
        <v>11</v>
      </c>
      <c r="D15662" s="5" t="s">
        <v>12</v>
      </c>
      <c r="E15662" s="5" t="s">
        <v>2272</v>
      </c>
    </row>
    <row r="15663" spans="1:5" x14ac:dyDescent="0.25">
      <c r="A15663" s="5">
        <f>15655</f>
      </c>
      <c r="B15663" s="5" t="s">
        <v>14638</v>
      </c>
      <c r="C15663" s="5" t="s">
        <v>11</v>
      </c>
      <c r="D15663" s="5" t="s">
        <v>12</v>
      </c>
      <c r="E15663" s="5" t="s">
        <v>2272</v>
      </c>
    </row>
    <row r="15664" spans="1:5" x14ac:dyDescent="0.25">
      <c r="A15664" s="5">
        <f>15656</f>
      </c>
      <c r="B15664" s="5" t="s">
        <v>14639</v>
      </c>
      <c r="C15664" s="5" t="s">
        <v>11</v>
      </c>
      <c r="D15664" s="5" t="s">
        <v>12</v>
      </c>
      <c r="E15664" s="5" t="s">
        <v>2272</v>
      </c>
    </row>
    <row r="15665" spans="1:5" x14ac:dyDescent="0.25">
      <c r="A15665" s="5">
        <f>15657</f>
      </c>
      <c r="B15665" s="5" t="s">
        <v>14640</v>
      </c>
      <c r="C15665" s="5" t="s">
        <v>11</v>
      </c>
      <c r="D15665" s="5" t="s">
        <v>12</v>
      </c>
      <c r="E15665" s="5" t="s">
        <v>2272</v>
      </c>
    </row>
    <row r="15666" spans="1:5" x14ac:dyDescent="0.25">
      <c r="A15666" s="5">
        <f>15658</f>
      </c>
      <c r="B15666" s="5" t="s">
        <v>14641</v>
      </c>
      <c r="C15666" s="5" t="s">
        <v>11</v>
      </c>
      <c r="D15666" s="5" t="s">
        <v>12</v>
      </c>
      <c r="E15666" s="5" t="s">
        <v>2272</v>
      </c>
    </row>
    <row r="15667" spans="1:5" x14ac:dyDescent="0.25">
      <c r="A15667" s="5">
        <f>15659</f>
      </c>
      <c r="B15667" s="5" t="s">
        <v>14642</v>
      </c>
      <c r="C15667" s="5" t="s">
        <v>11</v>
      </c>
      <c r="D15667" s="5" t="s">
        <v>12</v>
      </c>
      <c r="E15667" s="5" t="s">
        <v>2272</v>
      </c>
    </row>
    <row r="15668" spans="1:5" x14ac:dyDescent="0.25">
      <c r="A15668" s="5">
        <f>15660</f>
      </c>
      <c r="B15668" s="5" t="s">
        <v>14643</v>
      </c>
      <c r="C15668" s="5" t="s">
        <v>11</v>
      </c>
      <c r="D15668" s="5" t="s">
        <v>12</v>
      </c>
      <c r="E15668" s="5" t="s">
        <v>2272</v>
      </c>
    </row>
    <row r="15669" spans="1:5" x14ac:dyDescent="0.25">
      <c r="A15669" s="5">
        <f>15661</f>
      </c>
      <c r="B15669" s="5" t="s">
        <v>14644</v>
      </c>
      <c r="C15669" s="5" t="s">
        <v>11</v>
      </c>
      <c r="D15669" s="5" t="s">
        <v>12</v>
      </c>
      <c r="E15669" s="5" t="s">
        <v>2272</v>
      </c>
    </row>
    <row r="15670" spans="1:5" x14ac:dyDescent="0.25">
      <c r="A15670" s="5">
        <f>15662</f>
      </c>
      <c r="B15670" s="5" t="s">
        <v>14645</v>
      </c>
      <c r="C15670" s="5" t="s">
        <v>11</v>
      </c>
      <c r="D15670" s="5" t="s">
        <v>12</v>
      </c>
      <c r="E15670" s="5" t="s">
        <v>2272</v>
      </c>
    </row>
    <row r="15671" spans="1:5" x14ac:dyDescent="0.25">
      <c r="A15671" s="5">
        <f>15663</f>
      </c>
      <c r="B15671" s="5" t="s">
        <v>14646</v>
      </c>
      <c r="C15671" s="5" t="s">
        <v>11</v>
      </c>
      <c r="D15671" s="5" t="s">
        <v>12</v>
      </c>
      <c r="E15671" s="5" t="s">
        <v>2272</v>
      </c>
    </row>
    <row r="15672" spans="1:5" x14ac:dyDescent="0.25">
      <c r="A15672" s="5">
        <f>15664</f>
      </c>
      <c r="B15672" s="5" t="s">
        <v>14647</v>
      </c>
      <c r="C15672" s="5" t="s">
        <v>11</v>
      </c>
      <c r="D15672" s="5" t="s">
        <v>12</v>
      </c>
      <c r="E15672" s="5" t="s">
        <v>2272</v>
      </c>
    </row>
    <row r="15673" spans="1:5" x14ac:dyDescent="0.25">
      <c r="A15673" s="5">
        <f>15665</f>
      </c>
      <c r="B15673" s="5" t="s">
        <v>14648</v>
      </c>
      <c r="C15673" s="5" t="s">
        <v>11</v>
      </c>
      <c r="D15673" s="5" t="s">
        <v>12</v>
      </c>
      <c r="E15673" s="5" t="s">
        <v>2272</v>
      </c>
    </row>
    <row r="15674" spans="1:5" x14ac:dyDescent="0.25">
      <c r="A15674" s="5">
        <f>15666</f>
      </c>
      <c r="B15674" s="5" t="s">
        <v>14649</v>
      </c>
      <c r="C15674" s="5" t="s">
        <v>11</v>
      </c>
      <c r="D15674" s="5" t="s">
        <v>12</v>
      </c>
      <c r="E15674" s="5" t="s">
        <v>2272</v>
      </c>
    </row>
    <row r="15675" spans="1:5" x14ac:dyDescent="0.25">
      <c r="A15675" s="5">
        <f>15667</f>
      </c>
      <c r="B15675" s="5" t="s">
        <v>14650</v>
      </c>
      <c r="C15675" s="5" t="s">
        <v>11</v>
      </c>
      <c r="D15675" s="5" t="s">
        <v>12</v>
      </c>
      <c r="E15675" s="5" t="s">
        <v>2272</v>
      </c>
    </row>
    <row r="15676" spans="1:5" x14ac:dyDescent="0.25">
      <c r="A15676" s="5">
        <f>15668</f>
      </c>
      <c r="B15676" s="5" t="s">
        <v>14651</v>
      </c>
      <c r="C15676" s="5" t="s">
        <v>11</v>
      </c>
      <c r="D15676" s="5" t="s">
        <v>12</v>
      </c>
      <c r="E15676" s="5" t="s">
        <v>2272</v>
      </c>
    </row>
    <row r="15677" spans="1:5" x14ac:dyDescent="0.25">
      <c r="A15677" s="5">
        <f>15669</f>
      </c>
      <c r="B15677" s="5" t="s">
        <v>14652</v>
      </c>
      <c r="C15677" s="5" t="s">
        <v>11</v>
      </c>
      <c r="D15677" s="5" t="s">
        <v>12</v>
      </c>
      <c r="E15677" s="5" t="s">
        <v>2272</v>
      </c>
    </row>
    <row r="15678" spans="1:5" x14ac:dyDescent="0.25">
      <c r="A15678" s="5">
        <f>15670</f>
      </c>
      <c r="B15678" s="5" t="s">
        <v>14653</v>
      </c>
      <c r="C15678" s="5" t="s">
        <v>11</v>
      </c>
      <c r="D15678" s="5" t="s">
        <v>12</v>
      </c>
      <c r="E15678" s="5" t="s">
        <v>2272</v>
      </c>
    </row>
    <row r="15679" spans="1:5" x14ac:dyDescent="0.25">
      <c r="A15679" s="5">
        <f>15671</f>
      </c>
      <c r="B15679" s="5" t="s">
        <v>14654</v>
      </c>
      <c r="C15679" s="5" t="s">
        <v>11</v>
      </c>
      <c r="D15679" s="5" t="s">
        <v>12</v>
      </c>
      <c r="E15679" s="5" t="s">
        <v>2272</v>
      </c>
    </row>
    <row r="15680" spans="1:5" x14ac:dyDescent="0.25">
      <c r="A15680" s="5">
        <f>15672</f>
      </c>
      <c r="B15680" s="5" t="s">
        <v>14655</v>
      </c>
      <c r="C15680" s="5" t="s">
        <v>11</v>
      </c>
      <c r="D15680" s="5" t="s">
        <v>12</v>
      </c>
      <c r="E15680" s="5" t="s">
        <v>2272</v>
      </c>
    </row>
    <row r="15681" spans="1:5" x14ac:dyDescent="0.25">
      <c r="A15681" s="5">
        <f>15673</f>
      </c>
      <c r="B15681" s="5" t="s">
        <v>14656</v>
      </c>
      <c r="C15681" s="5" t="s">
        <v>11</v>
      </c>
      <c r="D15681" s="5" t="s">
        <v>12</v>
      </c>
      <c r="E15681" s="5" t="s">
        <v>2272</v>
      </c>
    </row>
    <row r="15682" spans="1:5" x14ac:dyDescent="0.25">
      <c r="A15682" s="5">
        <f>15674</f>
      </c>
      <c r="B15682" s="5" t="s">
        <v>14657</v>
      </c>
      <c r="C15682" s="5" t="s">
        <v>11</v>
      </c>
      <c r="D15682" s="5" t="s">
        <v>12</v>
      </c>
      <c r="E15682" s="5" t="s">
        <v>2272</v>
      </c>
    </row>
    <row r="15683" spans="1:5" x14ac:dyDescent="0.25">
      <c r="A15683" s="5">
        <f>15675</f>
      </c>
      <c r="B15683" s="5" t="s">
        <v>14658</v>
      </c>
      <c r="C15683" s="5" t="s">
        <v>11</v>
      </c>
      <c r="D15683" s="5" t="s">
        <v>12</v>
      </c>
      <c r="E15683" s="5" t="s">
        <v>2272</v>
      </c>
    </row>
    <row r="15684" spans="1:5" x14ac:dyDescent="0.25">
      <c r="A15684" s="5">
        <f>15676</f>
      </c>
      <c r="B15684" s="5" t="s">
        <v>14659</v>
      </c>
      <c r="C15684" s="5" t="s">
        <v>11</v>
      </c>
      <c r="D15684" s="5" t="s">
        <v>12</v>
      </c>
      <c r="E15684" s="5" t="s">
        <v>2272</v>
      </c>
    </row>
    <row r="15685" spans="1:5" x14ac:dyDescent="0.25">
      <c r="A15685" s="5">
        <f>15677</f>
      </c>
      <c r="B15685" s="5" t="s">
        <v>14660</v>
      </c>
      <c r="C15685" s="5" t="s">
        <v>11</v>
      </c>
      <c r="D15685" s="5" t="s">
        <v>12</v>
      </c>
      <c r="E15685" s="5" t="s">
        <v>2272</v>
      </c>
    </row>
    <row r="15686" spans="1:5" x14ac:dyDescent="0.25">
      <c r="A15686" s="5">
        <f>15678</f>
      </c>
      <c r="B15686" s="5" t="s">
        <v>14661</v>
      </c>
      <c r="C15686" s="5" t="s">
        <v>11</v>
      </c>
      <c r="D15686" s="5" t="s">
        <v>12</v>
      </c>
      <c r="E15686" s="5" t="s">
        <v>2272</v>
      </c>
    </row>
    <row r="15687" spans="1:5" x14ac:dyDescent="0.25">
      <c r="A15687" s="5">
        <f>15679</f>
      </c>
      <c r="B15687" s="5" t="s">
        <v>14662</v>
      </c>
      <c r="C15687" s="5" t="s">
        <v>11</v>
      </c>
      <c r="D15687" s="5" t="s">
        <v>12</v>
      </c>
      <c r="E15687" s="5" t="s">
        <v>2272</v>
      </c>
    </row>
    <row r="15688" spans="1:5" x14ac:dyDescent="0.25">
      <c r="A15688" s="5">
        <f>15680</f>
      </c>
      <c r="B15688" s="5" t="s">
        <v>14663</v>
      </c>
      <c r="C15688" s="5" t="s">
        <v>11</v>
      </c>
      <c r="D15688" s="5" t="s">
        <v>12</v>
      </c>
      <c r="E15688" s="5" t="s">
        <v>2272</v>
      </c>
    </row>
    <row r="15689" spans="1:5" x14ac:dyDescent="0.25">
      <c r="A15689" s="5">
        <f>15681</f>
      </c>
      <c r="B15689" s="5" t="s">
        <v>14664</v>
      </c>
      <c r="C15689" s="5" t="s">
        <v>11</v>
      </c>
      <c r="D15689" s="5" t="s">
        <v>12</v>
      </c>
      <c r="E15689" s="5" t="s">
        <v>2272</v>
      </c>
    </row>
    <row r="15690" spans="1:5" x14ac:dyDescent="0.25">
      <c r="A15690" s="5">
        <f>15682</f>
      </c>
      <c r="B15690" s="5" t="s">
        <v>14665</v>
      </c>
      <c r="C15690" s="5" t="s">
        <v>11</v>
      </c>
      <c r="D15690" s="5" t="s">
        <v>12</v>
      </c>
      <c r="E15690" s="5" t="s">
        <v>2272</v>
      </c>
    </row>
    <row r="15691" spans="1:5" x14ac:dyDescent="0.25">
      <c r="A15691" s="5">
        <f>15683</f>
      </c>
      <c r="B15691" s="5" t="s">
        <v>14666</v>
      </c>
      <c r="C15691" s="5" t="s">
        <v>11</v>
      </c>
      <c r="D15691" s="5" t="s">
        <v>12</v>
      </c>
      <c r="E15691" s="5" t="s">
        <v>2272</v>
      </c>
    </row>
    <row r="15692" spans="1:5" x14ac:dyDescent="0.25">
      <c r="A15692" s="5">
        <f>15684</f>
      </c>
      <c r="B15692" s="5" t="s">
        <v>14667</v>
      </c>
      <c r="C15692" s="5" t="s">
        <v>11</v>
      </c>
      <c r="D15692" s="5" t="s">
        <v>12</v>
      </c>
      <c r="E15692" s="5" t="s">
        <v>2272</v>
      </c>
    </row>
    <row r="15693" spans="1:5" x14ac:dyDescent="0.25">
      <c r="A15693" s="5">
        <f>15685</f>
      </c>
      <c r="B15693" s="5" t="s">
        <v>14668</v>
      </c>
      <c r="C15693" s="5" t="s">
        <v>11</v>
      </c>
      <c r="D15693" s="5" t="s">
        <v>12</v>
      </c>
      <c r="E15693" s="5" t="s">
        <v>2272</v>
      </c>
    </row>
    <row r="15694" spans="1:5" x14ac:dyDescent="0.25">
      <c r="A15694" s="5">
        <f>15686</f>
      </c>
      <c r="B15694" s="5" t="s">
        <v>14669</v>
      </c>
      <c r="C15694" s="5" t="s">
        <v>11</v>
      </c>
      <c r="D15694" s="5" t="s">
        <v>12</v>
      </c>
      <c r="E15694" s="5" t="s">
        <v>2272</v>
      </c>
    </row>
    <row r="15695" spans="1:5" x14ac:dyDescent="0.25">
      <c r="A15695" s="5">
        <f>15687</f>
      </c>
      <c r="B15695" s="5" t="s">
        <v>14670</v>
      </c>
      <c r="C15695" s="5" t="s">
        <v>11</v>
      </c>
      <c r="D15695" s="5" t="s">
        <v>12</v>
      </c>
      <c r="E15695" s="5" t="s">
        <v>2272</v>
      </c>
    </row>
    <row r="15696" spans="1:5" x14ac:dyDescent="0.25">
      <c r="A15696" s="5">
        <f>15688</f>
      </c>
      <c r="B15696" s="5" t="s">
        <v>14671</v>
      </c>
      <c r="C15696" s="5" t="s">
        <v>11</v>
      </c>
      <c r="D15696" s="5" t="s">
        <v>12</v>
      </c>
      <c r="E15696" s="5" t="s">
        <v>2272</v>
      </c>
    </row>
    <row r="15697" spans="1:5" x14ac:dyDescent="0.25">
      <c r="A15697" s="5">
        <f>15689</f>
      </c>
      <c r="B15697" s="5" t="s">
        <v>14672</v>
      </c>
      <c r="C15697" s="5" t="s">
        <v>11</v>
      </c>
      <c r="D15697" s="5" t="s">
        <v>12</v>
      </c>
      <c r="E15697" s="5" t="s">
        <v>2272</v>
      </c>
    </row>
    <row r="15698" spans="1:5" x14ac:dyDescent="0.25">
      <c r="A15698" s="5">
        <f>15690</f>
      </c>
      <c r="B15698" s="5" t="s">
        <v>14673</v>
      </c>
      <c r="C15698" s="5" t="s">
        <v>11</v>
      </c>
      <c r="D15698" s="5" t="s">
        <v>12</v>
      </c>
      <c r="E15698" s="5" t="s">
        <v>2272</v>
      </c>
    </row>
    <row r="15699" spans="1:5" x14ac:dyDescent="0.25">
      <c r="A15699" s="5">
        <f>15691</f>
      </c>
      <c r="B15699" s="5" t="s">
        <v>14674</v>
      </c>
      <c r="C15699" s="5" t="s">
        <v>11</v>
      </c>
      <c r="D15699" s="5" t="s">
        <v>12</v>
      </c>
      <c r="E15699" s="5" t="s">
        <v>2272</v>
      </c>
    </row>
    <row r="15700" spans="1:5" x14ac:dyDescent="0.25">
      <c r="A15700" s="5">
        <f>15692</f>
      </c>
      <c r="B15700" s="5" t="s">
        <v>14675</v>
      </c>
      <c r="C15700" s="5" t="s">
        <v>11</v>
      </c>
      <c r="D15700" s="5" t="s">
        <v>12</v>
      </c>
      <c r="E15700" s="5" t="s">
        <v>2272</v>
      </c>
    </row>
    <row r="15701" spans="1:5" x14ac:dyDescent="0.25">
      <c r="A15701" s="5">
        <f>15693</f>
      </c>
      <c r="B15701" s="5" t="s">
        <v>14676</v>
      </c>
      <c r="C15701" s="5" t="s">
        <v>11</v>
      </c>
      <c r="D15701" s="5" t="s">
        <v>12</v>
      </c>
      <c r="E15701" s="5" t="s">
        <v>2272</v>
      </c>
    </row>
    <row r="15702" spans="1:5" x14ac:dyDescent="0.25">
      <c r="A15702" s="5">
        <f>15694</f>
      </c>
      <c r="B15702" s="5" t="s">
        <v>14677</v>
      </c>
      <c r="C15702" s="5" t="s">
        <v>11</v>
      </c>
      <c r="D15702" s="5" t="s">
        <v>12</v>
      </c>
      <c r="E15702" s="5" t="s">
        <v>2272</v>
      </c>
    </row>
    <row r="15703" spans="1:5" x14ac:dyDescent="0.25">
      <c r="A15703" s="5">
        <f>15695</f>
      </c>
      <c r="B15703" s="5" t="s">
        <v>14678</v>
      </c>
      <c r="C15703" s="5" t="s">
        <v>11</v>
      </c>
      <c r="D15703" s="5" t="s">
        <v>12</v>
      </c>
      <c r="E15703" s="5" t="s">
        <v>2272</v>
      </c>
    </row>
    <row r="15704" spans="1:5" x14ac:dyDescent="0.25">
      <c r="A15704" s="5">
        <f>15696</f>
      </c>
      <c r="B15704" s="5" t="s">
        <v>14679</v>
      </c>
      <c r="C15704" s="5" t="s">
        <v>11</v>
      </c>
      <c r="D15704" s="5" t="s">
        <v>12</v>
      </c>
      <c r="E15704" s="5" t="s">
        <v>2272</v>
      </c>
    </row>
    <row r="15705" spans="1:5" x14ac:dyDescent="0.25">
      <c r="A15705" s="5">
        <f>15697</f>
      </c>
      <c r="B15705" s="5" t="s">
        <v>14680</v>
      </c>
      <c r="C15705" s="5" t="s">
        <v>11</v>
      </c>
      <c r="D15705" s="5" t="s">
        <v>12</v>
      </c>
      <c r="E15705" s="5" t="s">
        <v>2272</v>
      </c>
    </row>
    <row r="15706" spans="1:5" x14ac:dyDescent="0.25">
      <c r="A15706" s="5">
        <f>15698</f>
      </c>
      <c r="B15706" s="5" t="s">
        <v>14681</v>
      </c>
      <c r="C15706" s="5" t="s">
        <v>11</v>
      </c>
      <c r="D15706" s="5" t="s">
        <v>12</v>
      </c>
      <c r="E15706" s="5" t="s">
        <v>2272</v>
      </c>
    </row>
    <row r="15707" spans="1:5" x14ac:dyDescent="0.25">
      <c r="A15707" s="5">
        <f>15699</f>
      </c>
      <c r="B15707" s="5" t="s">
        <v>14682</v>
      </c>
      <c r="C15707" s="5" t="s">
        <v>11</v>
      </c>
      <c r="D15707" s="5" t="s">
        <v>12</v>
      </c>
      <c r="E15707" s="5" t="s">
        <v>2272</v>
      </c>
    </row>
    <row r="15708" spans="1:5" x14ac:dyDescent="0.25">
      <c r="A15708" s="5">
        <f>15700</f>
      </c>
      <c r="B15708" s="5" t="s">
        <v>14683</v>
      </c>
      <c r="C15708" s="5" t="s">
        <v>11</v>
      </c>
      <c r="D15708" s="5" t="s">
        <v>12</v>
      </c>
      <c r="E15708" s="5" t="s">
        <v>2272</v>
      </c>
    </row>
    <row r="15709" spans="1:5" x14ac:dyDescent="0.25">
      <c r="A15709" s="5">
        <f>15701</f>
      </c>
      <c r="B15709" s="5" t="s">
        <v>14684</v>
      </c>
      <c r="C15709" s="5" t="s">
        <v>11</v>
      </c>
      <c r="D15709" s="5" t="s">
        <v>12</v>
      </c>
      <c r="E15709" s="5" t="s">
        <v>2272</v>
      </c>
    </row>
    <row r="15710" spans="1:5" x14ac:dyDescent="0.25">
      <c r="A15710" s="5"/>
      <c r="B15710" s="5"/>
      <c r="C15710" s="5"/>
      <c r="D15710" s="5"/>
      <c r="E15710" s="5"/>
    </row>
    <row r="15711" spans="8:8" x14ac:dyDescent="0.25">
      <c r="H15711" s="6" t="s">
        <v>14685</v>
      </c>
    </row>
    <row r="15712" spans="1:8" x14ac:dyDescent="0.25">
      <c r="A15712" s="7" t="s">
        <v>14686</v>
      </c>
      <c r="E15712" s="7" t="s">
        <v>14687</v>
      </c>
      <c r="H15712" s="7" t="s">
        <v>14688</v>
      </c>
    </row>
    <row r="15713" spans="1:8" x14ac:dyDescent="0.25">
      <c r="A15713" s="8" t="s">
        <v>14689</v>
      </c>
      <c r="E15713" s="8" t="s">
        <v>14689</v>
      </c>
      <c r="H15713" s="8" t="s">
        <v>14689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2022-11-12T07:20:02Z</dcterms:created>
  <dcterms:modified xsi:type="dcterms:W3CDTF">2022-11-12T07:20:02Z</dcterms:modified>
</cp:coreProperties>
</file>