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4"/>
  </bookViews>
  <sheets>
    <sheet name="LookupTable" sheetId="2" r:id="rId1"/>
    <sheet name="C#_Kep" sheetId="1" r:id="rId2"/>
    <sheet name="Wed_Kep" sheetId="5" r:id="rId3"/>
    <sheet name="Web_Nodes7" sheetId="4" r:id="rId4"/>
    <sheet name="Web_Nodes7_module" sheetId="6" r:id="rId5"/>
    <sheet name="Help" sheetId="3" r:id="rId6"/>
  </sheets>
  <calcPr calcId="124519"/>
</workbook>
</file>

<file path=xl/calcChain.xml><?xml version="1.0" encoding="utf-8"?>
<calcChain xmlns="http://schemas.openxmlformats.org/spreadsheetml/2006/main">
  <c r="M672" i="6"/>
  <c r="M671"/>
  <c r="L671"/>
  <c r="M670"/>
  <c r="L670"/>
  <c r="M669"/>
  <c r="L669"/>
  <c r="R668"/>
  <c r="Q668"/>
  <c r="P668"/>
  <c r="O668"/>
  <c r="M668"/>
  <c r="L668"/>
  <c r="M667"/>
  <c r="L667"/>
  <c r="M666"/>
  <c r="L666"/>
  <c r="M665"/>
  <c r="L665"/>
  <c r="M664"/>
  <c r="L664"/>
  <c r="R663"/>
  <c r="Q663"/>
  <c r="P663"/>
  <c r="O663"/>
  <c r="M663"/>
  <c r="L663"/>
  <c r="M662"/>
  <c r="L662"/>
  <c r="M661"/>
  <c r="L661"/>
  <c r="M660"/>
  <c r="L660"/>
  <c r="M659"/>
  <c r="L659"/>
  <c r="R658"/>
  <c r="Q658"/>
  <c r="P658"/>
  <c r="O658"/>
  <c r="M658"/>
  <c r="L658"/>
  <c r="M657"/>
  <c r="L657"/>
  <c r="M656"/>
  <c r="L656"/>
  <c r="M655"/>
  <c r="L655"/>
  <c r="M654"/>
  <c r="L654"/>
  <c r="R653"/>
  <c r="Q653"/>
  <c r="P653"/>
  <c r="O653"/>
  <c r="M653"/>
  <c r="L653"/>
  <c r="M652"/>
  <c r="L652"/>
  <c r="M651"/>
  <c r="L651"/>
  <c r="M650"/>
  <c r="L650"/>
  <c r="M649"/>
  <c r="L649"/>
  <c r="R648"/>
  <c r="Q648"/>
  <c r="P648"/>
  <c r="O648"/>
  <c r="M648"/>
  <c r="L648"/>
  <c r="M647"/>
  <c r="L647"/>
  <c r="M646"/>
  <c r="L646"/>
  <c r="M645"/>
  <c r="L645"/>
  <c r="M644"/>
  <c r="L644"/>
  <c r="R643"/>
  <c r="Q643"/>
  <c r="P643"/>
  <c r="O643"/>
  <c r="M643"/>
  <c r="L643"/>
  <c r="M642"/>
  <c r="L642"/>
  <c r="M641"/>
  <c r="L641"/>
  <c r="M640"/>
  <c r="L640"/>
  <c r="M639"/>
  <c r="L639"/>
  <c r="R638"/>
  <c r="Q638"/>
  <c r="P638"/>
  <c r="O638"/>
  <c r="M638"/>
  <c r="L638"/>
  <c r="M637"/>
  <c r="L637"/>
  <c r="M636"/>
  <c r="L636"/>
  <c r="M635"/>
  <c r="L635"/>
  <c r="M634"/>
  <c r="L634"/>
  <c r="R633"/>
  <c r="Q633"/>
  <c r="P633"/>
  <c r="O633"/>
  <c r="M633"/>
  <c r="L633"/>
  <c r="M632"/>
  <c r="L632"/>
  <c r="M631"/>
  <c r="L631"/>
  <c r="M630"/>
  <c r="L630"/>
  <c r="M629"/>
  <c r="L629"/>
  <c r="R628"/>
  <c r="Q628"/>
  <c r="P628"/>
  <c r="O628"/>
  <c r="M628"/>
  <c r="L628"/>
  <c r="M627"/>
  <c r="L627"/>
  <c r="M626"/>
  <c r="L626"/>
  <c r="M625"/>
  <c r="L625"/>
  <c r="M624"/>
  <c r="L624"/>
  <c r="R623"/>
  <c r="Q623"/>
  <c r="P623"/>
  <c r="O623"/>
  <c r="M623"/>
  <c r="L623"/>
  <c r="M622"/>
  <c r="L622"/>
  <c r="M621"/>
  <c r="L621"/>
  <c r="M620"/>
  <c r="L620"/>
  <c r="M619"/>
  <c r="L619"/>
  <c r="R618"/>
  <c r="Q618"/>
  <c r="P618"/>
  <c r="O618"/>
  <c r="M618"/>
  <c r="L618"/>
  <c r="M617"/>
  <c r="L617"/>
  <c r="M616"/>
  <c r="L616"/>
  <c r="M615"/>
  <c r="L615"/>
  <c r="M614"/>
  <c r="L614"/>
  <c r="R613"/>
  <c r="Q613"/>
  <c r="P613"/>
  <c r="O613"/>
  <c r="M613"/>
  <c r="L613"/>
  <c r="M612"/>
  <c r="L612"/>
  <c r="M611"/>
  <c r="L611"/>
  <c r="M610"/>
  <c r="L610"/>
  <c r="M609"/>
  <c r="L609"/>
  <c r="R608"/>
  <c r="Q608"/>
  <c r="P608"/>
  <c r="O608"/>
  <c r="M608"/>
  <c r="L608"/>
  <c r="M607"/>
  <c r="L607"/>
  <c r="M606"/>
  <c r="L606"/>
  <c r="M605"/>
  <c r="L605"/>
  <c r="M604"/>
  <c r="L604"/>
  <c r="R603"/>
  <c r="Q603"/>
  <c r="P603"/>
  <c r="O603"/>
  <c r="M603"/>
  <c r="L603"/>
  <c r="M602"/>
  <c r="L602"/>
  <c r="M601"/>
  <c r="L601"/>
  <c r="M600"/>
  <c r="L600"/>
  <c r="M599"/>
  <c r="L599"/>
  <c r="R598"/>
  <c r="Q598"/>
  <c r="P598"/>
  <c r="O598"/>
  <c r="M598"/>
  <c r="L598"/>
  <c r="M597"/>
  <c r="L597"/>
  <c r="M596"/>
  <c r="L596"/>
  <c r="M595"/>
  <c r="L595"/>
  <c r="M594"/>
  <c r="L594"/>
  <c r="R593"/>
  <c r="Q593"/>
  <c r="P593"/>
  <c r="O593"/>
  <c r="M593"/>
  <c r="L593"/>
  <c r="M592"/>
  <c r="L592"/>
  <c r="M591"/>
  <c r="L591"/>
  <c r="M590"/>
  <c r="L590"/>
  <c r="M589"/>
  <c r="L589"/>
  <c r="R588"/>
  <c r="Q588"/>
  <c r="P588"/>
  <c r="O588"/>
  <c r="M588"/>
  <c r="L588"/>
  <c r="M587"/>
  <c r="L587"/>
  <c r="M586"/>
  <c r="L586"/>
  <c r="M585"/>
  <c r="L585"/>
  <c r="M584"/>
  <c r="L584"/>
  <c r="R583"/>
  <c r="Q583"/>
  <c r="P583"/>
  <c r="O583"/>
  <c r="M583"/>
  <c r="L583"/>
  <c r="M582"/>
  <c r="L582"/>
  <c r="M581"/>
  <c r="L581"/>
  <c r="M580"/>
  <c r="L580"/>
  <c r="M579"/>
  <c r="L579"/>
  <c r="R578"/>
  <c r="Q578"/>
  <c r="P578"/>
  <c r="O578"/>
  <c r="M578"/>
  <c r="L578"/>
  <c r="M577"/>
  <c r="L577"/>
  <c r="M576"/>
  <c r="L576"/>
  <c r="M575"/>
  <c r="L575"/>
  <c r="M574"/>
  <c r="L574"/>
  <c r="R573"/>
  <c r="Q573"/>
  <c r="P573"/>
  <c r="O573"/>
  <c r="M573"/>
  <c r="L573"/>
  <c r="M572"/>
  <c r="L572"/>
  <c r="M571"/>
  <c r="L571"/>
  <c r="M570"/>
  <c r="L570"/>
  <c r="M569"/>
  <c r="L569"/>
  <c r="R568"/>
  <c r="Q568"/>
  <c r="P568"/>
  <c r="O568"/>
  <c r="M568"/>
  <c r="L568"/>
  <c r="M567"/>
  <c r="L567"/>
  <c r="M566"/>
  <c r="L566"/>
  <c r="M565"/>
  <c r="L565"/>
  <c r="M564"/>
  <c r="L564"/>
  <c r="R563"/>
  <c r="Q563"/>
  <c r="P563"/>
  <c r="O563"/>
  <c r="M563"/>
  <c r="L563"/>
  <c r="M562"/>
  <c r="L562"/>
  <c r="M561"/>
  <c r="L561"/>
  <c r="M560"/>
  <c r="L560"/>
  <c r="M559"/>
  <c r="L559"/>
  <c r="R558"/>
  <c r="Q558"/>
  <c r="P558"/>
  <c r="O558"/>
  <c r="M558"/>
  <c r="L558"/>
  <c r="M557"/>
  <c r="L557"/>
  <c r="M556"/>
  <c r="L556"/>
  <c r="M555"/>
  <c r="L555"/>
  <c r="M554"/>
  <c r="L554"/>
  <c r="R553"/>
  <c r="Q553"/>
  <c r="P553"/>
  <c r="O553"/>
  <c r="M553"/>
  <c r="L553"/>
  <c r="M552"/>
  <c r="L552"/>
  <c r="M551"/>
  <c r="L551"/>
  <c r="M550"/>
  <c r="L550"/>
  <c r="M549"/>
  <c r="L549"/>
  <c r="R548"/>
  <c r="Q548"/>
  <c r="P548"/>
  <c r="O548"/>
  <c r="M548"/>
  <c r="L548"/>
  <c r="M547"/>
  <c r="L547"/>
  <c r="M546"/>
  <c r="L546"/>
  <c r="M545"/>
  <c r="L545"/>
  <c r="M544"/>
  <c r="L544"/>
  <c r="R543"/>
  <c r="Q543"/>
  <c r="P543"/>
  <c r="O543"/>
  <c r="M543"/>
  <c r="L543"/>
  <c r="M542"/>
  <c r="L542"/>
  <c r="M541"/>
  <c r="L541"/>
  <c r="M540"/>
  <c r="L540"/>
  <c r="M539"/>
  <c r="L539"/>
  <c r="R538"/>
  <c r="Q538"/>
  <c r="P538"/>
  <c r="O538"/>
  <c r="M538"/>
  <c r="L538"/>
  <c r="M537"/>
  <c r="L537"/>
  <c r="M536"/>
  <c r="L536"/>
  <c r="M535"/>
  <c r="L535"/>
  <c r="M534"/>
  <c r="L534"/>
  <c r="R533"/>
  <c r="Q533"/>
  <c r="P533"/>
  <c r="O533"/>
  <c r="M533"/>
  <c r="L533"/>
  <c r="M532"/>
  <c r="L532"/>
  <c r="M531"/>
  <c r="L531"/>
  <c r="M530"/>
  <c r="L530"/>
  <c r="M529"/>
  <c r="L529"/>
  <c r="R528"/>
  <c r="Q528"/>
  <c r="P528"/>
  <c r="O528"/>
  <c r="M528"/>
  <c r="L528"/>
  <c r="M527"/>
  <c r="L527"/>
  <c r="M526"/>
  <c r="L526"/>
  <c r="M525"/>
  <c r="L525"/>
  <c r="M524"/>
  <c r="L524"/>
  <c r="R523"/>
  <c r="Q523"/>
  <c r="P523"/>
  <c r="O523"/>
  <c r="M523"/>
  <c r="L523"/>
  <c r="M522"/>
  <c r="L522"/>
  <c r="M521"/>
  <c r="L521"/>
  <c r="M520"/>
  <c r="L520"/>
  <c r="M519"/>
  <c r="L519"/>
  <c r="R518"/>
  <c r="Q518"/>
  <c r="P518"/>
  <c r="O518"/>
  <c r="M518"/>
  <c r="L518"/>
  <c r="M517"/>
  <c r="L517"/>
  <c r="M516"/>
  <c r="L516"/>
  <c r="M515"/>
  <c r="L515"/>
  <c r="M514"/>
  <c r="L514"/>
  <c r="R513"/>
  <c r="Q513"/>
  <c r="P513"/>
  <c r="O513"/>
  <c r="M513"/>
  <c r="L513"/>
  <c r="M512"/>
  <c r="L512"/>
  <c r="M511"/>
  <c r="L511"/>
  <c r="M510"/>
  <c r="L510"/>
  <c r="M509"/>
  <c r="L509"/>
  <c r="R508"/>
  <c r="Q508"/>
  <c r="P508"/>
  <c r="O508"/>
  <c r="M508"/>
  <c r="L508"/>
  <c r="M507"/>
  <c r="L507"/>
  <c r="M506"/>
  <c r="L506"/>
  <c r="M505"/>
  <c r="L505"/>
  <c r="M504"/>
  <c r="L504"/>
  <c r="R503"/>
  <c r="Q503"/>
  <c r="P503"/>
  <c r="O503"/>
  <c r="M503"/>
  <c r="L503"/>
  <c r="M502"/>
  <c r="L502"/>
  <c r="M501"/>
  <c r="L501"/>
  <c r="M500"/>
  <c r="L500"/>
  <c r="M499"/>
  <c r="L499"/>
  <c r="R498"/>
  <c r="Q498"/>
  <c r="P498"/>
  <c r="O498"/>
  <c r="M498"/>
  <c r="L498"/>
  <c r="M497"/>
  <c r="L497"/>
  <c r="M496"/>
  <c r="L496"/>
  <c r="M495"/>
  <c r="L495"/>
  <c r="M494"/>
  <c r="L494"/>
  <c r="R493"/>
  <c r="Q493"/>
  <c r="P493"/>
  <c r="O493"/>
  <c r="M493"/>
  <c r="L493"/>
  <c r="M492"/>
  <c r="L492"/>
  <c r="M491"/>
  <c r="L491"/>
  <c r="M490"/>
  <c r="L490"/>
  <c r="M489"/>
  <c r="L489"/>
  <c r="R488"/>
  <c r="Q488"/>
  <c r="P488"/>
  <c r="O488"/>
  <c r="M488"/>
  <c r="L488"/>
  <c r="M487"/>
  <c r="L487"/>
  <c r="M486"/>
  <c r="L486"/>
  <c r="M485"/>
  <c r="L485"/>
  <c r="M484"/>
  <c r="L484"/>
  <c r="R483"/>
  <c r="Q483"/>
  <c r="P483"/>
  <c r="O483"/>
  <c r="M483"/>
  <c r="L483"/>
  <c r="M482"/>
  <c r="L482"/>
  <c r="M481"/>
  <c r="L481"/>
  <c r="M480"/>
  <c r="L480"/>
  <c r="M479"/>
  <c r="L479"/>
  <c r="R478"/>
  <c r="Q478"/>
  <c r="P478"/>
  <c r="O478"/>
  <c r="M478"/>
  <c r="L478"/>
  <c r="M477"/>
  <c r="L477"/>
  <c r="M476"/>
  <c r="L476"/>
  <c r="M475"/>
  <c r="L475"/>
  <c r="M474"/>
  <c r="L474"/>
  <c r="R473"/>
  <c r="Q473"/>
  <c r="P473"/>
  <c r="O473"/>
  <c r="M473"/>
  <c r="L473"/>
  <c r="M472"/>
  <c r="L472"/>
  <c r="M471"/>
  <c r="L471"/>
  <c r="M470"/>
  <c r="L470"/>
  <c r="M469"/>
  <c r="L469"/>
  <c r="R468"/>
  <c r="Q468"/>
  <c r="P468"/>
  <c r="O468"/>
  <c r="M468"/>
  <c r="L468"/>
  <c r="M467"/>
  <c r="L467"/>
  <c r="M466"/>
  <c r="L466"/>
  <c r="M465"/>
  <c r="L465"/>
  <c r="M464"/>
  <c r="L464"/>
  <c r="R463"/>
  <c r="Q463"/>
  <c r="P463"/>
  <c r="O463"/>
  <c r="M463"/>
  <c r="L463"/>
  <c r="M462"/>
  <c r="L462"/>
  <c r="M461"/>
  <c r="L461"/>
  <c r="M460"/>
  <c r="L460"/>
  <c r="M459"/>
  <c r="L459"/>
  <c r="R458"/>
  <c r="Q458"/>
  <c r="P458"/>
  <c r="O458"/>
  <c r="M458"/>
  <c r="L458"/>
  <c r="M457"/>
  <c r="L457"/>
  <c r="M456"/>
  <c r="L456"/>
  <c r="M455"/>
  <c r="L455"/>
  <c r="M454"/>
  <c r="L454"/>
  <c r="R453"/>
  <c r="Q453"/>
  <c r="P453"/>
  <c r="O453"/>
  <c r="M453"/>
  <c r="L453"/>
  <c r="M452"/>
  <c r="L452"/>
  <c r="M451"/>
  <c r="L451"/>
  <c r="M450"/>
  <c r="L450"/>
  <c r="M449"/>
  <c r="L449"/>
  <c r="R448"/>
  <c r="Q448"/>
  <c r="P448"/>
  <c r="O448"/>
  <c r="M448"/>
  <c r="L448"/>
  <c r="M447"/>
  <c r="L447"/>
  <c r="M446"/>
  <c r="L446"/>
  <c r="M445"/>
  <c r="L445"/>
  <c r="M444"/>
  <c r="L444"/>
  <c r="R443"/>
  <c r="Q443"/>
  <c r="P443"/>
  <c r="O443"/>
  <c r="M443"/>
  <c r="L443"/>
  <c r="M442"/>
  <c r="L442"/>
  <c r="M441"/>
  <c r="L441"/>
  <c r="M440"/>
  <c r="L440"/>
  <c r="M439"/>
  <c r="L439"/>
  <c r="R438"/>
  <c r="Q438"/>
  <c r="P438"/>
  <c r="O438"/>
  <c r="M438"/>
  <c r="L438"/>
  <c r="M437"/>
  <c r="L437"/>
  <c r="M436"/>
  <c r="L436"/>
  <c r="M435"/>
  <c r="L435"/>
  <c r="M434"/>
  <c r="L434"/>
  <c r="R433"/>
  <c r="Q433"/>
  <c r="P433"/>
  <c r="O433"/>
  <c r="M433"/>
  <c r="L433"/>
  <c r="M432"/>
  <c r="L432"/>
  <c r="M431"/>
  <c r="L431"/>
  <c r="M430"/>
  <c r="L430"/>
  <c r="M429"/>
  <c r="L429"/>
  <c r="R428"/>
  <c r="Q428"/>
  <c r="P428"/>
  <c r="O428"/>
  <c r="M428"/>
  <c r="L428"/>
  <c r="M427"/>
  <c r="L427"/>
  <c r="M426"/>
  <c r="L426"/>
  <c r="M425"/>
  <c r="L425"/>
  <c r="M424"/>
  <c r="L424"/>
  <c r="R423"/>
  <c r="Q423"/>
  <c r="P423"/>
  <c r="O423"/>
  <c r="M423"/>
  <c r="L423"/>
  <c r="M422"/>
  <c r="L422"/>
  <c r="M421"/>
  <c r="L421"/>
  <c r="M420"/>
  <c r="L420"/>
  <c r="M419"/>
  <c r="L419"/>
  <c r="R418"/>
  <c r="Q418"/>
  <c r="P418"/>
  <c r="O418"/>
  <c r="M418"/>
  <c r="L418"/>
  <c r="M417"/>
  <c r="L417"/>
  <c r="M416"/>
  <c r="L416"/>
  <c r="M415"/>
  <c r="L415"/>
  <c r="M414"/>
  <c r="L414"/>
  <c r="R413"/>
  <c r="Q413"/>
  <c r="P413"/>
  <c r="O413"/>
  <c r="M413"/>
  <c r="L413"/>
  <c r="M412"/>
  <c r="L412"/>
  <c r="M411"/>
  <c r="L411"/>
  <c r="M410"/>
  <c r="L410"/>
  <c r="M409"/>
  <c r="L409"/>
  <c r="R408"/>
  <c r="Q408"/>
  <c r="P408"/>
  <c r="O408"/>
  <c r="M408"/>
  <c r="L408"/>
  <c r="M407"/>
  <c r="L407"/>
  <c r="M406"/>
  <c r="L406"/>
  <c r="M405"/>
  <c r="L405"/>
  <c r="M404"/>
  <c r="L404"/>
  <c r="R403"/>
  <c r="Q403"/>
  <c r="P403"/>
  <c r="O403"/>
  <c r="M403"/>
  <c r="L403"/>
  <c r="M402"/>
  <c r="L402"/>
  <c r="M401"/>
  <c r="L401"/>
  <c r="M400"/>
  <c r="L400"/>
  <c r="M399"/>
  <c r="L399"/>
  <c r="R398"/>
  <c r="Q398"/>
  <c r="P398"/>
  <c r="O398"/>
  <c r="M398"/>
  <c r="L398"/>
  <c r="M397"/>
  <c r="L397"/>
  <c r="M396"/>
  <c r="L396"/>
  <c r="M395"/>
  <c r="L395"/>
  <c r="M394"/>
  <c r="L394"/>
  <c r="R393"/>
  <c r="Q393"/>
  <c r="P393"/>
  <c r="O393"/>
  <c r="M393"/>
  <c r="L393"/>
  <c r="M392"/>
  <c r="L392"/>
  <c r="M391"/>
  <c r="L391"/>
  <c r="M390"/>
  <c r="L390"/>
  <c r="M389"/>
  <c r="L389"/>
  <c r="R388"/>
  <c r="Q388"/>
  <c r="P388"/>
  <c r="O388"/>
  <c r="M388"/>
  <c r="L388"/>
  <c r="M387"/>
  <c r="L387"/>
  <c r="M386"/>
  <c r="L386"/>
  <c r="M385"/>
  <c r="L385"/>
  <c r="M384"/>
  <c r="L384"/>
  <c r="R383"/>
  <c r="Q383"/>
  <c r="P383"/>
  <c r="O383"/>
  <c r="M383"/>
  <c r="L383"/>
  <c r="M382"/>
  <c r="L382"/>
  <c r="M381"/>
  <c r="L381"/>
  <c r="M380"/>
  <c r="L380"/>
  <c r="M379"/>
  <c r="L379"/>
  <c r="R378"/>
  <c r="Q378"/>
  <c r="P378"/>
  <c r="O378"/>
  <c r="M378"/>
  <c r="L378"/>
  <c r="M377"/>
  <c r="L377"/>
  <c r="M376"/>
  <c r="L376"/>
  <c r="M375"/>
  <c r="L375"/>
  <c r="M374"/>
  <c r="L374"/>
  <c r="R373"/>
  <c r="Q373"/>
  <c r="P373"/>
  <c r="O373"/>
  <c r="M373"/>
  <c r="L373"/>
  <c r="M372"/>
  <c r="L372"/>
  <c r="M371"/>
  <c r="L371"/>
  <c r="M370"/>
  <c r="L370"/>
  <c r="M369"/>
  <c r="L369"/>
  <c r="R368"/>
  <c r="Q368"/>
  <c r="P368"/>
  <c r="O368"/>
  <c r="M368"/>
  <c r="L368"/>
  <c r="M367"/>
  <c r="L367"/>
  <c r="M366"/>
  <c r="L366"/>
  <c r="M365"/>
  <c r="L365"/>
  <c r="M364"/>
  <c r="L364"/>
  <c r="R363"/>
  <c r="Q363"/>
  <c r="P363"/>
  <c r="O363"/>
  <c r="M363"/>
  <c r="L363"/>
  <c r="M362"/>
  <c r="L362"/>
  <c r="M361"/>
  <c r="L361"/>
  <c r="M360"/>
  <c r="L360"/>
  <c r="M359"/>
  <c r="L359"/>
  <c r="R358"/>
  <c r="Q358"/>
  <c r="P358"/>
  <c r="O358"/>
  <c r="M358"/>
  <c r="L358"/>
  <c r="M357"/>
  <c r="L357"/>
  <c r="M356"/>
  <c r="L356"/>
  <c r="M355"/>
  <c r="M354"/>
  <c r="L354"/>
  <c r="R353"/>
  <c r="Q353"/>
  <c r="P353"/>
  <c r="O353"/>
  <c r="M353"/>
  <c r="L353"/>
  <c r="M352"/>
  <c r="L352"/>
  <c r="M351"/>
  <c r="L351"/>
  <c r="M350"/>
  <c r="L350"/>
  <c r="M349"/>
  <c r="L349"/>
  <c r="R348"/>
  <c r="Q348"/>
  <c r="P348"/>
  <c r="O348"/>
  <c r="M348"/>
  <c r="L348"/>
  <c r="R347"/>
  <c r="Q347"/>
  <c r="P347"/>
  <c r="O347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R280"/>
  <c r="Q280"/>
  <c r="P280"/>
  <c r="O280"/>
  <c r="L280"/>
  <c r="M279"/>
  <c r="L279"/>
  <c r="M278"/>
  <c r="L278"/>
  <c r="M277"/>
  <c r="L277"/>
  <c r="R276"/>
  <c r="Q276"/>
  <c r="P276"/>
  <c r="O276"/>
  <c r="M276"/>
  <c r="L276"/>
  <c r="M275"/>
  <c r="L275"/>
  <c r="M274"/>
  <c r="L274"/>
  <c r="M273"/>
  <c r="L273"/>
  <c r="R272"/>
  <c r="Q272"/>
  <c r="P272"/>
  <c r="O272"/>
  <c r="M272"/>
  <c r="L272"/>
  <c r="M271"/>
  <c r="L271"/>
  <c r="M270"/>
  <c r="L270"/>
  <c r="M269"/>
  <c r="L269"/>
  <c r="R268"/>
  <c r="Q268"/>
  <c r="P268"/>
  <c r="O268"/>
  <c r="M268"/>
  <c r="L268"/>
  <c r="M267"/>
  <c r="L267"/>
  <c r="M266"/>
  <c r="L266"/>
  <c r="M265"/>
  <c r="L265"/>
  <c r="R264"/>
  <c r="Q264"/>
  <c r="P264"/>
  <c r="O264"/>
  <c r="M264"/>
  <c r="L264"/>
  <c r="M263"/>
  <c r="L263"/>
  <c r="M262"/>
  <c r="L262"/>
  <c r="M261"/>
  <c r="L261"/>
  <c r="R260"/>
  <c r="Q260"/>
  <c r="P260"/>
  <c r="O260"/>
  <c r="M260"/>
  <c r="L260"/>
  <c r="M259"/>
  <c r="L259"/>
  <c r="M258"/>
  <c r="L258"/>
  <c r="M257"/>
  <c r="L257"/>
  <c r="R256"/>
  <c r="Q256"/>
  <c r="P256"/>
  <c r="O256"/>
  <c r="M256"/>
  <c r="L256"/>
  <c r="M255"/>
  <c r="L255"/>
  <c r="M254"/>
  <c r="L254"/>
  <c r="M253"/>
  <c r="L253"/>
  <c r="R252"/>
  <c r="Q252"/>
  <c r="P252"/>
  <c r="O252"/>
  <c r="M252"/>
  <c r="L252"/>
  <c r="M251"/>
  <c r="L251"/>
  <c r="M250"/>
  <c r="L250"/>
  <c r="M249"/>
  <c r="L249"/>
  <c r="R248"/>
  <c r="Q248"/>
  <c r="P248"/>
  <c r="O248"/>
  <c r="M248"/>
  <c r="L248"/>
  <c r="M247"/>
  <c r="L247"/>
  <c r="M246"/>
  <c r="L246"/>
  <c r="M245"/>
  <c r="L245"/>
  <c r="R244"/>
  <c r="Q244"/>
  <c r="P244"/>
  <c r="O244"/>
  <c r="M244"/>
  <c r="L244"/>
  <c r="M243"/>
  <c r="L243"/>
  <c r="M242"/>
  <c r="L242"/>
  <c r="M241"/>
  <c r="L241"/>
  <c r="R240"/>
  <c r="Q240"/>
  <c r="P240"/>
  <c r="O240"/>
  <c r="M240"/>
  <c r="L240"/>
  <c r="M239"/>
  <c r="L239"/>
  <c r="M238"/>
  <c r="L238"/>
  <c r="M237"/>
  <c r="L237"/>
  <c r="R236"/>
  <c r="Q236"/>
  <c r="P236"/>
  <c r="O236"/>
  <c r="M236"/>
  <c r="L236"/>
  <c r="M235"/>
  <c r="L235"/>
  <c r="M234"/>
  <c r="L234"/>
  <c r="M233"/>
  <c r="L233"/>
  <c r="R232"/>
  <c r="Q232"/>
  <c r="P232"/>
  <c r="O232"/>
  <c r="M232"/>
  <c r="L232"/>
  <c r="M231"/>
  <c r="L231"/>
  <c r="M230"/>
  <c r="L230"/>
  <c r="M229"/>
  <c r="L229"/>
  <c r="R228"/>
  <c r="Q228"/>
  <c r="P228"/>
  <c r="O228"/>
  <c r="M228"/>
  <c r="L228"/>
  <c r="M227"/>
  <c r="L227"/>
  <c r="M226"/>
  <c r="L226"/>
  <c r="M225"/>
  <c r="L225"/>
  <c r="R224"/>
  <c r="Q224"/>
  <c r="P224"/>
  <c r="O224"/>
  <c r="M224"/>
  <c r="L224"/>
  <c r="M223"/>
  <c r="L223"/>
  <c r="M222"/>
  <c r="L222"/>
  <c r="M221"/>
  <c r="L221"/>
  <c r="R220"/>
  <c r="Q220"/>
  <c r="P220"/>
  <c r="O220"/>
  <c r="M220"/>
  <c r="L220"/>
  <c r="M219"/>
  <c r="L219"/>
  <c r="M218"/>
  <c r="L218"/>
  <c r="M217"/>
  <c r="L217"/>
  <c r="R216"/>
  <c r="Q216"/>
  <c r="P216"/>
  <c r="O216"/>
  <c r="M216"/>
  <c r="L216"/>
  <c r="M215"/>
  <c r="L215"/>
  <c r="M214"/>
  <c r="L214"/>
  <c r="M213"/>
  <c r="L213"/>
  <c r="R212"/>
  <c r="Q212"/>
  <c r="P212"/>
  <c r="O212"/>
  <c r="M212"/>
  <c r="L212"/>
  <c r="M211"/>
  <c r="L211"/>
  <c r="M210"/>
  <c r="L210"/>
  <c r="M209"/>
  <c r="L209"/>
  <c r="R208"/>
  <c r="Q208"/>
  <c r="P208"/>
  <c r="O208"/>
  <c r="M208"/>
  <c r="L208"/>
  <c r="M207"/>
  <c r="L207"/>
  <c r="M206"/>
  <c r="L206"/>
  <c r="M205"/>
  <c r="L205"/>
  <c r="R204"/>
  <c r="Q204"/>
  <c r="P204"/>
  <c r="O204"/>
  <c r="M204"/>
  <c r="L204"/>
  <c r="M203"/>
  <c r="L203"/>
  <c r="M202"/>
  <c r="L202"/>
  <c r="M201"/>
  <c r="L201"/>
  <c r="R200"/>
  <c r="Q200"/>
  <c r="P200"/>
  <c r="O200"/>
  <c r="M200"/>
  <c r="L200"/>
  <c r="M199"/>
  <c r="L199"/>
  <c r="M198"/>
  <c r="L198"/>
  <c r="M197"/>
  <c r="L197"/>
  <c r="R196"/>
  <c r="Q196"/>
  <c r="P196"/>
  <c r="O196"/>
  <c r="M196"/>
  <c r="L196"/>
  <c r="M195"/>
  <c r="L195"/>
  <c r="M194"/>
  <c r="L194"/>
  <c r="M193"/>
  <c r="L193"/>
  <c r="R192"/>
  <c r="Q192"/>
  <c r="P192"/>
  <c r="O192"/>
  <c r="M192"/>
  <c r="L192"/>
  <c r="M191"/>
  <c r="L191"/>
  <c r="M190"/>
  <c r="L190"/>
  <c r="M189"/>
  <c r="L189"/>
  <c r="R188"/>
  <c r="Q188"/>
  <c r="P188"/>
  <c r="O188"/>
  <c r="M188"/>
  <c r="L188"/>
  <c r="M187"/>
  <c r="L187"/>
  <c r="M186"/>
  <c r="L186"/>
  <c r="M185"/>
  <c r="L185"/>
  <c r="R184"/>
  <c r="Q184"/>
  <c r="P184"/>
  <c r="O184"/>
  <c r="M184"/>
  <c r="L184"/>
  <c r="M183"/>
  <c r="L183"/>
  <c r="M182"/>
  <c r="L182"/>
  <c r="M181"/>
  <c r="L181"/>
  <c r="R180"/>
  <c r="Q180"/>
  <c r="P180"/>
  <c r="O180"/>
  <c r="M180"/>
  <c r="L180"/>
  <c r="M179"/>
  <c r="L179"/>
  <c r="M178"/>
  <c r="L178"/>
  <c r="M177"/>
  <c r="L177"/>
  <c r="R176"/>
  <c r="Q176"/>
  <c r="P176"/>
  <c r="O176"/>
  <c r="M176"/>
  <c r="L176"/>
  <c r="M175"/>
  <c r="L175"/>
  <c r="M174"/>
  <c r="L174"/>
  <c r="M173"/>
  <c r="L173"/>
  <c r="R172"/>
  <c r="Q172"/>
  <c r="P172"/>
  <c r="O172"/>
  <c r="M172"/>
  <c r="L172"/>
  <c r="M171"/>
  <c r="L171"/>
  <c r="M170"/>
  <c r="L170"/>
  <c r="M169"/>
  <c r="L169"/>
  <c r="R168"/>
  <c r="Q168"/>
  <c r="P168"/>
  <c r="O168"/>
  <c r="M168"/>
  <c r="L168"/>
  <c r="M167"/>
  <c r="L167"/>
  <c r="M166"/>
  <c r="L166"/>
  <c r="M165"/>
  <c r="L165"/>
  <c r="R164"/>
  <c r="Q164"/>
  <c r="P164"/>
  <c r="O164"/>
  <c r="M164"/>
  <c r="L164"/>
  <c r="M163"/>
  <c r="L163"/>
  <c r="M162"/>
  <c r="L162"/>
  <c r="M161"/>
  <c r="L161"/>
  <c r="R160"/>
  <c r="Q160"/>
  <c r="P160"/>
  <c r="O160"/>
  <c r="M160"/>
  <c r="L160"/>
  <c r="M159"/>
  <c r="M158"/>
  <c r="L158"/>
  <c r="M157"/>
  <c r="R156"/>
  <c r="Q156"/>
  <c r="P156"/>
  <c r="O156"/>
  <c r="M156"/>
  <c r="L156"/>
  <c r="M155"/>
  <c r="L155"/>
  <c r="M154"/>
  <c r="L154"/>
  <c r="M153"/>
  <c r="L153"/>
  <c r="R152"/>
  <c r="Q152"/>
  <c r="P152"/>
  <c r="O152"/>
  <c r="M152"/>
  <c r="L152"/>
  <c r="M151"/>
  <c r="M150"/>
  <c r="L150"/>
  <c r="M149"/>
  <c r="R148"/>
  <c r="Q148"/>
  <c r="P148"/>
  <c r="O148"/>
  <c r="M148"/>
  <c r="L148"/>
  <c r="M147"/>
  <c r="L147"/>
  <c r="M146"/>
  <c r="L146"/>
  <c r="M145"/>
  <c r="L145"/>
  <c r="R144"/>
  <c r="Q144"/>
  <c r="P144"/>
  <c r="O144"/>
  <c r="M144"/>
  <c r="L144"/>
  <c r="M143"/>
  <c r="M142"/>
  <c r="L142"/>
  <c r="M141"/>
  <c r="R140"/>
  <c r="Q140"/>
  <c r="P140"/>
  <c r="O140"/>
  <c r="M140"/>
  <c r="L140"/>
  <c r="M139"/>
  <c r="L139"/>
  <c r="M138"/>
  <c r="L138"/>
  <c r="M137"/>
  <c r="L137"/>
  <c r="R136"/>
  <c r="Q136"/>
  <c r="P136"/>
  <c r="O136"/>
  <c r="M136"/>
  <c r="L136"/>
  <c r="M135"/>
  <c r="M134"/>
  <c r="L134"/>
  <c r="M133"/>
  <c r="R132"/>
  <c r="Q132"/>
  <c r="P132"/>
  <c r="O132"/>
  <c r="M132"/>
  <c r="L132"/>
  <c r="M131"/>
  <c r="L131"/>
  <c r="M130"/>
  <c r="L130"/>
  <c r="M129"/>
  <c r="L129"/>
  <c r="R128"/>
  <c r="Q128"/>
  <c r="P128"/>
  <c r="O128"/>
  <c r="M128"/>
  <c r="L128"/>
  <c r="M127"/>
  <c r="M126"/>
  <c r="L126"/>
  <c r="M125"/>
  <c r="R124"/>
  <c r="Q124"/>
  <c r="P124"/>
  <c r="O124"/>
  <c r="M124"/>
  <c r="L124"/>
  <c r="M123"/>
  <c r="L123"/>
  <c r="M122"/>
  <c r="L122"/>
  <c r="M121"/>
  <c r="L121"/>
  <c r="R120"/>
  <c r="Q120"/>
  <c r="P120"/>
  <c r="O120"/>
  <c r="M120"/>
  <c r="L120"/>
  <c r="M119"/>
  <c r="M118"/>
  <c r="L118"/>
  <c r="M117"/>
  <c r="R116"/>
  <c r="Q116"/>
  <c r="P116"/>
  <c r="O116"/>
  <c r="M116"/>
  <c r="L116"/>
  <c r="M115"/>
  <c r="L115"/>
  <c r="M114"/>
  <c r="L114"/>
  <c r="M113"/>
  <c r="L113"/>
  <c r="R112"/>
  <c r="Q112"/>
  <c r="P112"/>
  <c r="O112"/>
  <c r="M112"/>
  <c r="L112"/>
  <c r="M111"/>
  <c r="M110"/>
  <c r="L110"/>
  <c r="M109"/>
  <c r="R108"/>
  <c r="Q108"/>
  <c r="P108"/>
  <c r="O108"/>
  <c r="M108"/>
  <c r="L108"/>
  <c r="M107"/>
  <c r="L107"/>
  <c r="M106"/>
  <c r="L106"/>
  <c r="M105"/>
  <c r="L105"/>
  <c r="R104"/>
  <c r="Q104"/>
  <c r="P104"/>
  <c r="O104"/>
  <c r="M104"/>
  <c r="L104"/>
  <c r="M103"/>
  <c r="M102"/>
  <c r="M101"/>
  <c r="R100"/>
  <c r="Q100"/>
  <c r="P100"/>
  <c r="O100"/>
  <c r="M100"/>
  <c r="L100" s="1"/>
  <c r="M99"/>
  <c r="M98"/>
  <c r="M97"/>
  <c r="R96"/>
  <c r="Q96"/>
  <c r="P96"/>
  <c r="O96"/>
  <c r="M96"/>
  <c r="L96" s="1"/>
  <c r="M95"/>
  <c r="M94"/>
  <c r="M93"/>
  <c r="R92"/>
  <c r="Q92"/>
  <c r="P92"/>
  <c r="O92"/>
  <c r="M92"/>
  <c r="L92" s="1"/>
  <c r="M91"/>
  <c r="M90"/>
  <c r="M89"/>
  <c r="R88"/>
  <c r="Q88"/>
  <c r="P88"/>
  <c r="O88"/>
  <c r="M88"/>
  <c r="L88" s="1"/>
  <c r="M87"/>
  <c r="M86"/>
  <c r="M85"/>
  <c r="R84"/>
  <c r="Q84"/>
  <c r="P84"/>
  <c r="O84"/>
  <c r="M84"/>
  <c r="L84" s="1"/>
  <c r="M83"/>
  <c r="M82"/>
  <c r="M81"/>
  <c r="R80"/>
  <c r="Q80"/>
  <c r="P80"/>
  <c r="O80"/>
  <c r="M80"/>
  <c r="L80" s="1"/>
  <c r="M79"/>
  <c r="M78"/>
  <c r="M77"/>
  <c r="R76"/>
  <c r="Q76"/>
  <c r="P76"/>
  <c r="O76"/>
  <c r="M76"/>
  <c r="L76" s="1"/>
  <c r="M75"/>
  <c r="M74"/>
  <c r="M73"/>
  <c r="R72"/>
  <c r="Q72"/>
  <c r="P72"/>
  <c r="O72"/>
  <c r="M72"/>
  <c r="L72" s="1"/>
  <c r="M71"/>
  <c r="M70"/>
  <c r="M69"/>
  <c r="R68"/>
  <c r="Q68"/>
  <c r="P68"/>
  <c r="O68"/>
  <c r="M68"/>
  <c r="L68" s="1"/>
  <c r="M67"/>
  <c r="M66"/>
  <c r="M65"/>
  <c r="R64"/>
  <c r="Q64"/>
  <c r="P64"/>
  <c r="O64"/>
  <c r="M64"/>
  <c r="L64" s="1"/>
  <c r="M63"/>
  <c r="M62"/>
  <c r="M61"/>
  <c r="R60"/>
  <c r="Q60"/>
  <c r="P60"/>
  <c r="O60"/>
  <c r="M60"/>
  <c r="L60" s="1"/>
  <c r="M59"/>
  <c r="M58"/>
  <c r="M57"/>
  <c r="R56"/>
  <c r="Q56"/>
  <c r="P56"/>
  <c r="O56"/>
  <c r="M56"/>
  <c r="L56" s="1"/>
  <c r="M55"/>
  <c r="M54"/>
  <c r="M53"/>
  <c r="R52"/>
  <c r="Q52"/>
  <c r="P52"/>
  <c r="O52"/>
  <c r="M52"/>
  <c r="L52" s="1"/>
  <c r="M51"/>
  <c r="M50"/>
  <c r="M49"/>
  <c r="R48"/>
  <c r="Q48"/>
  <c r="P48"/>
  <c r="O48"/>
  <c r="M48"/>
  <c r="L48" s="1"/>
  <c r="M47"/>
  <c r="M46"/>
  <c r="M45"/>
  <c r="R44"/>
  <c r="Q44"/>
  <c r="P44"/>
  <c r="O44"/>
  <c r="M44"/>
  <c r="L44" s="1"/>
  <c r="M43"/>
  <c r="M42"/>
  <c r="M41"/>
  <c r="R40"/>
  <c r="Q40"/>
  <c r="P40"/>
  <c r="O40"/>
  <c r="M40"/>
  <c r="L40" s="1"/>
  <c r="M39"/>
  <c r="M38"/>
  <c r="M37"/>
  <c r="R36"/>
  <c r="Q36"/>
  <c r="P36"/>
  <c r="O36"/>
  <c r="M36"/>
  <c r="L36" s="1"/>
  <c r="M35"/>
  <c r="M34"/>
  <c r="M33"/>
  <c r="R32"/>
  <c r="Q32"/>
  <c r="P32"/>
  <c r="O32"/>
  <c r="M32"/>
  <c r="L32" s="1"/>
  <c r="M31"/>
  <c r="M30"/>
  <c r="M29"/>
  <c r="R28"/>
  <c r="Q28"/>
  <c r="P28"/>
  <c r="O28"/>
  <c r="M28"/>
  <c r="L28" s="1"/>
  <c r="M27"/>
  <c r="M26"/>
  <c r="M25"/>
  <c r="R24"/>
  <c r="Q24"/>
  <c r="P24"/>
  <c r="O24"/>
  <c r="M24"/>
  <c r="L24" s="1"/>
  <c r="M23"/>
  <c r="M22"/>
  <c r="M21"/>
  <c r="R20"/>
  <c r="Q20"/>
  <c r="P20"/>
  <c r="O20"/>
  <c r="M20"/>
  <c r="L20" s="1"/>
  <c r="L19"/>
  <c r="L18"/>
  <c r="L17"/>
  <c r="L16"/>
  <c r="L15"/>
  <c r="L14"/>
  <c r="L13"/>
  <c r="L12"/>
  <c r="R11"/>
  <c r="Q11"/>
  <c r="P11"/>
  <c r="O11"/>
  <c r="L11"/>
  <c r="R12" i="5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07"/>
  <c r="R608"/>
  <c r="R609"/>
  <c r="R610"/>
  <c r="R611"/>
  <c r="R612"/>
  <c r="R613"/>
  <c r="R614"/>
  <c r="R615"/>
  <c r="R616"/>
  <c r="R617"/>
  <c r="R618"/>
  <c r="R619"/>
  <c r="R620"/>
  <c r="R621"/>
  <c r="R622"/>
  <c r="R623"/>
  <c r="R624"/>
  <c r="R625"/>
  <c r="R626"/>
  <c r="R627"/>
  <c r="R628"/>
  <c r="R629"/>
  <c r="R630"/>
  <c r="R631"/>
  <c r="R632"/>
  <c r="R633"/>
  <c r="R634"/>
  <c r="R635"/>
  <c r="R636"/>
  <c r="R637"/>
  <c r="R638"/>
  <c r="R639"/>
  <c r="R640"/>
  <c r="R641"/>
  <c r="R642"/>
  <c r="R643"/>
  <c r="R644"/>
  <c r="R645"/>
  <c r="R646"/>
  <c r="R647"/>
  <c r="R648"/>
  <c r="R649"/>
  <c r="R650"/>
  <c r="R651"/>
  <c r="R652"/>
  <c r="R653"/>
  <c r="R654"/>
  <c r="R655"/>
  <c r="R656"/>
  <c r="R657"/>
  <c r="R658"/>
  <c r="R659"/>
  <c r="R660"/>
  <c r="R661"/>
  <c r="R662"/>
  <c r="R663"/>
  <c r="R664"/>
  <c r="R665"/>
  <c r="R666"/>
  <c r="R667"/>
  <c r="R668"/>
  <c r="R669"/>
  <c r="R670"/>
  <c r="R671"/>
  <c r="R672"/>
  <c r="R11"/>
  <c r="R12" i="4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07"/>
  <c r="R608"/>
  <c r="R609"/>
  <c r="R610"/>
  <c r="R611"/>
  <c r="R612"/>
  <c r="R613"/>
  <c r="R614"/>
  <c r="R615"/>
  <c r="R616"/>
  <c r="R617"/>
  <c r="R618"/>
  <c r="R619"/>
  <c r="R620"/>
  <c r="R621"/>
  <c r="R622"/>
  <c r="R623"/>
  <c r="R624"/>
  <c r="R625"/>
  <c r="R626"/>
  <c r="R627"/>
  <c r="R628"/>
  <c r="R629"/>
  <c r="R630"/>
  <c r="R631"/>
  <c r="R632"/>
  <c r="R633"/>
  <c r="R634"/>
  <c r="R635"/>
  <c r="R636"/>
  <c r="R637"/>
  <c r="R638"/>
  <c r="R639"/>
  <c r="R640"/>
  <c r="R641"/>
  <c r="R642"/>
  <c r="R643"/>
  <c r="R644"/>
  <c r="R645"/>
  <c r="R646"/>
  <c r="R647"/>
  <c r="R648"/>
  <c r="R649"/>
  <c r="R650"/>
  <c r="R651"/>
  <c r="R652"/>
  <c r="R653"/>
  <c r="R654"/>
  <c r="R655"/>
  <c r="R656"/>
  <c r="R657"/>
  <c r="R658"/>
  <c r="R659"/>
  <c r="R660"/>
  <c r="R661"/>
  <c r="R662"/>
  <c r="R663"/>
  <c r="R664"/>
  <c r="R665"/>
  <c r="R666"/>
  <c r="R667"/>
  <c r="R668"/>
  <c r="R669"/>
  <c r="R670"/>
  <c r="R671"/>
  <c r="R672"/>
  <c r="R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11"/>
  <c r="O668"/>
  <c r="O663"/>
  <c r="O658"/>
  <c r="O653"/>
  <c r="O648"/>
  <c r="O643"/>
  <c r="O638"/>
  <c r="O633"/>
  <c r="O628"/>
  <c r="O623"/>
  <c r="O618"/>
  <c r="O613"/>
  <c r="O608"/>
  <c r="O603"/>
  <c r="O598"/>
  <c r="O593"/>
  <c r="O588"/>
  <c r="O583"/>
  <c r="O578"/>
  <c r="O573"/>
  <c r="O568"/>
  <c r="O563"/>
  <c r="O558"/>
  <c r="O553"/>
  <c r="O548"/>
  <c r="O543"/>
  <c r="O538"/>
  <c r="O533"/>
  <c r="O528"/>
  <c r="O523"/>
  <c r="O518"/>
  <c r="O513"/>
  <c r="O508"/>
  <c r="O503"/>
  <c r="O498"/>
  <c r="O493"/>
  <c r="O488"/>
  <c r="O483"/>
  <c r="O478"/>
  <c r="O473"/>
  <c r="O468"/>
  <c r="O463"/>
  <c r="O458"/>
  <c r="O453"/>
  <c r="O448"/>
  <c r="O443"/>
  <c r="O438"/>
  <c r="O433"/>
  <c r="O428"/>
  <c r="O423"/>
  <c r="O418"/>
  <c r="O413"/>
  <c r="O408"/>
  <c r="O403"/>
  <c r="O398"/>
  <c r="O393"/>
  <c r="O388"/>
  <c r="O383"/>
  <c r="O378"/>
  <c r="O373"/>
  <c r="O368"/>
  <c r="O363"/>
  <c r="O358"/>
  <c r="O353"/>
  <c r="O348"/>
  <c r="O347"/>
  <c r="O280"/>
  <c r="O276"/>
  <c r="O272"/>
  <c r="O268"/>
  <c r="O264"/>
  <c r="O260"/>
  <c r="O256"/>
  <c r="O252"/>
  <c r="O248"/>
  <c r="O244"/>
  <c r="O240"/>
  <c r="O236"/>
  <c r="O232"/>
  <c r="O228"/>
  <c r="O224"/>
  <c r="O220"/>
  <c r="O216"/>
  <c r="O212"/>
  <c r="O208"/>
  <c r="O204"/>
  <c r="O200"/>
  <c r="O196"/>
  <c r="O192"/>
  <c r="O188"/>
  <c r="O184"/>
  <c r="O180"/>
  <c r="O176"/>
  <c r="O172"/>
  <c r="O168"/>
  <c r="O164"/>
  <c r="O160"/>
  <c r="O156"/>
  <c r="O152"/>
  <c r="O148"/>
  <c r="O144"/>
  <c r="O140"/>
  <c r="O136"/>
  <c r="O132"/>
  <c r="O128"/>
  <c r="O124"/>
  <c r="O120"/>
  <c r="O116"/>
  <c r="O112"/>
  <c r="O108"/>
  <c r="O104"/>
  <c r="O100"/>
  <c r="O96"/>
  <c r="O92"/>
  <c r="O88"/>
  <c r="O84"/>
  <c r="O80"/>
  <c r="O76"/>
  <c r="O72"/>
  <c r="O68"/>
  <c r="O64"/>
  <c r="O60"/>
  <c r="O56"/>
  <c r="O52"/>
  <c r="O48"/>
  <c r="O44"/>
  <c r="O40"/>
  <c r="O36"/>
  <c r="O32"/>
  <c r="O28"/>
  <c r="O24"/>
  <c r="O20"/>
  <c r="O11"/>
  <c r="O30" i="5"/>
  <c r="O31"/>
  <c r="O32"/>
  <c r="P32"/>
  <c r="Q32"/>
  <c r="O33"/>
  <c r="O34"/>
  <c r="O35"/>
  <c r="O36"/>
  <c r="P36"/>
  <c r="Q36"/>
  <c r="O37"/>
  <c r="O38"/>
  <c r="O39"/>
  <c r="O40"/>
  <c r="P40"/>
  <c r="Q40"/>
  <c r="O41"/>
  <c r="O42"/>
  <c r="O43"/>
  <c r="O44"/>
  <c r="P44"/>
  <c r="Q44"/>
  <c r="O45"/>
  <c r="O46"/>
  <c r="O47"/>
  <c r="O48"/>
  <c r="P48"/>
  <c r="Q48"/>
  <c r="O49"/>
  <c r="O50"/>
  <c r="O51"/>
  <c r="O52"/>
  <c r="P52"/>
  <c r="Q52"/>
  <c r="O53"/>
  <c r="O54"/>
  <c r="O55"/>
  <c r="O56"/>
  <c r="P56"/>
  <c r="Q56"/>
  <c r="O57"/>
  <c r="O58"/>
  <c r="O59"/>
  <c r="O60"/>
  <c r="P60"/>
  <c r="Q60"/>
  <c r="O61"/>
  <c r="O62"/>
  <c r="O63"/>
  <c r="O64"/>
  <c r="P64"/>
  <c r="Q64"/>
  <c r="O65"/>
  <c r="O66"/>
  <c r="O67"/>
  <c r="O68"/>
  <c r="P68"/>
  <c r="Q68"/>
  <c r="O69"/>
  <c r="O70"/>
  <c r="O71"/>
  <c r="O72"/>
  <c r="P72"/>
  <c r="Q72"/>
  <c r="O73"/>
  <c r="O74"/>
  <c r="O75"/>
  <c r="O76"/>
  <c r="P76"/>
  <c r="Q76"/>
  <c r="O77"/>
  <c r="O78"/>
  <c r="O79"/>
  <c r="O80"/>
  <c r="P80"/>
  <c r="Q80"/>
  <c r="O81"/>
  <c r="O82"/>
  <c r="O83"/>
  <c r="O84"/>
  <c r="P84"/>
  <c r="Q84"/>
  <c r="O85"/>
  <c r="O86"/>
  <c r="O87"/>
  <c r="O88"/>
  <c r="P88"/>
  <c r="Q88"/>
  <c r="O89"/>
  <c r="O90"/>
  <c r="O91"/>
  <c r="O92"/>
  <c r="P92"/>
  <c r="Q92"/>
  <c r="O93"/>
  <c r="O94"/>
  <c r="O95"/>
  <c r="O96"/>
  <c r="P96"/>
  <c r="Q96"/>
  <c r="O97"/>
  <c r="O98"/>
  <c r="O99"/>
  <c r="O100"/>
  <c r="P100"/>
  <c r="Q100"/>
  <c r="O101"/>
  <c r="O102"/>
  <c r="O103"/>
  <c r="O104"/>
  <c r="P104"/>
  <c r="Q104"/>
  <c r="O105"/>
  <c r="O106"/>
  <c r="O107"/>
  <c r="O108"/>
  <c r="P108"/>
  <c r="Q108"/>
  <c r="O109"/>
  <c r="O110"/>
  <c r="O111"/>
  <c r="O112"/>
  <c r="P112"/>
  <c r="Q112"/>
  <c r="O113"/>
  <c r="O114"/>
  <c r="O115"/>
  <c r="O116"/>
  <c r="P116"/>
  <c r="Q116"/>
  <c r="O117"/>
  <c r="O118"/>
  <c r="O119"/>
  <c r="O120"/>
  <c r="P120"/>
  <c r="Q120"/>
  <c r="O121"/>
  <c r="O122"/>
  <c r="O123"/>
  <c r="O124"/>
  <c r="P124"/>
  <c r="Q124"/>
  <c r="O125"/>
  <c r="O126"/>
  <c r="O127"/>
  <c r="O128"/>
  <c r="P128"/>
  <c r="Q128"/>
  <c r="O129"/>
  <c r="O130"/>
  <c r="O131"/>
  <c r="O132"/>
  <c r="P132"/>
  <c r="Q132"/>
  <c r="O136"/>
  <c r="P136"/>
  <c r="Q136"/>
  <c r="O140"/>
  <c r="P140"/>
  <c r="Q140"/>
  <c r="O144"/>
  <c r="P144"/>
  <c r="Q144"/>
  <c r="O148"/>
  <c r="P148"/>
  <c r="Q148"/>
  <c r="O152"/>
  <c r="P152"/>
  <c r="Q152"/>
  <c r="O156"/>
  <c r="P156"/>
  <c r="Q156"/>
  <c r="O160"/>
  <c r="P160"/>
  <c r="Q160"/>
  <c r="O164"/>
  <c r="P164"/>
  <c r="Q164"/>
  <c r="O168"/>
  <c r="P168"/>
  <c r="Q168"/>
  <c r="O172"/>
  <c r="P172"/>
  <c r="Q172"/>
  <c r="O176"/>
  <c r="P176"/>
  <c r="Q176"/>
  <c r="O180"/>
  <c r="P180"/>
  <c r="Q180"/>
  <c r="O184"/>
  <c r="P184"/>
  <c r="Q184"/>
  <c r="O188"/>
  <c r="P188"/>
  <c r="Q188"/>
  <c r="O192"/>
  <c r="P192"/>
  <c r="Q192"/>
  <c r="O196"/>
  <c r="P196"/>
  <c r="Q196"/>
  <c r="O200"/>
  <c r="P200"/>
  <c r="Q200"/>
  <c r="O204"/>
  <c r="P204"/>
  <c r="Q204"/>
  <c r="O208"/>
  <c r="P208"/>
  <c r="Q208"/>
  <c r="O212"/>
  <c r="P212"/>
  <c r="Q212"/>
  <c r="O216"/>
  <c r="P216"/>
  <c r="Q216"/>
  <c r="O220"/>
  <c r="P220"/>
  <c r="Q220"/>
  <c r="O224"/>
  <c r="P224"/>
  <c r="Q224"/>
  <c r="O228"/>
  <c r="P228"/>
  <c r="Q228"/>
  <c r="O232"/>
  <c r="P232"/>
  <c r="Q232"/>
  <c r="O236"/>
  <c r="P236"/>
  <c r="Q236"/>
  <c r="O240"/>
  <c r="P240"/>
  <c r="Q240"/>
  <c r="O244"/>
  <c r="P244"/>
  <c r="Q244"/>
  <c r="O248"/>
  <c r="P248"/>
  <c r="Q248"/>
  <c r="O252"/>
  <c r="P252"/>
  <c r="Q252"/>
  <c r="O256"/>
  <c r="P256"/>
  <c r="Q256"/>
  <c r="O260"/>
  <c r="P260"/>
  <c r="Q260"/>
  <c r="O264"/>
  <c r="P264"/>
  <c r="Q264"/>
  <c r="O268"/>
  <c r="P268"/>
  <c r="Q268"/>
  <c r="O272"/>
  <c r="P272"/>
  <c r="Q272"/>
  <c r="O276"/>
  <c r="P276"/>
  <c r="Q276"/>
  <c r="O280"/>
  <c r="P280"/>
  <c r="Q280"/>
  <c r="O347"/>
  <c r="P347"/>
  <c r="Q347"/>
  <c r="O348"/>
  <c r="P348"/>
  <c r="Q348"/>
  <c r="O353"/>
  <c r="P353"/>
  <c r="Q353"/>
  <c r="O358"/>
  <c r="P358"/>
  <c r="Q358"/>
  <c r="O363"/>
  <c r="P363"/>
  <c r="Q363"/>
  <c r="O368"/>
  <c r="P368"/>
  <c r="Q368"/>
  <c r="O373"/>
  <c r="P373"/>
  <c r="Q373"/>
  <c r="O378"/>
  <c r="P378"/>
  <c r="Q378"/>
  <c r="O383"/>
  <c r="P383"/>
  <c r="Q383"/>
  <c r="O388"/>
  <c r="P388"/>
  <c r="Q388"/>
  <c r="O393"/>
  <c r="P393"/>
  <c r="Q393"/>
  <c r="O398"/>
  <c r="P398"/>
  <c r="Q398"/>
  <c r="O403"/>
  <c r="P403"/>
  <c r="Q403"/>
  <c r="O408"/>
  <c r="P408"/>
  <c r="Q408"/>
  <c r="O413"/>
  <c r="P413"/>
  <c r="Q413"/>
  <c r="O418"/>
  <c r="P418"/>
  <c r="Q418"/>
  <c r="O423"/>
  <c r="P423"/>
  <c r="Q423"/>
  <c r="O428"/>
  <c r="P428"/>
  <c r="Q428"/>
  <c r="O433"/>
  <c r="P433"/>
  <c r="Q433"/>
  <c r="O438"/>
  <c r="P438"/>
  <c r="Q438"/>
  <c r="O443"/>
  <c r="P443"/>
  <c r="Q443"/>
  <c r="O448"/>
  <c r="P448"/>
  <c r="Q448"/>
  <c r="O453"/>
  <c r="P453"/>
  <c r="Q453"/>
  <c r="O458"/>
  <c r="P458"/>
  <c r="Q458"/>
  <c r="O463"/>
  <c r="P463"/>
  <c r="Q463"/>
  <c r="O468"/>
  <c r="P468"/>
  <c r="Q468"/>
  <c r="O473"/>
  <c r="P473"/>
  <c r="Q473"/>
  <c r="O478"/>
  <c r="P478"/>
  <c r="Q478"/>
  <c r="O483"/>
  <c r="P483"/>
  <c r="Q483"/>
  <c r="O488"/>
  <c r="P488"/>
  <c r="Q488"/>
  <c r="O493"/>
  <c r="P493"/>
  <c r="Q493"/>
  <c r="O498"/>
  <c r="P498"/>
  <c r="Q498"/>
  <c r="O503"/>
  <c r="P503"/>
  <c r="Q503"/>
  <c r="O508"/>
  <c r="P508"/>
  <c r="Q508"/>
  <c r="O513"/>
  <c r="P513"/>
  <c r="Q513"/>
  <c r="O518"/>
  <c r="P518"/>
  <c r="Q518"/>
  <c r="O523"/>
  <c r="P523"/>
  <c r="Q523"/>
  <c r="O528"/>
  <c r="P528"/>
  <c r="Q528"/>
  <c r="O533"/>
  <c r="P533"/>
  <c r="Q533"/>
  <c r="O538"/>
  <c r="P538"/>
  <c r="Q538"/>
  <c r="O543"/>
  <c r="P543"/>
  <c r="Q543"/>
  <c r="O548"/>
  <c r="P548"/>
  <c r="Q548"/>
  <c r="O553"/>
  <c r="P553"/>
  <c r="Q553"/>
  <c r="O558"/>
  <c r="P558"/>
  <c r="Q558"/>
  <c r="O563"/>
  <c r="P563"/>
  <c r="Q563"/>
  <c r="O568"/>
  <c r="P568"/>
  <c r="Q568"/>
  <c r="O573"/>
  <c r="P573"/>
  <c r="Q573"/>
  <c r="O578"/>
  <c r="P578"/>
  <c r="Q578"/>
  <c r="O583"/>
  <c r="P583"/>
  <c r="Q583"/>
  <c r="O588"/>
  <c r="P588"/>
  <c r="Q588"/>
  <c r="O593"/>
  <c r="P593"/>
  <c r="Q593"/>
  <c r="O598"/>
  <c r="P598"/>
  <c r="Q598"/>
  <c r="O603"/>
  <c r="P603"/>
  <c r="Q603"/>
  <c r="O608"/>
  <c r="P608"/>
  <c r="Q608"/>
  <c r="O613"/>
  <c r="P613"/>
  <c r="Q613"/>
  <c r="O618"/>
  <c r="P618"/>
  <c r="Q618"/>
  <c r="O623"/>
  <c r="P623"/>
  <c r="Q623"/>
  <c r="O628"/>
  <c r="P628"/>
  <c r="Q628"/>
  <c r="O633"/>
  <c r="P633"/>
  <c r="Q633"/>
  <c r="O638"/>
  <c r="P638"/>
  <c r="Q638"/>
  <c r="O643"/>
  <c r="P643"/>
  <c r="Q643"/>
  <c r="O648"/>
  <c r="P648"/>
  <c r="Q648"/>
  <c r="O653"/>
  <c r="P653"/>
  <c r="Q653"/>
  <c r="O658"/>
  <c r="P658"/>
  <c r="Q658"/>
  <c r="O663"/>
  <c r="P663"/>
  <c r="Q663"/>
  <c r="O668"/>
  <c r="P668"/>
  <c r="Q668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11"/>
  <c r="O12"/>
  <c r="O20"/>
  <c r="O24"/>
  <c r="O28"/>
  <c r="O12" i="1"/>
  <c r="O20"/>
  <c r="O24"/>
  <c r="O28"/>
  <c r="O32"/>
  <c r="O36"/>
  <c r="O40"/>
  <c r="O44"/>
  <c r="O48"/>
  <c r="O52"/>
  <c r="O56"/>
  <c r="O60"/>
  <c r="O64"/>
  <c r="O68"/>
  <c r="O72"/>
  <c r="O76"/>
  <c r="O80"/>
  <c r="O84"/>
  <c r="O88"/>
  <c r="O92"/>
  <c r="O96"/>
  <c r="O100"/>
  <c r="O104"/>
  <c r="O108"/>
  <c r="O112"/>
  <c r="O116"/>
  <c r="O120"/>
  <c r="O124"/>
  <c r="O128"/>
  <c r="O132"/>
  <c r="O136"/>
  <c r="O140"/>
  <c r="O144"/>
  <c r="O148"/>
  <c r="O152"/>
  <c r="O156"/>
  <c r="O160"/>
  <c r="O164"/>
  <c r="O168"/>
  <c r="O172"/>
  <c r="O176"/>
  <c r="O180"/>
  <c r="O184"/>
  <c r="O188"/>
  <c r="O192"/>
  <c r="O196"/>
  <c r="O200"/>
  <c r="O204"/>
  <c r="O208"/>
  <c r="O212"/>
  <c r="O216"/>
  <c r="O220"/>
  <c r="O224"/>
  <c r="O228"/>
  <c r="O232"/>
  <c r="O236"/>
  <c r="O240"/>
  <c r="O244"/>
  <c r="O248"/>
  <c r="O252"/>
  <c r="O256"/>
  <c r="O260"/>
  <c r="O264"/>
  <c r="O268"/>
  <c r="O272"/>
  <c r="O276"/>
  <c r="O280"/>
  <c r="O347"/>
  <c r="O348"/>
  <c r="O353"/>
  <c r="O358"/>
  <c r="O363"/>
  <c r="O368"/>
  <c r="O373"/>
  <c r="O378"/>
  <c r="O383"/>
  <c r="O388"/>
  <c r="O393"/>
  <c r="O398"/>
  <c r="O403"/>
  <c r="O408"/>
  <c r="O413"/>
  <c r="O418"/>
  <c r="O423"/>
  <c r="O428"/>
  <c r="O433"/>
  <c r="O438"/>
  <c r="O443"/>
  <c r="O448"/>
  <c r="O453"/>
  <c r="O458"/>
  <c r="O463"/>
  <c r="O468"/>
  <c r="O473"/>
  <c r="O478"/>
  <c r="O483"/>
  <c r="O488"/>
  <c r="O493"/>
  <c r="O498"/>
  <c r="O503"/>
  <c r="O508"/>
  <c r="O513"/>
  <c r="O518"/>
  <c r="O523"/>
  <c r="O528"/>
  <c r="O533"/>
  <c r="O538"/>
  <c r="O543"/>
  <c r="O548"/>
  <c r="O553"/>
  <c r="O558"/>
  <c r="O563"/>
  <c r="O568"/>
  <c r="O573"/>
  <c r="O578"/>
  <c r="O583"/>
  <c r="O588"/>
  <c r="O593"/>
  <c r="O598"/>
  <c r="O603"/>
  <c r="O608"/>
  <c r="O613"/>
  <c r="O618"/>
  <c r="O623"/>
  <c r="O628"/>
  <c r="O633"/>
  <c r="O638"/>
  <c r="O643"/>
  <c r="O648"/>
  <c r="O653"/>
  <c r="O658"/>
  <c r="O663"/>
  <c r="O668"/>
  <c r="O11"/>
  <c r="O11" i="5"/>
  <c r="P30" i="1"/>
  <c r="P31"/>
  <c r="P32"/>
  <c r="Q32"/>
  <c r="P33"/>
  <c r="P34"/>
  <c r="P35"/>
  <c r="P36"/>
  <c r="Q36"/>
  <c r="P37"/>
  <c r="P38"/>
  <c r="P39"/>
  <c r="P40"/>
  <c r="Q40"/>
  <c r="P41"/>
  <c r="P42"/>
  <c r="P43"/>
  <c r="P44"/>
  <c r="Q44"/>
  <c r="P45"/>
  <c r="P46"/>
  <c r="P47"/>
  <c r="P48"/>
  <c r="Q48"/>
  <c r="P49"/>
  <c r="P50"/>
  <c r="P51"/>
  <c r="P52"/>
  <c r="Q52"/>
  <c r="P53"/>
  <c r="P54"/>
  <c r="P55"/>
  <c r="P56"/>
  <c r="Q56"/>
  <c r="P57"/>
  <c r="P58"/>
  <c r="P59"/>
  <c r="P60"/>
  <c r="Q60"/>
  <c r="P61"/>
  <c r="P62"/>
  <c r="P63"/>
  <c r="P64"/>
  <c r="Q64"/>
  <c r="P65"/>
  <c r="P66"/>
  <c r="P67"/>
  <c r="P68"/>
  <c r="Q68"/>
  <c r="P69"/>
  <c r="P70"/>
  <c r="P71"/>
  <c r="P72"/>
  <c r="Q72"/>
  <c r="P73"/>
  <c r="P74"/>
  <c r="P75"/>
  <c r="P76"/>
  <c r="Q76"/>
  <c r="P77"/>
  <c r="P78"/>
  <c r="P79"/>
  <c r="P80"/>
  <c r="Q80"/>
  <c r="P81"/>
  <c r="P82"/>
  <c r="P83"/>
  <c r="P84"/>
  <c r="Q84"/>
  <c r="P85"/>
  <c r="P86"/>
  <c r="P87"/>
  <c r="P88"/>
  <c r="Q88"/>
  <c r="P89"/>
  <c r="P90"/>
  <c r="P91"/>
  <c r="P92"/>
  <c r="Q92"/>
  <c r="P93"/>
  <c r="P94"/>
  <c r="P95"/>
  <c r="P96"/>
  <c r="Q96"/>
  <c r="P97"/>
  <c r="P98"/>
  <c r="P99"/>
  <c r="P100"/>
  <c r="Q100"/>
  <c r="P101"/>
  <c r="P102"/>
  <c r="P103"/>
  <c r="P104"/>
  <c r="Q104"/>
  <c r="P105"/>
  <c r="P106"/>
  <c r="P107"/>
  <c r="P108"/>
  <c r="Q108"/>
  <c r="P109"/>
  <c r="P110"/>
  <c r="P111"/>
  <c r="P112"/>
  <c r="Q112"/>
  <c r="P113"/>
  <c r="P114"/>
  <c r="P115"/>
  <c r="P116"/>
  <c r="Q116"/>
  <c r="P117"/>
  <c r="P118"/>
  <c r="P119"/>
  <c r="P120"/>
  <c r="Q120"/>
  <c r="P121"/>
  <c r="P122"/>
  <c r="P123"/>
  <c r="P124"/>
  <c r="Q124"/>
  <c r="P125"/>
  <c r="P126"/>
  <c r="P127"/>
  <c r="P128"/>
  <c r="Q128"/>
  <c r="P129"/>
  <c r="P130"/>
  <c r="P131"/>
  <c r="P132"/>
  <c r="Q132"/>
  <c r="P133"/>
  <c r="P134"/>
  <c r="P135"/>
  <c r="P136"/>
  <c r="Q136"/>
  <c r="P137"/>
  <c r="P138"/>
  <c r="P139"/>
  <c r="P140"/>
  <c r="Q140"/>
  <c r="P141"/>
  <c r="P142"/>
  <c r="P143"/>
  <c r="P144"/>
  <c r="Q144"/>
  <c r="P145"/>
  <c r="P146"/>
  <c r="P147"/>
  <c r="P148"/>
  <c r="Q148"/>
  <c r="P149"/>
  <c r="P150"/>
  <c r="P151"/>
  <c r="P152"/>
  <c r="Q152"/>
  <c r="P153"/>
  <c r="P154"/>
  <c r="P155"/>
  <c r="P156"/>
  <c r="Q156"/>
  <c r="P157"/>
  <c r="P158"/>
  <c r="P159"/>
  <c r="P160"/>
  <c r="Q160"/>
  <c r="P161"/>
  <c r="P162"/>
  <c r="P163"/>
  <c r="P164"/>
  <c r="Q164"/>
  <c r="P165"/>
  <c r="P166"/>
  <c r="P167"/>
  <c r="P168"/>
  <c r="Q168"/>
  <c r="P169"/>
  <c r="P170"/>
  <c r="P171"/>
  <c r="P172"/>
  <c r="Q172"/>
  <c r="P173"/>
  <c r="P174"/>
  <c r="P175"/>
  <c r="P176"/>
  <c r="Q176"/>
  <c r="P177"/>
  <c r="P178"/>
  <c r="P179"/>
  <c r="P180"/>
  <c r="Q180"/>
  <c r="P181"/>
  <c r="P182"/>
  <c r="P183"/>
  <c r="P184"/>
  <c r="Q184"/>
  <c r="P185"/>
  <c r="P186"/>
  <c r="P187"/>
  <c r="P188"/>
  <c r="Q188"/>
  <c r="P189"/>
  <c r="P190"/>
  <c r="P191"/>
  <c r="P192"/>
  <c r="Q192"/>
  <c r="P193"/>
  <c r="P194"/>
  <c r="P195"/>
  <c r="P196"/>
  <c r="Q196"/>
  <c r="P197"/>
  <c r="P198"/>
  <c r="P199"/>
  <c r="P200"/>
  <c r="Q200"/>
  <c r="P201"/>
  <c r="P202"/>
  <c r="P203"/>
  <c r="P204"/>
  <c r="Q204"/>
  <c r="P205"/>
  <c r="P206"/>
  <c r="P207"/>
  <c r="P208"/>
  <c r="Q208"/>
  <c r="P209"/>
  <c r="P210"/>
  <c r="P211"/>
  <c r="P212"/>
  <c r="Q212"/>
  <c r="P213"/>
  <c r="P214"/>
  <c r="P215"/>
  <c r="P216"/>
  <c r="Q216"/>
  <c r="P217"/>
  <c r="P218"/>
  <c r="P219"/>
  <c r="P220"/>
  <c r="Q220"/>
  <c r="P221"/>
  <c r="P222"/>
  <c r="P223"/>
  <c r="P224"/>
  <c r="Q224"/>
  <c r="P225"/>
  <c r="P226"/>
  <c r="P227"/>
  <c r="P228"/>
  <c r="Q228"/>
  <c r="P229"/>
  <c r="P230"/>
  <c r="P231"/>
  <c r="P232"/>
  <c r="Q232"/>
  <c r="P233"/>
  <c r="P234"/>
  <c r="P235"/>
  <c r="P236"/>
  <c r="Q236"/>
  <c r="P237"/>
  <c r="P238"/>
  <c r="P239"/>
  <c r="P240"/>
  <c r="Q240"/>
  <c r="P241"/>
  <c r="P242"/>
  <c r="P243"/>
  <c r="P244"/>
  <c r="Q244"/>
  <c r="P245"/>
  <c r="P246"/>
  <c r="P247"/>
  <c r="P248"/>
  <c r="Q248"/>
  <c r="P249"/>
  <c r="P250"/>
  <c r="P251"/>
  <c r="P252"/>
  <c r="Q252"/>
  <c r="P253"/>
  <c r="P254"/>
  <c r="P255"/>
  <c r="P256"/>
  <c r="Q256"/>
  <c r="P257"/>
  <c r="P258"/>
  <c r="P259"/>
  <c r="P260"/>
  <c r="Q260"/>
  <c r="P261"/>
  <c r="P262"/>
  <c r="P263"/>
  <c r="P264"/>
  <c r="Q264"/>
  <c r="P265"/>
  <c r="P266"/>
  <c r="P267"/>
  <c r="P268"/>
  <c r="Q268"/>
  <c r="P269"/>
  <c r="P270"/>
  <c r="P271"/>
  <c r="P272"/>
  <c r="Q272"/>
  <c r="P273"/>
  <c r="P274"/>
  <c r="P275"/>
  <c r="P276"/>
  <c r="Q276"/>
  <c r="P277"/>
  <c r="P278"/>
  <c r="P279"/>
  <c r="P280"/>
  <c r="Q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Q347"/>
  <c r="P348"/>
  <c r="Q348"/>
  <c r="P349"/>
  <c r="P350"/>
  <c r="P351"/>
  <c r="P352"/>
  <c r="P353"/>
  <c r="Q353"/>
  <c r="P354"/>
  <c r="P355"/>
  <c r="P356"/>
  <c r="P357"/>
  <c r="P358"/>
  <c r="Q358"/>
  <c r="P359"/>
  <c r="P360"/>
  <c r="P361"/>
  <c r="P362"/>
  <c r="P363"/>
  <c r="Q363"/>
  <c r="P364"/>
  <c r="P365"/>
  <c r="P366"/>
  <c r="P367"/>
  <c r="P368"/>
  <c r="Q368"/>
  <c r="P369"/>
  <c r="P370"/>
  <c r="P371"/>
  <c r="P372"/>
  <c r="P373"/>
  <c r="Q373"/>
  <c r="P374"/>
  <c r="P375"/>
  <c r="P376"/>
  <c r="P377"/>
  <c r="P378"/>
  <c r="Q378"/>
  <c r="P379"/>
  <c r="P380"/>
  <c r="P381"/>
  <c r="P382"/>
  <c r="P383"/>
  <c r="Q383"/>
  <c r="P384"/>
  <c r="P385"/>
  <c r="P386"/>
  <c r="P387"/>
  <c r="P388"/>
  <c r="Q388"/>
  <c r="P389"/>
  <c r="P390"/>
  <c r="P391"/>
  <c r="P392"/>
  <c r="P393"/>
  <c r="Q393"/>
  <c r="P394"/>
  <c r="P395"/>
  <c r="P396"/>
  <c r="P397"/>
  <c r="P398"/>
  <c r="Q398"/>
  <c r="P399"/>
  <c r="P400"/>
  <c r="P401"/>
  <c r="P402"/>
  <c r="P403"/>
  <c r="Q403"/>
  <c r="P404"/>
  <c r="P405"/>
  <c r="P406"/>
  <c r="P407"/>
  <c r="P408"/>
  <c r="Q408"/>
  <c r="P409"/>
  <c r="P410"/>
  <c r="P411"/>
  <c r="P412"/>
  <c r="P413"/>
  <c r="Q413"/>
  <c r="P414"/>
  <c r="P415"/>
  <c r="P416"/>
  <c r="P417"/>
  <c r="P418"/>
  <c r="Q418"/>
  <c r="P419"/>
  <c r="P420"/>
  <c r="P421"/>
  <c r="P422"/>
  <c r="P423"/>
  <c r="Q423"/>
  <c r="P424"/>
  <c r="P425"/>
  <c r="P426"/>
  <c r="P427"/>
  <c r="P428"/>
  <c r="Q428"/>
  <c r="P429"/>
  <c r="P430"/>
  <c r="P431"/>
  <c r="P432"/>
  <c r="P433"/>
  <c r="Q433"/>
  <c r="P434"/>
  <c r="P435"/>
  <c r="P436"/>
  <c r="P437"/>
  <c r="P438"/>
  <c r="Q438"/>
  <c r="P439"/>
  <c r="P440"/>
  <c r="P441"/>
  <c r="P442"/>
  <c r="P443"/>
  <c r="Q443"/>
  <c r="P444"/>
  <c r="P445"/>
  <c r="P446"/>
  <c r="P447"/>
  <c r="P448"/>
  <c r="Q448"/>
  <c r="P449"/>
  <c r="P450"/>
  <c r="P451"/>
  <c r="P452"/>
  <c r="P453"/>
  <c r="Q453"/>
  <c r="P454"/>
  <c r="P455"/>
  <c r="P456"/>
  <c r="P457"/>
  <c r="P458"/>
  <c r="Q458"/>
  <c r="P459"/>
  <c r="P460"/>
  <c r="P461"/>
  <c r="P462"/>
  <c r="P463"/>
  <c r="Q463"/>
  <c r="P464"/>
  <c r="P465"/>
  <c r="P466"/>
  <c r="P467"/>
  <c r="P468"/>
  <c r="Q468"/>
  <c r="P469"/>
  <c r="P470"/>
  <c r="P471"/>
  <c r="P472"/>
  <c r="P473"/>
  <c r="Q473"/>
  <c r="P474"/>
  <c r="P475"/>
  <c r="P476"/>
  <c r="P477"/>
  <c r="P478"/>
  <c r="Q478"/>
  <c r="P479"/>
  <c r="P480"/>
  <c r="P481"/>
  <c r="P482"/>
  <c r="P483"/>
  <c r="Q483"/>
  <c r="P484"/>
  <c r="P485"/>
  <c r="P486"/>
  <c r="P487"/>
  <c r="P488"/>
  <c r="Q488"/>
  <c r="P489"/>
  <c r="P490"/>
  <c r="P491"/>
  <c r="P492"/>
  <c r="P493"/>
  <c r="Q493"/>
  <c r="P494"/>
  <c r="P495"/>
  <c r="P496"/>
  <c r="P497"/>
  <c r="P498"/>
  <c r="Q498"/>
  <c r="P499"/>
  <c r="P500"/>
  <c r="P501"/>
  <c r="P502"/>
  <c r="P503"/>
  <c r="Q503"/>
  <c r="P504"/>
  <c r="P505"/>
  <c r="P506"/>
  <c r="P507"/>
  <c r="P508"/>
  <c r="Q508"/>
  <c r="P509"/>
  <c r="P510"/>
  <c r="P511"/>
  <c r="P512"/>
  <c r="P513"/>
  <c r="Q513"/>
  <c r="P514"/>
  <c r="P515"/>
  <c r="P516"/>
  <c r="P517"/>
  <c r="P518"/>
  <c r="Q518"/>
  <c r="P519"/>
  <c r="P520"/>
  <c r="P521"/>
  <c r="P522"/>
  <c r="P523"/>
  <c r="Q523"/>
  <c r="P524"/>
  <c r="P525"/>
  <c r="P526"/>
  <c r="P527"/>
  <c r="P528"/>
  <c r="Q528"/>
  <c r="P529"/>
  <c r="P530"/>
  <c r="P531"/>
  <c r="P532"/>
  <c r="P533"/>
  <c r="Q533"/>
  <c r="P534"/>
  <c r="P535"/>
  <c r="P536"/>
  <c r="P537"/>
  <c r="P538"/>
  <c r="Q538"/>
  <c r="P539"/>
  <c r="P540"/>
  <c r="P541"/>
  <c r="P542"/>
  <c r="P543"/>
  <c r="Q543"/>
  <c r="P544"/>
  <c r="P545"/>
  <c r="P546"/>
  <c r="P547"/>
  <c r="P548"/>
  <c r="Q548"/>
  <c r="P549"/>
  <c r="P550"/>
  <c r="P551"/>
  <c r="P552"/>
  <c r="P553"/>
  <c r="Q553"/>
  <c r="P554"/>
  <c r="P555"/>
  <c r="P556"/>
  <c r="P557"/>
  <c r="P558"/>
  <c r="Q558"/>
  <c r="P559"/>
  <c r="P560"/>
  <c r="P561"/>
  <c r="P562"/>
  <c r="P563"/>
  <c r="Q563"/>
  <c r="P564"/>
  <c r="P565"/>
  <c r="P566"/>
  <c r="P567"/>
  <c r="P568"/>
  <c r="Q568"/>
  <c r="P569"/>
  <c r="P570"/>
  <c r="P571"/>
  <c r="P572"/>
  <c r="P573"/>
  <c r="Q573"/>
  <c r="P574"/>
  <c r="P575"/>
  <c r="P576"/>
  <c r="P577"/>
  <c r="P578"/>
  <c r="Q578"/>
  <c r="P579"/>
  <c r="P580"/>
  <c r="P581"/>
  <c r="P582"/>
  <c r="P583"/>
  <c r="Q583"/>
  <c r="P584"/>
  <c r="P585"/>
  <c r="P586"/>
  <c r="P587"/>
  <c r="P588"/>
  <c r="Q588"/>
  <c r="P589"/>
  <c r="P590"/>
  <c r="P591"/>
  <c r="P592"/>
  <c r="P593"/>
  <c r="Q593"/>
  <c r="P594"/>
  <c r="P595"/>
  <c r="P596"/>
  <c r="P597"/>
  <c r="P598"/>
  <c r="Q598"/>
  <c r="P599"/>
  <c r="P600"/>
  <c r="P601"/>
  <c r="P602"/>
  <c r="P603"/>
  <c r="Q603"/>
  <c r="P604"/>
  <c r="P605"/>
  <c r="P606"/>
  <c r="P607"/>
  <c r="P608"/>
  <c r="Q608"/>
  <c r="P609"/>
  <c r="P610"/>
  <c r="P611"/>
  <c r="P612"/>
  <c r="P613"/>
  <c r="Q613"/>
  <c r="P614"/>
  <c r="P615"/>
  <c r="P616"/>
  <c r="P617"/>
  <c r="P618"/>
  <c r="Q618"/>
  <c r="P619"/>
  <c r="P620"/>
  <c r="P621"/>
  <c r="P622"/>
  <c r="P623"/>
  <c r="Q623"/>
  <c r="P624"/>
  <c r="P625"/>
  <c r="P626"/>
  <c r="P627"/>
  <c r="P628"/>
  <c r="Q628"/>
  <c r="P629"/>
  <c r="P630"/>
  <c r="P631"/>
  <c r="P632"/>
  <c r="P633"/>
  <c r="Q633"/>
  <c r="P634"/>
  <c r="P635"/>
  <c r="P636"/>
  <c r="P637"/>
  <c r="P638"/>
  <c r="Q638"/>
  <c r="P639"/>
  <c r="P640"/>
  <c r="P641"/>
  <c r="P642"/>
  <c r="P643"/>
  <c r="Q643"/>
  <c r="P644"/>
  <c r="P645"/>
  <c r="P646"/>
  <c r="P647"/>
  <c r="P648"/>
  <c r="Q648"/>
  <c r="P649"/>
  <c r="P650"/>
  <c r="P651"/>
  <c r="P652"/>
  <c r="P653"/>
  <c r="Q653"/>
  <c r="P654"/>
  <c r="P655"/>
  <c r="P656"/>
  <c r="P657"/>
  <c r="P658"/>
  <c r="Q658"/>
  <c r="P659"/>
  <c r="P660"/>
  <c r="P661"/>
  <c r="P662"/>
  <c r="P663"/>
  <c r="Q663"/>
  <c r="P664"/>
  <c r="P665"/>
  <c r="P666"/>
  <c r="P667"/>
  <c r="P668"/>
  <c r="Q668"/>
  <c r="P669"/>
  <c r="P670"/>
  <c r="P671"/>
  <c r="P672"/>
  <c r="P20"/>
  <c r="P21"/>
  <c r="P22"/>
  <c r="P23"/>
  <c r="P24"/>
  <c r="P25"/>
  <c r="P26"/>
  <c r="P27"/>
  <c r="P28"/>
  <c r="P29"/>
  <c r="Q20"/>
  <c r="Q24"/>
  <c r="Q28"/>
  <c r="Q11"/>
  <c r="P12"/>
  <c r="P13"/>
  <c r="P14"/>
  <c r="P15"/>
  <c r="P16"/>
  <c r="P17"/>
  <c r="P18"/>
  <c r="P19"/>
  <c r="P11"/>
  <c r="M672"/>
  <c r="L672"/>
  <c r="M671"/>
  <c r="L671"/>
  <c r="M670"/>
  <c r="L670"/>
  <c r="M669"/>
  <c r="L669"/>
  <c r="M668"/>
  <c r="L668"/>
  <c r="M667"/>
  <c r="L667"/>
  <c r="M666"/>
  <c r="L666"/>
  <c r="M665"/>
  <c r="L665"/>
  <c r="M664"/>
  <c r="L664"/>
  <c r="M663"/>
  <c r="L663"/>
  <c r="M662"/>
  <c r="L662"/>
  <c r="M661"/>
  <c r="L661"/>
  <c r="M660"/>
  <c r="L660"/>
  <c r="M659"/>
  <c r="L659"/>
  <c r="M658"/>
  <c r="L658"/>
  <c r="M657"/>
  <c r="L657"/>
  <c r="M656"/>
  <c r="L656"/>
  <c r="M655"/>
  <c r="L655"/>
  <c r="M654"/>
  <c r="L654"/>
  <c r="M653"/>
  <c r="L653"/>
  <c r="M652"/>
  <c r="L652"/>
  <c r="M651"/>
  <c r="L651"/>
  <c r="M650"/>
  <c r="L650"/>
  <c r="M649"/>
  <c r="L649"/>
  <c r="M648"/>
  <c r="L648"/>
  <c r="M647"/>
  <c r="L647"/>
  <c r="M646"/>
  <c r="L646"/>
  <c r="M645"/>
  <c r="L645"/>
  <c r="M644"/>
  <c r="L644"/>
  <c r="M643"/>
  <c r="L643"/>
  <c r="M642"/>
  <c r="L642"/>
  <c r="M641"/>
  <c r="L641"/>
  <c r="M640"/>
  <c r="L640"/>
  <c r="M639"/>
  <c r="L639"/>
  <c r="M638"/>
  <c r="L638"/>
  <c r="M637"/>
  <c r="L637"/>
  <c r="M636"/>
  <c r="L636"/>
  <c r="M635"/>
  <c r="L635"/>
  <c r="M634"/>
  <c r="L634"/>
  <c r="M633"/>
  <c r="L633"/>
  <c r="M632"/>
  <c r="L632"/>
  <c r="M631"/>
  <c r="L631"/>
  <c r="M630"/>
  <c r="L630"/>
  <c r="M629"/>
  <c r="L629"/>
  <c r="M628"/>
  <c r="L628"/>
  <c r="M627"/>
  <c r="L627"/>
  <c r="M626"/>
  <c r="L626"/>
  <c r="M625"/>
  <c r="L625"/>
  <c r="M624"/>
  <c r="L624"/>
  <c r="M623"/>
  <c r="L623"/>
  <c r="M622"/>
  <c r="L622"/>
  <c r="M621"/>
  <c r="L621"/>
  <c r="M620"/>
  <c r="L620"/>
  <c r="M619"/>
  <c r="L619"/>
  <c r="M618"/>
  <c r="L618"/>
  <c r="M617"/>
  <c r="L617"/>
  <c r="M616"/>
  <c r="L616"/>
  <c r="M615"/>
  <c r="L615"/>
  <c r="M614"/>
  <c r="L614"/>
  <c r="M613"/>
  <c r="L613"/>
  <c r="M612"/>
  <c r="L612"/>
  <c r="M611"/>
  <c r="L611"/>
  <c r="M610"/>
  <c r="L610"/>
  <c r="M609"/>
  <c r="L609"/>
  <c r="M608"/>
  <c r="L608"/>
  <c r="M607"/>
  <c r="L607"/>
  <c r="M606"/>
  <c r="L606"/>
  <c r="M605"/>
  <c r="L605"/>
  <c r="M604"/>
  <c r="L604"/>
  <c r="M603"/>
  <c r="L603"/>
  <c r="M602"/>
  <c r="L602"/>
  <c r="M601"/>
  <c r="L601"/>
  <c r="M600"/>
  <c r="L600"/>
  <c r="M599"/>
  <c r="L599"/>
  <c r="M598"/>
  <c r="L598"/>
  <c r="M597"/>
  <c r="L597"/>
  <c r="M596"/>
  <c r="L596"/>
  <c r="M595"/>
  <c r="L595"/>
  <c r="M594"/>
  <c r="L594"/>
  <c r="M593"/>
  <c r="L593"/>
  <c r="M592"/>
  <c r="L592"/>
  <c r="M591"/>
  <c r="L591"/>
  <c r="M590"/>
  <c r="L590"/>
  <c r="M589"/>
  <c r="L589"/>
  <c r="M588"/>
  <c r="L588"/>
  <c r="M587"/>
  <c r="L587"/>
  <c r="M586"/>
  <c r="L586"/>
  <c r="M585"/>
  <c r="L585"/>
  <c r="M584"/>
  <c r="L584"/>
  <c r="M583"/>
  <c r="L583"/>
  <c r="M582"/>
  <c r="L582"/>
  <c r="M581"/>
  <c r="L581"/>
  <c r="M580"/>
  <c r="L580"/>
  <c r="M579"/>
  <c r="L579"/>
  <c r="M578"/>
  <c r="L578"/>
  <c r="M577"/>
  <c r="L577"/>
  <c r="M576"/>
  <c r="L576"/>
  <c r="M575"/>
  <c r="L575"/>
  <c r="M574"/>
  <c r="L574"/>
  <c r="M573"/>
  <c r="L573"/>
  <c r="M572"/>
  <c r="L572"/>
  <c r="M571"/>
  <c r="L571"/>
  <c r="M570"/>
  <c r="L570"/>
  <c r="M569"/>
  <c r="L569"/>
  <c r="M568"/>
  <c r="L568"/>
  <c r="M567"/>
  <c r="L567"/>
  <c r="M566"/>
  <c r="L566"/>
  <c r="M565"/>
  <c r="L565"/>
  <c r="M564"/>
  <c r="L564"/>
  <c r="M563"/>
  <c r="L563"/>
  <c r="M562"/>
  <c r="L562"/>
  <c r="M561"/>
  <c r="L561"/>
  <c r="M560"/>
  <c r="L560"/>
  <c r="M559"/>
  <c r="L559"/>
  <c r="M558"/>
  <c r="L558"/>
  <c r="M557"/>
  <c r="L557"/>
  <c r="M556"/>
  <c r="L556"/>
  <c r="M555"/>
  <c r="L555"/>
  <c r="M554"/>
  <c r="L554"/>
  <c r="M553"/>
  <c r="L553"/>
  <c r="M552"/>
  <c r="L552"/>
  <c r="M551"/>
  <c r="L551"/>
  <c r="M550"/>
  <c r="L550"/>
  <c r="M549"/>
  <c r="L549"/>
  <c r="M548"/>
  <c r="L548"/>
  <c r="M547"/>
  <c r="L547"/>
  <c r="M546"/>
  <c r="L546"/>
  <c r="M545"/>
  <c r="L545"/>
  <c r="M544"/>
  <c r="L544"/>
  <c r="M543"/>
  <c r="L543"/>
  <c r="M542"/>
  <c r="L542"/>
  <c r="M541"/>
  <c r="L541"/>
  <c r="M540"/>
  <c r="L540"/>
  <c r="M539"/>
  <c r="L539"/>
  <c r="M538"/>
  <c r="L538"/>
  <c r="M537"/>
  <c r="L537"/>
  <c r="M536"/>
  <c r="L536"/>
  <c r="M535"/>
  <c r="L535"/>
  <c r="M534"/>
  <c r="L534"/>
  <c r="M533"/>
  <c r="L533"/>
  <c r="M532"/>
  <c r="L532"/>
  <c r="M531"/>
  <c r="L531"/>
  <c r="M530"/>
  <c r="L530"/>
  <c r="M529"/>
  <c r="L529"/>
  <c r="M528"/>
  <c r="L528"/>
  <c r="M527"/>
  <c r="L527"/>
  <c r="M526"/>
  <c r="L526"/>
  <c r="M525"/>
  <c r="L525"/>
  <c r="M524"/>
  <c r="L524"/>
  <c r="M523"/>
  <c r="L523"/>
  <c r="M522"/>
  <c r="L522"/>
  <c r="M521"/>
  <c r="L521"/>
  <c r="M520"/>
  <c r="L520"/>
  <c r="M519"/>
  <c r="L519"/>
  <c r="M518"/>
  <c r="L518"/>
  <c r="M517"/>
  <c r="L517"/>
  <c r="M516"/>
  <c r="L516"/>
  <c r="M515"/>
  <c r="L515"/>
  <c r="M514"/>
  <c r="L514"/>
  <c r="M513"/>
  <c r="L513"/>
  <c r="M512"/>
  <c r="L512"/>
  <c r="M511"/>
  <c r="L511"/>
  <c r="M510"/>
  <c r="L510"/>
  <c r="M509"/>
  <c r="L509"/>
  <c r="M508"/>
  <c r="L508"/>
  <c r="M507"/>
  <c r="L507"/>
  <c r="M506"/>
  <c r="L506"/>
  <c r="M505"/>
  <c r="L505"/>
  <c r="M504"/>
  <c r="L504"/>
  <c r="M503"/>
  <c r="L503"/>
  <c r="M502"/>
  <c r="L502"/>
  <c r="M501"/>
  <c r="L501"/>
  <c r="M500"/>
  <c r="L500"/>
  <c r="M499"/>
  <c r="L499"/>
  <c r="M498"/>
  <c r="L498"/>
  <c r="M497"/>
  <c r="L497"/>
  <c r="M496"/>
  <c r="L496"/>
  <c r="M495"/>
  <c r="L495"/>
  <c r="M494"/>
  <c r="L494"/>
  <c r="M493"/>
  <c r="L493"/>
  <c r="M492"/>
  <c r="L492"/>
  <c r="M491"/>
  <c r="L491"/>
  <c r="M490"/>
  <c r="L490"/>
  <c r="M489"/>
  <c r="L489"/>
  <c r="M488"/>
  <c r="L488"/>
  <c r="M487"/>
  <c r="L487"/>
  <c r="M486"/>
  <c r="L486"/>
  <c r="M485"/>
  <c r="L485"/>
  <c r="M484"/>
  <c r="L484"/>
  <c r="M483"/>
  <c r="L483"/>
  <c r="M482"/>
  <c r="L482"/>
  <c r="M481"/>
  <c r="L481"/>
  <c r="M480"/>
  <c r="L480"/>
  <c r="M479"/>
  <c r="L479"/>
  <c r="M478"/>
  <c r="L478"/>
  <c r="M477"/>
  <c r="L477"/>
  <c r="M476"/>
  <c r="L476"/>
  <c r="M475"/>
  <c r="L475"/>
  <c r="M474"/>
  <c r="L474"/>
  <c r="M473"/>
  <c r="L473"/>
  <c r="M472"/>
  <c r="L472"/>
  <c r="M471"/>
  <c r="L471"/>
  <c r="M470"/>
  <c r="L470"/>
  <c r="M469"/>
  <c r="L469"/>
  <c r="M468"/>
  <c r="L468"/>
  <c r="M467"/>
  <c r="L467"/>
  <c r="M466"/>
  <c r="L466"/>
  <c r="M465"/>
  <c r="L465"/>
  <c r="M464"/>
  <c r="L464"/>
  <c r="M463"/>
  <c r="L463"/>
  <c r="M462"/>
  <c r="L462"/>
  <c r="M461"/>
  <c r="L461"/>
  <c r="M460"/>
  <c r="L460"/>
  <c r="M459"/>
  <c r="L459"/>
  <c r="M458"/>
  <c r="L458"/>
  <c r="M457"/>
  <c r="L457"/>
  <c r="M456"/>
  <c r="L456"/>
  <c r="M455"/>
  <c r="L455"/>
  <c r="M454"/>
  <c r="L454"/>
  <c r="M453"/>
  <c r="L453"/>
  <c r="M452"/>
  <c r="L452"/>
  <c r="M451"/>
  <c r="L451"/>
  <c r="M450"/>
  <c r="L450"/>
  <c r="M449"/>
  <c r="L449"/>
  <c r="M448"/>
  <c r="L448"/>
  <c r="M447"/>
  <c r="L447"/>
  <c r="M446"/>
  <c r="L446"/>
  <c r="M445"/>
  <c r="L445"/>
  <c r="M444"/>
  <c r="L444"/>
  <c r="M443"/>
  <c r="L443"/>
  <c r="M442"/>
  <c r="L442"/>
  <c r="M441"/>
  <c r="L441"/>
  <c r="M440"/>
  <c r="L440"/>
  <c r="M439"/>
  <c r="L439"/>
  <c r="M438"/>
  <c r="L438"/>
  <c r="M437"/>
  <c r="L437"/>
  <c r="M436"/>
  <c r="L436"/>
  <c r="M435"/>
  <c r="L435"/>
  <c r="M434"/>
  <c r="L434"/>
  <c r="M433"/>
  <c r="L433"/>
  <c r="M432"/>
  <c r="L432"/>
  <c r="M431"/>
  <c r="L431"/>
  <c r="M430"/>
  <c r="L430"/>
  <c r="M429"/>
  <c r="L429"/>
  <c r="M428"/>
  <c r="L428"/>
  <c r="M427"/>
  <c r="L427"/>
  <c r="M426"/>
  <c r="L426"/>
  <c r="M425"/>
  <c r="L425"/>
  <c r="M424"/>
  <c r="L424"/>
  <c r="M423"/>
  <c r="L423"/>
  <c r="M422"/>
  <c r="L422"/>
  <c r="M421"/>
  <c r="L421"/>
  <c r="M420"/>
  <c r="L420"/>
  <c r="M419"/>
  <c r="L419"/>
  <c r="M418"/>
  <c r="L418"/>
  <c r="M417"/>
  <c r="L417"/>
  <c r="M416"/>
  <c r="L416"/>
  <c r="M415"/>
  <c r="L415"/>
  <c r="M414"/>
  <c r="L414"/>
  <c r="M413"/>
  <c r="L413"/>
  <c r="M412"/>
  <c r="L412"/>
  <c r="M411"/>
  <c r="L411"/>
  <c r="M410"/>
  <c r="L410"/>
  <c r="M409"/>
  <c r="L409"/>
  <c r="M408"/>
  <c r="L408"/>
  <c r="M407"/>
  <c r="L407"/>
  <c r="M406"/>
  <c r="L406"/>
  <c r="M405"/>
  <c r="L405"/>
  <c r="M404"/>
  <c r="L404"/>
  <c r="M403"/>
  <c r="L403"/>
  <c r="M402"/>
  <c r="L402"/>
  <c r="M401"/>
  <c r="L401"/>
  <c r="M400"/>
  <c r="L400"/>
  <c r="M399"/>
  <c r="L399"/>
  <c r="M398"/>
  <c r="L398"/>
  <c r="M397"/>
  <c r="L397"/>
  <c r="M396"/>
  <c r="L396"/>
  <c r="M395"/>
  <c r="L395"/>
  <c r="M394"/>
  <c r="L394"/>
  <c r="M393"/>
  <c r="L393"/>
  <c r="M392"/>
  <c r="L392"/>
  <c r="M391"/>
  <c r="L391"/>
  <c r="M390"/>
  <c r="L390"/>
  <c r="M389"/>
  <c r="L389"/>
  <c r="M388"/>
  <c r="L388"/>
  <c r="M387"/>
  <c r="L387"/>
  <c r="M386"/>
  <c r="L386"/>
  <c r="M385"/>
  <c r="L385"/>
  <c r="M384"/>
  <c r="L384"/>
  <c r="M383"/>
  <c r="L383"/>
  <c r="M382"/>
  <c r="L382"/>
  <c r="M381"/>
  <c r="L381"/>
  <c r="M380"/>
  <c r="L380"/>
  <c r="M379"/>
  <c r="L379"/>
  <c r="M378"/>
  <c r="L378"/>
  <c r="M377"/>
  <c r="L377"/>
  <c r="M376"/>
  <c r="L376"/>
  <c r="M375"/>
  <c r="L375"/>
  <c r="M374"/>
  <c r="L374"/>
  <c r="M373"/>
  <c r="L373"/>
  <c r="M372"/>
  <c r="L372"/>
  <c r="M371"/>
  <c r="L371"/>
  <c r="M370"/>
  <c r="L370"/>
  <c r="M369"/>
  <c r="L369"/>
  <c r="M368"/>
  <c r="L368"/>
  <c r="M367"/>
  <c r="L367"/>
  <c r="M366"/>
  <c r="L366"/>
  <c r="M365"/>
  <c r="L365"/>
  <c r="M364"/>
  <c r="L364"/>
  <c r="M363"/>
  <c r="L363"/>
  <c r="M362"/>
  <c r="L362"/>
  <c r="M361"/>
  <c r="L361"/>
  <c r="M360"/>
  <c r="L360"/>
  <c r="M359"/>
  <c r="L359"/>
  <c r="M358"/>
  <c r="L358"/>
  <c r="M357"/>
  <c r="L357"/>
  <c r="M356"/>
  <c r="L356"/>
  <c r="M355"/>
  <c r="L355"/>
  <c r="M354"/>
  <c r="L354"/>
  <c r="M353"/>
  <c r="L353"/>
  <c r="M352"/>
  <c r="L352"/>
  <c r="M351"/>
  <c r="L351"/>
  <c r="M350"/>
  <c r="L350"/>
  <c r="M349"/>
  <c r="L349"/>
  <c r="M348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M279"/>
  <c r="L279"/>
  <c r="M278"/>
  <c r="L278"/>
  <c r="M277"/>
  <c r="L277"/>
  <c r="M276"/>
  <c r="L276"/>
  <c r="M275"/>
  <c r="L275"/>
  <c r="M274"/>
  <c r="L274"/>
  <c r="M273"/>
  <c r="L273"/>
  <c r="M272"/>
  <c r="L272"/>
  <c r="M271"/>
  <c r="L271"/>
  <c r="M270"/>
  <c r="L270"/>
  <c r="M269"/>
  <c r="L269"/>
  <c r="M268"/>
  <c r="L268"/>
  <c r="M267"/>
  <c r="L267"/>
  <c r="M266"/>
  <c r="L266"/>
  <c r="M265"/>
  <c r="L265"/>
  <c r="M264"/>
  <c r="L264"/>
  <c r="M263"/>
  <c r="L263"/>
  <c r="M262"/>
  <c r="L262"/>
  <c r="M261"/>
  <c r="L261"/>
  <c r="M260"/>
  <c r="L260"/>
  <c r="M259"/>
  <c r="L259"/>
  <c r="M258"/>
  <c r="L258"/>
  <c r="M257"/>
  <c r="L257"/>
  <c r="M256"/>
  <c r="L256"/>
  <c r="M255"/>
  <c r="L255"/>
  <c r="M254"/>
  <c r="L254"/>
  <c r="M253"/>
  <c r="L253"/>
  <c r="M252"/>
  <c r="L252"/>
  <c r="M251"/>
  <c r="L251"/>
  <c r="M250"/>
  <c r="L250"/>
  <c r="M249"/>
  <c r="L249"/>
  <c r="M248"/>
  <c r="L248"/>
  <c r="M247"/>
  <c r="L247"/>
  <c r="M246"/>
  <c r="L246"/>
  <c r="M245"/>
  <c r="L245"/>
  <c r="M244"/>
  <c r="L244"/>
  <c r="M243"/>
  <c r="L243"/>
  <c r="M242"/>
  <c r="L242"/>
  <c r="M241"/>
  <c r="L241"/>
  <c r="M240"/>
  <c r="L240"/>
  <c r="M239"/>
  <c r="L239"/>
  <c r="M238"/>
  <c r="L238"/>
  <c r="M237"/>
  <c r="L237"/>
  <c r="M236"/>
  <c r="L236"/>
  <c r="M235"/>
  <c r="L235"/>
  <c r="M234"/>
  <c r="L234"/>
  <c r="M233"/>
  <c r="L233"/>
  <c r="M232"/>
  <c r="L232"/>
  <c r="M231"/>
  <c r="L231"/>
  <c r="M230"/>
  <c r="L230"/>
  <c r="M229"/>
  <c r="L229"/>
  <c r="M228"/>
  <c r="L228"/>
  <c r="M227"/>
  <c r="L227"/>
  <c r="M226"/>
  <c r="L226"/>
  <c r="M225"/>
  <c r="L225"/>
  <c r="M224"/>
  <c r="L224"/>
  <c r="M223"/>
  <c r="L223"/>
  <c r="M222"/>
  <c r="L222"/>
  <c r="M221"/>
  <c r="L221"/>
  <c r="M220"/>
  <c r="L220"/>
  <c r="M219"/>
  <c r="L219"/>
  <c r="M218"/>
  <c r="L218"/>
  <c r="M217"/>
  <c r="L217"/>
  <c r="M216"/>
  <c r="L216"/>
  <c r="M215"/>
  <c r="L215"/>
  <c r="M214"/>
  <c r="L214"/>
  <c r="M213"/>
  <c r="L213"/>
  <c r="M212"/>
  <c r="L212"/>
  <c r="M211"/>
  <c r="L211"/>
  <c r="M210"/>
  <c r="L210"/>
  <c r="M209"/>
  <c r="L209"/>
  <c r="M208"/>
  <c r="L208"/>
  <c r="M207"/>
  <c r="L207"/>
  <c r="M206"/>
  <c r="L206"/>
  <c r="M205"/>
  <c r="L205"/>
  <c r="M204"/>
  <c r="L204"/>
  <c r="M203"/>
  <c r="L203"/>
  <c r="M202"/>
  <c r="L202"/>
  <c r="M201"/>
  <c r="L201"/>
  <c r="M200"/>
  <c r="L200"/>
  <c r="M199"/>
  <c r="L199"/>
  <c r="M198"/>
  <c r="L198"/>
  <c r="M197"/>
  <c r="L197"/>
  <c r="M196"/>
  <c r="L196"/>
  <c r="M195"/>
  <c r="L195"/>
  <c r="M194"/>
  <c r="L194"/>
  <c r="M193"/>
  <c r="L193"/>
  <c r="M192"/>
  <c r="L192"/>
  <c r="M191"/>
  <c r="L191"/>
  <c r="M190"/>
  <c r="L190"/>
  <c r="M189"/>
  <c r="L189"/>
  <c r="M188"/>
  <c r="L188"/>
  <c r="M187"/>
  <c r="L187"/>
  <c r="M186"/>
  <c r="L186"/>
  <c r="M185"/>
  <c r="L185"/>
  <c r="M184"/>
  <c r="L184"/>
  <c r="M183"/>
  <c r="L183"/>
  <c r="M182"/>
  <c r="L182"/>
  <c r="M181"/>
  <c r="L181"/>
  <c r="M180"/>
  <c r="L180"/>
  <c r="M179"/>
  <c r="L179"/>
  <c r="M178"/>
  <c r="L178"/>
  <c r="M177"/>
  <c r="L177"/>
  <c r="M176"/>
  <c r="L176"/>
  <c r="M175"/>
  <c r="L175"/>
  <c r="M174"/>
  <c r="L174"/>
  <c r="M173"/>
  <c r="L173"/>
  <c r="M172"/>
  <c r="L172"/>
  <c r="M171"/>
  <c r="L171"/>
  <c r="M170"/>
  <c r="L170"/>
  <c r="M169"/>
  <c r="L169"/>
  <c r="M168"/>
  <c r="L168"/>
  <c r="M167"/>
  <c r="L167"/>
  <c r="M166"/>
  <c r="L166"/>
  <c r="M165"/>
  <c r="L165"/>
  <c r="M164"/>
  <c r="L164"/>
  <c r="M163"/>
  <c r="L163"/>
  <c r="M162"/>
  <c r="L162"/>
  <c r="M161"/>
  <c r="L161"/>
  <c r="M160"/>
  <c r="L160"/>
  <c r="M159"/>
  <c r="L159"/>
  <c r="M158"/>
  <c r="L158"/>
  <c r="M157"/>
  <c r="L157"/>
  <c r="M156"/>
  <c r="L156"/>
  <c r="M155"/>
  <c r="L155"/>
  <c r="M154"/>
  <c r="L154"/>
  <c r="M153"/>
  <c r="L153"/>
  <c r="M152"/>
  <c r="L152"/>
  <c r="M151"/>
  <c r="L151"/>
  <c r="M150"/>
  <c r="L150"/>
  <c r="M149"/>
  <c r="L149"/>
  <c r="M148"/>
  <c r="L148"/>
  <c r="M147"/>
  <c r="L147"/>
  <c r="M146"/>
  <c r="L146"/>
  <c r="M145"/>
  <c r="L145"/>
  <c r="M144"/>
  <c r="L144"/>
  <c r="M143"/>
  <c r="L143"/>
  <c r="M142"/>
  <c r="L142"/>
  <c r="M141"/>
  <c r="L141"/>
  <c r="M140"/>
  <c r="L140"/>
  <c r="M139"/>
  <c r="L139"/>
  <c r="M138"/>
  <c r="L138"/>
  <c r="M137"/>
  <c r="L137"/>
  <c r="M136"/>
  <c r="L136"/>
  <c r="M135"/>
  <c r="L135"/>
  <c r="M134"/>
  <c r="L134"/>
  <c r="M133"/>
  <c r="L133"/>
  <c r="M132"/>
  <c r="L132"/>
  <c r="M131"/>
  <c r="L131"/>
  <c r="M130"/>
  <c r="L130"/>
  <c r="M129"/>
  <c r="L129"/>
  <c r="M128"/>
  <c r="L128"/>
  <c r="M127"/>
  <c r="L127"/>
  <c r="M126"/>
  <c r="L126"/>
  <c r="M125"/>
  <c r="L125"/>
  <c r="M124"/>
  <c r="L124"/>
  <c r="M123"/>
  <c r="L123"/>
  <c r="M122"/>
  <c r="L122"/>
  <c r="M121"/>
  <c r="L121"/>
  <c r="M120"/>
  <c r="L120"/>
  <c r="M119"/>
  <c r="L119"/>
  <c r="M118"/>
  <c r="L118"/>
  <c r="M117"/>
  <c r="L117"/>
  <c r="M116"/>
  <c r="L116"/>
  <c r="M115"/>
  <c r="L115"/>
  <c r="M114"/>
  <c r="L114"/>
  <c r="M113"/>
  <c r="L113"/>
  <c r="M112"/>
  <c r="L112"/>
  <c r="M111"/>
  <c r="L111"/>
  <c r="M110"/>
  <c r="L110"/>
  <c r="M109"/>
  <c r="L109"/>
  <c r="M108"/>
  <c r="L108"/>
  <c r="M107"/>
  <c r="L107"/>
  <c r="M106"/>
  <c r="L106"/>
  <c r="M105"/>
  <c r="L105"/>
  <c r="M104"/>
  <c r="L104"/>
  <c r="M103"/>
  <c r="L103"/>
  <c r="M102"/>
  <c r="L102"/>
  <c r="M101"/>
  <c r="L101"/>
  <c r="M100"/>
  <c r="L100"/>
  <c r="M99"/>
  <c r="L99"/>
  <c r="M98"/>
  <c r="L98"/>
  <c r="M97"/>
  <c r="L97"/>
  <c r="M96"/>
  <c r="L96"/>
  <c r="M95"/>
  <c r="L95"/>
  <c r="M94"/>
  <c r="L94"/>
  <c r="M93"/>
  <c r="L93"/>
  <c r="M92"/>
  <c r="L92"/>
  <c r="M91"/>
  <c r="L91"/>
  <c r="M90"/>
  <c r="L90"/>
  <c r="M89"/>
  <c r="L89"/>
  <c r="M88"/>
  <c r="L88"/>
  <c r="M87"/>
  <c r="L87"/>
  <c r="M86"/>
  <c r="L86"/>
  <c r="M85"/>
  <c r="L85"/>
  <c r="M84"/>
  <c r="L84"/>
  <c r="M83"/>
  <c r="L83"/>
  <c r="M82"/>
  <c r="L82"/>
  <c r="M81"/>
  <c r="L81"/>
  <c r="M80"/>
  <c r="L80"/>
  <c r="M79"/>
  <c r="L79"/>
  <c r="M78"/>
  <c r="L78"/>
  <c r="M77"/>
  <c r="L77"/>
  <c r="M76"/>
  <c r="L76"/>
  <c r="M75"/>
  <c r="L75"/>
  <c r="M74"/>
  <c r="L74"/>
  <c r="M73"/>
  <c r="L73"/>
  <c r="M72"/>
  <c r="L72"/>
  <c r="M71"/>
  <c r="L71"/>
  <c r="M70"/>
  <c r="L70"/>
  <c r="M69"/>
  <c r="L69"/>
  <c r="M68"/>
  <c r="L68"/>
  <c r="M67"/>
  <c r="L67"/>
  <c r="M66"/>
  <c r="L66"/>
  <c r="M65"/>
  <c r="L65"/>
  <c r="M64"/>
  <c r="L64"/>
  <c r="M63"/>
  <c r="L63"/>
  <c r="M62"/>
  <c r="L62"/>
  <c r="M61"/>
  <c r="L61"/>
  <c r="M60"/>
  <c r="L60"/>
  <c r="M59"/>
  <c r="L59"/>
  <c r="M58"/>
  <c r="L58"/>
  <c r="M57"/>
  <c r="L57"/>
  <c r="M56"/>
  <c r="L56"/>
  <c r="M55"/>
  <c r="L55"/>
  <c r="M54"/>
  <c r="L54"/>
  <c r="M53"/>
  <c r="L53"/>
  <c r="M52"/>
  <c r="L52"/>
  <c r="M51"/>
  <c r="L51"/>
  <c r="M50"/>
  <c r="L50"/>
  <c r="M49"/>
  <c r="L49"/>
  <c r="M48"/>
  <c r="L48"/>
  <c r="M47"/>
  <c r="L47"/>
  <c r="M46"/>
  <c r="L46"/>
  <c r="M45"/>
  <c r="L45"/>
  <c r="M44"/>
  <c r="L44"/>
  <c r="M43"/>
  <c r="L43"/>
  <c r="M42"/>
  <c r="L42"/>
  <c r="M41"/>
  <c r="L41"/>
  <c r="M40"/>
  <c r="L40"/>
  <c r="M39"/>
  <c r="L39"/>
  <c r="M38"/>
  <c r="L38"/>
  <c r="M37"/>
  <c r="L37"/>
  <c r="M36"/>
  <c r="L36"/>
  <c r="M35"/>
  <c r="L35"/>
  <c r="M34"/>
  <c r="L34"/>
  <c r="M33"/>
  <c r="L33"/>
  <c r="M32"/>
  <c r="L32"/>
  <c r="M31"/>
  <c r="L31"/>
  <c r="M30"/>
  <c r="L30"/>
  <c r="M29"/>
  <c r="L29"/>
  <c r="M28"/>
  <c r="L28"/>
  <c r="M27"/>
  <c r="L27"/>
  <c r="M26"/>
  <c r="L26"/>
  <c r="M25"/>
  <c r="L25"/>
  <c r="M24"/>
  <c r="L24"/>
  <c r="M23"/>
  <c r="L23"/>
  <c r="M22"/>
  <c r="L22"/>
  <c r="M21"/>
  <c r="L21"/>
  <c r="M20"/>
  <c r="L20"/>
  <c r="L19"/>
  <c r="L18"/>
  <c r="L17"/>
  <c r="L16"/>
  <c r="L15"/>
  <c r="L14"/>
  <c r="L13"/>
  <c r="L12"/>
  <c r="L11"/>
  <c r="M672" i="5"/>
  <c r="L672"/>
  <c r="M671"/>
  <c r="L671" s="1"/>
  <c r="M670"/>
  <c r="L670"/>
  <c r="M669"/>
  <c r="L669" s="1"/>
  <c r="M668"/>
  <c r="L668"/>
  <c r="M667"/>
  <c r="L667" s="1"/>
  <c r="M666"/>
  <c r="L666"/>
  <c r="M665"/>
  <c r="L665" s="1"/>
  <c r="M664"/>
  <c r="L664"/>
  <c r="M663"/>
  <c r="L663" s="1"/>
  <c r="M662"/>
  <c r="L662"/>
  <c r="M661"/>
  <c r="L661" s="1"/>
  <c r="M660"/>
  <c r="L660"/>
  <c r="M659"/>
  <c r="L659" s="1"/>
  <c r="M658"/>
  <c r="L658"/>
  <c r="M657"/>
  <c r="L657" s="1"/>
  <c r="M656"/>
  <c r="L656"/>
  <c r="M655"/>
  <c r="L655" s="1"/>
  <c r="M654"/>
  <c r="L654"/>
  <c r="M653"/>
  <c r="L653" s="1"/>
  <c r="M652"/>
  <c r="L652"/>
  <c r="M651"/>
  <c r="L651" s="1"/>
  <c r="M650"/>
  <c r="L650"/>
  <c r="M649"/>
  <c r="L649" s="1"/>
  <c r="M648"/>
  <c r="L648"/>
  <c r="M647"/>
  <c r="L647" s="1"/>
  <c r="M646"/>
  <c r="L646"/>
  <c r="M645"/>
  <c r="L645" s="1"/>
  <c r="M644"/>
  <c r="L644"/>
  <c r="M643"/>
  <c r="L643" s="1"/>
  <c r="M642"/>
  <c r="L642"/>
  <c r="M641"/>
  <c r="L641" s="1"/>
  <c r="M640"/>
  <c r="L640"/>
  <c r="M639"/>
  <c r="L639" s="1"/>
  <c r="M638"/>
  <c r="L638"/>
  <c r="M637"/>
  <c r="L637" s="1"/>
  <c r="M636"/>
  <c r="L636"/>
  <c r="M635"/>
  <c r="L635" s="1"/>
  <c r="M634"/>
  <c r="L634"/>
  <c r="M633"/>
  <c r="L633" s="1"/>
  <c r="M632"/>
  <c r="L632"/>
  <c r="M631"/>
  <c r="L631" s="1"/>
  <c r="M630"/>
  <c r="L630"/>
  <c r="M629"/>
  <c r="L629" s="1"/>
  <c r="M628"/>
  <c r="L628"/>
  <c r="M627"/>
  <c r="L627" s="1"/>
  <c r="M626"/>
  <c r="L626"/>
  <c r="M625"/>
  <c r="L625" s="1"/>
  <c r="M624"/>
  <c r="L624"/>
  <c r="M623"/>
  <c r="L623" s="1"/>
  <c r="M622"/>
  <c r="L622"/>
  <c r="M621"/>
  <c r="L621" s="1"/>
  <c r="M620"/>
  <c r="L620"/>
  <c r="M619"/>
  <c r="L619" s="1"/>
  <c r="M618"/>
  <c r="L618"/>
  <c r="M617"/>
  <c r="L617" s="1"/>
  <c r="M616"/>
  <c r="L616"/>
  <c r="M615"/>
  <c r="L615" s="1"/>
  <c r="M614"/>
  <c r="L614"/>
  <c r="M613"/>
  <c r="L613" s="1"/>
  <c r="M612"/>
  <c r="L612"/>
  <c r="M611"/>
  <c r="L611" s="1"/>
  <c r="M610"/>
  <c r="L610"/>
  <c r="M609"/>
  <c r="L609" s="1"/>
  <c r="M608"/>
  <c r="L608"/>
  <c r="M607"/>
  <c r="L607" s="1"/>
  <c r="M606"/>
  <c r="L606"/>
  <c r="M605"/>
  <c r="L605" s="1"/>
  <c r="M604"/>
  <c r="L604"/>
  <c r="M603"/>
  <c r="L603" s="1"/>
  <c r="M602"/>
  <c r="L602"/>
  <c r="M601"/>
  <c r="L601" s="1"/>
  <c r="M600"/>
  <c r="L600"/>
  <c r="M599"/>
  <c r="L599" s="1"/>
  <c r="M598"/>
  <c r="L598"/>
  <c r="M597"/>
  <c r="L597" s="1"/>
  <c r="M596"/>
  <c r="L596"/>
  <c r="M595"/>
  <c r="L595" s="1"/>
  <c r="M594"/>
  <c r="L594"/>
  <c r="M593"/>
  <c r="L593" s="1"/>
  <c r="M592"/>
  <c r="L592"/>
  <c r="M591"/>
  <c r="L591" s="1"/>
  <c r="M590"/>
  <c r="L590"/>
  <c r="M589"/>
  <c r="L589" s="1"/>
  <c r="M588"/>
  <c r="L588"/>
  <c r="M587"/>
  <c r="L587" s="1"/>
  <c r="M586"/>
  <c r="L586"/>
  <c r="M585"/>
  <c r="L585" s="1"/>
  <c r="M584"/>
  <c r="L584"/>
  <c r="M583"/>
  <c r="L583" s="1"/>
  <c r="M582"/>
  <c r="L582"/>
  <c r="M581"/>
  <c r="L581" s="1"/>
  <c r="M580"/>
  <c r="L580"/>
  <c r="M579"/>
  <c r="L579" s="1"/>
  <c r="M578"/>
  <c r="L578"/>
  <c r="M577"/>
  <c r="L577" s="1"/>
  <c r="M576"/>
  <c r="L576"/>
  <c r="M575"/>
  <c r="L575" s="1"/>
  <c r="M574"/>
  <c r="L574"/>
  <c r="M573"/>
  <c r="L573" s="1"/>
  <c r="M572"/>
  <c r="L572"/>
  <c r="M571"/>
  <c r="L571" s="1"/>
  <c r="M570"/>
  <c r="L570"/>
  <c r="M569"/>
  <c r="L569" s="1"/>
  <c r="M568"/>
  <c r="L568"/>
  <c r="M567"/>
  <c r="L567" s="1"/>
  <c r="M566"/>
  <c r="L566"/>
  <c r="M565"/>
  <c r="L565" s="1"/>
  <c r="M564"/>
  <c r="L564"/>
  <c r="M563"/>
  <c r="L563" s="1"/>
  <c r="M562"/>
  <c r="L562"/>
  <c r="M561"/>
  <c r="L561" s="1"/>
  <c r="M560"/>
  <c r="L560"/>
  <c r="M559"/>
  <c r="L559" s="1"/>
  <c r="M558"/>
  <c r="L558"/>
  <c r="M557"/>
  <c r="L557" s="1"/>
  <c r="M556"/>
  <c r="L556"/>
  <c r="M555"/>
  <c r="L555" s="1"/>
  <c r="M554"/>
  <c r="L554"/>
  <c r="M553"/>
  <c r="L553" s="1"/>
  <c r="M552"/>
  <c r="L552"/>
  <c r="M551"/>
  <c r="L551" s="1"/>
  <c r="M550"/>
  <c r="L550"/>
  <c r="M549"/>
  <c r="L549" s="1"/>
  <c r="M548"/>
  <c r="L548"/>
  <c r="M547"/>
  <c r="L547" s="1"/>
  <c r="M546"/>
  <c r="L546"/>
  <c r="M545"/>
  <c r="L545" s="1"/>
  <c r="M544"/>
  <c r="L544"/>
  <c r="M543"/>
  <c r="L543" s="1"/>
  <c r="M542"/>
  <c r="L542"/>
  <c r="M541"/>
  <c r="L541" s="1"/>
  <c r="M540"/>
  <c r="L540"/>
  <c r="M539"/>
  <c r="L539" s="1"/>
  <c r="M538"/>
  <c r="L538"/>
  <c r="M537"/>
  <c r="L537" s="1"/>
  <c r="M536"/>
  <c r="L536"/>
  <c r="M535"/>
  <c r="L535" s="1"/>
  <c r="M534"/>
  <c r="L534"/>
  <c r="M533"/>
  <c r="L533" s="1"/>
  <c r="M532"/>
  <c r="L532"/>
  <c r="M531"/>
  <c r="L531" s="1"/>
  <c r="M530"/>
  <c r="L530"/>
  <c r="M529"/>
  <c r="L529" s="1"/>
  <c r="M528"/>
  <c r="L528"/>
  <c r="M527"/>
  <c r="L527" s="1"/>
  <c r="M526"/>
  <c r="L526"/>
  <c r="M525"/>
  <c r="L525" s="1"/>
  <c r="M524"/>
  <c r="L524"/>
  <c r="M523"/>
  <c r="L523" s="1"/>
  <c r="M522"/>
  <c r="L522"/>
  <c r="M521"/>
  <c r="L521" s="1"/>
  <c r="M520"/>
  <c r="L520"/>
  <c r="M519"/>
  <c r="L519" s="1"/>
  <c r="M518"/>
  <c r="L518"/>
  <c r="M517"/>
  <c r="L517" s="1"/>
  <c r="M516"/>
  <c r="L516"/>
  <c r="M515"/>
  <c r="L515" s="1"/>
  <c r="M514"/>
  <c r="L514"/>
  <c r="M513"/>
  <c r="L513" s="1"/>
  <c r="M512"/>
  <c r="L512"/>
  <c r="M511"/>
  <c r="L511" s="1"/>
  <c r="M510"/>
  <c r="L510"/>
  <c r="M509"/>
  <c r="L509" s="1"/>
  <c r="M508"/>
  <c r="L508"/>
  <c r="M507"/>
  <c r="L507" s="1"/>
  <c r="M506"/>
  <c r="L506"/>
  <c r="M505"/>
  <c r="L505" s="1"/>
  <c r="M504"/>
  <c r="L504"/>
  <c r="M503"/>
  <c r="L503" s="1"/>
  <c r="M502"/>
  <c r="L502" s="1"/>
  <c r="M501"/>
  <c r="L501" s="1"/>
  <c r="M500"/>
  <c r="L500"/>
  <c r="M499"/>
  <c r="L499" s="1"/>
  <c r="M498"/>
  <c r="L498" s="1"/>
  <c r="M497"/>
  <c r="L497" s="1"/>
  <c r="M496"/>
  <c r="L496"/>
  <c r="M495"/>
  <c r="L495" s="1"/>
  <c r="M494"/>
  <c r="L494" s="1"/>
  <c r="M493"/>
  <c r="L493" s="1"/>
  <c r="M492"/>
  <c r="L492"/>
  <c r="M491"/>
  <c r="L491" s="1"/>
  <c r="M490"/>
  <c r="L490" s="1"/>
  <c r="M489"/>
  <c r="L489" s="1"/>
  <c r="M488"/>
  <c r="L488"/>
  <c r="M487"/>
  <c r="L487" s="1"/>
  <c r="M486"/>
  <c r="L486" s="1"/>
  <c r="M485"/>
  <c r="L485" s="1"/>
  <c r="M484"/>
  <c r="L484"/>
  <c r="M483"/>
  <c r="L483" s="1"/>
  <c r="M482"/>
  <c r="L482" s="1"/>
  <c r="M481"/>
  <c r="L481" s="1"/>
  <c r="M480"/>
  <c r="L480"/>
  <c r="M479"/>
  <c r="L479" s="1"/>
  <c r="M478"/>
  <c r="L478" s="1"/>
  <c r="M477"/>
  <c r="L477" s="1"/>
  <c r="M476"/>
  <c r="L476"/>
  <c r="M475"/>
  <c r="L475" s="1"/>
  <c r="M474"/>
  <c r="L474" s="1"/>
  <c r="M473"/>
  <c r="L473" s="1"/>
  <c r="M472"/>
  <c r="L472"/>
  <c r="M471"/>
  <c r="L471" s="1"/>
  <c r="M470"/>
  <c r="L470" s="1"/>
  <c r="M469"/>
  <c r="L469" s="1"/>
  <c r="M468"/>
  <c r="L468"/>
  <c r="M467"/>
  <c r="L467" s="1"/>
  <c r="M466"/>
  <c r="L466" s="1"/>
  <c r="M465"/>
  <c r="L465" s="1"/>
  <c r="M464"/>
  <c r="L464"/>
  <c r="M463"/>
  <c r="L463" s="1"/>
  <c r="M462"/>
  <c r="L462" s="1"/>
  <c r="M461"/>
  <c r="L461" s="1"/>
  <c r="M460"/>
  <c r="L460"/>
  <c r="M459"/>
  <c r="L459" s="1"/>
  <c r="M458"/>
  <c r="L458" s="1"/>
  <c r="M457"/>
  <c r="L457" s="1"/>
  <c r="M456"/>
  <c r="L456"/>
  <c r="M455"/>
  <c r="L455" s="1"/>
  <c r="M454"/>
  <c r="L454" s="1"/>
  <c r="M453"/>
  <c r="L453" s="1"/>
  <c r="M452"/>
  <c r="L452"/>
  <c r="M451"/>
  <c r="L451" s="1"/>
  <c r="M450"/>
  <c r="L450" s="1"/>
  <c r="M449"/>
  <c r="L449" s="1"/>
  <c r="M448"/>
  <c r="L448"/>
  <c r="M447"/>
  <c r="L447" s="1"/>
  <c r="M446"/>
  <c r="L446" s="1"/>
  <c r="M445"/>
  <c r="L445" s="1"/>
  <c r="M444"/>
  <c r="L444"/>
  <c r="M443"/>
  <c r="L443" s="1"/>
  <c r="M442"/>
  <c r="L442" s="1"/>
  <c r="M441"/>
  <c r="L441" s="1"/>
  <c r="M440"/>
  <c r="L440"/>
  <c r="M439"/>
  <c r="L439" s="1"/>
  <c r="M438"/>
  <c r="L438" s="1"/>
  <c r="M437"/>
  <c r="L437" s="1"/>
  <c r="M436"/>
  <c r="L436"/>
  <c r="M435"/>
  <c r="L435" s="1"/>
  <c r="M434"/>
  <c r="L434" s="1"/>
  <c r="M433"/>
  <c r="L433" s="1"/>
  <c r="M432"/>
  <c r="L432"/>
  <c r="M431"/>
  <c r="L431" s="1"/>
  <c r="M430"/>
  <c r="L430" s="1"/>
  <c r="M429"/>
  <c r="L429" s="1"/>
  <c r="M428"/>
  <c r="L428"/>
  <c r="M427"/>
  <c r="L427" s="1"/>
  <c r="M426"/>
  <c r="L426" s="1"/>
  <c r="M425"/>
  <c r="L425" s="1"/>
  <c r="M424"/>
  <c r="L424"/>
  <c r="M423"/>
  <c r="L423" s="1"/>
  <c r="M422"/>
  <c r="L422" s="1"/>
  <c r="M421"/>
  <c r="L421" s="1"/>
  <c r="M420"/>
  <c r="L420"/>
  <c r="M419"/>
  <c r="L419" s="1"/>
  <c r="M418"/>
  <c r="L418" s="1"/>
  <c r="M417"/>
  <c r="L417" s="1"/>
  <c r="M416"/>
  <c r="L416"/>
  <c r="M415"/>
  <c r="L415" s="1"/>
  <c r="M414"/>
  <c r="L414" s="1"/>
  <c r="M413"/>
  <c r="L413" s="1"/>
  <c r="M412"/>
  <c r="L412"/>
  <c r="M411"/>
  <c r="L411" s="1"/>
  <c r="M410"/>
  <c r="L410" s="1"/>
  <c r="M409"/>
  <c r="L409" s="1"/>
  <c r="M408"/>
  <c r="L408"/>
  <c r="M407"/>
  <c r="L407" s="1"/>
  <c r="M406"/>
  <c r="L406" s="1"/>
  <c r="M405"/>
  <c r="L405" s="1"/>
  <c r="M404"/>
  <c r="L404"/>
  <c r="M403"/>
  <c r="L403" s="1"/>
  <c r="M402"/>
  <c r="L402" s="1"/>
  <c r="M401"/>
  <c r="L401" s="1"/>
  <c r="M400"/>
  <c r="L400"/>
  <c r="M399"/>
  <c r="L399" s="1"/>
  <c r="M398"/>
  <c r="L398" s="1"/>
  <c r="M397"/>
  <c r="L397" s="1"/>
  <c r="M396"/>
  <c r="L396"/>
  <c r="M395"/>
  <c r="L395" s="1"/>
  <c r="M394"/>
  <c r="L394" s="1"/>
  <c r="M393"/>
  <c r="L393" s="1"/>
  <c r="M392"/>
  <c r="L392"/>
  <c r="M391"/>
  <c r="L391" s="1"/>
  <c r="M390"/>
  <c r="L390" s="1"/>
  <c r="M389"/>
  <c r="L389" s="1"/>
  <c r="M388"/>
  <c r="L388"/>
  <c r="M387"/>
  <c r="L387" s="1"/>
  <c r="M386"/>
  <c r="L386" s="1"/>
  <c r="M385"/>
  <c r="L385" s="1"/>
  <c r="M384"/>
  <c r="L384"/>
  <c r="M383"/>
  <c r="L383" s="1"/>
  <c r="M382"/>
  <c r="L382" s="1"/>
  <c r="M381"/>
  <c r="L381" s="1"/>
  <c r="M380"/>
  <c r="L380"/>
  <c r="M379"/>
  <c r="L379" s="1"/>
  <c r="M378"/>
  <c r="L378" s="1"/>
  <c r="M377"/>
  <c r="L377" s="1"/>
  <c r="M376"/>
  <c r="L376"/>
  <c r="M375"/>
  <c r="L375" s="1"/>
  <c r="M374"/>
  <c r="L374" s="1"/>
  <c r="M373"/>
  <c r="L373" s="1"/>
  <c r="M372"/>
  <c r="L372"/>
  <c r="M371"/>
  <c r="L371" s="1"/>
  <c r="M370"/>
  <c r="L370" s="1"/>
  <c r="M369"/>
  <c r="L369" s="1"/>
  <c r="M368"/>
  <c r="L368"/>
  <c r="M367"/>
  <c r="L367" s="1"/>
  <c r="M366"/>
  <c r="L366" s="1"/>
  <c r="M365"/>
  <c r="L365" s="1"/>
  <c r="M364"/>
  <c r="L364"/>
  <c r="M363"/>
  <c r="L363" s="1"/>
  <c r="M362"/>
  <c r="L362" s="1"/>
  <c r="M361"/>
  <c r="L361" s="1"/>
  <c r="M360"/>
  <c r="L360"/>
  <c r="M359"/>
  <c r="L359" s="1"/>
  <c r="M358"/>
  <c r="L358" s="1"/>
  <c r="M357"/>
  <c r="L357" s="1"/>
  <c r="M356"/>
  <c r="L356"/>
  <c r="M355"/>
  <c r="L355" s="1"/>
  <c r="M354"/>
  <c r="L354" s="1"/>
  <c r="M353"/>
  <c r="L353" s="1"/>
  <c r="M352"/>
  <c r="L352"/>
  <c r="M351"/>
  <c r="L351" s="1"/>
  <c r="M350"/>
  <c r="L350" s="1"/>
  <c r="M349"/>
  <c r="L349" s="1"/>
  <c r="M348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M279"/>
  <c r="L279" s="1"/>
  <c r="M278"/>
  <c r="L278" s="1"/>
  <c r="M277"/>
  <c r="L277" s="1"/>
  <c r="M276"/>
  <c r="L276"/>
  <c r="M275"/>
  <c r="L275" s="1"/>
  <c r="M274"/>
  <c r="L274" s="1"/>
  <c r="M273"/>
  <c r="L273" s="1"/>
  <c r="M272"/>
  <c r="L272"/>
  <c r="M271"/>
  <c r="L271" s="1"/>
  <c r="M270"/>
  <c r="L270" s="1"/>
  <c r="M269"/>
  <c r="L269" s="1"/>
  <c r="M268"/>
  <c r="L268"/>
  <c r="M267"/>
  <c r="L267" s="1"/>
  <c r="M266"/>
  <c r="L266" s="1"/>
  <c r="M265"/>
  <c r="L265" s="1"/>
  <c r="M264"/>
  <c r="L264"/>
  <c r="M263"/>
  <c r="L263" s="1"/>
  <c r="M262"/>
  <c r="L262" s="1"/>
  <c r="M261"/>
  <c r="L261" s="1"/>
  <c r="M260"/>
  <c r="L260"/>
  <c r="M259"/>
  <c r="L259" s="1"/>
  <c r="M258"/>
  <c r="L258" s="1"/>
  <c r="M257"/>
  <c r="L257" s="1"/>
  <c r="M256"/>
  <c r="L256"/>
  <c r="M255"/>
  <c r="L255" s="1"/>
  <c r="M254"/>
  <c r="L254" s="1"/>
  <c r="M253"/>
  <c r="L253" s="1"/>
  <c r="M252"/>
  <c r="L252"/>
  <c r="M251"/>
  <c r="L251" s="1"/>
  <c r="M250"/>
  <c r="L250" s="1"/>
  <c r="M249"/>
  <c r="L249" s="1"/>
  <c r="M248"/>
  <c r="L248"/>
  <c r="M247"/>
  <c r="L247" s="1"/>
  <c r="M246"/>
  <c r="L246" s="1"/>
  <c r="M245"/>
  <c r="L245" s="1"/>
  <c r="M244"/>
  <c r="L244"/>
  <c r="M243"/>
  <c r="L243" s="1"/>
  <c r="M242"/>
  <c r="L242" s="1"/>
  <c r="M241"/>
  <c r="L241" s="1"/>
  <c r="M240"/>
  <c r="L240"/>
  <c r="M239"/>
  <c r="L239" s="1"/>
  <c r="M238"/>
  <c r="L238" s="1"/>
  <c r="M237"/>
  <c r="L237" s="1"/>
  <c r="M236"/>
  <c r="L236"/>
  <c r="M235"/>
  <c r="L235" s="1"/>
  <c r="M234"/>
  <c r="L234" s="1"/>
  <c r="M233"/>
  <c r="L233" s="1"/>
  <c r="M232"/>
  <c r="L232"/>
  <c r="M231"/>
  <c r="L231" s="1"/>
  <c r="M230"/>
  <c r="L230" s="1"/>
  <c r="M229"/>
  <c r="L229" s="1"/>
  <c r="M228"/>
  <c r="L228"/>
  <c r="M227"/>
  <c r="L227" s="1"/>
  <c r="M226"/>
  <c r="L226" s="1"/>
  <c r="M225"/>
  <c r="L225" s="1"/>
  <c r="M224"/>
  <c r="L224"/>
  <c r="M223"/>
  <c r="L223" s="1"/>
  <c r="M222"/>
  <c r="L222" s="1"/>
  <c r="M221"/>
  <c r="L221" s="1"/>
  <c r="M220"/>
  <c r="L220"/>
  <c r="M219"/>
  <c r="L219" s="1"/>
  <c r="M218"/>
  <c r="L218" s="1"/>
  <c r="M217"/>
  <c r="L217" s="1"/>
  <c r="M216"/>
  <c r="L216"/>
  <c r="M215"/>
  <c r="L215" s="1"/>
  <c r="M214"/>
  <c r="L214" s="1"/>
  <c r="M213"/>
  <c r="L213" s="1"/>
  <c r="M212"/>
  <c r="L212"/>
  <c r="M211"/>
  <c r="L211" s="1"/>
  <c r="M210"/>
  <c r="L210" s="1"/>
  <c r="M209"/>
  <c r="L209" s="1"/>
  <c r="M208"/>
  <c r="L208"/>
  <c r="M207"/>
  <c r="L207" s="1"/>
  <c r="M206"/>
  <c r="L206" s="1"/>
  <c r="M205"/>
  <c r="L205" s="1"/>
  <c r="M204"/>
  <c r="L204"/>
  <c r="M203"/>
  <c r="L203" s="1"/>
  <c r="M202"/>
  <c r="L202" s="1"/>
  <c r="M201"/>
  <c r="L201" s="1"/>
  <c r="M200"/>
  <c r="L200"/>
  <c r="M199"/>
  <c r="L199" s="1"/>
  <c r="M198"/>
  <c r="L198" s="1"/>
  <c r="M197"/>
  <c r="L197" s="1"/>
  <c r="M196"/>
  <c r="L196"/>
  <c r="M195"/>
  <c r="L195" s="1"/>
  <c r="M194"/>
  <c r="L194" s="1"/>
  <c r="M193"/>
  <c r="L193" s="1"/>
  <c r="M192"/>
  <c r="L192"/>
  <c r="M191"/>
  <c r="L191" s="1"/>
  <c r="M190"/>
  <c r="L190" s="1"/>
  <c r="M189"/>
  <c r="L189" s="1"/>
  <c r="M188"/>
  <c r="L188"/>
  <c r="M187"/>
  <c r="L187" s="1"/>
  <c r="M186"/>
  <c r="L186" s="1"/>
  <c r="M185"/>
  <c r="L185" s="1"/>
  <c r="M184"/>
  <c r="L184"/>
  <c r="M183"/>
  <c r="L183" s="1"/>
  <c r="M182"/>
  <c r="L182" s="1"/>
  <c r="M181"/>
  <c r="L181" s="1"/>
  <c r="M180"/>
  <c r="L180"/>
  <c r="M179"/>
  <c r="L179" s="1"/>
  <c r="M178"/>
  <c r="L178" s="1"/>
  <c r="M177"/>
  <c r="L177" s="1"/>
  <c r="M176"/>
  <c r="L176"/>
  <c r="M175"/>
  <c r="L175" s="1"/>
  <c r="M174"/>
  <c r="L174" s="1"/>
  <c r="M173"/>
  <c r="L173" s="1"/>
  <c r="M172"/>
  <c r="L172"/>
  <c r="M171"/>
  <c r="L171" s="1"/>
  <c r="M170"/>
  <c r="L170" s="1"/>
  <c r="M169"/>
  <c r="L169" s="1"/>
  <c r="M168"/>
  <c r="L168"/>
  <c r="M167"/>
  <c r="L167" s="1"/>
  <c r="M166"/>
  <c r="L166" s="1"/>
  <c r="M165"/>
  <c r="L165" s="1"/>
  <c r="M164"/>
  <c r="L164"/>
  <c r="M163"/>
  <c r="L163" s="1"/>
  <c r="M162"/>
  <c r="L162" s="1"/>
  <c r="M161"/>
  <c r="L161" s="1"/>
  <c r="M160"/>
  <c r="L160"/>
  <c r="M159"/>
  <c r="L159" s="1"/>
  <c r="M158"/>
  <c r="L158" s="1"/>
  <c r="M157"/>
  <c r="L157" s="1"/>
  <c r="M156"/>
  <c r="L156"/>
  <c r="M155"/>
  <c r="L155" s="1"/>
  <c r="M154"/>
  <c r="L154" s="1"/>
  <c r="M153"/>
  <c r="L153" s="1"/>
  <c r="M152"/>
  <c r="L152"/>
  <c r="M151"/>
  <c r="L151" s="1"/>
  <c r="M150"/>
  <c r="L150" s="1"/>
  <c r="M149"/>
  <c r="L149" s="1"/>
  <c r="M148"/>
  <c r="L148"/>
  <c r="M147"/>
  <c r="L147" s="1"/>
  <c r="M146"/>
  <c r="L146" s="1"/>
  <c r="M145"/>
  <c r="L145" s="1"/>
  <c r="M144"/>
  <c r="L144"/>
  <c r="M143"/>
  <c r="L143" s="1"/>
  <c r="M142"/>
  <c r="L142" s="1"/>
  <c r="M141"/>
  <c r="L141" s="1"/>
  <c r="M140"/>
  <c r="L140"/>
  <c r="M139"/>
  <c r="L139" s="1"/>
  <c r="M138"/>
  <c r="L138" s="1"/>
  <c r="M137"/>
  <c r="L137" s="1"/>
  <c r="M136"/>
  <c r="L136"/>
  <c r="M135"/>
  <c r="L135" s="1"/>
  <c r="M134"/>
  <c r="L134" s="1"/>
  <c r="M133"/>
  <c r="L133" s="1"/>
  <c r="M132"/>
  <c r="L132"/>
  <c r="M131"/>
  <c r="L131" s="1"/>
  <c r="M130"/>
  <c r="L130" s="1"/>
  <c r="M129"/>
  <c r="L129" s="1"/>
  <c r="M128"/>
  <c r="L128"/>
  <c r="M127"/>
  <c r="L127" s="1"/>
  <c r="M126"/>
  <c r="L126" s="1"/>
  <c r="M125"/>
  <c r="L125" s="1"/>
  <c r="M124"/>
  <c r="L124"/>
  <c r="M123"/>
  <c r="L123" s="1"/>
  <c r="M122"/>
  <c r="L122" s="1"/>
  <c r="M121"/>
  <c r="L121" s="1"/>
  <c r="M120"/>
  <c r="L120"/>
  <c r="M119"/>
  <c r="L119" s="1"/>
  <c r="M118"/>
  <c r="L118" s="1"/>
  <c r="M117"/>
  <c r="L117" s="1"/>
  <c r="M116"/>
  <c r="L116"/>
  <c r="M115"/>
  <c r="L115" s="1"/>
  <c r="M114"/>
  <c r="L114" s="1"/>
  <c r="M113"/>
  <c r="L113" s="1"/>
  <c r="M112"/>
  <c r="L112"/>
  <c r="M111"/>
  <c r="L111" s="1"/>
  <c r="M110"/>
  <c r="L110" s="1"/>
  <c r="M109"/>
  <c r="L109" s="1"/>
  <c r="M108"/>
  <c r="L108"/>
  <c r="M107"/>
  <c r="L107" s="1"/>
  <c r="M106"/>
  <c r="L106" s="1"/>
  <c r="M105"/>
  <c r="L105" s="1"/>
  <c r="M104"/>
  <c r="L104"/>
  <c r="M103"/>
  <c r="L103" s="1"/>
  <c r="M102"/>
  <c r="L102" s="1"/>
  <c r="M101"/>
  <c r="L101" s="1"/>
  <c r="M100"/>
  <c r="L100"/>
  <c r="M99"/>
  <c r="L99" s="1"/>
  <c r="M98"/>
  <c r="L98" s="1"/>
  <c r="M97"/>
  <c r="L97" s="1"/>
  <c r="M96"/>
  <c r="L96"/>
  <c r="M95"/>
  <c r="L95" s="1"/>
  <c r="M94"/>
  <c r="L94" s="1"/>
  <c r="M93"/>
  <c r="L93" s="1"/>
  <c r="M92"/>
  <c r="L92"/>
  <c r="M91"/>
  <c r="L91"/>
  <c r="M90"/>
  <c r="L90"/>
  <c r="M89"/>
  <c r="L89"/>
  <c r="M88"/>
  <c r="L88"/>
  <c r="M87"/>
  <c r="L87"/>
  <c r="M86"/>
  <c r="L86"/>
  <c r="M85"/>
  <c r="L85"/>
  <c r="M84"/>
  <c r="L84"/>
  <c r="M83"/>
  <c r="L83"/>
  <c r="M82"/>
  <c r="L82"/>
  <c r="M81"/>
  <c r="L81"/>
  <c r="M80"/>
  <c r="L80"/>
  <c r="M79"/>
  <c r="L79"/>
  <c r="M78"/>
  <c r="L78"/>
  <c r="M77"/>
  <c r="L77"/>
  <c r="M76"/>
  <c r="L76"/>
  <c r="M75"/>
  <c r="L75"/>
  <c r="M74"/>
  <c r="L74"/>
  <c r="M73"/>
  <c r="L73"/>
  <c r="M72"/>
  <c r="L72"/>
  <c r="M71"/>
  <c r="L71"/>
  <c r="M70"/>
  <c r="L70"/>
  <c r="M69"/>
  <c r="L69"/>
  <c r="M68"/>
  <c r="L68"/>
  <c r="M67"/>
  <c r="L67"/>
  <c r="M66"/>
  <c r="L66"/>
  <c r="M65"/>
  <c r="L65"/>
  <c r="M64"/>
  <c r="L64"/>
  <c r="M63"/>
  <c r="L63"/>
  <c r="M62"/>
  <c r="L62"/>
  <c r="M61"/>
  <c r="L61"/>
  <c r="M60"/>
  <c r="L60"/>
  <c r="M59"/>
  <c r="L59"/>
  <c r="M58"/>
  <c r="L58"/>
  <c r="M57"/>
  <c r="L57"/>
  <c r="M56"/>
  <c r="L56"/>
  <c r="M55"/>
  <c r="L55"/>
  <c r="M54"/>
  <c r="L54"/>
  <c r="M53"/>
  <c r="L53"/>
  <c r="M52"/>
  <c r="L52"/>
  <c r="M51"/>
  <c r="L51"/>
  <c r="M50"/>
  <c r="L50"/>
  <c r="M49"/>
  <c r="L49"/>
  <c r="M48"/>
  <c r="L48"/>
  <c r="M47"/>
  <c r="L47"/>
  <c r="M46"/>
  <c r="L46"/>
  <c r="M45"/>
  <c r="L45"/>
  <c r="M44"/>
  <c r="L44"/>
  <c r="M43"/>
  <c r="L43"/>
  <c r="M42"/>
  <c r="L42"/>
  <c r="M41"/>
  <c r="L41"/>
  <c r="M40"/>
  <c r="L40"/>
  <c r="M39"/>
  <c r="L39"/>
  <c r="M38"/>
  <c r="L38"/>
  <c r="M37"/>
  <c r="L37"/>
  <c r="M36"/>
  <c r="L36"/>
  <c r="M35"/>
  <c r="L35"/>
  <c r="M34"/>
  <c r="L34"/>
  <c r="M33"/>
  <c r="L33"/>
  <c r="M32"/>
  <c r="L32"/>
  <c r="M31"/>
  <c r="L31"/>
  <c r="M30"/>
  <c r="L30"/>
  <c r="M29"/>
  <c r="L29"/>
  <c r="M28"/>
  <c r="L28"/>
  <c r="M27"/>
  <c r="L27"/>
  <c r="M26"/>
  <c r="L26"/>
  <c r="M25"/>
  <c r="L25"/>
  <c r="M24"/>
  <c r="L24"/>
  <c r="M23"/>
  <c r="L23"/>
  <c r="M22"/>
  <c r="L22"/>
  <c r="M21"/>
  <c r="L21"/>
  <c r="M20"/>
  <c r="L20"/>
  <c r="L19"/>
  <c r="L18"/>
  <c r="L17"/>
  <c r="L16"/>
  <c r="L15"/>
  <c r="L14"/>
  <c r="L13"/>
  <c r="L12"/>
  <c r="L11"/>
  <c r="M672" i="4"/>
  <c r="M671"/>
  <c r="M670"/>
  <c r="M669"/>
  <c r="M668"/>
  <c r="M667"/>
  <c r="M666"/>
  <c r="M665"/>
  <c r="M664"/>
  <c r="M663"/>
  <c r="M662"/>
  <c r="M661"/>
  <c r="M660"/>
  <c r="M659"/>
  <c r="M658"/>
  <c r="M657"/>
  <c r="M656"/>
  <c r="M655"/>
  <c r="M654"/>
  <c r="M653"/>
  <c r="M652"/>
  <c r="M651"/>
  <c r="M650"/>
  <c r="M649"/>
  <c r="M648"/>
  <c r="M647"/>
  <c r="M646"/>
  <c r="M645"/>
  <c r="M644"/>
  <c r="M643"/>
  <c r="M642"/>
  <c r="M641"/>
  <c r="M640"/>
  <c r="M639"/>
  <c r="M638"/>
  <c r="M637"/>
  <c r="M636"/>
  <c r="M635"/>
  <c r="M634"/>
  <c r="M633"/>
  <c r="M632"/>
  <c r="M631"/>
  <c r="M630"/>
  <c r="M629"/>
  <c r="M628"/>
  <c r="M627"/>
  <c r="M626"/>
  <c r="M625"/>
  <c r="M624"/>
  <c r="M623"/>
  <c r="M622"/>
  <c r="M621"/>
  <c r="M620"/>
  <c r="M619"/>
  <c r="M618"/>
  <c r="M617"/>
  <c r="M616"/>
  <c r="M615"/>
  <c r="M614"/>
  <c r="M613"/>
  <c r="M612"/>
  <c r="M611"/>
  <c r="M610"/>
  <c r="M609"/>
  <c r="M608"/>
  <c r="M607"/>
  <c r="M606"/>
  <c r="M605"/>
  <c r="M604"/>
  <c r="M603"/>
  <c r="M602"/>
  <c r="M601"/>
  <c r="M600"/>
  <c r="M599"/>
  <c r="M598"/>
  <c r="M597"/>
  <c r="M596"/>
  <c r="M595"/>
  <c r="M594"/>
  <c r="M593"/>
  <c r="M592"/>
  <c r="M591"/>
  <c r="M590"/>
  <c r="M589"/>
  <c r="M588"/>
  <c r="M587"/>
  <c r="M586"/>
  <c r="M585"/>
  <c r="M584"/>
  <c r="M583"/>
  <c r="M582"/>
  <c r="M581"/>
  <c r="M580"/>
  <c r="M579"/>
  <c r="M578"/>
  <c r="M577"/>
  <c r="M576"/>
  <c r="M575"/>
  <c r="M574"/>
  <c r="M573"/>
  <c r="M572"/>
  <c r="M571"/>
  <c r="M570"/>
  <c r="M569"/>
  <c r="M568"/>
  <c r="M567"/>
  <c r="M566"/>
  <c r="M565"/>
  <c r="M564"/>
  <c r="M563"/>
  <c r="M562"/>
  <c r="M561"/>
  <c r="M560"/>
  <c r="M559"/>
  <c r="M558"/>
  <c r="M557"/>
  <c r="M556"/>
  <c r="M555"/>
  <c r="M554"/>
  <c r="M553"/>
  <c r="M552"/>
  <c r="M551"/>
  <c r="M550"/>
  <c r="M549"/>
  <c r="M548"/>
  <c r="M547"/>
  <c r="M546"/>
  <c r="M545"/>
  <c r="M544"/>
  <c r="M543"/>
  <c r="M542"/>
  <c r="M541"/>
  <c r="M540"/>
  <c r="M539"/>
  <c r="M538"/>
  <c r="M537"/>
  <c r="M536"/>
  <c r="M535"/>
  <c r="M534"/>
  <c r="M533"/>
  <c r="M532"/>
  <c r="M531"/>
  <c r="M530"/>
  <c r="M529"/>
  <c r="M528"/>
  <c r="M527"/>
  <c r="M526"/>
  <c r="M525"/>
  <c r="M524"/>
  <c r="M523"/>
  <c r="M522"/>
  <c r="M521"/>
  <c r="M520"/>
  <c r="M519"/>
  <c r="M518"/>
  <c r="M517"/>
  <c r="M516"/>
  <c r="M515"/>
  <c r="M514"/>
  <c r="M513"/>
  <c r="M512"/>
  <c r="M511"/>
  <c r="M510"/>
  <c r="M509"/>
  <c r="M508"/>
  <c r="M507"/>
  <c r="M506"/>
  <c r="M505"/>
  <c r="M504"/>
  <c r="M503"/>
  <c r="M502"/>
  <c r="M501"/>
  <c r="M500"/>
  <c r="M499"/>
  <c r="M498"/>
  <c r="M497"/>
  <c r="M496"/>
  <c r="M495"/>
  <c r="M494"/>
  <c r="M493"/>
  <c r="M492"/>
  <c r="M491"/>
  <c r="M490"/>
  <c r="M489"/>
  <c r="M488"/>
  <c r="M487"/>
  <c r="M486"/>
  <c r="M485"/>
  <c r="M484"/>
  <c r="M483"/>
  <c r="M482"/>
  <c r="M481"/>
  <c r="M480"/>
  <c r="M479"/>
  <c r="M478"/>
  <c r="M477"/>
  <c r="M476"/>
  <c r="M475"/>
  <c r="M474"/>
  <c r="M473"/>
  <c r="M472"/>
  <c r="M471"/>
  <c r="M470"/>
  <c r="M469"/>
  <c r="M468"/>
  <c r="M467"/>
  <c r="M466"/>
  <c r="M465"/>
  <c r="M464"/>
  <c r="M463"/>
  <c r="M462"/>
  <c r="M461"/>
  <c r="M460"/>
  <c r="M459"/>
  <c r="M458"/>
  <c r="M457"/>
  <c r="M456"/>
  <c r="M455"/>
  <c r="M454"/>
  <c r="M453"/>
  <c r="M452"/>
  <c r="M451"/>
  <c r="M450"/>
  <c r="M449"/>
  <c r="M448"/>
  <c r="M447"/>
  <c r="M446"/>
  <c r="M445"/>
  <c r="M444"/>
  <c r="M443"/>
  <c r="M442"/>
  <c r="M441"/>
  <c r="M440"/>
  <c r="M439"/>
  <c r="M438"/>
  <c r="M437"/>
  <c r="M436"/>
  <c r="M435"/>
  <c r="M434"/>
  <c r="M433"/>
  <c r="M432"/>
  <c r="M431"/>
  <c r="M430"/>
  <c r="M429"/>
  <c r="M428"/>
  <c r="M427"/>
  <c r="M426"/>
  <c r="M425"/>
  <c r="M424"/>
  <c r="M423"/>
  <c r="M422"/>
  <c r="M421"/>
  <c r="M420"/>
  <c r="M419"/>
  <c r="M418"/>
  <c r="M417"/>
  <c r="M416"/>
  <c r="M415"/>
  <c r="M414"/>
  <c r="M413"/>
  <c r="M412"/>
  <c r="M411"/>
  <c r="M410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L374" s="1"/>
  <c r="M373"/>
  <c r="M372"/>
  <c r="M371"/>
  <c r="M370"/>
  <c r="M369"/>
  <c r="M368"/>
  <c r="M367"/>
  <c r="L367" s="1"/>
  <c r="M366"/>
  <c r="M365"/>
  <c r="M364"/>
  <c r="M363"/>
  <c r="L363" s="1"/>
  <c r="M362"/>
  <c r="M361"/>
  <c r="M360"/>
  <c r="M359"/>
  <c r="M358"/>
  <c r="M357"/>
  <c r="M356"/>
  <c r="M355"/>
  <c r="M354"/>
  <c r="M353"/>
  <c r="M352"/>
  <c r="M351"/>
  <c r="M350"/>
  <c r="M349"/>
  <c r="M348"/>
  <c r="L348" s="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53"/>
  <c r="L354"/>
  <c r="L355"/>
  <c r="L356"/>
  <c r="L357"/>
  <c r="L358"/>
  <c r="L359"/>
  <c r="L360"/>
  <c r="L361"/>
  <c r="L362"/>
  <c r="L364"/>
  <c r="L365"/>
  <c r="L366"/>
  <c r="L368"/>
  <c r="L369"/>
  <c r="L370"/>
  <c r="L371"/>
  <c r="L372"/>
  <c r="L373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11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L21" i="6" l="1"/>
  <c r="L23"/>
  <c r="L25"/>
  <c r="L27"/>
  <c r="L29"/>
  <c r="L31"/>
  <c r="L33"/>
  <c r="L35"/>
  <c r="L37"/>
  <c r="L39"/>
  <c r="L41"/>
  <c r="L43"/>
  <c r="L45"/>
  <c r="L47"/>
  <c r="L49"/>
  <c r="L51"/>
  <c r="L53"/>
  <c r="L55"/>
  <c r="L57"/>
  <c r="L59"/>
  <c r="L61"/>
  <c r="L63"/>
  <c r="L65"/>
  <c r="L67"/>
  <c r="L69"/>
  <c r="L71"/>
  <c r="L73"/>
  <c r="L75"/>
  <c r="L77"/>
  <c r="L79"/>
  <c r="L81"/>
  <c r="L83"/>
  <c r="L85"/>
  <c r="L87"/>
  <c r="L89"/>
  <c r="L91"/>
  <c r="L93"/>
  <c r="L95"/>
  <c r="L97"/>
  <c r="L99"/>
  <c r="L101"/>
  <c r="L103"/>
  <c r="L109"/>
  <c r="L119"/>
  <c r="L125"/>
  <c r="L135"/>
  <c r="L141"/>
  <c r="L151"/>
  <c r="L157"/>
  <c r="O12"/>
  <c r="L22"/>
  <c r="L26"/>
  <c r="L30"/>
  <c r="L34"/>
  <c r="L38"/>
  <c r="L42"/>
  <c r="L46"/>
  <c r="L50"/>
  <c r="L54"/>
  <c r="L58"/>
  <c r="L62"/>
  <c r="L66"/>
  <c r="L70"/>
  <c r="L74"/>
  <c r="L78"/>
  <c r="L82"/>
  <c r="L86"/>
  <c r="L90"/>
  <c r="L94"/>
  <c r="L98"/>
  <c r="L102"/>
  <c r="L111"/>
  <c r="L117"/>
  <c r="L127"/>
  <c r="L133"/>
  <c r="L143"/>
  <c r="L149"/>
  <c r="L159"/>
  <c r="L355"/>
  <c r="L672"/>
  <c r="O12" i="4"/>
  <c r="O13"/>
  <c r="Q131" i="5"/>
  <c r="P131"/>
  <c r="O133"/>
  <c r="P130"/>
  <c r="P129"/>
  <c r="P127"/>
  <c r="P126"/>
  <c r="P125"/>
  <c r="P123"/>
  <c r="P122"/>
  <c r="P121"/>
  <c r="P119"/>
  <c r="P118"/>
  <c r="P117"/>
  <c r="P115"/>
  <c r="P114"/>
  <c r="P113"/>
  <c r="P111"/>
  <c r="P110"/>
  <c r="P109"/>
  <c r="P107"/>
  <c r="P106"/>
  <c r="P105"/>
  <c r="P103"/>
  <c r="P102"/>
  <c r="P101"/>
  <c r="P99"/>
  <c r="P98"/>
  <c r="P97"/>
  <c r="P95"/>
  <c r="P94"/>
  <c r="P93"/>
  <c r="P91"/>
  <c r="P90"/>
  <c r="P89"/>
  <c r="P87"/>
  <c r="P86"/>
  <c r="P85"/>
  <c r="P83"/>
  <c r="P82"/>
  <c r="P81"/>
  <c r="P79"/>
  <c r="P78"/>
  <c r="P77"/>
  <c r="P75"/>
  <c r="P74"/>
  <c r="P73"/>
  <c r="P71"/>
  <c r="P70"/>
  <c r="P69"/>
  <c r="P67"/>
  <c r="P66"/>
  <c r="P65"/>
  <c r="P63"/>
  <c r="P62"/>
  <c r="P61"/>
  <c r="P59"/>
  <c r="P58"/>
  <c r="P57"/>
  <c r="P55"/>
  <c r="P54"/>
  <c r="P53"/>
  <c r="P51"/>
  <c r="P50"/>
  <c r="P49"/>
  <c r="P47"/>
  <c r="P46"/>
  <c r="P45"/>
  <c r="P43"/>
  <c r="P42"/>
  <c r="P41"/>
  <c r="P39"/>
  <c r="P38"/>
  <c r="P37"/>
  <c r="P35"/>
  <c r="P34"/>
  <c r="P33"/>
  <c r="P31"/>
  <c r="P30"/>
  <c r="Q130"/>
  <c r="Q129"/>
  <c r="Q127"/>
  <c r="Q126"/>
  <c r="Q125"/>
  <c r="Q123"/>
  <c r="Q122"/>
  <c r="Q121"/>
  <c r="Q119"/>
  <c r="Q118"/>
  <c r="Q117"/>
  <c r="Q115"/>
  <c r="Q114"/>
  <c r="Q113"/>
  <c r="Q111"/>
  <c r="Q110"/>
  <c r="Q109"/>
  <c r="Q107"/>
  <c r="Q106"/>
  <c r="Q105"/>
  <c r="Q103"/>
  <c r="Q102"/>
  <c r="Q101"/>
  <c r="Q99"/>
  <c r="Q98"/>
  <c r="Q97"/>
  <c r="Q95"/>
  <c r="Q94"/>
  <c r="Q93"/>
  <c r="Q91"/>
  <c r="Q90"/>
  <c r="Q89"/>
  <c r="Q87"/>
  <c r="Q86"/>
  <c r="Q85"/>
  <c r="Q83"/>
  <c r="Q82"/>
  <c r="Q81"/>
  <c r="Q79"/>
  <c r="Q78"/>
  <c r="Q77"/>
  <c r="Q75"/>
  <c r="Q74"/>
  <c r="Q73"/>
  <c r="Q71"/>
  <c r="Q70"/>
  <c r="Q69"/>
  <c r="Q67"/>
  <c r="Q66"/>
  <c r="Q65"/>
  <c r="Q63"/>
  <c r="Q62"/>
  <c r="Q61"/>
  <c r="Q59"/>
  <c r="Q58"/>
  <c r="Q57"/>
  <c r="Q55"/>
  <c r="Q54"/>
  <c r="Q53"/>
  <c r="Q51"/>
  <c r="Q50"/>
  <c r="Q49"/>
  <c r="Q47"/>
  <c r="Q46"/>
  <c r="Q45"/>
  <c r="Q43"/>
  <c r="Q42"/>
  <c r="Q41"/>
  <c r="Q39"/>
  <c r="Q38"/>
  <c r="Q37"/>
  <c r="Q35"/>
  <c r="Q34"/>
  <c r="Q33"/>
  <c r="Q31"/>
  <c r="Q30"/>
  <c r="O13"/>
  <c r="O13" i="1"/>
  <c r="O15" s="1"/>
  <c r="O14"/>
  <c r="Q12"/>
  <c r="L352" i="4"/>
  <c r="L351"/>
  <c r="L350"/>
  <c r="L349"/>
  <c r="R12" i="6" l="1"/>
  <c r="Q12"/>
  <c r="P12"/>
  <c r="O13"/>
  <c r="O14" s="1"/>
  <c r="O14" i="4"/>
  <c r="Q133" i="5"/>
  <c r="P133"/>
  <c r="O134"/>
  <c r="O14"/>
  <c r="O16" i="1"/>
  <c r="Q13"/>
  <c r="Q14"/>
  <c r="P14" i="6" l="1"/>
  <c r="Q14"/>
  <c r="R14"/>
  <c r="Q13"/>
  <c r="R13"/>
  <c r="P13"/>
  <c r="O15"/>
  <c r="O15" i="4"/>
  <c r="Q134" i="5"/>
  <c r="P134"/>
  <c r="O135"/>
  <c r="O16"/>
  <c r="O15"/>
  <c r="O17" i="1"/>
  <c r="O18"/>
  <c r="Q15"/>
  <c r="Q15" i="6" l="1"/>
  <c r="R15"/>
  <c r="P15"/>
  <c r="O16"/>
  <c r="O17"/>
  <c r="O16" i="4"/>
  <c r="Q135" i="5"/>
  <c r="P135"/>
  <c r="O137"/>
  <c r="O17"/>
  <c r="O18" s="1"/>
  <c r="O19" i="1"/>
  <c r="Q17"/>
  <c r="Q16"/>
  <c r="O18" i="6" l="1"/>
  <c r="R16"/>
  <c r="Q16"/>
  <c r="P16"/>
  <c r="O19"/>
  <c r="O21"/>
  <c r="Q17"/>
  <c r="R17"/>
  <c r="P17"/>
  <c r="O17" i="4"/>
  <c r="O138" i="5"/>
  <c r="Q137"/>
  <c r="P137"/>
  <c r="O19"/>
  <c r="O25" s="1"/>
  <c r="O26" s="1"/>
  <c r="O27" s="1"/>
  <c r="O29" s="1"/>
  <c r="O23"/>
  <c r="O22"/>
  <c r="O21"/>
  <c r="O21" i="1"/>
  <c r="O22"/>
  <c r="Q19"/>
  <c r="Q18"/>
  <c r="P18" i="6" l="1"/>
  <c r="Q18"/>
  <c r="R18"/>
  <c r="Q19"/>
  <c r="R19"/>
  <c r="P19"/>
  <c r="R21"/>
  <c r="Q21"/>
  <c r="P21"/>
  <c r="O22"/>
  <c r="O23"/>
  <c r="O18" i="4"/>
  <c r="Q138" i="5"/>
  <c r="P138"/>
  <c r="O139"/>
  <c r="O141"/>
  <c r="O142"/>
  <c r="O23" i="1"/>
  <c r="O25"/>
  <c r="Q22"/>
  <c r="O25" i="6" l="1"/>
  <c r="R23"/>
  <c r="Q23"/>
  <c r="P23"/>
  <c r="R22"/>
  <c r="Q22"/>
  <c r="P22"/>
  <c r="O19" i="4"/>
  <c r="Q142" i="5"/>
  <c r="P142"/>
  <c r="Q139"/>
  <c r="P139"/>
  <c r="Q141"/>
  <c r="P141"/>
  <c r="O143"/>
  <c r="O26" i="1"/>
  <c r="Q21"/>
  <c r="Q23"/>
  <c r="Q25" i="6" l="1"/>
  <c r="R25"/>
  <c r="P25"/>
  <c r="O26"/>
  <c r="O21" i="4"/>
  <c r="O22" s="1"/>
  <c r="O23" s="1"/>
  <c r="O25"/>
  <c r="O26" s="1"/>
  <c r="O27" s="1"/>
  <c r="O29" s="1"/>
  <c r="O30" s="1"/>
  <c r="O31" s="1"/>
  <c r="O33" s="1"/>
  <c r="O34" s="1"/>
  <c r="O35" s="1"/>
  <c r="O37" s="1"/>
  <c r="O38" s="1"/>
  <c r="O39" s="1"/>
  <c r="O41" s="1"/>
  <c r="O42" s="1"/>
  <c r="O43" s="1"/>
  <c r="O45" s="1"/>
  <c r="O46" s="1"/>
  <c r="O47" s="1"/>
  <c r="O49" s="1"/>
  <c r="O50" s="1"/>
  <c r="O51" s="1"/>
  <c r="O53" s="1"/>
  <c r="O54" s="1"/>
  <c r="O55" s="1"/>
  <c r="O57" s="1"/>
  <c r="O58" s="1"/>
  <c r="O59" s="1"/>
  <c r="O61" s="1"/>
  <c r="O62" s="1"/>
  <c r="O63" s="1"/>
  <c r="O65" s="1"/>
  <c r="O66" s="1"/>
  <c r="O67" s="1"/>
  <c r="O69" s="1"/>
  <c r="O70" s="1"/>
  <c r="O71" s="1"/>
  <c r="O73" s="1"/>
  <c r="O74" s="1"/>
  <c r="O75" s="1"/>
  <c r="O77" s="1"/>
  <c r="O78" s="1"/>
  <c r="O79" s="1"/>
  <c r="O81" s="1"/>
  <c r="O82" s="1"/>
  <c r="O83" s="1"/>
  <c r="O85" s="1"/>
  <c r="O86" s="1"/>
  <c r="O87" s="1"/>
  <c r="O89" s="1"/>
  <c r="O90" s="1"/>
  <c r="O91" s="1"/>
  <c r="O93" s="1"/>
  <c r="O94" s="1"/>
  <c r="O95" s="1"/>
  <c r="O97" s="1"/>
  <c r="O98" s="1"/>
  <c r="O99" s="1"/>
  <c r="O101" s="1"/>
  <c r="O102" s="1"/>
  <c r="O103" s="1"/>
  <c r="O105" s="1"/>
  <c r="O106" s="1"/>
  <c r="O107" s="1"/>
  <c r="O109" s="1"/>
  <c r="O110" s="1"/>
  <c r="O111" s="1"/>
  <c r="O113" s="1"/>
  <c r="O114" s="1"/>
  <c r="O115" s="1"/>
  <c r="O117" s="1"/>
  <c r="O118" s="1"/>
  <c r="O119" s="1"/>
  <c r="O121" s="1"/>
  <c r="O122" s="1"/>
  <c r="O123" s="1"/>
  <c r="O125" s="1"/>
  <c r="O126" s="1"/>
  <c r="O127" s="1"/>
  <c r="O129" s="1"/>
  <c r="O130" s="1"/>
  <c r="O131" s="1"/>
  <c r="O133" s="1"/>
  <c r="O134" s="1"/>
  <c r="O135" s="1"/>
  <c r="O137" s="1"/>
  <c r="O138" s="1"/>
  <c r="O139" s="1"/>
  <c r="O141" s="1"/>
  <c r="O142" s="1"/>
  <c r="O143" s="1"/>
  <c r="O145" s="1"/>
  <c r="O146" s="1"/>
  <c r="O147" s="1"/>
  <c r="O149" s="1"/>
  <c r="O150" s="1"/>
  <c r="O151" s="1"/>
  <c r="O153" s="1"/>
  <c r="O154" s="1"/>
  <c r="O155" s="1"/>
  <c r="O157" s="1"/>
  <c r="O158" s="1"/>
  <c r="O159" s="1"/>
  <c r="O161" s="1"/>
  <c r="O162" s="1"/>
  <c r="O163" s="1"/>
  <c r="O165" s="1"/>
  <c r="O166" s="1"/>
  <c r="O167" s="1"/>
  <c r="O169" s="1"/>
  <c r="O170" s="1"/>
  <c r="O171" s="1"/>
  <c r="O173" s="1"/>
  <c r="O174" s="1"/>
  <c r="O175" s="1"/>
  <c r="O177" s="1"/>
  <c r="O178" s="1"/>
  <c r="O179" s="1"/>
  <c r="O181" s="1"/>
  <c r="O182" s="1"/>
  <c r="O183" s="1"/>
  <c r="O185" s="1"/>
  <c r="O186" s="1"/>
  <c r="O187" s="1"/>
  <c r="O189" s="1"/>
  <c r="O190" s="1"/>
  <c r="O191" s="1"/>
  <c r="O193" s="1"/>
  <c r="O194" s="1"/>
  <c r="O195" s="1"/>
  <c r="O197" s="1"/>
  <c r="O198" s="1"/>
  <c r="O199" s="1"/>
  <c r="O201" s="1"/>
  <c r="O202" s="1"/>
  <c r="O203" s="1"/>
  <c r="O205" s="1"/>
  <c r="O206" s="1"/>
  <c r="O207" s="1"/>
  <c r="O209" s="1"/>
  <c r="O210" s="1"/>
  <c r="O211" s="1"/>
  <c r="O213" s="1"/>
  <c r="O214" s="1"/>
  <c r="O215" s="1"/>
  <c r="O217" s="1"/>
  <c r="O218" s="1"/>
  <c r="O219" s="1"/>
  <c r="O221" s="1"/>
  <c r="O222" s="1"/>
  <c r="O223" s="1"/>
  <c r="O225" s="1"/>
  <c r="O226" s="1"/>
  <c r="O227" s="1"/>
  <c r="O229" s="1"/>
  <c r="O230" s="1"/>
  <c r="O231" s="1"/>
  <c r="O233" s="1"/>
  <c r="O234" s="1"/>
  <c r="O235" s="1"/>
  <c r="O237" s="1"/>
  <c r="O238" s="1"/>
  <c r="O239" s="1"/>
  <c r="O241" s="1"/>
  <c r="O242" s="1"/>
  <c r="O243" s="1"/>
  <c r="O245" s="1"/>
  <c r="O246" s="1"/>
  <c r="O247" s="1"/>
  <c r="O249" s="1"/>
  <c r="O250" s="1"/>
  <c r="O251" s="1"/>
  <c r="O253" s="1"/>
  <c r="O254" s="1"/>
  <c r="O255" s="1"/>
  <c r="O257" s="1"/>
  <c r="O258" s="1"/>
  <c r="O259" s="1"/>
  <c r="O261" s="1"/>
  <c r="O262" s="1"/>
  <c r="O263" s="1"/>
  <c r="O265" s="1"/>
  <c r="O266" s="1"/>
  <c r="O267" s="1"/>
  <c r="O269" s="1"/>
  <c r="O270" s="1"/>
  <c r="O271" s="1"/>
  <c r="O273" s="1"/>
  <c r="O274" s="1"/>
  <c r="O275" s="1"/>
  <c r="O277" s="1"/>
  <c r="O278" s="1"/>
  <c r="O279" s="1"/>
  <c r="O281" s="1"/>
  <c r="O282" s="1"/>
  <c r="O283" s="1"/>
  <c r="O284" s="1"/>
  <c r="O285" s="1"/>
  <c r="O286" s="1"/>
  <c r="O287" s="1"/>
  <c r="O288" s="1"/>
  <c r="O289" s="1"/>
  <c r="O290" s="1"/>
  <c r="O291" s="1"/>
  <c r="O292" s="1"/>
  <c r="O293" s="1"/>
  <c r="O294" s="1"/>
  <c r="O295" s="1"/>
  <c r="O296" s="1"/>
  <c r="O297" s="1"/>
  <c r="O298" s="1"/>
  <c r="O299" s="1"/>
  <c r="O300" s="1"/>
  <c r="O301" s="1"/>
  <c r="O302" s="1"/>
  <c r="O303" s="1"/>
  <c r="O304" s="1"/>
  <c r="O305" s="1"/>
  <c r="O306" s="1"/>
  <c r="O307" s="1"/>
  <c r="O308" s="1"/>
  <c r="O309" s="1"/>
  <c r="O310" s="1"/>
  <c r="O311" s="1"/>
  <c r="O312" s="1"/>
  <c r="O313" s="1"/>
  <c r="O314" s="1"/>
  <c r="O315" s="1"/>
  <c r="O316" s="1"/>
  <c r="O317" s="1"/>
  <c r="O318" s="1"/>
  <c r="O319" s="1"/>
  <c r="O320" s="1"/>
  <c r="O321" s="1"/>
  <c r="O322" s="1"/>
  <c r="O323" s="1"/>
  <c r="O324" s="1"/>
  <c r="O325" s="1"/>
  <c r="O326" s="1"/>
  <c r="O327" s="1"/>
  <c r="O328" s="1"/>
  <c r="O329" s="1"/>
  <c r="O330" s="1"/>
  <c r="O331" s="1"/>
  <c r="O332" s="1"/>
  <c r="O333" s="1"/>
  <c r="O334" s="1"/>
  <c r="O335" s="1"/>
  <c r="O336" s="1"/>
  <c r="O337" s="1"/>
  <c r="O338" s="1"/>
  <c r="O339" s="1"/>
  <c r="O340" s="1"/>
  <c r="O341" s="1"/>
  <c r="O342" s="1"/>
  <c r="O343" s="1"/>
  <c r="O344" s="1"/>
  <c r="O345" s="1"/>
  <c r="O346" s="1"/>
  <c r="O349" s="1"/>
  <c r="O350" s="1"/>
  <c r="O351" s="1"/>
  <c r="O352" s="1"/>
  <c r="O354" s="1"/>
  <c r="O355" s="1"/>
  <c r="O356" s="1"/>
  <c r="O357" s="1"/>
  <c r="O359" s="1"/>
  <c r="O360" s="1"/>
  <c r="O361" s="1"/>
  <c r="O362" s="1"/>
  <c r="O364" s="1"/>
  <c r="O365" s="1"/>
  <c r="O366" s="1"/>
  <c r="O367" s="1"/>
  <c r="O369" s="1"/>
  <c r="O370" s="1"/>
  <c r="O371" s="1"/>
  <c r="O372" s="1"/>
  <c r="O374" s="1"/>
  <c r="O375" s="1"/>
  <c r="O376" s="1"/>
  <c r="O377" s="1"/>
  <c r="O379" s="1"/>
  <c r="O380" s="1"/>
  <c r="O381" s="1"/>
  <c r="O382" s="1"/>
  <c r="O384" s="1"/>
  <c r="O385" s="1"/>
  <c r="O386" s="1"/>
  <c r="O387" s="1"/>
  <c r="O389" s="1"/>
  <c r="O390" s="1"/>
  <c r="O391" s="1"/>
  <c r="O392" s="1"/>
  <c r="O394" s="1"/>
  <c r="O395" s="1"/>
  <c r="O396" s="1"/>
  <c r="O397" s="1"/>
  <c r="O399" s="1"/>
  <c r="O400" s="1"/>
  <c r="O401" s="1"/>
  <c r="O402" s="1"/>
  <c r="O404" s="1"/>
  <c r="O405" s="1"/>
  <c r="O406" s="1"/>
  <c r="O407" s="1"/>
  <c r="O409" s="1"/>
  <c r="O410" s="1"/>
  <c r="O411" s="1"/>
  <c r="O412" s="1"/>
  <c r="O414" s="1"/>
  <c r="O415" s="1"/>
  <c r="O416" s="1"/>
  <c r="O417" s="1"/>
  <c r="O419" s="1"/>
  <c r="O420" s="1"/>
  <c r="O421" s="1"/>
  <c r="O422" s="1"/>
  <c r="O424" s="1"/>
  <c r="O425" s="1"/>
  <c r="O426" s="1"/>
  <c r="O427" s="1"/>
  <c r="O429" s="1"/>
  <c r="O430" s="1"/>
  <c r="O431" s="1"/>
  <c r="O432" s="1"/>
  <c r="O434" s="1"/>
  <c r="O435" s="1"/>
  <c r="O436" s="1"/>
  <c r="O437" s="1"/>
  <c r="O439" s="1"/>
  <c r="O440" s="1"/>
  <c r="O441" s="1"/>
  <c r="O442" s="1"/>
  <c r="O444" s="1"/>
  <c r="O445" s="1"/>
  <c r="O446" s="1"/>
  <c r="O447" s="1"/>
  <c r="O449" s="1"/>
  <c r="O450" s="1"/>
  <c r="O451" s="1"/>
  <c r="O452" s="1"/>
  <c r="O454" s="1"/>
  <c r="O455" s="1"/>
  <c r="O456" s="1"/>
  <c r="O457" s="1"/>
  <c r="O459" s="1"/>
  <c r="O460" s="1"/>
  <c r="O461" s="1"/>
  <c r="O462" s="1"/>
  <c r="O464" s="1"/>
  <c r="O465" s="1"/>
  <c r="O466" s="1"/>
  <c r="O467" s="1"/>
  <c r="O469" s="1"/>
  <c r="O470" s="1"/>
  <c r="O471" s="1"/>
  <c r="O472" s="1"/>
  <c r="O474" s="1"/>
  <c r="O475" s="1"/>
  <c r="O476" s="1"/>
  <c r="O477" s="1"/>
  <c r="O479" s="1"/>
  <c r="O480" s="1"/>
  <c r="O481" s="1"/>
  <c r="O482" s="1"/>
  <c r="O484" s="1"/>
  <c r="O485" s="1"/>
  <c r="O486" s="1"/>
  <c r="O487" s="1"/>
  <c r="O489" s="1"/>
  <c r="O490" s="1"/>
  <c r="O491" s="1"/>
  <c r="O492" s="1"/>
  <c r="O494" s="1"/>
  <c r="O495" s="1"/>
  <c r="O496" s="1"/>
  <c r="O497" s="1"/>
  <c r="O499" s="1"/>
  <c r="O500" s="1"/>
  <c r="O501" s="1"/>
  <c r="O502" s="1"/>
  <c r="O504" s="1"/>
  <c r="O505" s="1"/>
  <c r="O506" s="1"/>
  <c r="O507" s="1"/>
  <c r="O509" s="1"/>
  <c r="O510" s="1"/>
  <c r="O511" s="1"/>
  <c r="O512" s="1"/>
  <c r="O514" s="1"/>
  <c r="O515" s="1"/>
  <c r="O516" s="1"/>
  <c r="O517" s="1"/>
  <c r="O519" s="1"/>
  <c r="O520" s="1"/>
  <c r="O521" s="1"/>
  <c r="O522" s="1"/>
  <c r="O524" s="1"/>
  <c r="O525" s="1"/>
  <c r="O526" s="1"/>
  <c r="O527" s="1"/>
  <c r="O529" s="1"/>
  <c r="O530" s="1"/>
  <c r="O531" s="1"/>
  <c r="O532" s="1"/>
  <c r="O534" s="1"/>
  <c r="O535" s="1"/>
  <c r="O536" s="1"/>
  <c r="O537" s="1"/>
  <c r="O539" s="1"/>
  <c r="O540" s="1"/>
  <c r="O541" s="1"/>
  <c r="O542" s="1"/>
  <c r="O544" s="1"/>
  <c r="O545" s="1"/>
  <c r="O546" s="1"/>
  <c r="O547" s="1"/>
  <c r="O549" s="1"/>
  <c r="O550" s="1"/>
  <c r="O551" s="1"/>
  <c r="O552" s="1"/>
  <c r="O554" s="1"/>
  <c r="O555" s="1"/>
  <c r="O556" s="1"/>
  <c r="O557" s="1"/>
  <c r="O559" s="1"/>
  <c r="O560" s="1"/>
  <c r="O561" s="1"/>
  <c r="O562" s="1"/>
  <c r="O564" s="1"/>
  <c r="O565" s="1"/>
  <c r="O566" s="1"/>
  <c r="O567" s="1"/>
  <c r="O569" s="1"/>
  <c r="O570" s="1"/>
  <c r="O571" s="1"/>
  <c r="O572" s="1"/>
  <c r="O574" s="1"/>
  <c r="O575" s="1"/>
  <c r="O576" s="1"/>
  <c r="O577" s="1"/>
  <c r="O579" s="1"/>
  <c r="O580" s="1"/>
  <c r="O581" s="1"/>
  <c r="O582" s="1"/>
  <c r="O584" s="1"/>
  <c r="O585" s="1"/>
  <c r="O586" s="1"/>
  <c r="O587" s="1"/>
  <c r="O589" s="1"/>
  <c r="O590" s="1"/>
  <c r="O591" s="1"/>
  <c r="O592" s="1"/>
  <c r="O594" s="1"/>
  <c r="O595" s="1"/>
  <c r="O596" s="1"/>
  <c r="O597" s="1"/>
  <c r="O599" s="1"/>
  <c r="O600" s="1"/>
  <c r="O601" s="1"/>
  <c r="O602" s="1"/>
  <c r="O604" s="1"/>
  <c r="O605" s="1"/>
  <c r="O606" s="1"/>
  <c r="O607" s="1"/>
  <c r="O609" s="1"/>
  <c r="O610" s="1"/>
  <c r="O611" s="1"/>
  <c r="O612" s="1"/>
  <c r="O614" s="1"/>
  <c r="O615" s="1"/>
  <c r="O616" s="1"/>
  <c r="O617" s="1"/>
  <c r="O619" s="1"/>
  <c r="O620" s="1"/>
  <c r="O621" s="1"/>
  <c r="O622" s="1"/>
  <c r="O624" s="1"/>
  <c r="O625" s="1"/>
  <c r="O626" s="1"/>
  <c r="O627" s="1"/>
  <c r="O629" s="1"/>
  <c r="O630" s="1"/>
  <c r="O631" s="1"/>
  <c r="O632" s="1"/>
  <c r="O634" s="1"/>
  <c r="O635" s="1"/>
  <c r="O636" s="1"/>
  <c r="O637" s="1"/>
  <c r="O639" s="1"/>
  <c r="O640" s="1"/>
  <c r="O641" s="1"/>
  <c r="O642" s="1"/>
  <c r="O644" s="1"/>
  <c r="O645" s="1"/>
  <c r="O646" s="1"/>
  <c r="O647" s="1"/>
  <c r="O649" s="1"/>
  <c r="O650" s="1"/>
  <c r="O651" s="1"/>
  <c r="O652" s="1"/>
  <c r="O654" s="1"/>
  <c r="O655" s="1"/>
  <c r="O656" s="1"/>
  <c r="O657" s="1"/>
  <c r="O659" s="1"/>
  <c r="O660" s="1"/>
  <c r="O661" s="1"/>
  <c r="O662" s="1"/>
  <c r="O664" s="1"/>
  <c r="O665" s="1"/>
  <c r="O666" s="1"/>
  <c r="O667" s="1"/>
  <c r="O669" s="1"/>
  <c r="O670" s="1"/>
  <c r="O671" s="1"/>
  <c r="O672" s="1"/>
  <c r="Q143" i="5"/>
  <c r="P143"/>
  <c r="O145"/>
  <c r="O27" i="1"/>
  <c r="O29" s="1"/>
  <c r="O30" s="1"/>
  <c r="O31" s="1"/>
  <c r="O33" s="1"/>
  <c r="O34" s="1"/>
  <c r="O35" s="1"/>
  <c r="O37" s="1"/>
  <c r="O38" s="1"/>
  <c r="O39" s="1"/>
  <c r="O41" s="1"/>
  <c r="O42" s="1"/>
  <c r="O43" s="1"/>
  <c r="O45" s="1"/>
  <c r="O46" s="1"/>
  <c r="O47" s="1"/>
  <c r="O49" s="1"/>
  <c r="O50" s="1"/>
  <c r="O51" s="1"/>
  <c r="O53" s="1"/>
  <c r="O54" s="1"/>
  <c r="O55" s="1"/>
  <c r="O57" s="1"/>
  <c r="O58" s="1"/>
  <c r="O59" s="1"/>
  <c r="O61" s="1"/>
  <c r="O62" s="1"/>
  <c r="O63" s="1"/>
  <c r="O65" s="1"/>
  <c r="O66" s="1"/>
  <c r="O67" s="1"/>
  <c r="O69" s="1"/>
  <c r="O70" s="1"/>
  <c r="O71" s="1"/>
  <c r="O73" s="1"/>
  <c r="O74" s="1"/>
  <c r="O75" s="1"/>
  <c r="O77" s="1"/>
  <c r="O78" s="1"/>
  <c r="O79" s="1"/>
  <c r="O81" s="1"/>
  <c r="O82" s="1"/>
  <c r="O83" s="1"/>
  <c r="O85" s="1"/>
  <c r="O86" s="1"/>
  <c r="O87" s="1"/>
  <c r="O89" s="1"/>
  <c r="O90" s="1"/>
  <c r="O91" s="1"/>
  <c r="O93" s="1"/>
  <c r="O94" s="1"/>
  <c r="O95" s="1"/>
  <c r="O97" s="1"/>
  <c r="O98" s="1"/>
  <c r="O99" s="1"/>
  <c r="O101" s="1"/>
  <c r="O102" s="1"/>
  <c r="O103" s="1"/>
  <c r="O105" s="1"/>
  <c r="O106" s="1"/>
  <c r="O107" s="1"/>
  <c r="O109" s="1"/>
  <c r="O110" s="1"/>
  <c r="O111" s="1"/>
  <c r="O113" s="1"/>
  <c r="O114" s="1"/>
  <c r="O115" s="1"/>
  <c r="O117" s="1"/>
  <c r="O118" s="1"/>
  <c r="O119" s="1"/>
  <c r="O121" s="1"/>
  <c r="O122" s="1"/>
  <c r="O123" s="1"/>
  <c r="O125" s="1"/>
  <c r="O126" s="1"/>
  <c r="O127" s="1"/>
  <c r="O129" s="1"/>
  <c r="O130" s="1"/>
  <c r="O131" s="1"/>
  <c r="O133" s="1"/>
  <c r="O134" s="1"/>
  <c r="O135" s="1"/>
  <c r="O137" s="1"/>
  <c r="O138" s="1"/>
  <c r="O139" s="1"/>
  <c r="O141" s="1"/>
  <c r="O142" s="1"/>
  <c r="O143" s="1"/>
  <c r="O145" s="1"/>
  <c r="O146" s="1"/>
  <c r="O147" s="1"/>
  <c r="O149" s="1"/>
  <c r="O150" s="1"/>
  <c r="O151" s="1"/>
  <c r="O153" s="1"/>
  <c r="O154" s="1"/>
  <c r="O155" s="1"/>
  <c r="O157" s="1"/>
  <c r="O158" s="1"/>
  <c r="O159" s="1"/>
  <c r="O161" s="1"/>
  <c r="O162" s="1"/>
  <c r="O163" s="1"/>
  <c r="O165" s="1"/>
  <c r="O166" s="1"/>
  <c r="O167" s="1"/>
  <c r="O169" s="1"/>
  <c r="O170" s="1"/>
  <c r="O171" s="1"/>
  <c r="O173" s="1"/>
  <c r="O174" s="1"/>
  <c r="O175" s="1"/>
  <c r="O177" s="1"/>
  <c r="O178" s="1"/>
  <c r="O179" s="1"/>
  <c r="O181" s="1"/>
  <c r="O182" s="1"/>
  <c r="O183" s="1"/>
  <c r="O185" s="1"/>
  <c r="O186" s="1"/>
  <c r="O187" s="1"/>
  <c r="O189" s="1"/>
  <c r="O190" s="1"/>
  <c r="O191" s="1"/>
  <c r="O193" s="1"/>
  <c r="O194" s="1"/>
  <c r="O195" s="1"/>
  <c r="O197" s="1"/>
  <c r="O198" s="1"/>
  <c r="O199" s="1"/>
  <c r="O201" s="1"/>
  <c r="O202" s="1"/>
  <c r="O203" s="1"/>
  <c r="O205" s="1"/>
  <c r="O206" s="1"/>
  <c r="O207" s="1"/>
  <c r="O209" s="1"/>
  <c r="O210" s="1"/>
  <c r="O211" s="1"/>
  <c r="O213" s="1"/>
  <c r="O214" s="1"/>
  <c r="O215" s="1"/>
  <c r="O217" s="1"/>
  <c r="O218" s="1"/>
  <c r="O219" s="1"/>
  <c r="O221" s="1"/>
  <c r="O222" s="1"/>
  <c r="O223" s="1"/>
  <c r="O225" s="1"/>
  <c r="O226" s="1"/>
  <c r="O227" s="1"/>
  <c r="O229" s="1"/>
  <c r="O230" s="1"/>
  <c r="O231" s="1"/>
  <c r="O233" s="1"/>
  <c r="O234" s="1"/>
  <c r="O235" s="1"/>
  <c r="O237" s="1"/>
  <c r="O238" s="1"/>
  <c r="O239" s="1"/>
  <c r="O241" s="1"/>
  <c r="O242" s="1"/>
  <c r="O243" s="1"/>
  <c r="O245" s="1"/>
  <c r="O246" s="1"/>
  <c r="O247" s="1"/>
  <c r="O249" s="1"/>
  <c r="O250" s="1"/>
  <c r="O251" s="1"/>
  <c r="O253" s="1"/>
  <c r="O254" s="1"/>
  <c r="O255" s="1"/>
  <c r="O257" s="1"/>
  <c r="O258" s="1"/>
  <c r="O259" s="1"/>
  <c r="O261" s="1"/>
  <c r="O262" s="1"/>
  <c r="O263" s="1"/>
  <c r="O265" s="1"/>
  <c r="O266" s="1"/>
  <c r="O267" s="1"/>
  <c r="O269" s="1"/>
  <c r="O270" s="1"/>
  <c r="O271" s="1"/>
  <c r="O273" s="1"/>
  <c r="O274" s="1"/>
  <c r="O275" s="1"/>
  <c r="O277" s="1"/>
  <c r="O278" s="1"/>
  <c r="O279" s="1"/>
  <c r="O281" s="1"/>
  <c r="O282" s="1"/>
  <c r="O283" s="1"/>
  <c r="O284" s="1"/>
  <c r="O285" s="1"/>
  <c r="O286" s="1"/>
  <c r="O287" s="1"/>
  <c r="O288" s="1"/>
  <c r="O289" s="1"/>
  <c r="O290" s="1"/>
  <c r="O291" s="1"/>
  <c r="O292" s="1"/>
  <c r="O293" s="1"/>
  <c r="O294" s="1"/>
  <c r="O295" s="1"/>
  <c r="O296" s="1"/>
  <c r="O297" s="1"/>
  <c r="O298" s="1"/>
  <c r="O299" s="1"/>
  <c r="O300" s="1"/>
  <c r="O301" s="1"/>
  <c r="O302" s="1"/>
  <c r="O303" s="1"/>
  <c r="O304" s="1"/>
  <c r="O305" s="1"/>
  <c r="O306" s="1"/>
  <c r="O307" s="1"/>
  <c r="O308" s="1"/>
  <c r="O309" s="1"/>
  <c r="O310" s="1"/>
  <c r="O311" s="1"/>
  <c r="O312" s="1"/>
  <c r="O313" s="1"/>
  <c r="O314" s="1"/>
  <c r="O315" s="1"/>
  <c r="O316" s="1"/>
  <c r="O317" s="1"/>
  <c r="O318" s="1"/>
  <c r="O319" s="1"/>
  <c r="O320" s="1"/>
  <c r="O321" s="1"/>
  <c r="O322" s="1"/>
  <c r="O323" s="1"/>
  <c r="O324" s="1"/>
  <c r="O325" s="1"/>
  <c r="O326" s="1"/>
  <c r="O327" s="1"/>
  <c r="O328" s="1"/>
  <c r="O329" s="1"/>
  <c r="O330" s="1"/>
  <c r="O331" s="1"/>
  <c r="O332" s="1"/>
  <c r="O333" s="1"/>
  <c r="O334" s="1"/>
  <c r="O335" s="1"/>
  <c r="O336" s="1"/>
  <c r="O337" s="1"/>
  <c r="O338" s="1"/>
  <c r="O339" s="1"/>
  <c r="O340" s="1"/>
  <c r="O341" s="1"/>
  <c r="O342" s="1"/>
  <c r="O343" s="1"/>
  <c r="O344" s="1"/>
  <c r="O345" s="1"/>
  <c r="O346" s="1"/>
  <c r="O349" s="1"/>
  <c r="O350" s="1"/>
  <c r="O351" s="1"/>
  <c r="O352" s="1"/>
  <c r="O354" s="1"/>
  <c r="O355" s="1"/>
  <c r="O356" s="1"/>
  <c r="O357" s="1"/>
  <c r="O359" s="1"/>
  <c r="O360" s="1"/>
  <c r="O361" s="1"/>
  <c r="O362" s="1"/>
  <c r="O364" s="1"/>
  <c r="O365" s="1"/>
  <c r="O366" s="1"/>
  <c r="O367" s="1"/>
  <c r="O369" s="1"/>
  <c r="O370" s="1"/>
  <c r="O371" s="1"/>
  <c r="O372" s="1"/>
  <c r="O374" s="1"/>
  <c r="O375" s="1"/>
  <c r="O376" s="1"/>
  <c r="O377" s="1"/>
  <c r="O379" s="1"/>
  <c r="O380" s="1"/>
  <c r="O381" s="1"/>
  <c r="O382" s="1"/>
  <c r="O384" s="1"/>
  <c r="O385" s="1"/>
  <c r="O386" s="1"/>
  <c r="O387" s="1"/>
  <c r="O389" s="1"/>
  <c r="O390" s="1"/>
  <c r="O391" s="1"/>
  <c r="O392" s="1"/>
  <c r="O394" s="1"/>
  <c r="O395" s="1"/>
  <c r="O396" s="1"/>
  <c r="O397" s="1"/>
  <c r="O399" s="1"/>
  <c r="O400" s="1"/>
  <c r="O401" s="1"/>
  <c r="O402" s="1"/>
  <c r="O404" s="1"/>
  <c r="O405" s="1"/>
  <c r="O406" s="1"/>
  <c r="O407" s="1"/>
  <c r="O409" s="1"/>
  <c r="O410" s="1"/>
  <c r="O411" s="1"/>
  <c r="O412" s="1"/>
  <c r="O414" s="1"/>
  <c r="O415" s="1"/>
  <c r="O416" s="1"/>
  <c r="O417" s="1"/>
  <c r="O419" s="1"/>
  <c r="O420" s="1"/>
  <c r="O421" s="1"/>
  <c r="O422" s="1"/>
  <c r="O424" s="1"/>
  <c r="O425" s="1"/>
  <c r="O426" s="1"/>
  <c r="O427" s="1"/>
  <c r="O429" s="1"/>
  <c r="O430" s="1"/>
  <c r="O431" s="1"/>
  <c r="O432" s="1"/>
  <c r="O434" s="1"/>
  <c r="O435" s="1"/>
  <c r="O436" s="1"/>
  <c r="O437" s="1"/>
  <c r="O439" s="1"/>
  <c r="O440" s="1"/>
  <c r="O441" s="1"/>
  <c r="O442" s="1"/>
  <c r="O444" s="1"/>
  <c r="O445" s="1"/>
  <c r="O446" s="1"/>
  <c r="O447" s="1"/>
  <c r="O449" s="1"/>
  <c r="O450" s="1"/>
  <c r="O451" s="1"/>
  <c r="O452" s="1"/>
  <c r="O454" s="1"/>
  <c r="O455" s="1"/>
  <c r="O456" s="1"/>
  <c r="O457" s="1"/>
  <c r="O459" s="1"/>
  <c r="O460" s="1"/>
  <c r="O461" s="1"/>
  <c r="O462" s="1"/>
  <c r="O464" s="1"/>
  <c r="O465" s="1"/>
  <c r="O466" s="1"/>
  <c r="O467" s="1"/>
  <c r="O469" s="1"/>
  <c r="O470" s="1"/>
  <c r="O471" s="1"/>
  <c r="O472" s="1"/>
  <c r="O474" s="1"/>
  <c r="O475" s="1"/>
  <c r="O476" s="1"/>
  <c r="O477" s="1"/>
  <c r="O479" s="1"/>
  <c r="O480" s="1"/>
  <c r="O481" s="1"/>
  <c r="O482" s="1"/>
  <c r="O484" s="1"/>
  <c r="O485" s="1"/>
  <c r="O486" s="1"/>
  <c r="O487" s="1"/>
  <c r="O489" s="1"/>
  <c r="O490" s="1"/>
  <c r="O491" s="1"/>
  <c r="O492" s="1"/>
  <c r="O494" s="1"/>
  <c r="O495" s="1"/>
  <c r="O496" s="1"/>
  <c r="O497" s="1"/>
  <c r="O499" s="1"/>
  <c r="O500" s="1"/>
  <c r="O501" s="1"/>
  <c r="O502" s="1"/>
  <c r="O504" s="1"/>
  <c r="O505" s="1"/>
  <c r="O506" s="1"/>
  <c r="O507" s="1"/>
  <c r="O509" s="1"/>
  <c r="O510" s="1"/>
  <c r="O511" s="1"/>
  <c r="O512" s="1"/>
  <c r="O514" s="1"/>
  <c r="O515" s="1"/>
  <c r="O516" s="1"/>
  <c r="O517" s="1"/>
  <c r="O519" s="1"/>
  <c r="O520" s="1"/>
  <c r="O521" s="1"/>
  <c r="O522" s="1"/>
  <c r="O524" s="1"/>
  <c r="O525" s="1"/>
  <c r="O526" s="1"/>
  <c r="O527" s="1"/>
  <c r="O529" s="1"/>
  <c r="O530" s="1"/>
  <c r="O531" s="1"/>
  <c r="O532" s="1"/>
  <c r="O534" s="1"/>
  <c r="O535" s="1"/>
  <c r="O536" s="1"/>
  <c r="O537" s="1"/>
  <c r="O539" s="1"/>
  <c r="O540" s="1"/>
  <c r="O541" s="1"/>
  <c r="O542" s="1"/>
  <c r="O544" s="1"/>
  <c r="O545" s="1"/>
  <c r="O546" s="1"/>
  <c r="O547" s="1"/>
  <c r="O549" s="1"/>
  <c r="O550" s="1"/>
  <c r="O551" s="1"/>
  <c r="O552" s="1"/>
  <c r="O554" s="1"/>
  <c r="O555" s="1"/>
  <c r="O556" s="1"/>
  <c r="O557" s="1"/>
  <c r="O559" s="1"/>
  <c r="O560" s="1"/>
  <c r="O561" s="1"/>
  <c r="O562" s="1"/>
  <c r="O564" s="1"/>
  <c r="O565" s="1"/>
  <c r="O566" s="1"/>
  <c r="O567" s="1"/>
  <c r="O569" s="1"/>
  <c r="O570" s="1"/>
  <c r="O571" s="1"/>
  <c r="O572" s="1"/>
  <c r="O574" s="1"/>
  <c r="O575" s="1"/>
  <c r="O576" s="1"/>
  <c r="O577" s="1"/>
  <c r="O579" s="1"/>
  <c r="O580" s="1"/>
  <c r="O581" s="1"/>
  <c r="O582" s="1"/>
  <c r="O584" s="1"/>
  <c r="O585" s="1"/>
  <c r="O586" s="1"/>
  <c r="O587" s="1"/>
  <c r="O589" s="1"/>
  <c r="O590" s="1"/>
  <c r="O591" s="1"/>
  <c r="O592" s="1"/>
  <c r="O594" s="1"/>
  <c r="O595" s="1"/>
  <c r="O596" s="1"/>
  <c r="O597" s="1"/>
  <c r="O599" s="1"/>
  <c r="O600" s="1"/>
  <c r="O601" s="1"/>
  <c r="O602" s="1"/>
  <c r="O604" s="1"/>
  <c r="O605" s="1"/>
  <c r="O606" s="1"/>
  <c r="O607" s="1"/>
  <c r="O609" s="1"/>
  <c r="O610" s="1"/>
  <c r="O611" s="1"/>
  <c r="O612" s="1"/>
  <c r="O614" s="1"/>
  <c r="O615" s="1"/>
  <c r="O616" s="1"/>
  <c r="O617" s="1"/>
  <c r="O619" s="1"/>
  <c r="O620" s="1"/>
  <c r="O621" s="1"/>
  <c r="O622" s="1"/>
  <c r="O624" s="1"/>
  <c r="O625" s="1"/>
  <c r="O626" s="1"/>
  <c r="O627" s="1"/>
  <c r="O629" s="1"/>
  <c r="O630" s="1"/>
  <c r="O631" s="1"/>
  <c r="O632" s="1"/>
  <c r="O634" s="1"/>
  <c r="O635" s="1"/>
  <c r="O636" s="1"/>
  <c r="O637" s="1"/>
  <c r="O639" s="1"/>
  <c r="O640" s="1"/>
  <c r="O641" s="1"/>
  <c r="O642" s="1"/>
  <c r="O644" s="1"/>
  <c r="O645" s="1"/>
  <c r="O646" s="1"/>
  <c r="O647" s="1"/>
  <c r="O649" s="1"/>
  <c r="O650" s="1"/>
  <c r="O651" s="1"/>
  <c r="O652" s="1"/>
  <c r="O654" s="1"/>
  <c r="O655" s="1"/>
  <c r="O656" s="1"/>
  <c r="O657" s="1"/>
  <c r="O659" s="1"/>
  <c r="O660" s="1"/>
  <c r="O661" s="1"/>
  <c r="O662" s="1"/>
  <c r="O664" s="1"/>
  <c r="O665" s="1"/>
  <c r="O666" s="1"/>
  <c r="O667" s="1"/>
  <c r="O669" s="1"/>
  <c r="O670" s="1"/>
  <c r="O671" s="1"/>
  <c r="O672" s="1"/>
  <c r="Q26" i="6" l="1"/>
  <c r="R26"/>
  <c r="P26"/>
  <c r="O27"/>
  <c r="Q145" i="5"/>
  <c r="P145"/>
  <c r="O146"/>
  <c r="Q25" i="1"/>
  <c r="R27" i="6" l="1"/>
  <c r="Q27"/>
  <c r="P27"/>
  <c r="O29"/>
  <c r="Q146" i="5"/>
  <c r="P146"/>
  <c r="O147"/>
  <c r="Q26" i="1"/>
  <c r="Q29" i="6" l="1"/>
  <c r="R29"/>
  <c r="P29"/>
  <c r="O30"/>
  <c r="Q147" i="5"/>
  <c r="P147"/>
  <c r="O149"/>
  <c r="Q27" i="1"/>
  <c r="Q30" i="6" l="1"/>
  <c r="R30"/>
  <c r="P30"/>
  <c r="O31"/>
  <c r="Q149" i="5"/>
  <c r="P149"/>
  <c r="O150"/>
  <c r="Q31" i="1"/>
  <c r="Q29"/>
  <c r="Q30"/>
  <c r="R31" i="6" l="1"/>
  <c r="Q31"/>
  <c r="P31"/>
  <c r="O33"/>
  <c r="Q150" i="5"/>
  <c r="P150"/>
  <c r="O151"/>
  <c r="Q34" i="1"/>
  <c r="R33" i="6" l="1"/>
  <c r="Q33"/>
  <c r="P33"/>
  <c r="O34"/>
  <c r="Q151" i="5"/>
  <c r="P151"/>
  <c r="O153"/>
  <c r="Q33" i="1"/>
  <c r="Q35"/>
  <c r="R34" i="6" l="1"/>
  <c r="Q34"/>
  <c r="P34"/>
  <c r="O35"/>
  <c r="Q153" i="5"/>
  <c r="P153"/>
  <c r="O154"/>
  <c r="Q37" i="1"/>
  <c r="Q38"/>
  <c r="Q35" i="6" l="1"/>
  <c r="R35"/>
  <c r="P35"/>
  <c r="O37"/>
  <c r="Q154" i="5"/>
  <c r="P154"/>
  <c r="O155"/>
  <c r="Q39" i="1"/>
  <c r="R37" i="6" l="1"/>
  <c r="Q37"/>
  <c r="P37"/>
  <c r="O38"/>
  <c r="Q155" i="5"/>
  <c r="P155"/>
  <c r="O157"/>
  <c r="Q42" i="1"/>
  <c r="R38" i="6" l="1"/>
  <c r="Q38"/>
  <c r="P38"/>
  <c r="O39"/>
  <c r="Q157" i="5"/>
  <c r="P157"/>
  <c r="O158"/>
  <c r="Q43" i="1"/>
  <c r="Q41"/>
  <c r="R39" i="6" l="1"/>
  <c r="Q39"/>
  <c r="P39"/>
  <c r="O41"/>
  <c r="Q158" i="5"/>
  <c r="P158"/>
  <c r="O159"/>
  <c r="Q46" i="1"/>
  <c r="Q47"/>
  <c r="Q45"/>
  <c r="Q41" i="6" l="1"/>
  <c r="R41"/>
  <c r="P41"/>
  <c r="O42"/>
  <c r="Q159" i="5"/>
  <c r="P159"/>
  <c r="O161"/>
  <c r="Q49" i="1"/>
  <c r="Q51"/>
  <c r="Q50"/>
  <c r="Q42" i="6" l="1"/>
  <c r="R42"/>
  <c r="P42"/>
  <c r="O43"/>
  <c r="Q161" i="5"/>
  <c r="P161"/>
  <c r="O162"/>
  <c r="Q53" i="1"/>
  <c r="R43" i="6" l="1"/>
  <c r="Q43"/>
  <c r="P43"/>
  <c r="O45"/>
  <c r="Q162" i="5"/>
  <c r="P162"/>
  <c r="O163"/>
  <c r="Q54" i="1"/>
  <c r="Q45" i="6" l="1"/>
  <c r="R45"/>
  <c r="P45"/>
  <c r="O46"/>
  <c r="Q163" i="5"/>
  <c r="P163"/>
  <c r="O165"/>
  <c r="Q55" i="1"/>
  <c r="Q46" i="6" l="1"/>
  <c r="R46"/>
  <c r="P46"/>
  <c r="O47"/>
  <c r="Q165" i="5"/>
  <c r="P165"/>
  <c r="O166"/>
  <c r="Q57" i="1"/>
  <c r="R47" i="6" l="1"/>
  <c r="Q47"/>
  <c r="P47"/>
  <c r="O49"/>
  <c r="Q166" i="5"/>
  <c r="P166"/>
  <c r="O167"/>
  <c r="Q58" i="1"/>
  <c r="R49" i="6" l="1"/>
  <c r="Q49"/>
  <c r="P49"/>
  <c r="O50"/>
  <c r="Q167" i="5"/>
  <c r="P167"/>
  <c r="O169"/>
  <c r="Q59" i="1"/>
  <c r="R50" i="6" l="1"/>
  <c r="Q50"/>
  <c r="P50"/>
  <c r="O51"/>
  <c r="Q169" i="5"/>
  <c r="P169"/>
  <c r="O170"/>
  <c r="Q61" i="1"/>
  <c r="Q51" i="6" l="1"/>
  <c r="R51"/>
  <c r="P51"/>
  <c r="O53"/>
  <c r="Q170" i="5"/>
  <c r="P170"/>
  <c r="O171"/>
  <c r="Q62" i="1"/>
  <c r="R53" i="6" l="1"/>
  <c r="Q53"/>
  <c r="P53"/>
  <c r="O54"/>
  <c r="Q171" i="5"/>
  <c r="P171"/>
  <c r="O173"/>
  <c r="Q63" i="1"/>
  <c r="R54" i="6" l="1"/>
  <c r="Q54"/>
  <c r="P54"/>
  <c r="O55"/>
  <c r="Q173" i="5"/>
  <c r="P173"/>
  <c r="O174"/>
  <c r="Q65" i="1"/>
  <c r="R55" i="6" l="1"/>
  <c r="Q55"/>
  <c r="P55"/>
  <c r="O57"/>
  <c r="Q174" i="5"/>
  <c r="P174"/>
  <c r="O175"/>
  <c r="Q66" i="1"/>
  <c r="Q57" i="6" l="1"/>
  <c r="R57"/>
  <c r="P57"/>
  <c r="O58"/>
  <c r="Q175" i="5"/>
  <c r="P175"/>
  <c r="O177"/>
  <c r="Q67" i="1"/>
  <c r="Q58" i="6" l="1"/>
  <c r="R58"/>
  <c r="P58"/>
  <c r="O59"/>
  <c r="Q177" i="5"/>
  <c r="P177"/>
  <c r="O178"/>
  <c r="Q69" i="1"/>
  <c r="R59" i="6" l="1"/>
  <c r="Q59"/>
  <c r="P59"/>
  <c r="O61"/>
  <c r="Q178" i="5"/>
  <c r="P178"/>
  <c r="O179"/>
  <c r="Q70" i="1"/>
  <c r="Q61" i="6" l="1"/>
  <c r="R61"/>
  <c r="P61"/>
  <c r="O62"/>
  <c r="Q179" i="5"/>
  <c r="P179"/>
  <c r="O181"/>
  <c r="Q71" i="1"/>
  <c r="Q62" i="6" l="1"/>
  <c r="R62"/>
  <c r="P62"/>
  <c r="O63"/>
  <c r="Q181" i="5"/>
  <c r="P181"/>
  <c r="O182"/>
  <c r="Q73" i="1"/>
  <c r="R63" i="6" l="1"/>
  <c r="Q63"/>
  <c r="P63"/>
  <c r="O65"/>
  <c r="Q182" i="5"/>
  <c r="P182"/>
  <c r="O183"/>
  <c r="Q74" i="1"/>
  <c r="R65" i="6" l="1"/>
  <c r="Q65"/>
  <c r="P65"/>
  <c r="O66"/>
  <c r="Q183" i="5"/>
  <c r="P183"/>
  <c r="O185"/>
  <c r="Q75" i="1"/>
  <c r="R66" i="6" l="1"/>
  <c r="Q66"/>
  <c r="P66"/>
  <c r="O67"/>
  <c r="Q185" i="5"/>
  <c r="P185"/>
  <c r="O186"/>
  <c r="Q77" i="1"/>
  <c r="Q67" i="6" l="1"/>
  <c r="R67"/>
  <c r="P67"/>
  <c r="O69"/>
  <c r="Q186" i="5"/>
  <c r="P186"/>
  <c r="O187"/>
  <c r="Q78" i="1"/>
  <c r="R69" i="6" l="1"/>
  <c r="Q69"/>
  <c r="P69"/>
  <c r="O70"/>
  <c r="Q187" i="5"/>
  <c r="P187"/>
  <c r="O189"/>
  <c r="Q79" i="1"/>
  <c r="R70" i="6" l="1"/>
  <c r="Q70"/>
  <c r="P70"/>
  <c r="O71"/>
  <c r="Q189" i="5"/>
  <c r="P189"/>
  <c r="O190"/>
  <c r="Q81" i="1"/>
  <c r="R71" i="6" l="1"/>
  <c r="Q71"/>
  <c r="P71"/>
  <c r="O73"/>
  <c r="Q190" i="5"/>
  <c r="P190"/>
  <c r="O191"/>
  <c r="Q82" i="1"/>
  <c r="Q73" i="6" l="1"/>
  <c r="R73"/>
  <c r="P73"/>
  <c r="O74"/>
  <c r="Q191" i="5"/>
  <c r="P191"/>
  <c r="O193"/>
  <c r="Q83" i="1"/>
  <c r="Q74" i="6" l="1"/>
  <c r="R74"/>
  <c r="P74"/>
  <c r="O75"/>
  <c r="Q193" i="5"/>
  <c r="P193"/>
  <c r="O194"/>
  <c r="Q85" i="1"/>
  <c r="R75" i="6" l="1"/>
  <c r="Q75"/>
  <c r="P75"/>
  <c r="O77"/>
  <c r="Q194" i="5"/>
  <c r="P194"/>
  <c r="O195"/>
  <c r="Q87" i="1"/>
  <c r="Q77" i="6" l="1"/>
  <c r="R77"/>
  <c r="P77"/>
  <c r="O78"/>
  <c r="Q195" i="5"/>
  <c r="P195"/>
  <c r="O197"/>
  <c r="Q86" i="1"/>
  <c r="Q89"/>
  <c r="Q78" i="6" l="1"/>
  <c r="R78"/>
  <c r="P78"/>
  <c r="O79"/>
  <c r="Q197" i="5"/>
  <c r="P197"/>
  <c r="O198"/>
  <c r="Q90" i="1"/>
  <c r="R79" i="6" l="1"/>
  <c r="Q79"/>
  <c r="P79"/>
  <c r="O81"/>
  <c r="Q198" i="5"/>
  <c r="P198"/>
  <c r="O199"/>
  <c r="Q91" i="1"/>
  <c r="R81" i="6" l="1"/>
  <c r="Q81"/>
  <c r="P81"/>
  <c r="O82"/>
  <c r="Q199" i="5"/>
  <c r="P199"/>
  <c r="O201"/>
  <c r="Q93" i="1"/>
  <c r="R82" i="6" l="1"/>
  <c r="Q82"/>
  <c r="P82"/>
  <c r="O83"/>
  <c r="Q201" i="5"/>
  <c r="P201"/>
  <c r="O202"/>
  <c r="Q94" i="1"/>
  <c r="Q83" i="6" l="1"/>
  <c r="R83"/>
  <c r="P83"/>
  <c r="O85"/>
  <c r="Q202" i="5"/>
  <c r="P202"/>
  <c r="O203"/>
  <c r="Q95" i="1"/>
  <c r="R85" i="6" l="1"/>
  <c r="Q85"/>
  <c r="P85"/>
  <c r="O86"/>
  <c r="Q203" i="5"/>
  <c r="P203"/>
  <c r="O205"/>
  <c r="Q97" i="1"/>
  <c r="R86" i="6" l="1"/>
  <c r="Q86"/>
  <c r="P86"/>
  <c r="O87"/>
  <c r="Q205" i="5"/>
  <c r="P205"/>
  <c r="O206"/>
  <c r="Q98" i="1"/>
  <c r="R87" i="6" l="1"/>
  <c r="Q87"/>
  <c r="P87"/>
  <c r="O89"/>
  <c r="Q206" i="5"/>
  <c r="P206"/>
  <c r="O207"/>
  <c r="Q99" i="1"/>
  <c r="Q89" i="6" l="1"/>
  <c r="R89"/>
  <c r="P89"/>
  <c r="O90"/>
  <c r="Q207" i="5"/>
  <c r="P207"/>
  <c r="O209"/>
  <c r="Q101" i="1"/>
  <c r="Q90" i="6" l="1"/>
  <c r="R90"/>
  <c r="P90"/>
  <c r="O91"/>
  <c r="Q209" i="5"/>
  <c r="P209"/>
  <c r="O210"/>
  <c r="Q102" i="1"/>
  <c r="R91" i="6" l="1"/>
  <c r="Q91"/>
  <c r="P91"/>
  <c r="O93"/>
  <c r="Q210" i="5"/>
  <c r="P210"/>
  <c r="O211"/>
  <c r="Q103" i="1"/>
  <c r="Q93" i="6" l="1"/>
  <c r="R93"/>
  <c r="P93"/>
  <c r="O94"/>
  <c r="Q211" i="5"/>
  <c r="P211"/>
  <c r="O213"/>
  <c r="Q105" i="1"/>
  <c r="Q106"/>
  <c r="Q94" i="6" l="1"/>
  <c r="R94"/>
  <c r="P94"/>
  <c r="O95"/>
  <c r="Q213" i="5"/>
  <c r="P213"/>
  <c r="O214"/>
  <c r="Q107" i="1"/>
  <c r="R95" i="6" l="1"/>
  <c r="Q95"/>
  <c r="P95"/>
  <c r="O97"/>
  <c r="Q214" i="5"/>
  <c r="P214"/>
  <c r="O215"/>
  <c r="Q109" i="1"/>
  <c r="R97" i="6" l="1"/>
  <c r="Q97"/>
  <c r="P97"/>
  <c r="O98"/>
  <c r="Q215" i="5"/>
  <c r="P215"/>
  <c r="O217"/>
  <c r="Q110" i="1"/>
  <c r="R98" i="6" l="1"/>
  <c r="Q98"/>
  <c r="P98"/>
  <c r="O99"/>
  <c r="Q217" i="5"/>
  <c r="P217"/>
  <c r="O218"/>
  <c r="Q111" i="1"/>
  <c r="Q99" i="6" l="1"/>
  <c r="R99"/>
  <c r="P99"/>
  <c r="O101"/>
  <c r="Q218" i="5"/>
  <c r="P218"/>
  <c r="O219"/>
  <c r="Q113" i="1"/>
  <c r="R101" i="6" l="1"/>
  <c r="Q101"/>
  <c r="P101"/>
  <c r="O102"/>
  <c r="Q219" i="5"/>
  <c r="P219"/>
  <c r="O221"/>
  <c r="Q114" i="1"/>
  <c r="R102" i="6" l="1"/>
  <c r="Q102"/>
  <c r="P102"/>
  <c r="O103"/>
  <c r="Q221" i="5"/>
  <c r="P221"/>
  <c r="O222"/>
  <c r="Q115" i="1"/>
  <c r="R103" i="6" l="1"/>
  <c r="Q103"/>
  <c r="P103"/>
  <c r="O105"/>
  <c r="Q222" i="5"/>
  <c r="P222"/>
  <c r="O223"/>
  <c r="Q117" i="1"/>
  <c r="R105" i="6" l="1"/>
  <c r="P105"/>
  <c r="Q105"/>
  <c r="O106"/>
  <c r="Q223" i="5"/>
  <c r="P223"/>
  <c r="O225"/>
  <c r="Q118" i="1"/>
  <c r="P106" i="6" l="1"/>
  <c r="Q106"/>
  <c r="R106"/>
  <c r="O107"/>
  <c r="Q225" i="5"/>
  <c r="P225"/>
  <c r="O226"/>
  <c r="Q119" i="1"/>
  <c r="Q107" i="6" l="1"/>
  <c r="R107"/>
  <c r="P107"/>
  <c r="O109"/>
  <c r="Q226" i="5"/>
  <c r="P226"/>
  <c r="O227"/>
  <c r="Q121" i="1"/>
  <c r="R109" i="6" l="1"/>
  <c r="Q109"/>
  <c r="P109"/>
  <c r="O110"/>
  <c r="Q227" i="5"/>
  <c r="P227"/>
  <c r="O229"/>
  <c r="Q122" i="1"/>
  <c r="Q110" i="6" l="1"/>
  <c r="P110"/>
  <c r="R110"/>
  <c r="O111"/>
  <c r="Q229" i="5"/>
  <c r="P229"/>
  <c r="O230"/>
  <c r="Q123" i="1"/>
  <c r="Q111" i="6" l="1"/>
  <c r="R111"/>
  <c r="P111"/>
  <c r="O113"/>
  <c r="Q230" i="5"/>
  <c r="P230"/>
  <c r="O231"/>
  <c r="Q125" i="1"/>
  <c r="Q113" i="6" l="1"/>
  <c r="R113"/>
  <c r="P113"/>
  <c r="O114"/>
  <c r="Q231" i="5"/>
  <c r="P231"/>
  <c r="O233"/>
  <c r="Q126" i="1"/>
  <c r="Q114" i="6" l="1"/>
  <c r="P114"/>
  <c r="R114"/>
  <c r="O115"/>
  <c r="Q233" i="5"/>
  <c r="P233"/>
  <c r="O234"/>
  <c r="Q127" i="1"/>
  <c r="R115" i="6" l="1"/>
  <c r="P115"/>
  <c r="Q115"/>
  <c r="O117"/>
  <c r="Q234" i="5"/>
  <c r="P234"/>
  <c r="O235"/>
  <c r="Q129" i="1"/>
  <c r="Q117" i="6" l="1"/>
  <c r="R117"/>
  <c r="P117"/>
  <c r="O118"/>
  <c r="Q235" i="5"/>
  <c r="P235"/>
  <c r="O237"/>
  <c r="Q130" i="1"/>
  <c r="Q118" i="6" l="1"/>
  <c r="P118"/>
  <c r="R118"/>
  <c r="O119"/>
  <c r="Q237" i="5"/>
  <c r="P237"/>
  <c r="O238"/>
  <c r="Q131" i="1"/>
  <c r="R119" i="6" l="1"/>
  <c r="Q119"/>
  <c r="P119"/>
  <c r="O121"/>
  <c r="Q238" i="5"/>
  <c r="P238"/>
  <c r="O239"/>
  <c r="Q133" i="1"/>
  <c r="R121" i="6" l="1"/>
  <c r="P121"/>
  <c r="Q121"/>
  <c r="O122"/>
  <c r="Q239" i="5"/>
  <c r="P239"/>
  <c r="O241"/>
  <c r="Q134" i="1"/>
  <c r="P122" i="6" l="1"/>
  <c r="Q122"/>
  <c r="R122"/>
  <c r="O123"/>
  <c r="Q241" i="5"/>
  <c r="P241"/>
  <c r="O242"/>
  <c r="Q135" i="1"/>
  <c r="Q123" i="6" l="1"/>
  <c r="R123"/>
  <c r="P123"/>
  <c r="O125"/>
  <c r="Q242" i="5"/>
  <c r="P242"/>
  <c r="O243"/>
  <c r="Q137" i="1"/>
  <c r="Q125" i="6" l="1"/>
  <c r="R125"/>
  <c r="P125"/>
  <c r="O126"/>
  <c r="Q243" i="5"/>
  <c r="P243"/>
  <c r="O245"/>
  <c r="Q138" i="1"/>
  <c r="Q126" i="6" l="1"/>
  <c r="P126"/>
  <c r="R126"/>
  <c r="O127"/>
  <c r="Q245" i="5"/>
  <c r="P245"/>
  <c r="O246"/>
  <c r="Q139" i="1"/>
  <c r="Q127" i="6" l="1"/>
  <c r="R127"/>
  <c r="P127"/>
  <c r="O129"/>
  <c r="Q246" i="5"/>
  <c r="P246"/>
  <c r="O247"/>
  <c r="Q141" i="1"/>
  <c r="Q129" i="6" l="1"/>
  <c r="R129"/>
  <c r="P129"/>
  <c r="O130"/>
  <c r="Q247" i="5"/>
  <c r="P247"/>
  <c r="O249"/>
  <c r="Q142" i="1"/>
  <c r="Q130" i="6" l="1"/>
  <c r="P130"/>
  <c r="R130"/>
  <c r="O131"/>
  <c r="Q249" i="5"/>
  <c r="P249"/>
  <c r="O250"/>
  <c r="Q143" i="1"/>
  <c r="R131" i="6" l="1"/>
  <c r="P131"/>
  <c r="Q131"/>
  <c r="O133"/>
  <c r="Q250" i="5"/>
  <c r="P250"/>
  <c r="O251"/>
  <c r="Q145" i="1"/>
  <c r="Q133" i="6" l="1"/>
  <c r="R133"/>
  <c r="P133"/>
  <c r="O134"/>
  <c r="Q251" i="5"/>
  <c r="P251"/>
  <c r="O253"/>
  <c r="Q146" i="1"/>
  <c r="Q134" i="6" l="1"/>
  <c r="P134"/>
  <c r="R134"/>
  <c r="O135"/>
  <c r="Q253" i="5"/>
  <c r="P253"/>
  <c r="O254"/>
  <c r="Q147" i="1"/>
  <c r="R135" i="6" l="1"/>
  <c r="Q135"/>
  <c r="P135"/>
  <c r="O137"/>
  <c r="Q254" i="5"/>
  <c r="P254"/>
  <c r="O255"/>
  <c r="Q149" i="1"/>
  <c r="R137" i="6" l="1"/>
  <c r="P137"/>
  <c r="Q137"/>
  <c r="O138"/>
  <c r="Q255" i="5"/>
  <c r="P255"/>
  <c r="O257"/>
  <c r="Q150" i="1"/>
  <c r="P138" i="6" l="1"/>
  <c r="Q138"/>
  <c r="R138"/>
  <c r="O139"/>
  <c r="Q257" i="5"/>
  <c r="P257"/>
  <c r="O258"/>
  <c r="Q151" i="1"/>
  <c r="Q139" i="6" l="1"/>
  <c r="R139"/>
  <c r="P139"/>
  <c r="O141"/>
  <c r="Q258" i="5"/>
  <c r="P258"/>
  <c r="O259"/>
  <c r="Q153" i="1"/>
  <c r="R141" i="6" l="1"/>
  <c r="Q141"/>
  <c r="P141"/>
  <c r="O142"/>
  <c r="Q259" i="5"/>
  <c r="P259"/>
  <c r="O261"/>
  <c r="Q154" i="1"/>
  <c r="Q142" i="6" l="1"/>
  <c r="P142"/>
  <c r="R142"/>
  <c r="O143"/>
  <c r="Q261" i="5"/>
  <c r="P261"/>
  <c r="O262"/>
  <c r="Q155" i="1"/>
  <c r="Q143" i="6" l="1"/>
  <c r="R143"/>
  <c r="P143"/>
  <c r="O145"/>
  <c r="Q262" i="5"/>
  <c r="P262"/>
  <c r="O263"/>
  <c r="Q157" i="1"/>
  <c r="Q145" i="6" l="1"/>
  <c r="R145"/>
  <c r="P145"/>
  <c r="O146"/>
  <c r="Q263" i="5"/>
  <c r="P263"/>
  <c r="O265"/>
  <c r="Q158" i="1"/>
  <c r="Q146" i="6" l="1"/>
  <c r="P146"/>
  <c r="R146"/>
  <c r="O147"/>
  <c r="Q265" i="5"/>
  <c r="P265"/>
  <c r="O266"/>
  <c r="Q159" i="1"/>
  <c r="R147" i="6" l="1"/>
  <c r="P147"/>
  <c r="Q147"/>
  <c r="O149"/>
  <c r="Q266" i="5"/>
  <c r="P266"/>
  <c r="O267"/>
  <c r="Q161" i="1"/>
  <c r="Q149" i="6" l="1"/>
  <c r="R149"/>
  <c r="P149"/>
  <c r="O150"/>
  <c r="Q267" i="5"/>
  <c r="P267"/>
  <c r="O269"/>
  <c r="Q162" i="1"/>
  <c r="Q150" i="6" l="1"/>
  <c r="P150"/>
  <c r="R150"/>
  <c r="O151"/>
  <c r="Q269" i="5"/>
  <c r="P269"/>
  <c r="O270"/>
  <c r="Q163" i="1"/>
  <c r="R151" i="6" l="1"/>
  <c r="Q151"/>
  <c r="P151"/>
  <c r="O153"/>
  <c r="Q270" i="5"/>
  <c r="P270"/>
  <c r="O271"/>
  <c r="Q165" i="1"/>
  <c r="R153" i="6" l="1"/>
  <c r="P153"/>
  <c r="Q153"/>
  <c r="O154"/>
  <c r="Q271" i="5"/>
  <c r="P271"/>
  <c r="O273"/>
  <c r="Q166" i="1"/>
  <c r="P154" i="6" l="1"/>
  <c r="Q154"/>
  <c r="R154"/>
  <c r="O155"/>
  <c r="Q273" i="5"/>
  <c r="P273"/>
  <c r="O274"/>
  <c r="Q167" i="1"/>
  <c r="Q155" i="6" l="1"/>
  <c r="R155"/>
  <c r="P155"/>
  <c r="O157"/>
  <c r="Q274" i="5"/>
  <c r="P274"/>
  <c r="O275"/>
  <c r="Q169" i="1"/>
  <c r="Q157" i="6" l="1"/>
  <c r="R157"/>
  <c r="P157"/>
  <c r="O158"/>
  <c r="Q275" i="5"/>
  <c r="P275"/>
  <c r="O277"/>
  <c r="Q170" i="1"/>
  <c r="Q158" i="6" l="1"/>
  <c r="P158"/>
  <c r="R158"/>
  <c r="O159"/>
  <c r="Q277" i="5"/>
  <c r="P277"/>
  <c r="O278"/>
  <c r="Q171" i="1"/>
  <c r="Q159" i="6" l="1"/>
  <c r="R159"/>
  <c r="P159"/>
  <c r="O161"/>
  <c r="Q278" i="5"/>
  <c r="P278"/>
  <c r="O279"/>
  <c r="Q173" i="1"/>
  <c r="Q161" i="6" l="1"/>
  <c r="R161"/>
  <c r="P161"/>
  <c r="O162"/>
  <c r="Q279" i="5"/>
  <c r="P279"/>
  <c r="O281"/>
  <c r="Q174" i="1"/>
  <c r="Q162" i="6" l="1"/>
  <c r="P162"/>
  <c r="R162"/>
  <c r="O163"/>
  <c r="Q281" i="5"/>
  <c r="P281"/>
  <c r="O282"/>
  <c r="Q175" i="1"/>
  <c r="Q163" i="6" l="1"/>
  <c r="P163"/>
  <c r="R163"/>
  <c r="O165"/>
  <c r="Q282" i="5"/>
  <c r="P282"/>
  <c r="O283"/>
  <c r="Q177" i="1"/>
  <c r="Q165" i="6" l="1"/>
  <c r="R165"/>
  <c r="P165"/>
  <c r="O166"/>
  <c r="Q283" i="5"/>
  <c r="P283"/>
  <c r="O284"/>
  <c r="Q178" i="1"/>
  <c r="Q166" i="6" l="1"/>
  <c r="R166"/>
  <c r="P166"/>
  <c r="O167"/>
  <c r="Q284" i="5"/>
  <c r="P284"/>
  <c r="O285"/>
  <c r="Q179" i="1"/>
  <c r="Q167" i="6" l="1"/>
  <c r="P167"/>
  <c r="R167"/>
  <c r="O169"/>
  <c r="Q285" i="5"/>
  <c r="P285"/>
  <c r="O286"/>
  <c r="Q181" i="1"/>
  <c r="Q169" i="6" l="1"/>
  <c r="R169"/>
  <c r="P169"/>
  <c r="O170"/>
  <c r="Q286" i="5"/>
  <c r="P286"/>
  <c r="O287"/>
  <c r="Q182" i="1"/>
  <c r="Q170" i="6" l="1"/>
  <c r="R170"/>
  <c r="P170"/>
  <c r="O171"/>
  <c r="Q287" i="5"/>
  <c r="P287"/>
  <c r="O288"/>
  <c r="Q183" i="1"/>
  <c r="Q171" i="6" l="1"/>
  <c r="R171"/>
  <c r="P171"/>
  <c r="O173"/>
  <c r="Q288" i="5"/>
  <c r="P288"/>
  <c r="O289"/>
  <c r="Q185" i="1"/>
  <c r="Q173" i="6" l="1"/>
  <c r="R173"/>
  <c r="P173"/>
  <c r="O174"/>
  <c r="Q289" i="5"/>
  <c r="P289"/>
  <c r="O290"/>
  <c r="Q186" i="1"/>
  <c r="Q174" i="6" l="1"/>
  <c r="P174"/>
  <c r="R174"/>
  <c r="O175"/>
  <c r="Q290" i="5"/>
  <c r="P290"/>
  <c r="O291"/>
  <c r="Q187" i="1"/>
  <c r="Q175" i="6" l="1"/>
  <c r="R175"/>
  <c r="P175"/>
  <c r="O177"/>
  <c r="Q291" i="5"/>
  <c r="P291"/>
  <c r="O292"/>
  <c r="Q189" i="1"/>
  <c r="Q177" i="6" l="1"/>
  <c r="R177"/>
  <c r="P177"/>
  <c r="O178"/>
  <c r="Q292" i="5"/>
  <c r="P292"/>
  <c r="O293"/>
  <c r="Q190" i="1"/>
  <c r="Q178" i="6" l="1"/>
  <c r="P178"/>
  <c r="R178"/>
  <c r="O179"/>
  <c r="Q293" i="5"/>
  <c r="P293"/>
  <c r="O294"/>
  <c r="Q191" i="1"/>
  <c r="Q179" i="6" l="1"/>
  <c r="P179"/>
  <c r="R179"/>
  <c r="O181"/>
  <c r="Q294" i="5"/>
  <c r="P294"/>
  <c r="O295"/>
  <c r="Q193" i="1"/>
  <c r="Q181" i="6" l="1"/>
  <c r="R181"/>
  <c r="P181"/>
  <c r="O182"/>
  <c r="Q295" i="5"/>
  <c r="P295"/>
  <c r="O296"/>
  <c r="Q194" i="1"/>
  <c r="Q182" i="6" l="1"/>
  <c r="P182"/>
  <c r="R182"/>
  <c r="O183"/>
  <c r="Q296" i="5"/>
  <c r="P296"/>
  <c r="O297"/>
  <c r="Q195" i="1"/>
  <c r="Q183" i="6" l="1"/>
  <c r="R183"/>
  <c r="P183"/>
  <c r="O185"/>
  <c r="Q297" i="5"/>
  <c r="P297"/>
  <c r="O298"/>
  <c r="Q197" i="1"/>
  <c r="Q185" i="6" l="1"/>
  <c r="R185"/>
  <c r="P185"/>
  <c r="O186"/>
  <c r="Q298" i="5"/>
  <c r="P298"/>
  <c r="O299"/>
  <c r="Q198" i="1"/>
  <c r="Q186" i="6" l="1"/>
  <c r="P186"/>
  <c r="R186"/>
  <c r="O187"/>
  <c r="Q299" i="5"/>
  <c r="P299"/>
  <c r="O300"/>
  <c r="Q199" i="1"/>
  <c r="Q187" i="6" l="1"/>
  <c r="P187"/>
  <c r="R187"/>
  <c r="O189"/>
  <c r="Q300" i="5"/>
  <c r="P300"/>
  <c r="O301"/>
  <c r="Q201" i="1"/>
  <c r="Q189" i="6" l="1"/>
  <c r="R189"/>
  <c r="P189"/>
  <c r="O190"/>
  <c r="Q301" i="5"/>
  <c r="P301"/>
  <c r="O302"/>
  <c r="Q202" i="1"/>
  <c r="Q190" i="6" l="1"/>
  <c r="P190"/>
  <c r="R190"/>
  <c r="O191"/>
  <c r="Q302" i="5"/>
  <c r="P302"/>
  <c r="O303"/>
  <c r="Q203" i="1"/>
  <c r="Q191" i="6" l="1"/>
  <c r="R191"/>
  <c r="P191"/>
  <c r="O193"/>
  <c r="Q303" i="5"/>
  <c r="P303"/>
  <c r="O304"/>
  <c r="Q205" i="1"/>
  <c r="Q193" i="6" l="1"/>
  <c r="R193"/>
  <c r="P193"/>
  <c r="O194"/>
  <c r="Q304" i="5"/>
  <c r="P304"/>
  <c r="O305"/>
  <c r="Q206" i="1"/>
  <c r="Q194" i="6" l="1"/>
  <c r="R194"/>
  <c r="P194"/>
  <c r="O195"/>
  <c r="Q305" i="5"/>
  <c r="P305"/>
  <c r="O306"/>
  <c r="Q207" i="1"/>
  <c r="Q195" i="6" l="1"/>
  <c r="P195"/>
  <c r="R195"/>
  <c r="O197"/>
  <c r="Q306" i="5"/>
  <c r="P306"/>
  <c r="O307"/>
  <c r="Q209" i="1"/>
  <c r="Q197" i="6" l="1"/>
  <c r="P197"/>
  <c r="R197"/>
  <c r="O198"/>
  <c r="Q307" i="5"/>
  <c r="P307"/>
  <c r="O308"/>
  <c r="Q210" i="1"/>
  <c r="Q198" i="6" l="1"/>
  <c r="R198"/>
  <c r="P198"/>
  <c r="O199"/>
  <c r="Q308" i="5"/>
  <c r="P308"/>
  <c r="O309"/>
  <c r="Q211" i="1"/>
  <c r="Q199" i="6" l="1"/>
  <c r="P199"/>
  <c r="R199"/>
  <c r="O201"/>
  <c r="Q309" i="5"/>
  <c r="P309"/>
  <c r="O310"/>
  <c r="Q213" i="1"/>
  <c r="Q201" i="6" l="1"/>
  <c r="R201"/>
  <c r="P201"/>
  <c r="O202"/>
  <c r="Q310" i="5"/>
  <c r="P310"/>
  <c r="O311"/>
  <c r="Q214" i="1"/>
  <c r="Q202" i="6" l="1"/>
  <c r="R202"/>
  <c r="P202"/>
  <c r="O203"/>
  <c r="Q311" i="5"/>
  <c r="P311"/>
  <c r="O312"/>
  <c r="Q215" i="1"/>
  <c r="Q203" i="6" l="1"/>
  <c r="R203"/>
  <c r="P203"/>
  <c r="O205"/>
  <c r="Q312" i="5"/>
  <c r="P312"/>
  <c r="O313"/>
  <c r="Q217" i="1"/>
  <c r="Q205" i="6" l="1"/>
  <c r="R205"/>
  <c r="P205"/>
  <c r="O206"/>
  <c r="Q313" i="5"/>
  <c r="P313"/>
  <c r="O314"/>
  <c r="Q218" i="1"/>
  <c r="Q206" i="6" l="1"/>
  <c r="P206"/>
  <c r="R206"/>
  <c r="O207"/>
  <c r="Q314" i="5"/>
  <c r="P314"/>
  <c r="O315"/>
  <c r="Q219" i="1"/>
  <c r="Q207" i="6" l="1"/>
  <c r="R207"/>
  <c r="P207"/>
  <c r="O209"/>
  <c r="Q315" i="5"/>
  <c r="P315"/>
  <c r="O316"/>
  <c r="Q221" i="1"/>
  <c r="Q209" i="6" l="1"/>
  <c r="R209"/>
  <c r="P209"/>
  <c r="O210"/>
  <c r="Q316" i="5"/>
  <c r="P316"/>
  <c r="O317"/>
  <c r="Q222" i="1"/>
  <c r="Q210" i="6" l="1"/>
  <c r="P210"/>
  <c r="R210"/>
  <c r="O211"/>
  <c r="Q317" i="5"/>
  <c r="P317"/>
  <c r="O318"/>
  <c r="Q223" i="1"/>
  <c r="Q211" i="6" l="1"/>
  <c r="P211"/>
  <c r="R211"/>
  <c r="O213"/>
  <c r="Q318" i="5"/>
  <c r="P318"/>
  <c r="O319"/>
  <c r="Q225" i="1"/>
  <c r="Q213" i="6" l="1"/>
  <c r="R213"/>
  <c r="P213"/>
  <c r="O214"/>
  <c r="Q319" i="5"/>
  <c r="P319"/>
  <c r="O320"/>
  <c r="Q226" i="1"/>
  <c r="Q214" i="6" l="1"/>
  <c r="P214"/>
  <c r="R214"/>
  <c r="O215"/>
  <c r="Q320" i="5"/>
  <c r="P320"/>
  <c r="O321"/>
  <c r="Q227" i="1"/>
  <c r="Q215" i="6" l="1"/>
  <c r="R215"/>
  <c r="P215"/>
  <c r="O217"/>
  <c r="Q321" i="5"/>
  <c r="P321"/>
  <c r="O322"/>
  <c r="Q229" i="1"/>
  <c r="Q217" i="6" l="1"/>
  <c r="R217"/>
  <c r="P217"/>
  <c r="O218"/>
  <c r="Q322" i="5"/>
  <c r="P322"/>
  <c r="O323"/>
  <c r="Q230" i="1"/>
  <c r="Q218" i="6" l="1"/>
  <c r="P218"/>
  <c r="R218"/>
  <c r="O219"/>
  <c r="Q323" i="5"/>
  <c r="P323"/>
  <c r="O324"/>
  <c r="Q231" i="1"/>
  <c r="Q219" i="6" l="1"/>
  <c r="P219"/>
  <c r="R219"/>
  <c r="O221"/>
  <c r="Q324" i="5"/>
  <c r="P324"/>
  <c r="O325"/>
  <c r="Q233" i="1"/>
  <c r="Q221" i="6" l="1"/>
  <c r="R221"/>
  <c r="P221"/>
  <c r="O222"/>
  <c r="Q325" i="5"/>
  <c r="P325"/>
  <c r="O326"/>
  <c r="Q234" i="1"/>
  <c r="Q222" i="6" l="1"/>
  <c r="P222"/>
  <c r="R222"/>
  <c r="O223"/>
  <c r="Q326" i="5"/>
  <c r="P326"/>
  <c r="O327"/>
  <c r="Q235" i="1"/>
  <c r="Q223" i="6" l="1"/>
  <c r="R223"/>
  <c r="P223"/>
  <c r="O225"/>
  <c r="Q327" i="5"/>
  <c r="P327"/>
  <c r="O328"/>
  <c r="Q237" i="1"/>
  <c r="Q225" i="6" l="1"/>
  <c r="R225"/>
  <c r="P225"/>
  <c r="O226"/>
  <c r="Q328" i="5"/>
  <c r="P328"/>
  <c r="O329"/>
  <c r="Q238" i="1"/>
  <c r="Q226" i="6" l="1"/>
  <c r="R226"/>
  <c r="P226"/>
  <c r="O227"/>
  <c r="Q329" i="5"/>
  <c r="P329"/>
  <c r="O330"/>
  <c r="Q239" i="1"/>
  <c r="Q227" i="6" l="1"/>
  <c r="P227"/>
  <c r="R227"/>
  <c r="O229"/>
  <c r="Q330" i="5"/>
  <c r="P330"/>
  <c r="O331"/>
  <c r="Q241" i="1"/>
  <c r="Q229" i="6" l="1"/>
  <c r="P229"/>
  <c r="R229"/>
  <c r="O230"/>
  <c r="Q331" i="5"/>
  <c r="P331"/>
  <c r="O332"/>
  <c r="Q242" i="1"/>
  <c r="Q230" i="6" l="1"/>
  <c r="R230"/>
  <c r="P230"/>
  <c r="O231"/>
  <c r="Q332" i="5"/>
  <c r="P332"/>
  <c r="O333"/>
  <c r="Q243" i="1"/>
  <c r="Q231" i="6" l="1"/>
  <c r="P231"/>
  <c r="R231"/>
  <c r="O233"/>
  <c r="Q333" i="5"/>
  <c r="P333"/>
  <c r="O334"/>
  <c r="Q245" i="1"/>
  <c r="Q233" i="6" l="1"/>
  <c r="R233"/>
  <c r="P233"/>
  <c r="O234"/>
  <c r="Q334" i="5"/>
  <c r="P334"/>
  <c r="O335"/>
  <c r="Q246" i="1"/>
  <c r="Q234" i="6" l="1"/>
  <c r="R234"/>
  <c r="P234"/>
  <c r="O235"/>
  <c r="Q335" i="5"/>
  <c r="P335"/>
  <c r="O336"/>
  <c r="Q247" i="1"/>
  <c r="Q235" i="6" l="1"/>
  <c r="R235"/>
  <c r="P235"/>
  <c r="O237"/>
  <c r="Q336" i="5"/>
  <c r="P336"/>
  <c r="O337"/>
  <c r="Q249" i="1"/>
  <c r="Q237" i="6" l="1"/>
  <c r="R237"/>
  <c r="P237"/>
  <c r="O238"/>
  <c r="Q337" i="5"/>
  <c r="P337"/>
  <c r="O338"/>
  <c r="Q250" i="1"/>
  <c r="Q238" i="6" l="1"/>
  <c r="R238"/>
  <c r="P238"/>
  <c r="O239"/>
  <c r="Q338" i="5"/>
  <c r="P338"/>
  <c r="O339"/>
  <c r="Q251" i="1"/>
  <c r="Q239" i="6" l="1"/>
  <c r="R239"/>
  <c r="P239"/>
  <c r="O241"/>
  <c r="Q339" i="5"/>
  <c r="P339"/>
  <c r="O340"/>
  <c r="Q253" i="1"/>
  <c r="Q241" i="6" l="1"/>
  <c r="R241"/>
  <c r="P241"/>
  <c r="O242"/>
  <c r="Q340" i="5"/>
  <c r="P340"/>
  <c r="O341"/>
  <c r="Q254" i="1"/>
  <c r="Q242" i="6" l="1"/>
  <c r="P242"/>
  <c r="R242"/>
  <c r="O243"/>
  <c r="Q341" i="5"/>
  <c r="P341"/>
  <c r="O342"/>
  <c r="Q255" i="1"/>
  <c r="Q243" i="6" l="1"/>
  <c r="P243"/>
  <c r="R243"/>
  <c r="O245"/>
  <c r="Q342" i="5"/>
  <c r="P342"/>
  <c r="O343"/>
  <c r="Q257" i="1"/>
  <c r="Q245" i="6" l="1"/>
  <c r="R245"/>
  <c r="P245"/>
  <c r="O246"/>
  <c r="Q343" i="5"/>
  <c r="P343"/>
  <c r="O344"/>
  <c r="Q258" i="1"/>
  <c r="Q246" i="6" l="1"/>
  <c r="P246"/>
  <c r="R246"/>
  <c r="O247"/>
  <c r="Q344" i="5"/>
  <c r="P344"/>
  <c r="O345"/>
  <c r="Q259" i="1"/>
  <c r="Q247" i="6" l="1"/>
  <c r="R247"/>
  <c r="P247"/>
  <c r="O249"/>
  <c r="Q345" i="5"/>
  <c r="P345"/>
  <c r="O346"/>
  <c r="Q261" i="1"/>
  <c r="Q249" i="6" l="1"/>
  <c r="R249"/>
  <c r="P249"/>
  <c r="O250"/>
  <c r="Q346" i="5"/>
  <c r="P346"/>
  <c r="O349"/>
  <c r="Q262" i="1"/>
  <c r="Q250" i="6" l="1"/>
  <c r="P250"/>
  <c r="R250"/>
  <c r="O251"/>
  <c r="Q349" i="5"/>
  <c r="P349"/>
  <c r="O350"/>
  <c r="Q263" i="1"/>
  <c r="Q251" i="6" l="1"/>
  <c r="P251"/>
  <c r="R251"/>
  <c r="O253"/>
  <c r="Q350" i="5"/>
  <c r="P350"/>
  <c r="O351"/>
  <c r="Q265" i="1"/>
  <c r="Q253" i="6" l="1"/>
  <c r="R253"/>
  <c r="P253"/>
  <c r="O254"/>
  <c r="P351" i="5"/>
  <c r="Q351"/>
  <c r="O352"/>
  <c r="Q266" i="1"/>
  <c r="Q254" i="6" l="1"/>
  <c r="R254"/>
  <c r="P254"/>
  <c r="O255"/>
  <c r="P352" i="5"/>
  <c r="Q352"/>
  <c r="O354"/>
  <c r="Q267" i="1"/>
  <c r="Q255" i="6" l="1"/>
  <c r="R255"/>
  <c r="P255"/>
  <c r="O257"/>
  <c r="P354" i="5"/>
  <c r="Q354"/>
  <c r="O355"/>
  <c r="Q269" i="1"/>
  <c r="Q257" i="6" l="1"/>
  <c r="R257"/>
  <c r="P257"/>
  <c r="O258"/>
  <c r="P355" i="5"/>
  <c r="Q355"/>
  <c r="O356"/>
  <c r="Q270" i="1"/>
  <c r="Q258" i="6" l="1"/>
  <c r="R258"/>
  <c r="P258"/>
  <c r="O259"/>
  <c r="P356" i="5"/>
  <c r="Q356"/>
  <c r="O357"/>
  <c r="Q271" i="1"/>
  <c r="Q259" i="6" l="1"/>
  <c r="P259"/>
  <c r="R259"/>
  <c r="O261"/>
  <c r="P357" i="5"/>
  <c r="Q357"/>
  <c r="O359"/>
  <c r="Q273" i="1"/>
  <c r="Q261" i="6" l="1"/>
  <c r="R261"/>
  <c r="P261"/>
  <c r="O262"/>
  <c r="P359" i="5"/>
  <c r="Q359"/>
  <c r="O360"/>
  <c r="Q274" i="1"/>
  <c r="Q262" i="6" l="1"/>
  <c r="R262"/>
  <c r="P262"/>
  <c r="O263"/>
  <c r="P360" i="5"/>
  <c r="Q360"/>
  <c r="O361"/>
  <c r="Q275" i="1"/>
  <c r="Q263" i="6" l="1"/>
  <c r="P263"/>
  <c r="R263"/>
  <c r="O265"/>
  <c r="P361" i="5"/>
  <c r="Q361"/>
  <c r="O362"/>
  <c r="Q277" i="1"/>
  <c r="Q265" i="6" l="1"/>
  <c r="R265"/>
  <c r="P265"/>
  <c r="O266"/>
  <c r="P362" i="5"/>
  <c r="Q362"/>
  <c r="O364"/>
  <c r="Q278" i="1"/>
  <c r="Q266" i="6" l="1"/>
  <c r="P266"/>
  <c r="R266"/>
  <c r="O267"/>
  <c r="P364" i="5"/>
  <c r="Q364"/>
  <c r="O365"/>
  <c r="Q279" i="1"/>
  <c r="Q267" i="6" l="1"/>
  <c r="R267"/>
  <c r="P267"/>
  <c r="O269"/>
  <c r="P365" i="5"/>
  <c r="Q365"/>
  <c r="O366"/>
  <c r="Q281" i="1"/>
  <c r="Q269" i="6" l="1"/>
  <c r="R269"/>
  <c r="P269"/>
  <c r="O270"/>
  <c r="P366" i="5"/>
  <c r="Q366"/>
  <c r="O367"/>
  <c r="Q282" i="1"/>
  <c r="Q270" i="6" l="1"/>
  <c r="P270"/>
  <c r="R270"/>
  <c r="O271"/>
  <c r="P367" i="5"/>
  <c r="Q367"/>
  <c r="O369"/>
  <c r="Q283" i="1"/>
  <c r="Q271" i="6" l="1"/>
  <c r="R271"/>
  <c r="P271"/>
  <c r="O273"/>
  <c r="P369" i="5"/>
  <c r="Q369"/>
  <c r="O370"/>
  <c r="Q284" i="1"/>
  <c r="Q273" i="6" l="1"/>
  <c r="R273"/>
  <c r="P273"/>
  <c r="O274"/>
  <c r="P370" i="5"/>
  <c r="Q370"/>
  <c r="O371"/>
  <c r="Q285" i="1"/>
  <c r="Q274" i="6" l="1"/>
  <c r="R274"/>
  <c r="P274"/>
  <c r="O275"/>
  <c r="P371" i="5"/>
  <c r="Q371"/>
  <c r="O372"/>
  <c r="Q286" i="1"/>
  <c r="Q275" i="6" l="1"/>
  <c r="P275"/>
  <c r="R275"/>
  <c r="O277"/>
  <c r="P372" i="5"/>
  <c r="Q372"/>
  <c r="O374"/>
  <c r="Q287" i="1"/>
  <c r="Q277" i="6" l="1"/>
  <c r="R277"/>
  <c r="P277"/>
  <c r="O278"/>
  <c r="P374" i="5"/>
  <c r="Q374"/>
  <c r="O375"/>
  <c r="Q288" i="1"/>
  <c r="Q278" i="6" l="1"/>
  <c r="R278"/>
  <c r="P278"/>
  <c r="O279"/>
  <c r="P375" i="5"/>
  <c r="Q375"/>
  <c r="O376"/>
  <c r="Q289" i="1"/>
  <c r="Q279" i="6" l="1"/>
  <c r="R279"/>
  <c r="P279"/>
  <c r="O281"/>
  <c r="P376" i="5"/>
  <c r="Q376"/>
  <c r="O377"/>
  <c r="Q290" i="1"/>
  <c r="P281" i="6" l="1"/>
  <c r="Q281"/>
  <c r="R281"/>
  <c r="O282"/>
  <c r="P377" i="5"/>
  <c r="Q377"/>
  <c r="O379"/>
  <c r="Q291" i="1"/>
  <c r="Q282" i="6" l="1"/>
  <c r="R282"/>
  <c r="P282"/>
  <c r="O283"/>
  <c r="P379" i="5"/>
  <c r="Q379"/>
  <c r="O380"/>
  <c r="Q292" i="1"/>
  <c r="R283" i="6" l="1"/>
  <c r="Q283"/>
  <c r="P283"/>
  <c r="O284"/>
  <c r="P380" i="5"/>
  <c r="Q380"/>
  <c r="O381"/>
  <c r="Q293" i="1"/>
  <c r="Q284" i="6" l="1"/>
  <c r="R284"/>
  <c r="P284"/>
  <c r="O285"/>
  <c r="P381" i="5"/>
  <c r="Q381"/>
  <c r="O382"/>
  <c r="Q294" i="1"/>
  <c r="P285" i="6" l="1"/>
  <c r="Q285"/>
  <c r="R285"/>
  <c r="O286"/>
  <c r="P382" i="5"/>
  <c r="Q382"/>
  <c r="O384"/>
  <c r="Q295" i="1"/>
  <c r="Q286" i="6" l="1"/>
  <c r="R286"/>
  <c r="P286"/>
  <c r="O287"/>
  <c r="P384" i="5"/>
  <c r="Q384"/>
  <c r="O385"/>
  <c r="Q296" i="1"/>
  <c r="R287" i="6" l="1"/>
  <c r="Q287"/>
  <c r="P287"/>
  <c r="O288"/>
  <c r="P385" i="5"/>
  <c r="Q385"/>
  <c r="O386"/>
  <c r="Q297" i="1"/>
  <c r="Q288" i="6" l="1"/>
  <c r="R288"/>
  <c r="P288"/>
  <c r="O289"/>
  <c r="P386" i="5"/>
  <c r="Q386"/>
  <c r="O387"/>
  <c r="Q298" i="1"/>
  <c r="P289" i="6" l="1"/>
  <c r="Q289"/>
  <c r="R289"/>
  <c r="O290"/>
  <c r="P387" i="5"/>
  <c r="Q387"/>
  <c r="O389"/>
  <c r="Q299" i="1"/>
  <c r="Q290" i="6" l="1"/>
  <c r="R290"/>
  <c r="P290"/>
  <c r="O291"/>
  <c r="P389" i="5"/>
  <c r="Q389"/>
  <c r="O390"/>
  <c r="Q300" i="1"/>
  <c r="R291" i="6" l="1"/>
  <c r="Q291"/>
  <c r="P291"/>
  <c r="O292"/>
  <c r="P390" i="5"/>
  <c r="Q390"/>
  <c r="O391"/>
  <c r="Q301" i="1"/>
  <c r="Q292" i="6" l="1"/>
  <c r="R292"/>
  <c r="P292"/>
  <c r="O293"/>
  <c r="P391" i="5"/>
  <c r="Q391"/>
  <c r="O392"/>
  <c r="Q302" i="1"/>
  <c r="P293" i="6" l="1"/>
  <c r="Q293"/>
  <c r="R293"/>
  <c r="O294"/>
  <c r="P392" i="5"/>
  <c r="Q392"/>
  <c r="O394"/>
  <c r="Q303" i="1"/>
  <c r="Q294" i="6" l="1"/>
  <c r="R294"/>
  <c r="P294"/>
  <c r="O295"/>
  <c r="P394" i="5"/>
  <c r="Q394"/>
  <c r="O395"/>
  <c r="Q304" i="1"/>
  <c r="R295" i="6" l="1"/>
  <c r="Q295"/>
  <c r="P295"/>
  <c r="O296"/>
  <c r="P395" i="5"/>
  <c r="Q395"/>
  <c r="O396"/>
  <c r="Q305" i="1"/>
  <c r="Q296" i="6" l="1"/>
  <c r="R296"/>
  <c r="P296"/>
  <c r="O297"/>
  <c r="P396" i="5"/>
  <c r="Q396"/>
  <c r="O397"/>
  <c r="Q306" i="1"/>
  <c r="P297" i="6" l="1"/>
  <c r="Q297"/>
  <c r="R297"/>
  <c r="O298"/>
  <c r="P397" i="5"/>
  <c r="Q397"/>
  <c r="O399"/>
  <c r="Q307" i="1"/>
  <c r="Q298" i="6" l="1"/>
  <c r="R298"/>
  <c r="P298"/>
  <c r="O299"/>
  <c r="P399" i="5"/>
  <c r="Q399"/>
  <c r="O400"/>
  <c r="Q308" i="1"/>
  <c r="R299" i="6" l="1"/>
  <c r="Q299"/>
  <c r="P299"/>
  <c r="O300"/>
  <c r="P400" i="5"/>
  <c r="Q400"/>
  <c r="O401"/>
  <c r="Q309" i="1"/>
  <c r="Q300" i="6" l="1"/>
  <c r="R300"/>
  <c r="P300"/>
  <c r="O301"/>
  <c r="P401" i="5"/>
  <c r="Q401"/>
  <c r="O402"/>
  <c r="Q310" i="1"/>
  <c r="P301" i="6" l="1"/>
  <c r="Q301"/>
  <c r="R301"/>
  <c r="O302"/>
  <c r="P402" i="5"/>
  <c r="Q402"/>
  <c r="O404"/>
  <c r="Q311" i="1"/>
  <c r="Q302" i="6" l="1"/>
  <c r="R302"/>
  <c r="P302"/>
  <c r="O303"/>
  <c r="P404" i="5"/>
  <c r="Q404"/>
  <c r="O405"/>
  <c r="Q312" i="1"/>
  <c r="R303" i="6" l="1"/>
  <c r="Q303"/>
  <c r="P303"/>
  <c r="O304"/>
  <c r="P405" i="5"/>
  <c r="Q405"/>
  <c r="O406"/>
  <c r="Q313" i="1"/>
  <c r="Q304" i="6" l="1"/>
  <c r="R304"/>
  <c r="P304"/>
  <c r="O305"/>
  <c r="P406" i="5"/>
  <c r="Q406"/>
  <c r="O407"/>
  <c r="Q314" i="1"/>
  <c r="P305" i="6" l="1"/>
  <c r="Q305"/>
  <c r="R305"/>
  <c r="O306"/>
  <c r="P407" i="5"/>
  <c r="Q407"/>
  <c r="O409"/>
  <c r="Q315" i="1"/>
  <c r="Q306" i="6" l="1"/>
  <c r="R306"/>
  <c r="P306"/>
  <c r="O307"/>
  <c r="P409" i="5"/>
  <c r="Q409"/>
  <c r="O410"/>
  <c r="Q316" i="1"/>
  <c r="R307" i="6" l="1"/>
  <c r="Q307"/>
  <c r="P307"/>
  <c r="O308"/>
  <c r="P410" i="5"/>
  <c r="Q410"/>
  <c r="O411"/>
  <c r="Q317" i="1"/>
  <c r="Q308" i="6" l="1"/>
  <c r="R308"/>
  <c r="P308"/>
  <c r="O309"/>
  <c r="P411" i="5"/>
  <c r="Q411"/>
  <c r="O412"/>
  <c r="Q318" i="1"/>
  <c r="P309" i="6" l="1"/>
  <c r="Q309"/>
  <c r="R309"/>
  <c r="O310"/>
  <c r="P412" i="5"/>
  <c r="Q412"/>
  <c r="O414"/>
  <c r="Q319" i="1"/>
  <c r="Q310" i="6" l="1"/>
  <c r="R310"/>
  <c r="P310"/>
  <c r="O311"/>
  <c r="P414" i="5"/>
  <c r="Q414"/>
  <c r="O415"/>
  <c r="Q320" i="1"/>
  <c r="R311" i="6" l="1"/>
  <c r="Q311"/>
  <c r="P311"/>
  <c r="O312"/>
  <c r="P415" i="5"/>
  <c r="Q415"/>
  <c r="O416"/>
  <c r="Q321" i="1"/>
  <c r="Q312" i="6" l="1"/>
  <c r="R312"/>
  <c r="P312"/>
  <c r="O313"/>
  <c r="P416" i="5"/>
  <c r="Q416"/>
  <c r="O417"/>
  <c r="Q322" i="1"/>
  <c r="P313" i="6" l="1"/>
  <c r="Q313"/>
  <c r="R313"/>
  <c r="O314"/>
  <c r="P417" i="5"/>
  <c r="Q417"/>
  <c r="O419"/>
  <c r="Q323" i="1"/>
  <c r="Q314" i="6" l="1"/>
  <c r="R314"/>
  <c r="P314"/>
  <c r="O315"/>
  <c r="P419" i="5"/>
  <c r="Q419"/>
  <c r="O420"/>
  <c r="Q324" i="1"/>
  <c r="R315" i="6" l="1"/>
  <c r="Q315"/>
  <c r="P315"/>
  <c r="O316"/>
  <c r="P420" i="5"/>
  <c r="Q420"/>
  <c r="O421"/>
  <c r="Q325" i="1"/>
  <c r="Q316" i="6" l="1"/>
  <c r="R316"/>
  <c r="P316"/>
  <c r="O317"/>
  <c r="P421" i="5"/>
  <c r="Q421"/>
  <c r="O422"/>
  <c r="Q326" i="1"/>
  <c r="P317" i="6" l="1"/>
  <c r="Q317"/>
  <c r="R317"/>
  <c r="O318"/>
  <c r="P422" i="5"/>
  <c r="Q422"/>
  <c r="O424"/>
  <c r="Q327" i="1"/>
  <c r="Q318" i="6" l="1"/>
  <c r="R318"/>
  <c r="P318"/>
  <c r="O319"/>
  <c r="P424" i="5"/>
  <c r="Q424"/>
  <c r="O425"/>
  <c r="Q328" i="1"/>
  <c r="R319" i="6" l="1"/>
  <c r="Q319"/>
  <c r="P319"/>
  <c r="O320"/>
  <c r="P425" i="5"/>
  <c r="Q425"/>
  <c r="O426"/>
  <c r="Q329" i="1"/>
  <c r="Q320" i="6" l="1"/>
  <c r="R320"/>
  <c r="P320"/>
  <c r="O321"/>
  <c r="P426" i="5"/>
  <c r="Q426"/>
  <c r="O427"/>
  <c r="Q330" i="1"/>
  <c r="P321" i="6" l="1"/>
  <c r="Q321"/>
  <c r="R321"/>
  <c r="O322"/>
  <c r="P427" i="5"/>
  <c r="Q427"/>
  <c r="O429"/>
  <c r="Q331" i="1"/>
  <c r="Q322" i="6" l="1"/>
  <c r="R322"/>
  <c r="P322"/>
  <c r="O323"/>
  <c r="P429" i="5"/>
  <c r="Q429"/>
  <c r="O430"/>
  <c r="Q332" i="1"/>
  <c r="R323" i="6" l="1"/>
  <c r="Q323"/>
  <c r="P323"/>
  <c r="O324"/>
  <c r="P430" i="5"/>
  <c r="Q430"/>
  <c r="O431"/>
  <c r="Q333" i="1"/>
  <c r="Q324" i="6" l="1"/>
  <c r="R324"/>
  <c r="P324"/>
  <c r="O325"/>
  <c r="P431" i="5"/>
  <c r="Q431"/>
  <c r="O432"/>
  <c r="Q334" i="1"/>
  <c r="P325" i="6" l="1"/>
  <c r="Q325"/>
  <c r="R325"/>
  <c r="O326"/>
  <c r="P432" i="5"/>
  <c r="Q432"/>
  <c r="O434"/>
  <c r="Q335" i="1"/>
  <c r="Q326" i="6" l="1"/>
  <c r="R326"/>
  <c r="P326"/>
  <c r="O327"/>
  <c r="P434" i="5"/>
  <c r="Q434"/>
  <c r="O435"/>
  <c r="Q336" i="1"/>
  <c r="R327" i="6" l="1"/>
  <c r="Q327"/>
  <c r="P327"/>
  <c r="O328"/>
  <c r="P435" i="5"/>
  <c r="Q435"/>
  <c r="O436"/>
  <c r="Q337" i="1"/>
  <c r="Q328" i="6" l="1"/>
  <c r="R328"/>
  <c r="P328"/>
  <c r="O329"/>
  <c r="P436" i="5"/>
  <c r="Q436"/>
  <c r="O437"/>
  <c r="Q338" i="1"/>
  <c r="P329" i="6" l="1"/>
  <c r="Q329"/>
  <c r="R329"/>
  <c r="O330"/>
  <c r="P437" i="5"/>
  <c r="Q437"/>
  <c r="O439"/>
  <c r="Q339" i="1"/>
  <c r="Q330" i="6" l="1"/>
  <c r="R330"/>
  <c r="P330"/>
  <c r="O331"/>
  <c r="P439" i="5"/>
  <c r="Q439"/>
  <c r="O440"/>
  <c r="Q340" i="1"/>
  <c r="R331" i="6" l="1"/>
  <c r="Q331"/>
  <c r="P331"/>
  <c r="O332"/>
  <c r="P440" i="5"/>
  <c r="Q440"/>
  <c r="O441"/>
  <c r="Q341" i="1"/>
  <c r="Q332" i="6" l="1"/>
  <c r="R332"/>
  <c r="P332"/>
  <c r="O333"/>
  <c r="P441" i="5"/>
  <c r="Q441"/>
  <c r="O442"/>
  <c r="Q342" i="1"/>
  <c r="P333" i="6" l="1"/>
  <c r="Q333"/>
  <c r="R333"/>
  <c r="O334"/>
  <c r="P442" i="5"/>
  <c r="Q442"/>
  <c r="O444"/>
  <c r="Q343" i="1"/>
  <c r="Q334" i="6" l="1"/>
  <c r="R334"/>
  <c r="P334"/>
  <c r="O335"/>
  <c r="P444" i="5"/>
  <c r="Q444"/>
  <c r="O445"/>
  <c r="Q344" i="1"/>
  <c r="R335" i="6" l="1"/>
  <c r="Q335"/>
  <c r="P335"/>
  <c r="O336"/>
  <c r="P445" i="5"/>
  <c r="Q445"/>
  <c r="O446"/>
  <c r="Q345" i="1"/>
  <c r="Q336" i="6" l="1"/>
  <c r="R336"/>
  <c r="P336"/>
  <c r="O337"/>
  <c r="P446" i="5"/>
  <c r="Q446"/>
  <c r="O447"/>
  <c r="Q346" i="1"/>
  <c r="P337" i="6" l="1"/>
  <c r="Q337"/>
  <c r="R337"/>
  <c r="O338"/>
  <c r="P447" i="5"/>
  <c r="Q447"/>
  <c r="O449"/>
  <c r="Q349" i="1"/>
  <c r="Q338" i="6" l="1"/>
  <c r="R338"/>
  <c r="P338"/>
  <c r="O339"/>
  <c r="P449" i="5"/>
  <c r="Q449"/>
  <c r="O450"/>
  <c r="Q350" i="1"/>
  <c r="R339" i="6" l="1"/>
  <c r="Q339"/>
  <c r="P339"/>
  <c r="O340"/>
  <c r="P450" i="5"/>
  <c r="Q450"/>
  <c r="O451"/>
  <c r="Q351" i="1"/>
  <c r="Q340" i="6" l="1"/>
  <c r="R340"/>
  <c r="P340"/>
  <c r="O341"/>
  <c r="P451" i="5"/>
  <c r="Q451"/>
  <c r="O452"/>
  <c r="Q352" i="1"/>
  <c r="P341" i="6" l="1"/>
  <c r="Q341"/>
  <c r="R341"/>
  <c r="O342"/>
  <c r="P452" i="5"/>
  <c r="Q452"/>
  <c r="O454"/>
  <c r="Q354" i="1"/>
  <c r="Q342" i="6" l="1"/>
  <c r="R342"/>
  <c r="P342"/>
  <c r="O343"/>
  <c r="P454" i="5"/>
  <c r="Q454"/>
  <c r="O455"/>
  <c r="Q355" i="1"/>
  <c r="R343" i="6" l="1"/>
  <c r="Q343"/>
  <c r="P343"/>
  <c r="O344"/>
  <c r="P455" i="5"/>
  <c r="Q455"/>
  <c r="O456"/>
  <c r="Q356" i="1"/>
  <c r="Q344" i="6" l="1"/>
  <c r="R344"/>
  <c r="P344"/>
  <c r="O345"/>
  <c r="P456" i="5"/>
  <c r="Q456"/>
  <c r="O457"/>
  <c r="Q357" i="1"/>
  <c r="P345" i="6" l="1"/>
  <c r="Q345"/>
  <c r="R345"/>
  <c r="O346"/>
  <c r="P457" i="5"/>
  <c r="Q457"/>
  <c r="O459"/>
  <c r="Q359" i="1"/>
  <c r="Q346" i="6" l="1"/>
  <c r="R346"/>
  <c r="P346"/>
  <c r="O349"/>
  <c r="P459" i="5"/>
  <c r="Q459"/>
  <c r="O460"/>
  <c r="Q360" i="1"/>
  <c r="Q349" i="6" l="1"/>
  <c r="R349"/>
  <c r="P349"/>
  <c r="O350"/>
  <c r="P460" i="5"/>
  <c r="Q460"/>
  <c r="O461"/>
  <c r="Q361" i="1"/>
  <c r="Q350" i="6" l="1"/>
  <c r="R350"/>
  <c r="P350"/>
  <c r="O351"/>
  <c r="P461" i="5"/>
  <c r="Q461"/>
  <c r="O462"/>
  <c r="Q362" i="1"/>
  <c r="R351" i="6" l="1"/>
  <c r="Q351"/>
  <c r="P351"/>
  <c r="O352"/>
  <c r="P462" i="5"/>
  <c r="Q462"/>
  <c r="O464"/>
  <c r="Q364" i="1"/>
  <c r="Q352" i="6" l="1"/>
  <c r="P352"/>
  <c r="R352"/>
  <c r="O354"/>
  <c r="P464" i="5"/>
  <c r="Q464"/>
  <c r="O465"/>
  <c r="Q365" i="1"/>
  <c r="Q354" i="6" l="1"/>
  <c r="P354"/>
  <c r="R354"/>
  <c r="O355"/>
  <c r="P465" i="5"/>
  <c r="Q465"/>
  <c r="O466"/>
  <c r="Q366" i="1"/>
  <c r="Q355" i="6" l="1"/>
  <c r="R355"/>
  <c r="P355"/>
  <c r="O356"/>
  <c r="P466" i="5"/>
  <c r="Q466"/>
  <c r="O467"/>
  <c r="Q367" i="1"/>
  <c r="Q356" i="6" l="1"/>
  <c r="P356"/>
  <c r="R356"/>
  <c r="O357"/>
  <c r="P467" i="5"/>
  <c r="Q467"/>
  <c r="O469"/>
  <c r="Q369" i="1"/>
  <c r="Q357" i="6" l="1"/>
  <c r="R357"/>
  <c r="P357"/>
  <c r="O359"/>
  <c r="P469" i="5"/>
  <c r="Q469"/>
  <c r="O470"/>
  <c r="Q370" i="1"/>
  <c r="R359" i="6" l="1"/>
  <c r="Q359"/>
  <c r="P359"/>
  <c r="O360"/>
  <c r="P470" i="5"/>
  <c r="Q470"/>
  <c r="O471"/>
  <c r="Q371" i="1"/>
  <c r="Q360" i="6" l="1"/>
  <c r="P360"/>
  <c r="R360"/>
  <c r="O361"/>
  <c r="P471" i="5"/>
  <c r="Q471"/>
  <c r="O472"/>
  <c r="Q372" i="1"/>
  <c r="Q361" i="6" l="1"/>
  <c r="R361"/>
  <c r="P361"/>
  <c r="O362"/>
  <c r="P472" i="5"/>
  <c r="Q472"/>
  <c r="O474"/>
  <c r="Q374" i="1"/>
  <c r="Q362" i="6" l="1"/>
  <c r="P362"/>
  <c r="R362"/>
  <c r="O364"/>
  <c r="P474" i="5"/>
  <c r="Q474"/>
  <c r="O475"/>
  <c r="Q375" i="1"/>
  <c r="Q364" i="6" l="1"/>
  <c r="R364"/>
  <c r="P364"/>
  <c r="O365"/>
  <c r="P475" i="5"/>
  <c r="Q475"/>
  <c r="O476"/>
  <c r="Q376" i="1"/>
  <c r="Q365" i="6" l="1"/>
  <c r="R365"/>
  <c r="P365"/>
  <c r="O366"/>
  <c r="P476" i="5"/>
  <c r="Q476"/>
  <c r="O477"/>
  <c r="Q377" i="1"/>
  <c r="Q366" i="6" l="1"/>
  <c r="P366"/>
  <c r="R366"/>
  <c r="O367"/>
  <c r="P477" i="5"/>
  <c r="Q477"/>
  <c r="O479"/>
  <c r="Q379" i="1"/>
  <c r="Q367" i="6" l="1"/>
  <c r="P367"/>
  <c r="R367"/>
  <c r="O369"/>
  <c r="P479" i="5"/>
  <c r="Q479"/>
  <c r="O480"/>
  <c r="Q380" i="1"/>
  <c r="Q369" i="6" l="1"/>
  <c r="R369"/>
  <c r="P369"/>
  <c r="O370"/>
  <c r="P480" i="5"/>
  <c r="Q480"/>
  <c r="O481"/>
  <c r="Q381" i="1"/>
  <c r="Q370" i="6" l="1"/>
  <c r="R370"/>
  <c r="P370"/>
  <c r="O371"/>
  <c r="P481" i="5"/>
  <c r="Q481"/>
  <c r="O482"/>
  <c r="Q382" i="1"/>
  <c r="Q371" i="6" l="1"/>
  <c r="R371"/>
  <c r="P371"/>
  <c r="O372"/>
  <c r="P482" i="5"/>
  <c r="Q482"/>
  <c r="O484"/>
  <c r="Q384" i="1"/>
  <c r="Q372" i="6" l="1"/>
  <c r="P372"/>
  <c r="R372"/>
  <c r="O374"/>
  <c r="P484" i="5"/>
  <c r="Q484"/>
  <c r="O485"/>
  <c r="Q385" i="1"/>
  <c r="Q374" i="6" l="1"/>
  <c r="P374"/>
  <c r="R374"/>
  <c r="O375"/>
  <c r="P485" i="5"/>
  <c r="Q485"/>
  <c r="O486"/>
  <c r="Q386" i="1"/>
  <c r="Q375" i="6" l="1"/>
  <c r="P375"/>
  <c r="R375"/>
  <c r="O376"/>
  <c r="P486" i="5"/>
  <c r="Q486"/>
  <c r="O487"/>
  <c r="Q387" i="1"/>
  <c r="Q376" i="6" l="1"/>
  <c r="R376"/>
  <c r="P376"/>
  <c r="O377"/>
  <c r="P487" i="5"/>
  <c r="Q487"/>
  <c r="O489"/>
  <c r="Q389" i="1"/>
  <c r="Q377" i="6" l="1"/>
  <c r="P377"/>
  <c r="R377"/>
  <c r="O379"/>
  <c r="P489" i="5"/>
  <c r="Q489"/>
  <c r="O490"/>
  <c r="Q390" i="1"/>
  <c r="Q379" i="6" l="1"/>
  <c r="R379"/>
  <c r="P379"/>
  <c r="O380"/>
  <c r="P490" i="5"/>
  <c r="Q490"/>
  <c r="O491"/>
  <c r="Q391" i="1"/>
  <c r="Q380" i="6" l="1"/>
  <c r="R380"/>
  <c r="P380"/>
  <c r="O381"/>
  <c r="P491" i="5"/>
  <c r="Q491"/>
  <c r="O492"/>
  <c r="Q392" i="1"/>
  <c r="Q381" i="6" l="1"/>
  <c r="R381"/>
  <c r="P381"/>
  <c r="O382"/>
  <c r="P492" i="5"/>
  <c r="Q492"/>
  <c r="O494"/>
  <c r="Q394" i="1"/>
  <c r="Q382" i="6" l="1"/>
  <c r="R382"/>
  <c r="P382"/>
  <c r="O384"/>
  <c r="P494" i="5"/>
  <c r="Q494"/>
  <c r="O495"/>
  <c r="Q395" i="1"/>
  <c r="Q384" i="6" l="1"/>
  <c r="P384"/>
  <c r="R384"/>
  <c r="O385"/>
  <c r="P495" i="5"/>
  <c r="Q495"/>
  <c r="O496"/>
  <c r="Q396" i="1"/>
  <c r="Q385" i="6" l="1"/>
  <c r="R385"/>
  <c r="P385"/>
  <c r="O386"/>
  <c r="P496" i="5"/>
  <c r="Q496"/>
  <c r="O497"/>
  <c r="Q397" i="1"/>
  <c r="Q386" i="6" l="1"/>
  <c r="R386"/>
  <c r="P386"/>
  <c r="O387"/>
  <c r="P497" i="5"/>
  <c r="Q497"/>
  <c r="O499"/>
  <c r="Q399" i="1"/>
  <c r="Q387" i="6" l="1"/>
  <c r="P387"/>
  <c r="R387"/>
  <c r="O389"/>
  <c r="P499" i="5"/>
  <c r="Q499"/>
  <c r="O500"/>
  <c r="Q400" i="1"/>
  <c r="Q389" i="6" l="1"/>
  <c r="R389"/>
  <c r="P389"/>
  <c r="O390"/>
  <c r="Q500" i="5"/>
  <c r="P500"/>
  <c r="O501"/>
  <c r="Q401" i="1"/>
  <c r="Q390" i="6" l="1"/>
  <c r="R390"/>
  <c r="P390"/>
  <c r="O391"/>
  <c r="Q501" i="5"/>
  <c r="P501"/>
  <c r="O502"/>
  <c r="Q402" i="1"/>
  <c r="Q391" i="6" l="1"/>
  <c r="R391"/>
  <c r="P391"/>
  <c r="O392"/>
  <c r="Q502" i="5"/>
  <c r="P502"/>
  <c r="O504"/>
  <c r="Q404" i="1"/>
  <c r="Q392" i="6" l="1"/>
  <c r="P392"/>
  <c r="R392"/>
  <c r="O394"/>
  <c r="P504" i="5"/>
  <c r="Q504"/>
  <c r="O505"/>
  <c r="Q405" i="1"/>
  <c r="Q394" i="6" l="1"/>
  <c r="P394"/>
  <c r="R394"/>
  <c r="O395"/>
  <c r="Q505" i="5"/>
  <c r="P505"/>
  <c r="O506"/>
  <c r="Q406" i="1"/>
  <c r="Q395" i="6" l="1"/>
  <c r="P395"/>
  <c r="R395"/>
  <c r="O396"/>
  <c r="Q506" i="5"/>
  <c r="P506"/>
  <c r="O507"/>
  <c r="Q407" i="1"/>
  <c r="Q396" i="6" l="1"/>
  <c r="R396"/>
  <c r="P396"/>
  <c r="O397"/>
  <c r="Q507" i="5"/>
  <c r="P507"/>
  <c r="O509"/>
  <c r="Q409" i="1"/>
  <c r="Q397" i="6" l="1"/>
  <c r="P397"/>
  <c r="R397"/>
  <c r="O399"/>
  <c r="P509" i="5"/>
  <c r="Q509"/>
  <c r="O510"/>
  <c r="Q410" i="1"/>
  <c r="Q399" i="6" l="1"/>
  <c r="P399"/>
  <c r="R399"/>
  <c r="O400"/>
  <c r="Q510" i="5"/>
  <c r="P510"/>
  <c r="O511"/>
  <c r="Q411" i="1"/>
  <c r="Q400" i="6" l="1"/>
  <c r="P400"/>
  <c r="R400"/>
  <c r="O401"/>
  <c r="Q511" i="5"/>
  <c r="P511"/>
  <c r="O512"/>
  <c r="Q412" i="1"/>
  <c r="Q401" i="6" l="1"/>
  <c r="P401"/>
  <c r="R401"/>
  <c r="O402"/>
  <c r="Q512" i="5"/>
  <c r="P512"/>
  <c r="O514"/>
  <c r="Q414" i="1"/>
  <c r="Q402" i="6" l="1"/>
  <c r="P402"/>
  <c r="R402"/>
  <c r="O404"/>
  <c r="P514" i="5"/>
  <c r="Q514"/>
  <c r="O515"/>
  <c r="Q415" i="1"/>
  <c r="Q404" i="6" l="1"/>
  <c r="P404"/>
  <c r="R404"/>
  <c r="O405"/>
  <c r="Q515" i="5"/>
  <c r="P515"/>
  <c r="O516"/>
  <c r="Q416" i="1"/>
  <c r="Q405" i="6" l="1"/>
  <c r="R405"/>
  <c r="P405"/>
  <c r="O406"/>
  <c r="Q516" i="5"/>
  <c r="P516"/>
  <c r="O517"/>
  <c r="Q417" i="1"/>
  <c r="Q406" i="6" l="1"/>
  <c r="P406"/>
  <c r="R406"/>
  <c r="O407"/>
  <c r="Q517" i="5"/>
  <c r="P517"/>
  <c r="O519"/>
  <c r="Q419" i="1"/>
  <c r="Q407" i="6" l="1"/>
  <c r="P407"/>
  <c r="R407"/>
  <c r="O409"/>
  <c r="P519" i="5"/>
  <c r="Q519"/>
  <c r="O520"/>
  <c r="Q420" i="1"/>
  <c r="Q409" i="6" l="1"/>
  <c r="R409"/>
  <c r="P409"/>
  <c r="O410"/>
  <c r="Q520" i="5"/>
  <c r="P520"/>
  <c r="O521"/>
  <c r="Q421" i="1"/>
  <c r="Q410" i="6" l="1"/>
  <c r="R410"/>
  <c r="P410"/>
  <c r="O411"/>
  <c r="Q521" i="5"/>
  <c r="P521"/>
  <c r="O522"/>
  <c r="Q422" i="1"/>
  <c r="Q411" i="6" l="1"/>
  <c r="R411"/>
  <c r="P411"/>
  <c r="O412"/>
  <c r="Q522" i="5"/>
  <c r="P522"/>
  <c r="O524"/>
  <c r="Q424" i="1"/>
  <c r="Q412" i="6" l="1"/>
  <c r="P412"/>
  <c r="R412"/>
  <c r="O414"/>
  <c r="P524" i="5"/>
  <c r="Q524"/>
  <c r="O525"/>
  <c r="Q425" i="1"/>
  <c r="Q414" i="6" l="1"/>
  <c r="P414"/>
  <c r="R414"/>
  <c r="O415"/>
  <c r="Q525" i="5"/>
  <c r="P525"/>
  <c r="O526"/>
  <c r="Q426" i="1"/>
  <c r="Q415" i="6" l="1"/>
  <c r="P415"/>
  <c r="R415"/>
  <c r="O416"/>
  <c r="Q526" i="5"/>
  <c r="P526"/>
  <c r="O527"/>
  <c r="Q427" i="1"/>
  <c r="Q416" i="6" l="1"/>
  <c r="R416"/>
  <c r="P416"/>
  <c r="O417"/>
  <c r="Q527" i="5"/>
  <c r="P527"/>
  <c r="O529"/>
  <c r="Q429" i="1"/>
  <c r="Q417" i="6" l="1"/>
  <c r="P417"/>
  <c r="R417"/>
  <c r="O419"/>
  <c r="P529" i="5"/>
  <c r="Q529"/>
  <c r="O530"/>
  <c r="Q430" i="1"/>
  <c r="Q419" i="6" l="1"/>
  <c r="R419"/>
  <c r="P419"/>
  <c r="O420"/>
  <c r="Q530" i="5"/>
  <c r="P530"/>
  <c r="O531"/>
  <c r="Q431" i="1"/>
  <c r="Q420" i="6" l="1"/>
  <c r="R420"/>
  <c r="P420"/>
  <c r="O421"/>
  <c r="Q531" i="5"/>
  <c r="P531"/>
  <c r="O532"/>
  <c r="Q432" i="1"/>
  <c r="Q421" i="6" l="1"/>
  <c r="P421"/>
  <c r="R421"/>
  <c r="O422"/>
  <c r="Q532" i="5"/>
  <c r="P532"/>
  <c r="O534"/>
  <c r="Q434" i="1"/>
  <c r="Q422" i="6" l="1"/>
  <c r="P422"/>
  <c r="R422"/>
  <c r="O424"/>
  <c r="P534" i="5"/>
  <c r="Q534"/>
  <c r="O535"/>
  <c r="Q435" i="1"/>
  <c r="Q424" i="6" l="1"/>
  <c r="R424"/>
  <c r="P424"/>
  <c r="O425"/>
  <c r="Q535" i="5"/>
  <c r="P535"/>
  <c r="O536"/>
  <c r="Q436" i="1"/>
  <c r="Q425" i="6" l="1"/>
  <c r="R425"/>
  <c r="P425"/>
  <c r="O426"/>
  <c r="Q536" i="5"/>
  <c r="P536"/>
  <c r="O537"/>
  <c r="Q437" i="1"/>
  <c r="Q426" i="6" l="1"/>
  <c r="R426"/>
  <c r="P426"/>
  <c r="O427"/>
  <c r="Q537" i="5"/>
  <c r="P537"/>
  <c r="O539"/>
  <c r="Q439" i="1"/>
  <c r="Q427" i="6" l="1"/>
  <c r="P427"/>
  <c r="R427"/>
  <c r="O429"/>
  <c r="P539" i="5"/>
  <c r="Q539"/>
  <c r="O540"/>
  <c r="Q440" i="1"/>
  <c r="Q429" i="6" l="1"/>
  <c r="R429"/>
  <c r="P429"/>
  <c r="O430"/>
  <c r="Q540" i="5"/>
  <c r="P540"/>
  <c r="O541"/>
  <c r="Q441" i="1"/>
  <c r="Q430" i="6" l="1"/>
  <c r="R430"/>
  <c r="P430"/>
  <c r="O431"/>
  <c r="Q541" i="5"/>
  <c r="P541"/>
  <c r="O542"/>
  <c r="Q442" i="1"/>
  <c r="Q431" i="6" l="1"/>
  <c r="P431"/>
  <c r="R431"/>
  <c r="O432"/>
  <c r="Q542" i="5"/>
  <c r="P542"/>
  <c r="O544"/>
  <c r="Q444" i="1"/>
  <c r="Q432" i="6" l="1"/>
  <c r="R432"/>
  <c r="P432"/>
  <c r="O434"/>
  <c r="P544" i="5"/>
  <c r="Q544"/>
  <c r="O545"/>
  <c r="Q445" i="1"/>
  <c r="Q434" i="6" l="1"/>
  <c r="P434"/>
  <c r="R434"/>
  <c r="O435"/>
  <c r="Q545" i="5"/>
  <c r="P545"/>
  <c r="O546"/>
  <c r="Q446" i="1"/>
  <c r="Q435" i="6" l="1"/>
  <c r="P435"/>
  <c r="R435"/>
  <c r="O436"/>
  <c r="Q546" i="5"/>
  <c r="P546"/>
  <c r="O547"/>
  <c r="Q447" i="1"/>
  <c r="Q436" i="6" l="1"/>
  <c r="R436"/>
  <c r="P436"/>
  <c r="O437"/>
  <c r="Q547" i="5"/>
  <c r="P547"/>
  <c r="O549"/>
  <c r="Q449" i="1"/>
  <c r="Q437" i="6" l="1"/>
  <c r="P437"/>
  <c r="R437"/>
  <c r="O439"/>
  <c r="P549" i="5"/>
  <c r="Q549"/>
  <c r="O550"/>
  <c r="Q450" i="1"/>
  <c r="Q439" i="6" l="1"/>
  <c r="P439"/>
  <c r="R439"/>
  <c r="O440"/>
  <c r="Q550" i="5"/>
  <c r="P550"/>
  <c r="O551"/>
  <c r="Q451" i="1"/>
  <c r="Q440" i="6" l="1"/>
  <c r="P440"/>
  <c r="R440"/>
  <c r="O441"/>
  <c r="Q551" i="5"/>
  <c r="P551"/>
  <c r="O552"/>
  <c r="Q452" i="1"/>
  <c r="Q441" i="6" l="1"/>
  <c r="R441"/>
  <c r="P441"/>
  <c r="O442"/>
  <c r="Q552" i="5"/>
  <c r="P552"/>
  <c r="O554"/>
  <c r="Q454" i="1"/>
  <c r="Q442" i="6" l="1"/>
  <c r="P442"/>
  <c r="R442"/>
  <c r="O444"/>
  <c r="P554" i="5"/>
  <c r="Q554"/>
  <c r="O555"/>
  <c r="Q455" i="1"/>
  <c r="Q444" i="6" l="1"/>
  <c r="P444"/>
  <c r="R444"/>
  <c r="O445"/>
  <c r="Q555" i="5"/>
  <c r="P555"/>
  <c r="O556"/>
  <c r="Q456" i="1"/>
  <c r="Q445" i="6" l="1"/>
  <c r="R445"/>
  <c r="P445"/>
  <c r="O446"/>
  <c r="Q556" i="5"/>
  <c r="P556"/>
  <c r="O557"/>
  <c r="Q457" i="1"/>
  <c r="Q446" i="6" l="1"/>
  <c r="P446"/>
  <c r="R446"/>
  <c r="O447"/>
  <c r="Q557" i="5"/>
  <c r="P557"/>
  <c r="O559"/>
  <c r="Q459" i="1"/>
  <c r="Q447" i="6" l="1"/>
  <c r="P447"/>
  <c r="R447"/>
  <c r="O449"/>
  <c r="P559" i="5"/>
  <c r="Q559"/>
  <c r="O560"/>
  <c r="Q460" i="1"/>
  <c r="Q449" i="6" l="1"/>
  <c r="R449"/>
  <c r="P449"/>
  <c r="O450"/>
  <c r="Q560" i="5"/>
  <c r="P560"/>
  <c r="O561"/>
  <c r="Q461" i="1"/>
  <c r="Q450" i="6" l="1"/>
  <c r="R450"/>
  <c r="P450"/>
  <c r="O451"/>
  <c r="Q561" i="5"/>
  <c r="P561"/>
  <c r="O562"/>
  <c r="Q462" i="1"/>
  <c r="Q451" i="6" l="1"/>
  <c r="P451"/>
  <c r="R451"/>
  <c r="O452"/>
  <c r="Q562" i="5"/>
  <c r="P562"/>
  <c r="O564"/>
  <c r="Q464" i="1"/>
  <c r="Q452" i="6" l="1"/>
  <c r="P452"/>
  <c r="R452"/>
  <c r="O454"/>
  <c r="P564" i="5"/>
  <c r="Q564"/>
  <c r="O565"/>
  <c r="Q465" i="1"/>
  <c r="Q454" i="6" l="1"/>
  <c r="P454"/>
  <c r="R454"/>
  <c r="O455"/>
  <c r="Q565" i="5"/>
  <c r="P565"/>
  <c r="O566"/>
  <c r="Q466" i="1"/>
  <c r="Q455" i="6" l="1"/>
  <c r="P455"/>
  <c r="R455"/>
  <c r="O456"/>
  <c r="Q566" i="5"/>
  <c r="P566"/>
  <c r="O567"/>
  <c r="Q467" i="1"/>
  <c r="Q456" i="6" l="1"/>
  <c r="R456"/>
  <c r="P456"/>
  <c r="O457"/>
  <c r="Q567" i="5"/>
  <c r="P567"/>
  <c r="O569"/>
  <c r="Q469" i="1"/>
  <c r="Q457" i="6" l="1"/>
  <c r="P457"/>
  <c r="R457"/>
  <c r="O459"/>
  <c r="P569" i="5"/>
  <c r="Q569"/>
  <c r="O570"/>
  <c r="Q470" i="1"/>
  <c r="Q459" i="6" l="1"/>
  <c r="P459"/>
  <c r="R459"/>
  <c r="O460"/>
  <c r="Q570" i="5"/>
  <c r="P570"/>
  <c r="O571"/>
  <c r="Q471" i="1"/>
  <c r="Q460" i="6" l="1"/>
  <c r="R460"/>
  <c r="P460"/>
  <c r="O461"/>
  <c r="Q571" i="5"/>
  <c r="P571"/>
  <c r="O572"/>
  <c r="Q472" i="1"/>
  <c r="Q461" i="6" l="1"/>
  <c r="P461"/>
  <c r="R461"/>
  <c r="O462"/>
  <c r="Q572" i="5"/>
  <c r="P572"/>
  <c r="O574"/>
  <c r="Q474" i="1"/>
  <c r="Q462" i="6" l="1"/>
  <c r="P462"/>
  <c r="R462"/>
  <c r="O464"/>
  <c r="P574" i="5"/>
  <c r="Q574"/>
  <c r="O575"/>
  <c r="Q475" i="1"/>
  <c r="Q464" i="6" l="1"/>
  <c r="P464"/>
  <c r="R464"/>
  <c r="O465"/>
  <c r="Q575" i="5"/>
  <c r="P575"/>
  <c r="O576"/>
  <c r="Q476" i="1"/>
  <c r="Q465" i="6" l="1"/>
  <c r="R465"/>
  <c r="P465"/>
  <c r="O466"/>
  <c r="Q576" i="5"/>
  <c r="P576"/>
  <c r="O577"/>
  <c r="Q477" i="1"/>
  <c r="Q466" i="6" l="1"/>
  <c r="R466"/>
  <c r="P466"/>
  <c r="O467"/>
  <c r="Q577" i="5"/>
  <c r="P577"/>
  <c r="O579"/>
  <c r="Q479" i="1"/>
  <c r="Q467" i="6" l="1"/>
  <c r="P467"/>
  <c r="R467"/>
  <c r="O469"/>
  <c r="P579" i="5"/>
  <c r="Q579"/>
  <c r="O580"/>
  <c r="Q480" i="1"/>
  <c r="Q469" i="6" l="1"/>
  <c r="R469"/>
  <c r="P469"/>
  <c r="O470"/>
  <c r="Q580" i="5"/>
  <c r="P580"/>
  <c r="O581"/>
  <c r="Q481" i="1"/>
  <c r="Q470" i="6" l="1"/>
  <c r="P470"/>
  <c r="R470"/>
  <c r="O471"/>
  <c r="Q581" i="5"/>
  <c r="P581"/>
  <c r="O582"/>
  <c r="Q482" i="1"/>
  <c r="Q471" i="6" l="1"/>
  <c r="P471"/>
  <c r="R471"/>
  <c r="O472"/>
  <c r="Q582" i="5"/>
  <c r="P582"/>
  <c r="O584"/>
  <c r="Q484" i="1"/>
  <c r="Q472" i="6" l="1"/>
  <c r="R472"/>
  <c r="P472"/>
  <c r="O474"/>
  <c r="P584" i="5"/>
  <c r="Q584"/>
  <c r="O585"/>
  <c r="Q485" i="1"/>
  <c r="Q474" i="6" l="1"/>
  <c r="R474"/>
  <c r="P474"/>
  <c r="O475"/>
  <c r="Q585" i="5"/>
  <c r="P585"/>
  <c r="O586"/>
  <c r="Q486" i="1"/>
  <c r="Q475" i="6" l="1"/>
  <c r="R475"/>
  <c r="P475"/>
  <c r="O476"/>
  <c r="Q586" i="5"/>
  <c r="P586"/>
  <c r="O587"/>
  <c r="Q487" i="1"/>
  <c r="Q476" i="6" l="1"/>
  <c r="P476"/>
  <c r="R476"/>
  <c r="O477"/>
  <c r="Q587" i="5"/>
  <c r="P587"/>
  <c r="O589"/>
  <c r="Q489" i="1"/>
  <c r="Q477" i="6" l="1"/>
  <c r="P477"/>
  <c r="R477"/>
  <c r="O479"/>
  <c r="P589" i="5"/>
  <c r="Q589"/>
  <c r="O590"/>
  <c r="Q490" i="1"/>
  <c r="Q479" i="6" l="1"/>
  <c r="R479"/>
  <c r="P479"/>
  <c r="O480"/>
  <c r="P590" i="5"/>
  <c r="Q590"/>
  <c r="O591"/>
  <c r="Q491" i="1"/>
  <c r="Q480" i="6" l="1"/>
  <c r="P480"/>
  <c r="R480"/>
  <c r="O481"/>
  <c r="P591" i="5"/>
  <c r="Q591"/>
  <c r="O592"/>
  <c r="Q492" i="1"/>
  <c r="Q481" i="6" l="1"/>
  <c r="R481"/>
  <c r="P481"/>
  <c r="O482"/>
  <c r="P592" i="5"/>
  <c r="Q592"/>
  <c r="O594"/>
  <c r="Q494" i="1"/>
  <c r="Q482" i="6" l="1"/>
  <c r="R482"/>
  <c r="P482"/>
  <c r="O484"/>
  <c r="P594" i="5"/>
  <c r="Q594"/>
  <c r="O595"/>
  <c r="Q495" i="1"/>
  <c r="Q484" i="6" l="1"/>
  <c r="P484"/>
  <c r="R484"/>
  <c r="O485"/>
  <c r="P595" i="5"/>
  <c r="Q595"/>
  <c r="O596"/>
  <c r="Q496" i="1"/>
  <c r="Q485" i="6" l="1"/>
  <c r="R485"/>
  <c r="P485"/>
  <c r="O486"/>
  <c r="P596" i="5"/>
  <c r="Q596"/>
  <c r="O597"/>
  <c r="Q497" i="1"/>
  <c r="Q486" i="6" l="1"/>
  <c r="P486"/>
  <c r="R486"/>
  <c r="O487"/>
  <c r="P597" i="5"/>
  <c r="Q597"/>
  <c r="O599"/>
  <c r="Q499" i="1"/>
  <c r="Q487" i="6" l="1"/>
  <c r="P487"/>
  <c r="R487"/>
  <c r="O489"/>
  <c r="P599" i="5"/>
  <c r="Q599"/>
  <c r="O600"/>
  <c r="Q500" i="1"/>
  <c r="Q489" i="6" l="1"/>
  <c r="P489"/>
  <c r="R489"/>
  <c r="O490"/>
  <c r="P600" i="5"/>
  <c r="Q600"/>
  <c r="O601"/>
  <c r="Q501" i="1"/>
  <c r="Q490" i="6" l="1"/>
  <c r="P490"/>
  <c r="R490"/>
  <c r="O491"/>
  <c r="P601" i="5"/>
  <c r="Q601"/>
  <c r="O602"/>
  <c r="Q502" i="1"/>
  <c r="Q491" i="6" l="1"/>
  <c r="P491"/>
  <c r="R491"/>
  <c r="O492"/>
  <c r="P602" i="5"/>
  <c r="Q602"/>
  <c r="O604"/>
  <c r="Q504" i="1"/>
  <c r="Q492" i="6" l="1"/>
  <c r="R492"/>
  <c r="P492"/>
  <c r="O494"/>
  <c r="P604" i="5"/>
  <c r="Q604"/>
  <c r="O605"/>
  <c r="Q505" i="1"/>
  <c r="Q494" i="6" l="1"/>
  <c r="P494"/>
  <c r="R494"/>
  <c r="O495"/>
  <c r="P605" i="5"/>
  <c r="Q605"/>
  <c r="O606"/>
  <c r="Q506" i="1"/>
  <c r="Q495" i="6" l="1"/>
  <c r="R495"/>
  <c r="P495"/>
  <c r="O496"/>
  <c r="P606" i="5"/>
  <c r="Q606"/>
  <c r="O607"/>
  <c r="Q507" i="1"/>
  <c r="Q496" i="6" l="1"/>
  <c r="P496"/>
  <c r="R496"/>
  <c r="O497"/>
  <c r="P607" i="5"/>
  <c r="Q607"/>
  <c r="O609"/>
  <c r="Q509" i="1"/>
  <c r="Q497" i="6" l="1"/>
  <c r="P497"/>
  <c r="R497"/>
  <c r="O499"/>
  <c r="P609" i="5"/>
  <c r="Q609"/>
  <c r="O610"/>
  <c r="Q510" i="1"/>
  <c r="Q499" i="6" l="1"/>
  <c r="R499"/>
  <c r="P499"/>
  <c r="O500"/>
  <c r="P610" i="5"/>
  <c r="Q610"/>
  <c r="O611"/>
  <c r="Q511" i="1"/>
  <c r="Q500" i="6" l="1"/>
  <c r="P500"/>
  <c r="R500"/>
  <c r="O501"/>
  <c r="P611" i="5"/>
  <c r="Q611"/>
  <c r="O612"/>
  <c r="Q512" i="1"/>
  <c r="Q501" i="6" l="1"/>
  <c r="P501"/>
  <c r="R501"/>
  <c r="O502"/>
  <c r="P612" i="5"/>
  <c r="Q612"/>
  <c r="O614"/>
  <c r="Q514" i="1"/>
  <c r="Q502" i="6" l="1"/>
  <c r="R502"/>
  <c r="P502"/>
  <c r="O504"/>
  <c r="P614" i="5"/>
  <c r="Q614"/>
  <c r="O615"/>
  <c r="Q515" i="1"/>
  <c r="Q504" i="6" l="1"/>
  <c r="P504"/>
  <c r="R504"/>
  <c r="O505"/>
  <c r="P615" i="5"/>
  <c r="Q615"/>
  <c r="O616"/>
  <c r="Q516" i="1"/>
  <c r="Q505" i="6" l="1"/>
  <c r="R505"/>
  <c r="P505"/>
  <c r="O506"/>
  <c r="P616" i="5"/>
  <c r="Q616"/>
  <c r="O617"/>
  <c r="Q517" i="1"/>
  <c r="Q506" i="6" l="1"/>
  <c r="P506"/>
  <c r="R506"/>
  <c r="O507"/>
  <c r="P617" i="5"/>
  <c r="Q617"/>
  <c r="O619"/>
  <c r="Q519" i="1"/>
  <c r="Q507" i="6" l="1"/>
  <c r="P507"/>
  <c r="R507"/>
  <c r="O509"/>
  <c r="P619" i="5"/>
  <c r="Q619"/>
  <c r="O620"/>
  <c r="Q520" i="1"/>
  <c r="Q509" i="6" l="1"/>
  <c r="R509"/>
  <c r="P509"/>
  <c r="O510"/>
  <c r="P620" i="5"/>
  <c r="Q620"/>
  <c r="O621"/>
  <c r="Q521" i="1"/>
  <c r="Q510" i="6" l="1"/>
  <c r="P510"/>
  <c r="R510"/>
  <c r="O511"/>
  <c r="P621" i="5"/>
  <c r="Q621"/>
  <c r="O622"/>
  <c r="Q522" i="1"/>
  <c r="Q511" i="6" l="1"/>
  <c r="P511"/>
  <c r="R511"/>
  <c r="O512"/>
  <c r="P622" i="5"/>
  <c r="Q622"/>
  <c r="O624"/>
  <c r="Q524" i="1"/>
  <c r="Q512" i="6" l="1"/>
  <c r="R512"/>
  <c r="P512"/>
  <c r="O514"/>
  <c r="P624" i="5"/>
  <c r="Q624"/>
  <c r="O625"/>
  <c r="Q525" i="1"/>
  <c r="Q514" i="6" l="1"/>
  <c r="P514"/>
  <c r="R514"/>
  <c r="O515"/>
  <c r="P625" i="5"/>
  <c r="Q625"/>
  <c r="O626"/>
  <c r="Q526" i="1"/>
  <c r="Q515" i="6" l="1"/>
  <c r="R515"/>
  <c r="P515"/>
  <c r="O516"/>
  <c r="P626" i="5"/>
  <c r="Q626"/>
  <c r="O627"/>
  <c r="Q527" i="1"/>
  <c r="Q516" i="6" l="1"/>
  <c r="P516"/>
  <c r="R516"/>
  <c r="O517"/>
  <c r="P627" i="5"/>
  <c r="Q627"/>
  <c r="O629"/>
  <c r="Q529" i="1"/>
  <c r="Q517" i="6" l="1"/>
  <c r="P517"/>
  <c r="R517"/>
  <c r="O519"/>
  <c r="P629" i="5"/>
  <c r="Q629"/>
  <c r="O630"/>
  <c r="Q530" i="1"/>
  <c r="Q519" i="6" l="1"/>
  <c r="R519"/>
  <c r="P519"/>
  <c r="O520"/>
  <c r="P630" i="5"/>
  <c r="Q630"/>
  <c r="O631"/>
  <c r="Q531" i="1"/>
  <c r="Q520" i="6" l="1"/>
  <c r="P520"/>
  <c r="R520"/>
  <c r="O521"/>
  <c r="P631" i="5"/>
  <c r="Q631"/>
  <c r="O632"/>
  <c r="Q532" i="1"/>
  <c r="Q521" i="6" l="1"/>
  <c r="P521"/>
  <c r="R521"/>
  <c r="O522"/>
  <c r="P632" i="5"/>
  <c r="Q632"/>
  <c r="O634"/>
  <c r="Q534" i="1"/>
  <c r="Q522" i="6" l="1"/>
  <c r="R522"/>
  <c r="P522"/>
  <c r="O524"/>
  <c r="P634" i="5"/>
  <c r="Q634"/>
  <c r="O635"/>
  <c r="Q535" i="1"/>
  <c r="Q524" i="6" l="1"/>
  <c r="R524"/>
  <c r="P524"/>
  <c r="O525"/>
  <c r="P635" i="5"/>
  <c r="Q635"/>
  <c r="O636"/>
  <c r="Q536" i="1"/>
  <c r="Q525" i="6" l="1"/>
  <c r="R525"/>
  <c r="P525"/>
  <c r="O526"/>
  <c r="P636" i="5"/>
  <c r="Q636"/>
  <c r="O637"/>
  <c r="Q537" i="1"/>
  <c r="Q526" i="6" l="1"/>
  <c r="P526"/>
  <c r="R526"/>
  <c r="O527"/>
  <c r="P637" i="5"/>
  <c r="Q637"/>
  <c r="O639"/>
  <c r="Q539" i="1"/>
  <c r="Q527" i="6" l="1"/>
  <c r="P527"/>
  <c r="R527"/>
  <c r="O529"/>
  <c r="P639" i="5"/>
  <c r="Q639"/>
  <c r="O640"/>
  <c r="Q540" i="1"/>
  <c r="Q529" i="6" l="1"/>
  <c r="R529"/>
  <c r="P529"/>
  <c r="O530"/>
  <c r="P640" i="5"/>
  <c r="Q640"/>
  <c r="O641"/>
  <c r="Q541" i="1"/>
  <c r="Q530" i="6" l="1"/>
  <c r="P530"/>
  <c r="R530"/>
  <c r="O531"/>
  <c r="P641" i="5"/>
  <c r="Q641"/>
  <c r="O642"/>
  <c r="Q542" i="1"/>
  <c r="Q531" i="6" l="1"/>
  <c r="P531"/>
  <c r="R531"/>
  <c r="O532"/>
  <c r="P642" i="5"/>
  <c r="Q642"/>
  <c r="O644"/>
  <c r="Q544" i="1"/>
  <c r="Q532" i="6" l="1"/>
  <c r="R532"/>
  <c r="P532"/>
  <c r="O534"/>
  <c r="P644" i="5"/>
  <c r="Q644"/>
  <c r="O645"/>
  <c r="Q545" i="1"/>
  <c r="Q534" i="6" l="1"/>
  <c r="R534"/>
  <c r="P534"/>
  <c r="O535"/>
  <c r="P645" i="5"/>
  <c r="Q645"/>
  <c r="O646"/>
  <c r="Q546" i="1"/>
  <c r="Q535" i="6" l="1"/>
  <c r="R535"/>
  <c r="P535"/>
  <c r="O536"/>
  <c r="P646" i="5"/>
  <c r="Q646"/>
  <c r="O647"/>
  <c r="Q547" i="1"/>
  <c r="Q536" i="6" l="1"/>
  <c r="P536"/>
  <c r="R536"/>
  <c r="O537"/>
  <c r="P647" i="5"/>
  <c r="Q647"/>
  <c r="O649"/>
  <c r="Q549" i="1"/>
  <c r="Q537" i="6" l="1"/>
  <c r="P537"/>
  <c r="R537"/>
  <c r="O539"/>
  <c r="P649" i="5"/>
  <c r="Q649"/>
  <c r="O650"/>
  <c r="Q550" i="1"/>
  <c r="Q539" i="6" l="1"/>
  <c r="R539"/>
  <c r="P539"/>
  <c r="O540"/>
  <c r="P650" i="5"/>
  <c r="Q650"/>
  <c r="O651"/>
  <c r="Q551" i="1"/>
  <c r="Q540" i="6" l="1"/>
  <c r="P540"/>
  <c r="R540"/>
  <c r="O541"/>
  <c r="P651" i="5"/>
  <c r="Q651"/>
  <c r="O652"/>
  <c r="Q552" i="1"/>
  <c r="Q541" i="6" l="1"/>
  <c r="P541"/>
  <c r="R541"/>
  <c r="O542"/>
  <c r="P652" i="5"/>
  <c r="Q652"/>
  <c r="O654"/>
  <c r="Q554" i="1"/>
  <c r="Q542" i="6" l="1"/>
  <c r="R542"/>
  <c r="P542"/>
  <c r="O544"/>
  <c r="P654" i="5"/>
  <c r="Q654"/>
  <c r="O655"/>
  <c r="Q555" i="1"/>
  <c r="Q544" i="6" l="1"/>
  <c r="R544"/>
  <c r="P544"/>
  <c r="O545"/>
  <c r="P655" i="5"/>
  <c r="Q655"/>
  <c r="O656"/>
  <c r="Q556" i="1"/>
  <c r="Q545" i="6" l="1"/>
  <c r="R545"/>
  <c r="P545"/>
  <c r="O546"/>
  <c r="P656" i="5"/>
  <c r="Q656"/>
  <c r="O657"/>
  <c r="Q557" i="1"/>
  <c r="Q546" i="6" l="1"/>
  <c r="P546"/>
  <c r="R546"/>
  <c r="O547"/>
  <c r="P657" i="5"/>
  <c r="Q657"/>
  <c r="O659"/>
  <c r="Q559" i="1"/>
  <c r="Q547" i="6" l="1"/>
  <c r="P547"/>
  <c r="R547"/>
  <c r="O549"/>
  <c r="P659" i="5"/>
  <c r="Q659"/>
  <c r="O660"/>
  <c r="Q560" i="1"/>
  <c r="Q549" i="6" l="1"/>
  <c r="P549"/>
  <c r="R549"/>
  <c r="O550"/>
  <c r="P660" i="5"/>
  <c r="Q660"/>
  <c r="O661"/>
  <c r="Q561" i="1"/>
  <c r="Q550" i="6" l="1"/>
  <c r="P550"/>
  <c r="R550"/>
  <c r="O551"/>
  <c r="P661" i="5"/>
  <c r="Q661"/>
  <c r="O662"/>
  <c r="Q562" i="1"/>
  <c r="Q551" i="6" l="1"/>
  <c r="R551"/>
  <c r="P551"/>
  <c r="O552"/>
  <c r="P662" i="5"/>
  <c r="Q662"/>
  <c r="O664"/>
  <c r="Q564" i="1"/>
  <c r="Q552" i="6" l="1"/>
  <c r="R552"/>
  <c r="P552"/>
  <c r="O554"/>
  <c r="P664" i="5"/>
  <c r="Q664"/>
  <c r="O665"/>
  <c r="Q565" i="1"/>
  <c r="Q554" i="6" l="1"/>
  <c r="P554"/>
  <c r="R554"/>
  <c r="O555"/>
  <c r="P665" i="5"/>
  <c r="Q665"/>
  <c r="O666"/>
  <c r="Q566" i="1"/>
  <c r="Q555" i="6" l="1"/>
  <c r="R555"/>
  <c r="P555"/>
  <c r="O556"/>
  <c r="P666" i="5"/>
  <c r="Q666"/>
  <c r="O667"/>
  <c r="Q567" i="1"/>
  <c r="Q556" i="6" l="1"/>
  <c r="P556"/>
  <c r="R556"/>
  <c r="O557"/>
  <c r="P667" i="5"/>
  <c r="Q667"/>
  <c r="O669"/>
  <c r="Q569" i="1"/>
  <c r="Q557" i="6" l="1"/>
  <c r="P557"/>
  <c r="R557"/>
  <c r="O559"/>
  <c r="P669" i="5"/>
  <c r="Q669"/>
  <c r="O670"/>
  <c r="Q570" i="1"/>
  <c r="Q559" i="6" l="1"/>
  <c r="R559"/>
  <c r="P559"/>
  <c r="O560"/>
  <c r="P670" i="5"/>
  <c r="Q670"/>
  <c r="O671"/>
  <c r="Q571" i="1"/>
  <c r="Q560" i="6" l="1"/>
  <c r="P560"/>
  <c r="R560"/>
  <c r="O561"/>
  <c r="P671" i="5"/>
  <c r="Q671"/>
  <c r="O672"/>
  <c r="Q572" i="1"/>
  <c r="Q561" i="6" l="1"/>
  <c r="P561"/>
  <c r="R561"/>
  <c r="O562"/>
  <c r="P672" i="5"/>
  <c r="Q672"/>
  <c r="Q574" i="1"/>
  <c r="Q562" i="6" l="1"/>
  <c r="R562"/>
  <c r="P562"/>
  <c r="O564"/>
  <c r="Q575" i="1"/>
  <c r="Q564" i="6" l="1"/>
  <c r="P564"/>
  <c r="R564"/>
  <c r="O565"/>
  <c r="Q576" i="1"/>
  <c r="Q565" i="6" l="1"/>
  <c r="R565"/>
  <c r="P565"/>
  <c r="O566"/>
  <c r="Q577" i="1"/>
  <c r="Q566" i="6" l="1"/>
  <c r="P566"/>
  <c r="R566"/>
  <c r="O567"/>
  <c r="Q579" i="1"/>
  <c r="Q567" i="6" l="1"/>
  <c r="P567"/>
  <c r="R567"/>
  <c r="O569"/>
  <c r="Q580" i="1"/>
  <c r="Q569" i="6" l="1"/>
  <c r="R569"/>
  <c r="P569"/>
  <c r="O570"/>
  <c r="Q581" i="1"/>
  <c r="Q570" i="6" l="1"/>
  <c r="P570"/>
  <c r="R570"/>
  <c r="O571"/>
  <c r="Q582" i="1"/>
  <c r="Q571" i="6" l="1"/>
  <c r="P571"/>
  <c r="R571"/>
  <c r="O572"/>
  <c r="Q584" i="1"/>
  <c r="Q572" i="6" l="1"/>
  <c r="R572"/>
  <c r="P572"/>
  <c r="O574"/>
  <c r="Q585" i="1"/>
  <c r="Q574" i="6" l="1"/>
  <c r="P574"/>
  <c r="R574"/>
  <c r="O575"/>
  <c r="Q586" i="1"/>
  <c r="Q575" i="6" l="1"/>
  <c r="R575"/>
  <c r="P575"/>
  <c r="O576"/>
  <c r="Q587" i="1"/>
  <c r="Q576" i="6" l="1"/>
  <c r="P576"/>
  <c r="R576"/>
  <c r="O577"/>
  <c r="Q589" i="1"/>
  <c r="Q577" i="6" l="1"/>
  <c r="P577"/>
  <c r="R577"/>
  <c r="O579"/>
  <c r="Q590" i="1"/>
  <c r="Q579" i="6" l="1"/>
  <c r="P579"/>
  <c r="R579"/>
  <c r="O580"/>
  <c r="Q591" i="1"/>
  <c r="Q580" i="6" l="1"/>
  <c r="P580"/>
  <c r="R580"/>
  <c r="O581"/>
  <c r="Q592" i="1"/>
  <c r="Q581" i="6" l="1"/>
  <c r="P581"/>
  <c r="R581"/>
  <c r="O582"/>
  <c r="Q594" i="1"/>
  <c r="Q582" i="6" l="1"/>
  <c r="R582"/>
  <c r="P582"/>
  <c r="O584"/>
  <c r="Q595" i="1"/>
  <c r="Q584" i="6" l="1"/>
  <c r="P584"/>
  <c r="R584"/>
  <c r="O585"/>
  <c r="Q596" i="1"/>
  <c r="Q585" i="6" l="1"/>
  <c r="R585"/>
  <c r="P585"/>
  <c r="O586"/>
  <c r="Q597" i="1"/>
  <c r="Q586" i="6" l="1"/>
  <c r="R586"/>
  <c r="P586"/>
  <c r="O587"/>
  <c r="Q599" i="1"/>
  <c r="Q587" i="6" l="1"/>
  <c r="R587"/>
  <c r="P587"/>
  <c r="O589"/>
  <c r="Q600" i="1"/>
  <c r="Q589" i="6" l="1"/>
  <c r="P589"/>
  <c r="R589"/>
  <c r="O590"/>
  <c r="Q601" i="1"/>
  <c r="Q590" i="6" l="1"/>
  <c r="R590"/>
  <c r="P590"/>
  <c r="O591"/>
  <c r="Q602" i="1"/>
  <c r="Q591" i="6" l="1"/>
  <c r="R591"/>
  <c r="P591"/>
  <c r="O592"/>
  <c r="Q604" i="1"/>
  <c r="Q592" i="6" l="1"/>
  <c r="P592"/>
  <c r="R592"/>
  <c r="O594"/>
  <c r="Q605" i="1"/>
  <c r="Q594" i="6" l="1"/>
  <c r="P594"/>
  <c r="R594"/>
  <c r="O595"/>
  <c r="Q606" i="1"/>
  <c r="Q595" i="6" l="1"/>
  <c r="R595"/>
  <c r="P595"/>
  <c r="O596"/>
  <c r="Q607" i="1"/>
  <c r="Q596" i="6" l="1"/>
  <c r="R596"/>
  <c r="P596"/>
  <c r="O597"/>
  <c r="Q609" i="1"/>
  <c r="Q597" i="6" l="1"/>
  <c r="P597"/>
  <c r="R597"/>
  <c r="O599"/>
  <c r="Q610" i="1"/>
  <c r="Q599" i="6" l="1"/>
  <c r="P599"/>
  <c r="R599"/>
  <c r="O600"/>
  <c r="Q611" i="1"/>
  <c r="Q600" i="6" l="1"/>
  <c r="R600"/>
  <c r="P600"/>
  <c r="O601"/>
  <c r="Q612" i="1"/>
  <c r="Q601" i="6" l="1"/>
  <c r="P601"/>
  <c r="R601"/>
  <c r="O602"/>
  <c r="Q614" i="1"/>
  <c r="Q602" i="6" l="1"/>
  <c r="P602"/>
  <c r="R602"/>
  <c r="O604"/>
  <c r="Q615" i="1"/>
  <c r="Q604" i="6" l="1"/>
  <c r="R604"/>
  <c r="P604"/>
  <c r="O605"/>
  <c r="Q616" i="1"/>
  <c r="Q605" i="6" l="1"/>
  <c r="R605"/>
  <c r="P605"/>
  <c r="O606"/>
  <c r="Q617" i="1"/>
  <c r="Q606" i="6" l="1"/>
  <c r="R606"/>
  <c r="P606"/>
  <c r="O607"/>
  <c r="Q619" i="1"/>
  <c r="Q607" i="6" l="1"/>
  <c r="P607"/>
  <c r="R607"/>
  <c r="O609"/>
  <c r="Q620" i="1"/>
  <c r="Q609" i="6" l="1"/>
  <c r="P609"/>
  <c r="R609"/>
  <c r="O610"/>
  <c r="Q621" i="1"/>
  <c r="Q610" i="6" l="1"/>
  <c r="R610"/>
  <c r="P610"/>
  <c r="O611"/>
  <c r="Q622" i="1"/>
  <c r="Q611" i="6" l="1"/>
  <c r="R611"/>
  <c r="P611"/>
  <c r="O612"/>
  <c r="Q624" i="1"/>
  <c r="Q612" i="6" l="1"/>
  <c r="P612"/>
  <c r="R612"/>
  <c r="O614"/>
  <c r="Q625" i="1"/>
  <c r="Q614" i="6" l="1"/>
  <c r="P614"/>
  <c r="R614"/>
  <c r="O615"/>
  <c r="Q626" i="1"/>
  <c r="Q615" i="6" l="1"/>
  <c r="R615"/>
  <c r="P615"/>
  <c r="O616"/>
  <c r="Q627" i="1"/>
  <c r="Q616" i="6" l="1"/>
  <c r="R616"/>
  <c r="P616"/>
  <c r="O617"/>
  <c r="Q629" i="1"/>
  <c r="Q617" i="6" l="1"/>
  <c r="P617"/>
  <c r="R617"/>
  <c r="O619"/>
  <c r="Q630" i="1"/>
  <c r="Q619" i="6" l="1"/>
  <c r="P619"/>
  <c r="R619"/>
  <c r="O620"/>
  <c r="Q631" i="1"/>
  <c r="Q620" i="6" l="1"/>
  <c r="R620"/>
  <c r="P620"/>
  <c r="O621"/>
  <c r="Q632" i="1"/>
  <c r="Q621" i="6" l="1"/>
  <c r="P621"/>
  <c r="R621"/>
  <c r="O622"/>
  <c r="Q634" i="1"/>
  <c r="Q622" i="6" l="1"/>
  <c r="R622"/>
  <c r="P622"/>
  <c r="O624"/>
  <c r="Q635" i="1"/>
  <c r="Q624" i="6" l="1"/>
  <c r="R624"/>
  <c r="P624"/>
  <c r="O625"/>
  <c r="Q636" i="1"/>
  <c r="Q625" i="6" l="1"/>
  <c r="R625"/>
  <c r="P625"/>
  <c r="O626"/>
  <c r="Q637" i="1"/>
  <c r="Q626" i="6" l="1"/>
  <c r="R626"/>
  <c r="P626"/>
  <c r="O627"/>
  <c r="Q639" i="1"/>
  <c r="Q627" i="6" l="1"/>
  <c r="P627"/>
  <c r="R627"/>
  <c r="O629"/>
  <c r="Q640" i="1"/>
  <c r="Q629" i="6" l="1"/>
  <c r="P629"/>
  <c r="R629"/>
  <c r="O630"/>
  <c r="Q641" i="1"/>
  <c r="Q630" i="6" l="1"/>
  <c r="R630"/>
  <c r="P630"/>
  <c r="O631"/>
  <c r="Q642" i="1"/>
  <c r="Q631" i="6" l="1"/>
  <c r="R631"/>
  <c r="P631"/>
  <c r="O632"/>
  <c r="Q644" i="1"/>
  <c r="Q632" i="6" l="1"/>
  <c r="P632"/>
  <c r="R632"/>
  <c r="O634"/>
  <c r="Q645" i="1"/>
  <c r="Q634" i="6" l="1"/>
  <c r="P634"/>
  <c r="R634"/>
  <c r="O635"/>
  <c r="Q646" i="1"/>
  <c r="Q635" i="6" l="1"/>
  <c r="R635"/>
  <c r="P635"/>
  <c r="O636"/>
  <c r="Q647" i="1"/>
  <c r="Q636" i="6" l="1"/>
  <c r="R636"/>
  <c r="P636"/>
  <c r="O637"/>
  <c r="Q649" i="1"/>
  <c r="Q637" i="6" l="1"/>
  <c r="P637"/>
  <c r="R637"/>
  <c r="O639"/>
  <c r="Q650" i="1"/>
  <c r="Q639" i="6" l="1"/>
  <c r="P639"/>
  <c r="R639"/>
  <c r="O640"/>
  <c r="Q651" i="1"/>
  <c r="Q640" i="6" l="1"/>
  <c r="R640"/>
  <c r="P640"/>
  <c r="O641"/>
  <c r="Q652" i="1"/>
  <c r="Q641" i="6" l="1"/>
  <c r="P641"/>
  <c r="R641"/>
  <c r="O642"/>
  <c r="Q654" i="1"/>
  <c r="Q642" i="6" l="1"/>
  <c r="R642"/>
  <c r="P642"/>
  <c r="O644"/>
  <c r="Q655" i="1"/>
  <c r="Q644" i="6" l="1"/>
  <c r="P644"/>
  <c r="R644"/>
  <c r="O645"/>
  <c r="Q656" i="1"/>
  <c r="Q645" i="6" l="1"/>
  <c r="R645"/>
  <c r="P645"/>
  <c r="O646"/>
  <c r="Q657" i="1"/>
  <c r="Q646" i="6" l="1"/>
  <c r="R646"/>
  <c r="P646"/>
  <c r="O647"/>
  <c r="Q659" i="1"/>
  <c r="Q647" i="6" l="1"/>
  <c r="P647"/>
  <c r="R647"/>
  <c r="O649"/>
  <c r="Q660" i="1"/>
  <c r="Q649" i="6" l="1"/>
  <c r="P649"/>
  <c r="R649"/>
  <c r="O650"/>
  <c r="Q661" i="1"/>
  <c r="Q650" i="6" l="1"/>
  <c r="R650"/>
  <c r="P650"/>
  <c r="O651"/>
  <c r="Q662" i="1"/>
  <c r="Q651" i="6" l="1"/>
  <c r="R651"/>
  <c r="P651"/>
  <c r="O652"/>
  <c r="Q664" i="1"/>
  <c r="Q652" i="6" l="1"/>
  <c r="P652"/>
  <c r="R652"/>
  <c r="O654"/>
  <c r="Q665" i="1"/>
  <c r="Q654" i="6" l="1"/>
  <c r="P654"/>
  <c r="R654"/>
  <c r="O655"/>
  <c r="Q666" i="1"/>
  <c r="Q655" i="6" l="1"/>
  <c r="R655"/>
  <c r="P655"/>
  <c r="O656"/>
  <c r="Q667" i="1"/>
  <c r="Q656" i="6" l="1"/>
  <c r="R656"/>
  <c r="P656"/>
  <c r="O657"/>
  <c r="Q669" i="1"/>
  <c r="Q657" i="6" l="1"/>
  <c r="P657"/>
  <c r="R657"/>
  <c r="O659"/>
  <c r="Q670" i="1"/>
  <c r="Q659" i="6" l="1"/>
  <c r="P659"/>
  <c r="R659"/>
  <c r="O660"/>
  <c r="Q672" i="1"/>
  <c r="Q671"/>
  <c r="Q660" i="6" l="1"/>
  <c r="R660"/>
  <c r="P660"/>
  <c r="O661"/>
  <c r="Q661" l="1"/>
  <c r="P661"/>
  <c r="R661"/>
  <c r="O662"/>
  <c r="Q662" l="1"/>
  <c r="P662"/>
  <c r="R662"/>
  <c r="O664"/>
  <c r="Q664" l="1"/>
  <c r="P664"/>
  <c r="R664"/>
  <c r="O665"/>
  <c r="Q665" l="1"/>
  <c r="R665"/>
  <c r="P665"/>
  <c r="O666"/>
  <c r="Q666" l="1"/>
  <c r="R666"/>
  <c r="P666"/>
  <c r="O667"/>
  <c r="Q667" l="1"/>
  <c r="R667"/>
  <c r="P667"/>
  <c r="O669"/>
  <c r="Q669" l="1"/>
  <c r="P669"/>
  <c r="R669"/>
  <c r="O670"/>
  <c r="Q670" l="1"/>
  <c r="R670"/>
  <c r="P670"/>
  <c r="O671"/>
  <c r="Q671" l="1"/>
  <c r="R671"/>
  <c r="P671"/>
  <c r="O672"/>
  <c r="Q672" l="1"/>
  <c r="P672"/>
  <c r="R672"/>
</calcChain>
</file>

<file path=xl/sharedStrings.xml><?xml version="1.0" encoding="utf-8"?>
<sst xmlns="http://schemas.openxmlformats.org/spreadsheetml/2006/main" count="8290" uniqueCount="257">
  <si>
    <t>Bool</t>
  </si>
  <si>
    <t>Int</t>
  </si>
  <si>
    <t>Name</t>
  </si>
  <si>
    <t>Data type</t>
  </si>
  <si>
    <t>Offset</t>
  </si>
  <si>
    <t>Start value</t>
  </si>
  <si>
    <t>Retain</t>
  </si>
  <si>
    <t>Accessible from HMI/OPC UA</t>
  </si>
  <si>
    <t>Writable from HMI/OPC UA</t>
  </si>
  <si>
    <t>Visible in HMI engineering</t>
  </si>
  <si>
    <t>Setpoint</t>
  </si>
  <si>
    <t>Comment</t>
  </si>
  <si>
    <t>Byte</t>
  </si>
  <si>
    <t>DInt</t>
  </si>
  <si>
    <t>DWord</t>
  </si>
  <si>
    <t>Real</t>
  </si>
  <si>
    <t>HW_IO</t>
  </si>
  <si>
    <t>Word</t>
  </si>
  <si>
    <t>No</t>
  </si>
  <si>
    <t>COPY TIA DB TAG VÀO BẢNG DƯỚI (TỪ DÒNG 11)</t>
  </si>
  <si>
    <t>TIA DB TAG</t>
  </si>
  <si>
    <t>KEP TAG</t>
  </si>
  <si>
    <t>Tag Name,Address,Data Type,Respect Data Type,Client Access,Scan Rate,Scaling,Raw Low,Raw High,Scaled Low,Scaled High,Scaled Data Type,Clamp Low,Clamp High,Eng Units,Description,Negate Value</t>
  </si>
  <si>
    <t>TIA</t>
  </si>
  <si>
    <t>Address</t>
  </si>
  <si>
    <t>KEP</t>
  </si>
  <si>
    <t>DBW</t>
  </si>
  <si>
    <t>Insert thêm bên trên dòng này</t>
  </si>
  <si>
    <t>DBX</t>
  </si>
  <si>
    <t>DBB</t>
  </si>
  <si>
    <t>Boolean</t>
  </si>
  <si>
    <t>DBD</t>
  </si>
  <si>
    <t>Float</t>
  </si>
  <si>
    <t>Copy các dòng tag bên TIA</t>
  </si>
  <si>
    <t>Paste vào ô A11 trong Excel (sheet TIA2KEP2C#)</t>
  </si>
  <si>
    <t>Copy các dòng tại cột KEP TAG =&gt; Paste vào file Csv =&gt;Save</t>
  </si>
  <si>
    <t>Import vào KEP Setting</t>
  </si>
  <si>
    <t>Kết quả</t>
  </si>
  <si>
    <t>"</t>
  </si>
  <si>
    <t>Chanel1.Device1</t>
  </si>
  <si>
    <t>for(int i=1;i&lt;tagnumber;i++)</t>
  </si>
  <si>
    <t>{</t>
  </si>
  <si>
    <t>}</t>
  </si>
  <si>
    <r>
      <t> </t>
    </r>
    <r>
      <rPr>
        <i/>
        <sz val="12"/>
        <color rgb="FF90A1B5"/>
        <rFont val="Inherit"/>
      </rPr>
      <t>// Class Khai báo tag</t>
    </r>
  </si>
  <si>
    <r>
      <t>        </t>
    </r>
    <r>
      <rPr>
        <sz val="12"/>
        <color rgb="FF800080"/>
        <rFont val="Inherit"/>
      </rPr>
      <t>public</t>
    </r>
    <r>
      <rPr>
        <sz val="12"/>
        <color rgb="FF006FE0"/>
        <rFont val="Inherit"/>
      </rPr>
      <t xml:space="preserve"> </t>
    </r>
    <r>
      <rPr>
        <sz val="12"/>
        <color rgb="FF800080"/>
        <rFont val="Inherit"/>
      </rPr>
      <t>static</t>
    </r>
    <r>
      <rPr>
        <sz val="12"/>
        <color rgb="FF006FE0"/>
        <rFont val="Inherit"/>
      </rPr>
      <t xml:space="preserve"> </t>
    </r>
    <r>
      <rPr>
        <sz val="12"/>
        <color rgb="FFEC4444"/>
        <rFont val="Inherit"/>
      </rPr>
      <t>string</t>
    </r>
    <r>
      <rPr>
        <sz val="12"/>
        <color rgb="FF333333"/>
        <rFont val="Inherit"/>
      </rPr>
      <t>[]</t>
    </r>
    <r>
      <rPr>
        <sz val="12"/>
        <color rgb="FF006FE0"/>
        <rFont val="Inherit"/>
      </rPr>
      <t xml:space="preserve"> </t>
    </r>
    <r>
      <rPr>
        <sz val="12"/>
        <color rgb="FF4ABF60"/>
        <rFont val="Inherit"/>
      </rPr>
      <t>tagread</t>
    </r>
    <r>
      <rPr>
        <sz val="12"/>
        <color rgb="FF333333"/>
        <rFont val="Inherit"/>
      </rPr>
      <t>(</t>
    </r>
    <r>
      <rPr>
        <sz val="12"/>
        <color rgb="FFEC4444"/>
        <rFont val="Inherit"/>
      </rPr>
      <t>int</t>
    </r>
    <r>
      <rPr>
        <sz val="12"/>
        <color rgb="FF006FE0"/>
        <rFont val="Inherit"/>
      </rPr>
      <t xml:space="preserve"> </t>
    </r>
    <r>
      <rPr>
        <sz val="12"/>
        <color rgb="FF002D7A"/>
        <rFont val="Inherit"/>
      </rPr>
      <t>tagnumber</t>
    </r>
    <r>
      <rPr>
        <sz val="12"/>
        <color rgb="FF333333"/>
        <rFont val="Inherit"/>
      </rPr>
      <t>)</t>
    </r>
  </si>
  <si>
    <r>
      <t>        </t>
    </r>
    <r>
      <rPr>
        <sz val="12"/>
        <color rgb="FF333333"/>
        <rFont val="Inherit"/>
      </rPr>
      <t>{</t>
    </r>
  </si>
  <si>
    <r>
      <t>            </t>
    </r>
    <r>
      <rPr>
        <sz val="12"/>
        <color rgb="FFEC4444"/>
        <rFont val="Inherit"/>
      </rPr>
      <t>string</t>
    </r>
    <r>
      <rPr>
        <sz val="12"/>
        <color rgb="FF333333"/>
        <rFont val="Inherit"/>
      </rPr>
      <t>[]</t>
    </r>
    <r>
      <rPr>
        <sz val="12"/>
        <color rgb="FF006FE0"/>
        <rFont val="Inherit"/>
      </rPr>
      <t xml:space="preserve"> </t>
    </r>
    <r>
      <rPr>
        <sz val="12"/>
        <color rgb="FF002D7A"/>
        <rFont val="Inherit"/>
      </rPr>
      <t>tagIDs</t>
    </r>
    <r>
      <rPr>
        <sz val="12"/>
        <color rgb="FF333333"/>
        <rFont val="Inherit"/>
      </rPr>
      <t>;</t>
    </r>
  </si>
  <si>
    <r>
      <t>            </t>
    </r>
    <r>
      <rPr>
        <sz val="12"/>
        <color rgb="FF002D7A"/>
        <rFont val="Inherit"/>
      </rPr>
      <t>tagIDs</t>
    </r>
    <r>
      <rPr>
        <sz val="12"/>
        <color rgb="FF006FE0"/>
        <rFont val="Inherit"/>
      </rPr>
      <t xml:space="preserve"> = </t>
    </r>
    <r>
      <rPr>
        <sz val="12"/>
        <color rgb="FFEC4444"/>
        <rFont val="Inherit"/>
      </rPr>
      <t>new</t>
    </r>
    <r>
      <rPr>
        <sz val="12"/>
        <color rgb="FF006FE0"/>
        <rFont val="Inherit"/>
      </rPr>
      <t xml:space="preserve"> </t>
    </r>
    <r>
      <rPr>
        <sz val="12"/>
        <color rgb="FFEC4444"/>
        <rFont val="Inherit"/>
      </rPr>
      <t>string</t>
    </r>
    <r>
      <rPr>
        <sz val="12"/>
        <color rgb="FF333333"/>
        <rFont val="Inherit"/>
      </rPr>
      <t>[</t>
    </r>
    <r>
      <rPr>
        <sz val="12"/>
        <color rgb="FF002D7A"/>
        <rFont val="Inherit"/>
      </rPr>
      <t>tagnumber</t>
    </r>
    <r>
      <rPr>
        <sz val="12"/>
        <color rgb="FF333333"/>
        <rFont val="Inherit"/>
      </rPr>
      <t>];</t>
    </r>
  </si>
  <si>
    <r>
      <t>            </t>
    </r>
    <r>
      <rPr>
        <sz val="12"/>
        <color rgb="FFEC4444"/>
        <rFont val="Inherit"/>
      </rPr>
      <t>string</t>
    </r>
    <r>
      <rPr>
        <sz val="12"/>
        <color rgb="FF333333"/>
        <rFont val="Inherit"/>
      </rPr>
      <t>[]</t>
    </r>
    <r>
      <rPr>
        <sz val="12"/>
        <color rgb="FF006FE0"/>
        <rFont val="Inherit"/>
      </rPr>
      <t xml:space="preserve"> </t>
    </r>
    <r>
      <rPr>
        <sz val="12"/>
        <color rgb="FF002D7A"/>
        <rFont val="Inherit"/>
      </rPr>
      <t>tags</t>
    </r>
    <r>
      <rPr>
        <sz val="12"/>
        <color rgb="FF333333"/>
        <rFont val="Inherit"/>
      </rPr>
      <t>;</t>
    </r>
  </si>
  <si>
    <r>
      <t>            </t>
    </r>
    <r>
      <rPr>
        <sz val="12"/>
        <color rgb="FF002D7A"/>
        <rFont val="Inherit"/>
      </rPr>
      <t>tags</t>
    </r>
    <r>
      <rPr>
        <sz val="12"/>
        <color rgb="FF006FE0"/>
        <rFont val="Inherit"/>
      </rPr>
      <t xml:space="preserve"> = </t>
    </r>
    <r>
      <rPr>
        <sz val="12"/>
        <color rgb="FFEC4444"/>
        <rFont val="Inherit"/>
      </rPr>
      <t>new</t>
    </r>
    <r>
      <rPr>
        <sz val="12"/>
        <color rgb="FF006FE0"/>
        <rFont val="Inherit"/>
      </rPr>
      <t xml:space="preserve"> </t>
    </r>
    <r>
      <rPr>
        <sz val="12"/>
        <color rgb="FFEC4444"/>
        <rFont val="Inherit"/>
      </rPr>
      <t>string</t>
    </r>
    <r>
      <rPr>
        <sz val="12"/>
        <color rgb="FF333333"/>
        <rFont val="Inherit"/>
      </rPr>
      <t>[</t>
    </r>
    <r>
      <rPr>
        <sz val="12"/>
        <color rgb="FF002D7A"/>
        <rFont val="Inherit"/>
      </rPr>
      <t>tagnumber</t>
    </r>
    <r>
      <rPr>
        <sz val="12"/>
        <color rgb="FF333333"/>
        <rFont val="Inherit"/>
      </rPr>
      <t>];</t>
    </r>
  </si>
  <si>
    <r>
      <t>            </t>
    </r>
    <r>
      <rPr>
        <sz val="12"/>
        <color rgb="FF002D7A"/>
        <rFont val="Inherit"/>
      </rPr>
      <t>tags</t>
    </r>
    <r>
      <rPr>
        <sz val="12"/>
        <color rgb="FF333333"/>
        <rFont val="Inherit"/>
      </rPr>
      <t>.</t>
    </r>
    <r>
      <rPr>
        <sz val="12"/>
        <color rgb="FF4ABF60"/>
        <rFont val="Inherit"/>
      </rPr>
      <t>SetValue</t>
    </r>
    <r>
      <rPr>
        <sz val="12"/>
        <color rgb="FF333333"/>
        <rFont val="Inherit"/>
      </rPr>
      <t>(</t>
    </r>
    <r>
      <rPr>
        <sz val="12"/>
        <color rgb="FF002D7A"/>
        <rFont val="Inherit"/>
      </rPr>
      <t>tagIDs[i]</t>
    </r>
    <r>
      <rPr>
        <sz val="12"/>
        <color rgb="FF333333"/>
        <rFont val="Inherit"/>
      </rPr>
      <t>,</t>
    </r>
    <r>
      <rPr>
        <sz val="12"/>
        <color rgb="FF006FE0"/>
        <rFont val="Inherit"/>
      </rPr>
      <t xml:space="preserve"> </t>
    </r>
    <r>
      <rPr>
        <sz val="12"/>
        <color rgb="FFEC4444"/>
        <rFont val="Inherit"/>
      </rPr>
      <t>i</t>
    </r>
    <r>
      <rPr>
        <sz val="12"/>
        <color rgb="FF333333"/>
        <rFont val="Inherit"/>
      </rPr>
      <t>);</t>
    </r>
  </si>
  <si>
    <r>
      <t>            </t>
    </r>
    <r>
      <rPr>
        <sz val="12"/>
        <color rgb="FF3C9CC9"/>
        <rFont val="Inherit"/>
      </rPr>
      <t>return</t>
    </r>
    <r>
      <rPr>
        <sz val="12"/>
        <color rgb="FF006FE0"/>
        <rFont val="Inherit"/>
      </rPr>
      <t xml:space="preserve"> </t>
    </r>
    <r>
      <rPr>
        <sz val="12"/>
        <color rgb="FF002D7A"/>
        <rFont val="Inherit"/>
      </rPr>
      <t>tags</t>
    </r>
    <r>
      <rPr>
        <sz val="12"/>
        <color rgb="FF333333"/>
        <rFont val="Inherit"/>
      </rPr>
      <t>;</t>
    </r>
  </si>
  <si>
    <r>
      <t>        </t>
    </r>
    <r>
      <rPr>
        <sz val="12"/>
        <color rgb="FF333333"/>
        <rFont val="Inherit"/>
      </rPr>
      <t>}</t>
    </r>
  </si>
  <si>
    <t>String</t>
  </si>
  <si>
    <t>Char Array</t>
  </si>
  <si>
    <t>// Bảng tag trong Visual studio code</t>
  </si>
  <si>
    <t>};</t>
  </si>
  <si>
    <r>
      <t>var</t>
    </r>
    <r>
      <rPr>
        <sz val="11"/>
        <color rgb="FF0000FF"/>
        <rFont val="Consolas"/>
        <family val="3"/>
      </rPr>
      <t xml:space="preserve"> tags_list = {</t>
    </r>
  </si>
  <si>
    <t>Nodes7</t>
  </si>
  <si>
    <t>X</t>
  </si>
  <si>
    <t>BYTE</t>
  </si>
  <si>
    <t>INT</t>
  </si>
  <si>
    <t>DWORD</t>
  </si>
  <si>
    <t>REAL</t>
  </si>
  <si>
    <t>S</t>
  </si>
  <si>
    <t>conn_plc.addItems([</t>
  </si>
  <si>
    <t xml:space="preserve">    ]);</t>
  </si>
  <si>
    <t>// Khai báo tag</t>
  </si>
  <si>
    <t>// Đọc dữ liệu</t>
  </si>
  <si>
    <t>const TagList = tagBuilder</t>
  </si>
  <si>
    <t>.get();</t>
  </si>
  <si>
    <t>Time</t>
  </si>
  <si>
    <t>DDW</t>
  </si>
  <si>
    <t>ms</t>
  </si>
  <si>
    <t>DB</t>
  </si>
  <si>
    <t>Tiền tố</t>
  </si>
  <si>
    <t>Channel.Device</t>
  </si>
  <si>
    <t>Channel1.Device1.</t>
  </si>
  <si>
    <t>Static</t>
  </si>
  <si>
    <t>Bit_Watchdog</t>
  </si>
  <si>
    <t>Bit xác nhận đã gửi thành công, khi gửi thì set bit này lên 1 là được</t>
  </si>
  <si>
    <t>Receive_Shift_A_Hour</t>
  </si>
  <si>
    <t>Cài thời gian lên ca A theo giờ</t>
  </si>
  <si>
    <t>Receive_Shift_A_Minute</t>
  </si>
  <si>
    <t>Cài thời gian lên ca A theo phút</t>
  </si>
  <si>
    <t>Receive_Shift_B_Hour</t>
  </si>
  <si>
    <t>Cài thời gian lên ca B theo giờ</t>
  </si>
  <si>
    <t>Receive_Shift_B_Minute</t>
  </si>
  <si>
    <t>Cài thời gian lên ca B theo phút</t>
  </si>
  <si>
    <t>Receive_Shift_C_Hour</t>
  </si>
  <si>
    <t>Cài thời gian lên ca C theo giờ</t>
  </si>
  <si>
    <t>Receive_Shift_C_Minute</t>
  </si>
  <si>
    <t>Cài thời gian lên ca C theo phút</t>
  </si>
  <si>
    <t>Send_Operator</t>
  </si>
  <si>
    <t>''</t>
  </si>
  <si>
    <t>Tên người vận hành theo ca</t>
  </si>
  <si>
    <t>G1</t>
  </si>
  <si>
    <t>Report_Product_Data</t>
  </si>
  <si>
    <t>Tính thời gian làm việc theo ca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</si>
  <si>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</si>
  <si>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</si>
  <si>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</si>
  <si>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</si>
  <si>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</si>
  <si>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</si>
  <si>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</si>
  <si>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</si>
  <si>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</si>
  <si>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</si>
  <si>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</si>
  <si>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</si>
  <si>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</si>
  <si>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</si>
  <si>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</si>
  <si>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</si>
  <si>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</si>
  <si>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</si>
  <si>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</si>
  <si>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</si>
  <si>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</si>
  <si>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</si>
  <si>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</si>
  <si>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</si>
  <si>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</si>
  <si>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</si>
  <si>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</si>
  <si>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</si>
  <si>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</si>
  <si>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</si>
  <si>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</si>
  <si>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</si>
  <si>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</si>
  <si>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</si>
  <si>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</si>
  <si>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</si>
  <si>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</si>
  <si>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</si>
  <si>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</si>
  <si>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</si>
  <si>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</si>
  <si>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</si>
  <si>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</si>
  <si>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</si>
  <si>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</si>
  <si>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</si>
  <si>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</si>
  <si>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</si>
  <si>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</si>
  <si>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</si>
  <si>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</si>
  <si>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</si>
  <si>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</si>
  <si>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</si>
  <si>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</si>
  <si>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</si>
  <si>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</si>
  <si>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</si>
  <si>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</si>
  <si>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</si>
  <si>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G62</t>
  </si>
  <si>
    <t>G63</t>
  </si>
  <si>
    <t>G64</t>
  </si>
  <si>
    <t>G65</t>
  </si>
  <si>
    <t>Time_Working</t>
  </si>
  <si>
    <t>Thời gian làm việc (số thực)</t>
  </si>
  <si>
    <t>Time_Standby</t>
  </si>
  <si>
    <t>Thời gian nghỉ (số thực)</t>
  </si>
  <si>
    <t>TIme_Maintenance</t>
  </si>
  <si>
    <t>Thời gian bảo dưỡng</t>
  </si>
  <si>
    <t>G1_Fault_ID</t>
  </si>
  <si>
    <t>0 dừng, 1 chạy, 2 lỗi quá tải, 3 lỗi quá dòng, lỗi trượt bell</t>
  </si>
  <si>
    <t>G2_Fault_ID</t>
  </si>
  <si>
    <t>G3_Fault_ID</t>
  </si>
  <si>
    <t>G4_Fault_ID</t>
  </si>
  <si>
    <t>G5_Fault_ID</t>
  </si>
  <si>
    <t>G6_Fault_ID</t>
  </si>
  <si>
    <t>G7_Fault_ID</t>
  </si>
  <si>
    <t>G8_Fault_ID</t>
  </si>
  <si>
    <t>G9_Fault_ID</t>
  </si>
  <si>
    <t>G10_Fault_ID</t>
  </si>
  <si>
    <t>G11_Fault_ID</t>
  </si>
  <si>
    <t>G12_Fault_ID</t>
  </si>
  <si>
    <t>G13_Fault_ID</t>
  </si>
  <si>
    <t>G14_Fault_ID</t>
  </si>
  <si>
    <t>G15_Fault_ID</t>
  </si>
  <si>
    <t>G16_Fault_ID</t>
  </si>
  <si>
    <t>G17_Fault_ID</t>
  </si>
  <si>
    <t>G18_Fault_ID</t>
  </si>
  <si>
    <t>G19_Fault_ID</t>
  </si>
  <si>
    <t>G20_Fault_ID</t>
  </si>
  <si>
    <t>G21_Fault_ID</t>
  </si>
  <si>
    <t>G22_Fault_ID</t>
  </si>
  <si>
    <t>G23_Fault_ID</t>
  </si>
  <si>
    <t>G24_Fault_ID</t>
  </si>
  <si>
    <t>G25_Fault_ID</t>
  </si>
  <si>
    <t>G26_Fault_ID</t>
  </si>
  <si>
    <t>G27_Fault_ID</t>
  </si>
  <si>
    <t>G28_Fault_ID</t>
  </si>
  <si>
    <t>G29_Fault_ID</t>
  </si>
  <si>
    <t>G30_Fault_ID</t>
  </si>
  <si>
    <t>G31_Fault_ID</t>
  </si>
  <si>
    <t>G32_Fault_ID</t>
  </si>
  <si>
    <t>G33_Fault_ID</t>
  </si>
  <si>
    <t>G34_Fault_ID</t>
  </si>
  <si>
    <t>G35_Fault_ID</t>
  </si>
  <si>
    <t>G36_Fault_ID</t>
  </si>
  <si>
    <t>G37_Fault_ID</t>
  </si>
  <si>
    <t>G38_Fault_ID</t>
  </si>
  <si>
    <t>G39_Fault_ID</t>
  </si>
  <si>
    <t>G40_Fault_ID</t>
  </si>
  <si>
    <t>G41_Fault_ID</t>
  </si>
  <si>
    <t>G42_Fault_ID</t>
  </si>
  <si>
    <t>G43_Fault_ID</t>
  </si>
  <si>
    <t>G44_Fault_ID</t>
  </si>
  <si>
    <t>G45_Fault_ID</t>
  </si>
  <si>
    <t>G46_Fault_ID</t>
  </si>
  <si>
    <t>G47_Fault_ID</t>
  </si>
  <si>
    <t>G48_Fault_ID</t>
  </si>
  <si>
    <t>G49_Fault_ID</t>
  </si>
  <si>
    <t>G50_Fault_ID</t>
  </si>
  <si>
    <t>G51_Fault_ID</t>
  </si>
  <si>
    <t>G52_Fault_ID</t>
  </si>
  <si>
    <t>G53_Fault_ID</t>
  </si>
  <si>
    <t>G54_Fault_ID</t>
  </si>
  <si>
    <t>G55_Fault_ID</t>
  </si>
  <si>
    <t>G56_Fault_ID</t>
  </si>
  <si>
    <t>G57_Fault_ID</t>
  </si>
  <si>
    <t>G58_Fault_ID</t>
  </si>
  <si>
    <t>G59_Fault_ID</t>
  </si>
  <si>
    <t>G60_Fault_ID</t>
  </si>
  <si>
    <t>G61_Fault_ID</t>
  </si>
  <si>
    <t>G62_Fault_ID</t>
  </si>
  <si>
    <t>G63_Fault_ID</t>
  </si>
  <si>
    <t>G64_Fault_ID</t>
  </si>
  <si>
    <t>G65_Fault_ID</t>
  </si>
  <si>
    <t>Reoprt_Lifetime</t>
  </si>
  <si>
    <t>Time_BD</t>
  </si>
  <si>
    <t>Bạc đạn</t>
  </si>
  <si>
    <t>Time_CUROA</t>
  </si>
  <si>
    <t>Dây curoa</t>
  </si>
  <si>
    <t>Time_Belt</t>
  </si>
  <si>
    <t>Dây belt</t>
  </si>
  <si>
    <t>TIme_Motor</t>
  </si>
  <si>
    <t>Động cơ</t>
  </si>
  <si>
    <t>P_</t>
  </si>
  <si>
    <t>E_</t>
  </si>
  <si>
    <t>M_</t>
  </si>
  <si>
    <t>ID No.</t>
  </si>
  <si>
    <t>function fn_tag(socket) {</t>
  </si>
  <si>
    <t>var tags_array = [</t>
  </si>
  <si>
    <t xml:space="preserve">    ];</t>
  </si>
  <si>
    <r>
      <t>exports</t>
    </r>
    <r>
      <rPr>
        <sz val="11"/>
        <color rgb="FF0000FF"/>
        <rFont val="Consolas"/>
        <family val="3"/>
      </rPr>
      <t>.tags_list = function () {</t>
    </r>
  </si>
  <si>
    <r>
      <t>exports</t>
    </r>
    <r>
      <rPr>
        <sz val="11"/>
        <color rgb="FF0000FF"/>
        <rFont val="Consolas"/>
        <family val="3"/>
      </rPr>
      <t>.tags_array = function () {</t>
    </r>
  </si>
  <si>
    <r>
      <t xml:space="preserve">    </t>
    </r>
    <r>
      <rPr>
        <sz val="11"/>
        <color rgb="FF0000FF"/>
        <rFont val="Consolas"/>
        <family val="3"/>
      </rPr>
      <t>return tags_list;</t>
    </r>
  </si>
  <si>
    <r>
      <t xml:space="preserve">    </t>
    </r>
    <r>
      <rPr>
        <sz val="11"/>
        <color rgb="FF0000FF"/>
        <rFont val="Consolas"/>
        <family val="3"/>
      </rPr>
      <t>return tags_array;</t>
    </r>
  </si>
  <si>
    <t>exports.fn_tag = fn_tag;</t>
  </si>
  <si>
    <t>function fn_tag(socket, arr_tag_value) {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</si>
</sst>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06FE0"/>
      <name val="Inherit"/>
    </font>
    <font>
      <sz val="12"/>
      <color rgb="FF006FE0"/>
      <name val="Inherit"/>
    </font>
    <font>
      <i/>
      <sz val="12"/>
      <color rgb="FF90A1B5"/>
      <name val="Inherit"/>
    </font>
    <font>
      <sz val="12"/>
      <color rgb="FF800080"/>
      <name val="Inherit"/>
    </font>
    <font>
      <sz val="12"/>
      <color rgb="FFEC4444"/>
      <name val="Inherit"/>
    </font>
    <font>
      <sz val="12"/>
      <color rgb="FF333333"/>
      <name val="Inherit"/>
    </font>
    <font>
      <sz val="12"/>
      <color rgb="FF4ABF60"/>
      <name val="Inherit"/>
    </font>
    <font>
      <sz val="12"/>
      <color rgb="FF002D7A"/>
      <name val="Inherit"/>
    </font>
    <font>
      <sz val="12"/>
      <color rgb="FF0000FF"/>
      <name val="Calibri"/>
      <family val="2"/>
      <scheme val="minor"/>
    </font>
    <font>
      <sz val="12"/>
      <color rgb="FF3C9CC9"/>
      <name val="Inherit"/>
    </font>
    <font>
      <sz val="11"/>
      <color rgb="FF0000FF"/>
      <name val="Consolas"/>
      <family val="3"/>
    </font>
    <font>
      <sz val="12"/>
      <color rgb="FF0000FF"/>
      <name val="Inherit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1" xfId="0" applyFill="1" applyBorder="1"/>
    <xf numFmtId="0" fontId="2" fillId="2" borderId="0" xfId="0" applyFont="1" applyFill="1"/>
    <xf numFmtId="0" fontId="0" fillId="4" borderId="1" xfId="0" applyFill="1" applyBorder="1"/>
    <xf numFmtId="0" fontId="0" fillId="0" borderId="1" xfId="0" applyBorder="1"/>
    <xf numFmtId="1" fontId="0" fillId="0" borderId="0" xfId="0" applyNumberFormat="1"/>
    <xf numFmtId="0" fontId="1" fillId="2" borderId="0" xfId="0" applyFont="1" applyFill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5" borderId="0" xfId="0" applyFont="1" applyFill="1" applyAlignment="1">
      <alignment horizontal="left"/>
    </xf>
    <xf numFmtId="0" fontId="11" fillId="5" borderId="0" xfId="0" applyFont="1" applyFill="1" applyAlignment="1">
      <alignment horizontal="left" indent="6"/>
    </xf>
    <xf numFmtId="0" fontId="4" fillId="5" borderId="0" xfId="0" applyFont="1" applyFill="1" applyAlignment="1">
      <alignment horizontal="left" indent="1"/>
    </xf>
    <xf numFmtId="0" fontId="4" fillId="5" borderId="0" xfId="0" applyFont="1" applyFill="1" applyAlignment="1">
      <alignment horizontal="left" indent="6"/>
    </xf>
    <xf numFmtId="0" fontId="11" fillId="6" borderId="0" xfId="0" applyFont="1" applyFill="1" applyAlignment="1">
      <alignment horizontal="left" indent="6"/>
    </xf>
    <xf numFmtId="0" fontId="4" fillId="7" borderId="3" xfId="0" applyFont="1" applyFill="1" applyBorder="1" applyAlignment="1">
      <alignment horizontal="left"/>
    </xf>
    <xf numFmtId="0" fontId="4" fillId="7" borderId="4" xfId="0" applyFont="1" applyFill="1" applyBorder="1" applyAlignment="1">
      <alignment horizontal="left"/>
    </xf>
    <xf numFmtId="0" fontId="11" fillId="9" borderId="4" xfId="0" applyFont="1" applyFill="1" applyBorder="1" applyAlignment="1">
      <alignment horizontal="left"/>
    </xf>
    <xf numFmtId="0" fontId="11" fillId="9" borderId="4" xfId="0" applyFont="1" applyFill="1" applyBorder="1" applyAlignment="1">
      <alignment horizontal="left" indent="2"/>
    </xf>
    <xf numFmtId="0" fontId="11" fillId="6" borderId="4" xfId="0" applyFont="1" applyFill="1" applyBorder="1" applyAlignment="1">
      <alignment horizontal="left" indent="6"/>
    </xf>
    <xf numFmtId="0" fontId="4" fillId="7" borderId="5" xfId="0" applyFont="1" applyFill="1" applyBorder="1" applyAlignment="1">
      <alignment horizontal="left"/>
    </xf>
    <xf numFmtId="0" fontId="4" fillId="7" borderId="2" xfId="0" applyFont="1" applyFill="1" applyBorder="1" applyAlignment="1">
      <alignment horizontal="left"/>
    </xf>
    <xf numFmtId="0" fontId="11" fillId="9" borderId="2" xfId="0" applyFont="1" applyFill="1" applyBorder="1" applyAlignment="1">
      <alignment horizontal="left"/>
    </xf>
    <xf numFmtId="0" fontId="11" fillId="9" borderId="2" xfId="0" applyFont="1" applyFill="1" applyBorder="1" applyAlignment="1">
      <alignment horizontal="left" indent="2"/>
    </xf>
    <xf numFmtId="0" fontId="11" fillId="6" borderId="2" xfId="0" applyFont="1" applyFill="1" applyBorder="1" applyAlignment="1">
      <alignment horizontal="left" indent="6"/>
    </xf>
    <xf numFmtId="0" fontId="14" fillId="9" borderId="2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4" fillId="8" borderId="4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 indent="6"/>
    </xf>
    <xf numFmtId="0" fontId="4" fillId="8" borderId="4" xfId="0" applyFont="1" applyFill="1" applyBorder="1" applyAlignment="1">
      <alignment horizontal="left" indent="1"/>
    </xf>
    <xf numFmtId="0" fontId="4" fillId="8" borderId="4" xfId="0" applyFont="1" applyFill="1" applyBorder="1" applyAlignment="1">
      <alignment horizontal="left" indent="6"/>
    </xf>
    <xf numFmtId="0" fontId="11" fillId="8" borderId="4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0" fillId="5" borderId="0" xfId="0" applyFill="1" applyBorder="1"/>
    <xf numFmtId="0" fontId="1" fillId="0" borderId="0" xfId="0" applyFont="1" applyAlignment="1">
      <alignment horizontal="left"/>
    </xf>
    <xf numFmtId="0" fontId="0" fillId="3" borderId="1" xfId="0" applyFill="1" applyBorder="1" applyAlignment="1">
      <alignment wrapText="1"/>
    </xf>
    <xf numFmtId="0" fontId="0" fillId="10" borderId="0" xfId="0" applyFill="1" applyBorder="1"/>
    <xf numFmtId="0" fontId="0" fillId="10" borderId="0" xfId="0" applyFill="1"/>
    <xf numFmtId="0" fontId="14" fillId="7" borderId="2" xfId="0" applyFont="1" applyFill="1" applyBorder="1" applyAlignment="1">
      <alignment horizontal="left"/>
    </xf>
    <xf numFmtId="0" fontId="14" fillId="7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605118</xdr:colOff>
      <xdr:row>1</xdr:row>
      <xdr:rowOff>156882</xdr:rowOff>
    </xdr:from>
    <xdr:to>
      <xdr:col>15</xdr:col>
      <xdr:colOff>2117912</xdr:colOff>
      <xdr:row>7</xdr:row>
      <xdr:rowOff>89646</xdr:rowOff>
    </xdr:to>
    <xdr:sp macro="" textlink="">
      <xdr:nvSpPr>
        <xdr:cNvPr id="3" name="Down Arrow 2"/>
        <xdr:cNvSpPr/>
      </xdr:nvSpPr>
      <xdr:spPr>
        <a:xfrm>
          <a:off x="10174942" y="347382"/>
          <a:ext cx="1512794" cy="1109382"/>
        </a:xfrm>
        <a:prstGeom prst="downArrow">
          <a:avLst>
            <a:gd name="adj1" fmla="val 66296"/>
            <a:gd name="adj2" fmla="val 50000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</a:rPr>
            <a:t>Copy vào</a:t>
          </a:r>
          <a:r>
            <a:rPr lang="en-US" sz="1200" b="1" baseline="0">
              <a:solidFill>
                <a:sysClr val="windowText" lastClr="000000"/>
              </a:solidFill>
            </a:rPr>
            <a:t> file Csv =&gt; Import vào KEP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437030</xdr:colOff>
      <xdr:row>0</xdr:row>
      <xdr:rowOff>1</xdr:rowOff>
    </xdr:from>
    <xdr:to>
      <xdr:col>16</xdr:col>
      <xdr:colOff>2857500</xdr:colOff>
      <xdr:row>2</xdr:row>
      <xdr:rowOff>44823</xdr:rowOff>
    </xdr:to>
    <xdr:sp macro="" textlink="">
      <xdr:nvSpPr>
        <xdr:cNvPr id="4" name="Down Arrow 3"/>
        <xdr:cNvSpPr/>
      </xdr:nvSpPr>
      <xdr:spPr>
        <a:xfrm>
          <a:off x="13525501" y="1"/>
          <a:ext cx="2420470" cy="437028"/>
        </a:xfrm>
        <a:prstGeom prst="downArrow">
          <a:avLst>
            <a:gd name="adj1" fmla="val 66296"/>
            <a:gd name="adj2" fmla="val 50000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</a:rPr>
            <a:t>Copy C#</a:t>
          </a:r>
          <a:r>
            <a:rPr lang="en-US" sz="1200" b="1" baseline="0">
              <a:solidFill>
                <a:sysClr val="windowText" lastClr="000000"/>
              </a:solidFill>
            </a:rPr>
            <a:t> for </a:t>
          </a:r>
          <a:r>
            <a:rPr lang="en-US" sz="1200" b="1">
              <a:solidFill>
                <a:sysClr val="windowText" lastClr="000000"/>
              </a:solidFill>
            </a:rPr>
            <a:t>KEP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739587</xdr:colOff>
      <xdr:row>0</xdr:row>
      <xdr:rowOff>0</xdr:rowOff>
    </xdr:from>
    <xdr:to>
      <xdr:col>16</xdr:col>
      <xdr:colOff>1927411</xdr:colOff>
      <xdr:row>2</xdr:row>
      <xdr:rowOff>123264</xdr:rowOff>
    </xdr:to>
    <xdr:sp macro="" textlink="">
      <xdr:nvSpPr>
        <xdr:cNvPr id="5" name="Down Arrow 4"/>
        <xdr:cNvSpPr/>
      </xdr:nvSpPr>
      <xdr:spPr>
        <a:xfrm>
          <a:off x="26838087" y="0"/>
          <a:ext cx="4197724" cy="513789"/>
        </a:xfrm>
        <a:prstGeom prst="downArrow">
          <a:avLst>
            <a:gd name="adj1" fmla="val 66296"/>
            <a:gd name="adj2" fmla="val 50000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</a:rPr>
            <a:t>Copy  JavaScript for</a:t>
          </a:r>
          <a:r>
            <a:rPr lang="en-US" sz="1200" b="1" baseline="0">
              <a:solidFill>
                <a:sysClr val="windowText" lastClr="000000"/>
              </a:solidFill>
            </a:rPr>
            <a:t>  KEP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986117</xdr:colOff>
      <xdr:row>0</xdr:row>
      <xdr:rowOff>33617</xdr:rowOff>
    </xdr:from>
    <xdr:to>
      <xdr:col>16</xdr:col>
      <xdr:colOff>1658470</xdr:colOff>
      <xdr:row>2</xdr:row>
      <xdr:rowOff>112058</xdr:rowOff>
    </xdr:to>
    <xdr:sp macro="" textlink="">
      <xdr:nvSpPr>
        <xdr:cNvPr id="4" name="Down Arrow 3"/>
        <xdr:cNvSpPr/>
      </xdr:nvSpPr>
      <xdr:spPr>
        <a:xfrm>
          <a:off x="18169217" y="33617"/>
          <a:ext cx="3701303" cy="468966"/>
        </a:xfrm>
        <a:prstGeom prst="downArrow">
          <a:avLst>
            <a:gd name="adj1" fmla="val 66296"/>
            <a:gd name="adj2" fmla="val 50000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</a:rPr>
            <a:t>Copy  JavaScript for</a:t>
          </a:r>
          <a:r>
            <a:rPr lang="en-US" sz="1200" b="1" baseline="0">
              <a:solidFill>
                <a:sysClr val="windowText" lastClr="000000"/>
              </a:solidFill>
            </a:rPr>
            <a:t>  Node 7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986117</xdr:colOff>
      <xdr:row>0</xdr:row>
      <xdr:rowOff>33617</xdr:rowOff>
    </xdr:from>
    <xdr:to>
      <xdr:col>16</xdr:col>
      <xdr:colOff>1658470</xdr:colOff>
      <xdr:row>2</xdr:row>
      <xdr:rowOff>112058</xdr:rowOff>
    </xdr:to>
    <xdr:sp macro="" textlink="">
      <xdr:nvSpPr>
        <xdr:cNvPr id="2" name="Down Arrow 1"/>
        <xdr:cNvSpPr/>
      </xdr:nvSpPr>
      <xdr:spPr>
        <a:xfrm>
          <a:off x="11673167" y="33617"/>
          <a:ext cx="3701303" cy="459441"/>
        </a:xfrm>
        <a:prstGeom prst="downArrow">
          <a:avLst>
            <a:gd name="adj1" fmla="val 66296"/>
            <a:gd name="adj2" fmla="val 50000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</a:rPr>
            <a:t>Copy  JavaScript for</a:t>
          </a:r>
          <a:r>
            <a:rPr lang="en-US" sz="1200" b="1" baseline="0">
              <a:solidFill>
                <a:sysClr val="windowText" lastClr="000000"/>
              </a:solidFill>
            </a:rPr>
            <a:t>  Node 7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18</xdr:col>
      <xdr:colOff>179292</xdr:colOff>
      <xdr:row>0</xdr:row>
      <xdr:rowOff>0</xdr:rowOff>
    </xdr:from>
    <xdr:to>
      <xdr:col>23</xdr:col>
      <xdr:colOff>190499</xdr:colOff>
      <xdr:row>5</xdr:row>
      <xdr:rowOff>43680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055851" y="0"/>
          <a:ext cx="3036795" cy="102979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168088</xdr:colOff>
      <xdr:row>6</xdr:row>
      <xdr:rowOff>11206</xdr:rowOff>
    </xdr:from>
    <xdr:to>
      <xdr:col>26</xdr:col>
      <xdr:colOff>14568</xdr:colOff>
      <xdr:row>10</xdr:row>
      <xdr:rowOff>95810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044647" y="1199030"/>
          <a:ext cx="4687421" cy="10371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26</xdr:col>
      <xdr:colOff>44824</xdr:colOff>
      <xdr:row>0</xdr:row>
      <xdr:rowOff>33617</xdr:rowOff>
    </xdr:from>
    <xdr:to>
      <xdr:col>33</xdr:col>
      <xdr:colOff>300318</xdr:colOff>
      <xdr:row>3</xdr:row>
      <xdr:rowOff>134470</xdr:rowOff>
    </xdr:to>
    <xdr:pic>
      <xdr:nvPicPr>
        <xdr:cNvPr id="409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t="20701" b="21900"/>
        <a:stretch>
          <a:fillRect/>
        </a:stretch>
      </xdr:blipFill>
      <xdr:spPr bwMode="auto">
        <a:xfrm>
          <a:off x="25762324" y="33617"/>
          <a:ext cx="4491318" cy="68355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26</xdr:col>
      <xdr:colOff>33618</xdr:colOff>
      <xdr:row>4</xdr:row>
      <xdr:rowOff>11206</xdr:rowOff>
    </xdr:from>
    <xdr:to>
      <xdr:col>34</xdr:col>
      <xdr:colOff>252693</xdr:colOff>
      <xdr:row>10</xdr:row>
      <xdr:rowOff>134470</xdr:rowOff>
    </xdr:to>
    <xdr:pic>
      <xdr:nvPicPr>
        <xdr:cNvPr id="410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 t="6102" b="4407"/>
        <a:stretch>
          <a:fillRect/>
        </a:stretch>
      </xdr:blipFill>
      <xdr:spPr bwMode="auto">
        <a:xfrm>
          <a:off x="25751118" y="795618"/>
          <a:ext cx="5060016" cy="14791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56030</xdr:colOff>
      <xdr:row>0</xdr:row>
      <xdr:rowOff>33619</xdr:rowOff>
    </xdr:from>
    <xdr:to>
      <xdr:col>40</xdr:col>
      <xdr:colOff>549088</xdr:colOff>
      <xdr:row>4</xdr:row>
      <xdr:rowOff>120057</xdr:rowOff>
    </xdr:to>
    <xdr:pic>
      <xdr:nvPicPr>
        <xdr:cNvPr id="410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31219589" y="33619"/>
          <a:ext cx="3518646" cy="870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41</xdr:col>
      <xdr:colOff>56029</xdr:colOff>
      <xdr:row>0</xdr:row>
      <xdr:rowOff>100853</xdr:rowOff>
    </xdr:from>
    <xdr:to>
      <xdr:col>49</xdr:col>
      <xdr:colOff>151279</xdr:colOff>
      <xdr:row>9</xdr:row>
      <xdr:rowOff>181535</xdr:rowOff>
    </xdr:to>
    <xdr:pic>
      <xdr:nvPicPr>
        <xdr:cNvPr id="410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34850294" y="100853"/>
          <a:ext cx="4936191" cy="18736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21</xdr:col>
      <xdr:colOff>314325</xdr:colOff>
      <xdr:row>39</xdr:row>
      <xdr:rowOff>114300</xdr:rowOff>
    </xdr:to>
    <xdr:grpSp>
      <xdr:nvGrpSpPr>
        <xdr:cNvPr id="4" name="Group 3"/>
        <xdr:cNvGrpSpPr/>
      </xdr:nvGrpSpPr>
      <xdr:grpSpPr>
        <a:xfrm>
          <a:off x="104775" y="228600"/>
          <a:ext cx="13011150" cy="7315200"/>
          <a:chOff x="104775" y="228600"/>
          <a:chExt cx="13011150" cy="7315200"/>
        </a:xfrm>
      </xdr:grpSpPr>
      <xdr:pic>
        <xdr:nvPicPr>
          <xdr:cNvPr id="1025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04775" y="228600"/>
            <a:ext cx="13011150" cy="731520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3" name="Rectangle 2"/>
          <xdr:cNvSpPr/>
        </xdr:nvSpPr>
        <xdr:spPr>
          <a:xfrm>
            <a:off x="1990725" y="2228850"/>
            <a:ext cx="10896600" cy="3324225"/>
          </a:xfrm>
          <a:prstGeom prst="rect">
            <a:avLst/>
          </a:prstGeom>
          <a:noFill/>
          <a:ln>
            <a:solidFill>
              <a:srgbClr val="0000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42</xdr:row>
      <xdr:rowOff>0</xdr:rowOff>
    </xdr:from>
    <xdr:to>
      <xdr:col>21</xdr:col>
      <xdr:colOff>209550</xdr:colOff>
      <xdr:row>80</xdr:row>
      <xdr:rowOff>76200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8001000"/>
          <a:ext cx="1301115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66675</xdr:colOff>
      <xdr:row>83</xdr:row>
      <xdr:rowOff>85725</xdr:rowOff>
    </xdr:from>
    <xdr:to>
      <xdr:col>12</xdr:col>
      <xdr:colOff>123825</xdr:colOff>
      <xdr:row>109</xdr:row>
      <xdr:rowOff>152400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6675" y="15897225"/>
          <a:ext cx="7372350" cy="5019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476253</xdr:colOff>
      <xdr:row>74</xdr:row>
      <xdr:rowOff>171449</xdr:rowOff>
    </xdr:from>
    <xdr:to>
      <xdr:col>14</xdr:col>
      <xdr:colOff>38101</xdr:colOff>
      <xdr:row>88</xdr:row>
      <xdr:rowOff>142874</xdr:rowOff>
    </xdr:to>
    <xdr:cxnSp macro="">
      <xdr:nvCxnSpPr>
        <xdr:cNvPr id="8" name="Straight Arrow Connector 7"/>
        <xdr:cNvCxnSpPr/>
      </xdr:nvCxnSpPr>
      <xdr:spPr>
        <a:xfrm rot="5400000">
          <a:off x="5948364" y="14282738"/>
          <a:ext cx="2638425" cy="2609848"/>
        </a:xfrm>
        <a:prstGeom prst="straightConnector1">
          <a:avLst/>
        </a:prstGeom>
        <a:ln w="57150">
          <a:solidFill>
            <a:srgbClr val="0000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113</xdr:row>
      <xdr:rowOff>95250</xdr:rowOff>
    </xdr:from>
    <xdr:to>
      <xdr:col>13</xdr:col>
      <xdr:colOff>295275</xdr:colOff>
      <xdr:row>145</xdr:row>
      <xdr:rowOff>47625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 l="17496" r="19327" b="17318"/>
        <a:stretch>
          <a:fillRect/>
        </a:stretch>
      </xdr:blipFill>
      <xdr:spPr bwMode="auto">
        <a:xfrm>
          <a:off x="0" y="21621750"/>
          <a:ext cx="8220075" cy="6048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13</xdr:col>
      <xdr:colOff>257175</xdr:colOff>
      <xdr:row>175</xdr:row>
      <xdr:rowOff>57150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0" y="28003500"/>
          <a:ext cx="8181975" cy="5391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9:E24"/>
  <sheetViews>
    <sheetView workbookViewId="0">
      <selection activeCell="G20" sqref="G20"/>
    </sheetView>
  </sheetViews>
  <sheetFormatPr defaultRowHeight="15"/>
  <cols>
    <col min="1" max="1" width="9.5703125" customWidth="1"/>
    <col min="2" max="2" width="8.140625" bestFit="1" customWidth="1"/>
    <col min="3" max="4" width="11.28515625" customWidth="1"/>
  </cols>
  <sheetData>
    <row r="9" spans="1:4">
      <c r="A9" t="s">
        <v>23</v>
      </c>
      <c r="B9" t="s">
        <v>25</v>
      </c>
      <c r="C9" t="s">
        <v>25</v>
      </c>
      <c r="D9" t="s">
        <v>58</v>
      </c>
    </row>
    <row r="10" spans="1:4">
      <c r="A10" s="3" t="s">
        <v>3</v>
      </c>
      <c r="B10" s="5" t="s">
        <v>24</v>
      </c>
      <c r="C10" s="5" t="s">
        <v>3</v>
      </c>
      <c r="D10" s="5" t="s">
        <v>24</v>
      </c>
    </row>
    <row r="11" spans="1:4">
      <c r="A11" s="6" t="s">
        <v>0</v>
      </c>
      <c r="B11" s="6" t="s">
        <v>28</v>
      </c>
      <c r="C11" s="6" t="s">
        <v>30</v>
      </c>
      <c r="D11" s="6" t="s">
        <v>59</v>
      </c>
    </row>
    <row r="12" spans="1:4">
      <c r="A12" s="6" t="s">
        <v>12</v>
      </c>
      <c r="B12" s="6" t="s">
        <v>29</v>
      </c>
      <c r="C12" s="6" t="s">
        <v>12</v>
      </c>
      <c r="D12" s="6" t="s">
        <v>60</v>
      </c>
    </row>
    <row r="13" spans="1:4">
      <c r="A13" s="6" t="s">
        <v>1</v>
      </c>
      <c r="B13" s="6" t="s">
        <v>26</v>
      </c>
      <c r="C13" s="6" t="s">
        <v>17</v>
      </c>
      <c r="D13" s="6" t="s">
        <v>61</v>
      </c>
    </row>
    <row r="14" spans="1:4">
      <c r="A14" s="6" t="s">
        <v>17</v>
      </c>
      <c r="B14" s="6" t="s">
        <v>26</v>
      </c>
      <c r="C14" s="6" t="s">
        <v>17</v>
      </c>
      <c r="D14" s="6" t="s">
        <v>61</v>
      </c>
    </row>
    <row r="15" spans="1:4">
      <c r="A15" s="6" t="s">
        <v>16</v>
      </c>
      <c r="B15" s="6" t="s">
        <v>26</v>
      </c>
      <c r="C15" s="6" t="s">
        <v>17</v>
      </c>
      <c r="D15" s="6" t="s">
        <v>61</v>
      </c>
    </row>
    <row r="16" spans="1:4">
      <c r="A16" s="6" t="s">
        <v>14</v>
      </c>
      <c r="B16" s="6" t="s">
        <v>31</v>
      </c>
      <c r="C16" s="6" t="s">
        <v>14</v>
      </c>
      <c r="D16" s="6" t="s">
        <v>62</v>
      </c>
    </row>
    <row r="17" spans="1:5">
      <c r="A17" s="6" t="s">
        <v>13</v>
      </c>
      <c r="B17" s="6" t="s">
        <v>31</v>
      </c>
      <c r="C17" s="6" t="s">
        <v>14</v>
      </c>
      <c r="D17" s="6" t="s">
        <v>62</v>
      </c>
    </row>
    <row r="18" spans="1:5">
      <c r="A18" s="6" t="s">
        <v>15</v>
      </c>
      <c r="B18" s="6" t="s">
        <v>31</v>
      </c>
      <c r="C18" s="6" t="s">
        <v>32</v>
      </c>
      <c r="D18" s="6" t="s">
        <v>63</v>
      </c>
    </row>
    <row r="19" spans="1:5">
      <c r="A19" s="6" t="s">
        <v>53</v>
      </c>
      <c r="B19" s="6" t="s">
        <v>29</v>
      </c>
      <c r="C19" s="6" t="s">
        <v>54</v>
      </c>
      <c r="D19" s="6" t="s">
        <v>64</v>
      </c>
    </row>
    <row r="20" spans="1:5">
      <c r="A20" s="6" t="s">
        <v>71</v>
      </c>
      <c r="B20" s="6" t="s">
        <v>72</v>
      </c>
      <c r="C20" s="6" t="s">
        <v>14</v>
      </c>
      <c r="D20" s="6" t="s">
        <v>62</v>
      </c>
      <c r="E20" t="s">
        <v>73</v>
      </c>
    </row>
    <row r="21" spans="1:5">
      <c r="A21" s="6"/>
      <c r="B21" s="6"/>
      <c r="C21" s="6"/>
      <c r="D21" s="6"/>
    </row>
    <row r="22" spans="1:5">
      <c r="A22" s="6"/>
      <c r="B22" s="6"/>
      <c r="C22" s="6"/>
      <c r="D22" s="6"/>
    </row>
    <row r="23" spans="1:5">
      <c r="A23" s="6"/>
      <c r="B23" s="6"/>
      <c r="C23" s="6"/>
      <c r="D23" s="6"/>
    </row>
    <row r="24" spans="1:5">
      <c r="A24" s="1" t="s">
        <v>27</v>
      </c>
      <c r="B24" s="1"/>
      <c r="C24" s="1"/>
      <c r="D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681"/>
  <sheetViews>
    <sheetView topLeftCell="I1" zoomScale="85" zoomScaleNormal="85" workbookViewId="0">
      <pane ySplit="11" topLeftCell="A12" activePane="bottomLeft" state="frozen"/>
      <selection pane="bottomLeft" activeCell="O11" sqref="O11:O672"/>
    </sheetView>
  </sheetViews>
  <sheetFormatPr defaultRowHeight="15"/>
  <cols>
    <col min="1" max="1" width="3.5703125" bestFit="1" customWidth="1"/>
    <col min="2" max="2" width="10.85546875" bestFit="1" customWidth="1"/>
    <col min="3" max="3" width="9.42578125" bestFit="1" customWidth="1"/>
    <col min="4" max="4" width="6.5703125" bestFit="1" customWidth="1"/>
    <col min="5" max="5" width="10.42578125" bestFit="1" customWidth="1"/>
    <col min="6" max="6" width="6.7109375" bestFit="1" customWidth="1"/>
    <col min="7" max="7" width="27.140625" bestFit="1" customWidth="1"/>
    <col min="8" max="8" width="25.5703125" bestFit="1" customWidth="1"/>
    <col min="9" max="9" width="24.85546875" bestFit="1" customWidth="1"/>
    <col min="10" max="10" width="8.5703125" bestFit="1" customWidth="1"/>
    <col min="11" max="11" width="9.7109375" bestFit="1" customWidth="1"/>
    <col min="12" max="13" width="9.7109375" customWidth="1"/>
    <col min="14" max="14" width="20.140625" customWidth="1"/>
    <col min="15" max="15" width="8" customWidth="1"/>
    <col min="16" max="16" width="52.7109375" customWidth="1"/>
    <col min="17" max="17" width="68.42578125" customWidth="1"/>
  </cols>
  <sheetData>
    <row r="1" spans="1:17">
      <c r="A1" s="2" t="s">
        <v>19</v>
      </c>
      <c r="Q1" s="9"/>
    </row>
    <row r="2" spans="1:17">
      <c r="Q2" s="9"/>
    </row>
    <row r="3" spans="1:17" ht="15.75">
      <c r="Q3" s="10" t="s">
        <v>38</v>
      </c>
    </row>
    <row r="4" spans="1:17" ht="15.75">
      <c r="Q4" s="11" t="s">
        <v>39</v>
      </c>
    </row>
    <row r="5" spans="1:17" ht="15.75">
      <c r="Q5" s="11"/>
    </row>
    <row r="6" spans="1:17" ht="15.75">
      <c r="Q6" s="12" t="s">
        <v>43</v>
      </c>
    </row>
    <row r="7" spans="1:17" ht="15.75">
      <c r="Q7" s="12" t="s">
        <v>44</v>
      </c>
    </row>
    <row r="8" spans="1:17" ht="15.75">
      <c r="Q8" s="12" t="s">
        <v>45</v>
      </c>
    </row>
    <row r="9" spans="1:17" ht="15.75">
      <c r="A9" s="34" t="s">
        <v>20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5"/>
      <c r="M9" s="35"/>
      <c r="N9" s="35"/>
      <c r="O9" s="35"/>
      <c r="P9" s="2" t="s">
        <v>21</v>
      </c>
      <c r="Q9" s="12" t="s">
        <v>46</v>
      </c>
    </row>
    <row r="10" spans="1:17" ht="15.75">
      <c r="A10" s="3" t="s">
        <v>18</v>
      </c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6" t="s">
        <v>74</v>
      </c>
      <c r="M10" s="36" t="s">
        <v>75</v>
      </c>
      <c r="N10" s="36" t="s">
        <v>76</v>
      </c>
      <c r="O10" s="39" t="s">
        <v>247</v>
      </c>
      <c r="P10" s="4" t="s">
        <v>22</v>
      </c>
      <c r="Q10" s="12" t="s">
        <v>47</v>
      </c>
    </row>
    <row r="11" spans="1:17" ht="15.75">
      <c r="B11" t="s">
        <v>78</v>
      </c>
      <c r="D11" s="7"/>
      <c r="L11" t="str">
        <f>IF(LEFT(M11)="P","DB10",
IF(LEFT(M11)="E","DB11",
IF(LEFT(M11)="M","DB12"
)))</f>
        <v>DB10</v>
      </c>
      <c r="M11" t="s">
        <v>244</v>
      </c>
      <c r="N11" t="s">
        <v>77</v>
      </c>
      <c r="O11" s="40" t="str">
        <f>IF(E11="","-",COUNTIF($O$10:O10,"&lt;&gt;-")+1-1)</f>
        <v>-</v>
      </c>
      <c r="P11" s="4" t="str">
        <f>IF(E11="","",$M11&amp;B11&amp;","&amp;$L11&amp;"."&amp;VLOOKUP(C11,LookupTable!$A$10:$G$24,2,0)&amp;IF(AND(C11="Bool",MOD(10*D11,10)=0),D11&amp;".0",D11)&amp;IF(C11="String",".256","")&amp;","&amp;VLOOKUP(C11,LookupTable!$A$10:$G$24,3,0)&amp;",1,R/W,100,,,,,,,,,,,")</f>
        <v/>
      </c>
      <c r="Q11" s="13" t="str">
        <f>IF(E11="","//"&amp;B11,"tagIDs["&amp;O11&amp;"] = "&amp;$Q$3&amp;$N11&amp;$M11&amp;B11&amp;$Q$3&amp;";")</f>
        <v>//Static</v>
      </c>
    </row>
    <row r="12" spans="1:17" ht="15.75">
      <c r="B12" t="s">
        <v>79</v>
      </c>
      <c r="C12" t="s">
        <v>0</v>
      </c>
      <c r="D12" s="7">
        <v>0</v>
      </c>
      <c r="E12" t="b">
        <v>0</v>
      </c>
      <c r="F12" t="b">
        <v>0</v>
      </c>
      <c r="G12" t="b">
        <v>1</v>
      </c>
      <c r="H12" t="b">
        <v>1</v>
      </c>
      <c r="I12" t="b">
        <v>1</v>
      </c>
      <c r="J12" t="b">
        <v>0</v>
      </c>
      <c r="K12" t="s">
        <v>80</v>
      </c>
      <c r="L12" t="str">
        <f t="shared" ref="L12:L75" si="0">IF(LEFT(M12)="P","DB10",
IF(LEFT(M12)="E","DB11",
IF(LEFT(M12)="M","DB12"
)))</f>
        <v>DB10</v>
      </c>
      <c r="M12" t="s">
        <v>244</v>
      </c>
      <c r="N12" t="s">
        <v>77</v>
      </c>
      <c r="O12" s="40">
        <f>IF(E12="","-",COUNTIF($O$10:O11,"&lt;&gt;-")+1-1)</f>
        <v>1</v>
      </c>
      <c r="P12" s="4" t="str">
        <f>IF(E12="","",$M12&amp;B12&amp;","&amp;$L12&amp;"."&amp;VLOOKUP(C12,LookupTable!$A$10:$G$24,2,0)&amp;IF(AND(C12="Bool",MOD(10*D12,10)=0),D12&amp;".0",D12)&amp;IF(C12="String",".256","")&amp;","&amp;VLOOKUP(C12,LookupTable!$A$10:$G$24,3,0)&amp;",1,R/W,100,,,,,,,,,,,")</f>
        <v>P_Bit_Watchdog,DB10.DBX0.0,Boolean,1,R/W,100,,,,,,,,,,,</v>
      </c>
      <c r="Q12" s="13" t="str">
        <f t="shared" ref="Q12:Q29" si="1">IF(E12="","//"&amp;B12,"tagIDs["&amp;O12&amp;"] = "&amp;$Q$3&amp;$N12&amp;$M12&amp;B12&amp;$Q$3&amp;";")</f>
        <v>tagIDs[1] = "Channel1.Device1.P_Bit_Watchdog";</v>
      </c>
    </row>
    <row r="13" spans="1:17" ht="15.75">
      <c r="B13" t="s">
        <v>81</v>
      </c>
      <c r="C13" t="s">
        <v>1</v>
      </c>
      <c r="D13" s="7">
        <v>2</v>
      </c>
      <c r="E13">
        <v>0</v>
      </c>
      <c r="F13" t="b">
        <v>0</v>
      </c>
      <c r="G13" t="b">
        <v>1</v>
      </c>
      <c r="H13" t="b">
        <v>1</v>
      </c>
      <c r="I13" t="b">
        <v>1</v>
      </c>
      <c r="J13" t="b">
        <v>0</v>
      </c>
      <c r="K13" t="s">
        <v>82</v>
      </c>
      <c r="L13" t="str">
        <f t="shared" si="0"/>
        <v>DB10</v>
      </c>
      <c r="M13" t="s">
        <v>244</v>
      </c>
      <c r="N13" t="s">
        <v>77</v>
      </c>
      <c r="O13" s="40">
        <f>IF(E13="","-",COUNTIF($O$10:O12,"&lt;&gt;-")+1-1)</f>
        <v>2</v>
      </c>
      <c r="P13" s="4" t="str">
        <f>IF(E13="","",$M13&amp;B13&amp;","&amp;$L13&amp;"."&amp;VLOOKUP(C13,LookupTable!$A$10:$G$24,2,0)&amp;IF(AND(C13="Bool",MOD(10*D13,10)=0),D13&amp;".0",D13)&amp;IF(C13="String",".256","")&amp;","&amp;VLOOKUP(C13,LookupTable!$A$10:$G$24,3,0)&amp;",1,R/W,100,,,,,,,,,,,")</f>
        <v>P_Receive_Shift_A_Hour,DB10.DBW2,Word,1,R/W,100,,,,,,,,,,,</v>
      </c>
      <c r="Q13" s="13" t="str">
        <f t="shared" si="1"/>
        <v>tagIDs[2] = "Channel1.Device1.P_Receive_Shift_A_Hour";</v>
      </c>
    </row>
    <row r="14" spans="1:17" ht="15.75">
      <c r="B14" t="s">
        <v>83</v>
      </c>
      <c r="C14" t="s">
        <v>1</v>
      </c>
      <c r="D14" s="7">
        <v>4</v>
      </c>
      <c r="E14">
        <v>0</v>
      </c>
      <c r="F14" t="b">
        <v>0</v>
      </c>
      <c r="G14" t="b">
        <v>1</v>
      </c>
      <c r="H14" t="b">
        <v>1</v>
      </c>
      <c r="I14" t="b">
        <v>1</v>
      </c>
      <c r="J14" t="b">
        <v>0</v>
      </c>
      <c r="K14" t="s">
        <v>84</v>
      </c>
      <c r="L14" t="str">
        <f t="shared" si="0"/>
        <v>DB10</v>
      </c>
      <c r="M14" t="s">
        <v>244</v>
      </c>
      <c r="N14" t="s">
        <v>77</v>
      </c>
      <c r="O14" s="40">
        <f>IF(E14="","-",COUNTIF($O$10:O13,"&lt;&gt;-")+1-1)</f>
        <v>3</v>
      </c>
      <c r="P14" s="4" t="str">
        <f>IF(E14="","",$M14&amp;B14&amp;","&amp;$L14&amp;"."&amp;VLOOKUP(C14,LookupTable!$A$10:$G$24,2,0)&amp;IF(AND(C14="Bool",MOD(10*D14,10)=0),D14&amp;".0",D14)&amp;IF(C14="String",".256","")&amp;","&amp;VLOOKUP(C14,LookupTable!$A$10:$G$24,3,0)&amp;",1,R/W,100,,,,,,,,,,,")</f>
        <v>P_Receive_Shift_A_Minute,DB10.DBW4,Word,1,R/W,100,,,,,,,,,,,</v>
      </c>
      <c r="Q14" s="13" t="str">
        <f t="shared" si="1"/>
        <v>tagIDs[3] = "Channel1.Device1.P_Receive_Shift_A_Minute";</v>
      </c>
    </row>
    <row r="15" spans="1:17" ht="15.75">
      <c r="B15" t="s">
        <v>85</v>
      </c>
      <c r="C15" t="s">
        <v>1</v>
      </c>
      <c r="D15" s="7">
        <v>6</v>
      </c>
      <c r="E15">
        <v>0</v>
      </c>
      <c r="F15" t="b">
        <v>0</v>
      </c>
      <c r="G15" t="b">
        <v>1</v>
      </c>
      <c r="H15" t="b">
        <v>1</v>
      </c>
      <c r="I15" t="b">
        <v>1</v>
      </c>
      <c r="J15" t="b">
        <v>0</v>
      </c>
      <c r="K15" t="s">
        <v>86</v>
      </c>
      <c r="L15" t="str">
        <f t="shared" si="0"/>
        <v>DB10</v>
      </c>
      <c r="M15" t="s">
        <v>244</v>
      </c>
      <c r="N15" t="s">
        <v>77</v>
      </c>
      <c r="O15" s="40">
        <f>IF(E15="","-",COUNTIF($O$10:O14,"&lt;&gt;-")+1-1)</f>
        <v>4</v>
      </c>
      <c r="P15" s="4" t="str">
        <f>IF(E15="","",$M15&amp;B15&amp;","&amp;$L15&amp;"."&amp;VLOOKUP(C15,LookupTable!$A$10:$G$24,2,0)&amp;IF(AND(C15="Bool",MOD(10*D15,10)=0),D15&amp;".0",D15)&amp;IF(C15="String",".256","")&amp;","&amp;VLOOKUP(C15,LookupTable!$A$10:$G$24,3,0)&amp;",1,R/W,100,,,,,,,,,,,")</f>
        <v>P_Receive_Shift_B_Hour,DB10.DBW6,Word,1,R/W,100,,,,,,,,,,,</v>
      </c>
      <c r="Q15" s="13" t="str">
        <f t="shared" si="1"/>
        <v>tagIDs[4] = "Channel1.Device1.P_Receive_Shift_B_Hour";</v>
      </c>
    </row>
    <row r="16" spans="1:17" ht="15.75">
      <c r="B16" t="s">
        <v>87</v>
      </c>
      <c r="C16" t="s">
        <v>1</v>
      </c>
      <c r="D16" s="7">
        <v>8</v>
      </c>
      <c r="E16">
        <v>0</v>
      </c>
      <c r="F16" t="b">
        <v>0</v>
      </c>
      <c r="G16" t="b">
        <v>1</v>
      </c>
      <c r="H16" t="b">
        <v>1</v>
      </c>
      <c r="I16" t="b">
        <v>1</v>
      </c>
      <c r="J16" t="b">
        <v>0</v>
      </c>
      <c r="K16" t="s">
        <v>88</v>
      </c>
      <c r="L16" t="str">
        <f t="shared" si="0"/>
        <v>DB10</v>
      </c>
      <c r="M16" t="s">
        <v>244</v>
      </c>
      <c r="N16" t="s">
        <v>77</v>
      </c>
      <c r="O16" s="40">
        <f>IF(E16="","-",COUNTIF($O$10:O15,"&lt;&gt;-")+1-1)</f>
        <v>5</v>
      </c>
      <c r="P16" s="4" t="str">
        <f>IF(E16="","",$M16&amp;B16&amp;","&amp;$L16&amp;"."&amp;VLOOKUP(C16,LookupTable!$A$10:$G$24,2,0)&amp;IF(AND(C16="Bool",MOD(10*D16,10)=0),D16&amp;".0",D16)&amp;IF(C16="String",".256","")&amp;","&amp;VLOOKUP(C16,LookupTable!$A$10:$G$24,3,0)&amp;",1,R/W,100,,,,,,,,,,,")</f>
        <v>P_Receive_Shift_B_Minute,DB10.DBW8,Word,1,R/W,100,,,,,,,,,,,</v>
      </c>
      <c r="Q16" s="13" t="str">
        <f t="shared" si="1"/>
        <v>tagIDs[5] = "Channel1.Device1.P_Receive_Shift_B_Minute";</v>
      </c>
    </row>
    <row r="17" spans="2:17" ht="15.75">
      <c r="B17" t="s">
        <v>89</v>
      </c>
      <c r="C17" t="s">
        <v>1</v>
      </c>
      <c r="D17">
        <v>10</v>
      </c>
      <c r="E17">
        <v>0</v>
      </c>
      <c r="F17" t="b">
        <v>0</v>
      </c>
      <c r="G17" t="b">
        <v>1</v>
      </c>
      <c r="H17" t="b">
        <v>1</v>
      </c>
      <c r="I17" t="b">
        <v>1</v>
      </c>
      <c r="J17" t="b">
        <v>0</v>
      </c>
      <c r="K17" t="s">
        <v>90</v>
      </c>
      <c r="L17" t="str">
        <f t="shared" si="0"/>
        <v>DB10</v>
      </c>
      <c r="M17" t="s">
        <v>244</v>
      </c>
      <c r="N17" t="s">
        <v>77</v>
      </c>
      <c r="O17" s="40">
        <f>IF(E17="","-",COUNTIF($O$10:O16,"&lt;&gt;-")+1-1)</f>
        <v>6</v>
      </c>
      <c r="P17" s="4" t="str">
        <f>IF(E17="","",$M17&amp;B17&amp;","&amp;$L17&amp;"."&amp;VLOOKUP(C17,LookupTable!$A$10:$G$24,2,0)&amp;IF(AND(C17="Bool",MOD(10*D17,10)=0),D17&amp;".0",D17)&amp;IF(C17="String",".256","")&amp;","&amp;VLOOKUP(C17,LookupTable!$A$10:$G$24,3,0)&amp;",1,R/W,100,,,,,,,,,,,")</f>
        <v>P_Receive_Shift_C_Hour,DB10.DBW10,Word,1,R/W,100,,,,,,,,,,,</v>
      </c>
      <c r="Q17" s="13" t="str">
        <f t="shared" si="1"/>
        <v>tagIDs[6] = "Channel1.Device1.P_Receive_Shift_C_Hour";</v>
      </c>
    </row>
    <row r="18" spans="2:17" ht="15.75">
      <c r="B18" t="s">
        <v>91</v>
      </c>
      <c r="C18" t="s">
        <v>1</v>
      </c>
      <c r="D18">
        <v>12</v>
      </c>
      <c r="E18">
        <v>0</v>
      </c>
      <c r="F18" t="b">
        <v>0</v>
      </c>
      <c r="G18" t="b">
        <v>1</v>
      </c>
      <c r="H18" t="b">
        <v>1</v>
      </c>
      <c r="I18" t="b">
        <v>1</v>
      </c>
      <c r="J18" t="b">
        <v>0</v>
      </c>
      <c r="K18" t="s">
        <v>92</v>
      </c>
      <c r="L18" t="str">
        <f t="shared" si="0"/>
        <v>DB10</v>
      </c>
      <c r="M18" t="s">
        <v>244</v>
      </c>
      <c r="N18" t="s">
        <v>77</v>
      </c>
      <c r="O18" s="40">
        <f>IF(E18="","-",COUNTIF($O$10:O17,"&lt;&gt;-")+1-1)</f>
        <v>7</v>
      </c>
      <c r="P18" s="4" t="str">
        <f>IF(E18="","",$M18&amp;B18&amp;","&amp;$L18&amp;"."&amp;VLOOKUP(C18,LookupTable!$A$10:$G$24,2,0)&amp;IF(AND(C18="Bool",MOD(10*D18,10)=0),D18&amp;".0",D18)&amp;IF(C18="String",".256","")&amp;","&amp;VLOOKUP(C18,LookupTable!$A$10:$G$24,3,0)&amp;",1,R/W,100,,,,,,,,,,,")</f>
        <v>P_Receive_Shift_C_Minute,DB10.DBW12,Word,1,R/W,100,,,,,,,,,,,</v>
      </c>
      <c r="Q18" s="13" t="str">
        <f t="shared" si="1"/>
        <v>tagIDs[7] = "Channel1.Device1.P_Receive_Shift_C_Minute";</v>
      </c>
    </row>
    <row r="19" spans="2:17" ht="15.75">
      <c r="B19" t="s">
        <v>93</v>
      </c>
      <c r="C19" t="s">
        <v>53</v>
      </c>
      <c r="D19">
        <v>14</v>
      </c>
      <c r="E19" t="s">
        <v>94</v>
      </c>
      <c r="F19" t="b">
        <v>0</v>
      </c>
      <c r="G19" t="b">
        <v>1</v>
      </c>
      <c r="H19" t="b">
        <v>1</v>
      </c>
      <c r="I19" t="b">
        <v>1</v>
      </c>
      <c r="J19" t="b">
        <v>0</v>
      </c>
      <c r="K19" t="s">
        <v>95</v>
      </c>
      <c r="L19" t="str">
        <f t="shared" si="0"/>
        <v>DB10</v>
      </c>
      <c r="M19" t="s">
        <v>244</v>
      </c>
      <c r="N19" t="s">
        <v>77</v>
      </c>
      <c r="O19" s="40">
        <f>IF(E19="","-",COUNTIF($O$10:O18,"&lt;&gt;-")+1-1)</f>
        <v>8</v>
      </c>
      <c r="P19" s="4" t="str">
        <f>IF(E19="","",$M19&amp;B19&amp;","&amp;$L19&amp;"."&amp;VLOOKUP(C19,LookupTable!$A$10:$G$24,2,0)&amp;IF(AND(C19="Bool",MOD(10*D19,10)=0),D19&amp;".0",D19)&amp;IF(C19="String",".256","")&amp;","&amp;VLOOKUP(C19,LookupTable!$A$10:$G$24,3,0)&amp;",1,R/W,100,,,,,,,,,,,")</f>
        <v>P_Send_Operator,DB10.DBB14.256,Char Array,1,R/W,100,,,,,,,,,,,</v>
      </c>
      <c r="Q19" s="13" t="str">
        <f t="shared" si="1"/>
        <v>tagIDs[8] = "Channel1.Device1.P_Send_Operator";</v>
      </c>
    </row>
    <row r="20" spans="2:17" ht="15.75">
      <c r="B20" t="s">
        <v>96</v>
      </c>
      <c r="C20" t="s">
        <v>97</v>
      </c>
      <c r="D20">
        <v>270</v>
      </c>
      <c r="F20" t="b">
        <v>0</v>
      </c>
      <c r="G20" t="b">
        <v>1</v>
      </c>
      <c r="H20" t="b">
        <v>1</v>
      </c>
      <c r="I20" t="b">
        <v>1</v>
      </c>
      <c r="J20" t="b">
        <v>0</v>
      </c>
      <c r="K20" t="s">
        <v>98</v>
      </c>
      <c r="L20" t="str">
        <f t="shared" si="0"/>
        <v>DB10</v>
      </c>
      <c r="M20" t="str">
        <f>"P_"&amp;B20&amp;"_"</f>
        <v>P_G1_</v>
      </c>
      <c r="N20" t="s">
        <v>77</v>
      </c>
      <c r="O20" s="40" t="str">
        <f>IF(E20="","-",COUNTIF($O$10:O19,"&lt;&gt;-")+1-1)</f>
        <v>-</v>
      </c>
      <c r="P20" s="4" t="str">
        <f>IF(E20="","",$M20&amp;B20&amp;","&amp;$L20&amp;"."&amp;VLOOKUP(C20,LookupTable!$A$10:$G$24,2,0)&amp;IF(AND(C20="Bool",MOD(10*D20,10)=0),D20&amp;".0",D20)&amp;IF(C20="String",".256","")&amp;","&amp;VLOOKUP(C20,LookupTable!$A$10:$G$24,3,0)&amp;",1,R/W,100,,,,,,,,,,,")</f>
        <v/>
      </c>
      <c r="Q20" s="13" t="str">
        <f t="shared" si="1"/>
        <v>//G1</v>
      </c>
    </row>
    <row r="21" spans="2:17" ht="15.75">
      <c r="B21" t="s">
        <v>163</v>
      </c>
      <c r="C21" t="s">
        <v>15</v>
      </c>
      <c r="D21">
        <v>270</v>
      </c>
      <c r="E21">
        <v>0</v>
      </c>
      <c r="F21" t="b">
        <v>0</v>
      </c>
      <c r="G21" t="b">
        <v>1</v>
      </c>
      <c r="H21" t="b">
        <v>1</v>
      </c>
      <c r="I21" t="b">
        <v>1</v>
      </c>
      <c r="J21" t="b">
        <v>0</v>
      </c>
      <c r="K21" t="s">
        <v>164</v>
      </c>
      <c r="L21" t="str">
        <f t="shared" si="0"/>
        <v>DB10</v>
      </c>
      <c r="M21" t="str">
        <f>"P_"&amp;B20&amp;"_"</f>
        <v>P_G1_</v>
      </c>
      <c r="N21" t="s">
        <v>77</v>
      </c>
      <c r="O21" s="40">
        <f>IF(E21="","-",COUNTIF($O$10:O20,"&lt;&gt;-")+1-1)</f>
        <v>9</v>
      </c>
      <c r="P21" s="4" t="str">
        <f>IF(E21="","",$M21&amp;B21&amp;","&amp;$L21&amp;"."&amp;VLOOKUP(C21,LookupTable!$A$10:$G$24,2,0)&amp;IF(AND(C21="Bool",MOD(10*D21,10)=0),D21&amp;".0",D21)&amp;IF(C21="String",".256","")&amp;","&amp;VLOOKUP(C21,LookupTable!$A$10:$G$24,3,0)&amp;",1,R/W,100,,,,,,,,,,,")</f>
        <v>P_G1_Time_Working,DB10.DBD270,Float,1,R/W,100,,,,,,,,,,,</v>
      </c>
      <c r="Q21" s="13" t="str">
        <f t="shared" si="1"/>
        <v>tagIDs[9] = "Channel1.Device1.P_G1_Time_Working";</v>
      </c>
    </row>
    <row r="22" spans="2:17" ht="15.75">
      <c r="B22" t="s">
        <v>165</v>
      </c>
      <c r="C22" t="s">
        <v>15</v>
      </c>
      <c r="D22">
        <v>274</v>
      </c>
      <c r="E22">
        <v>0</v>
      </c>
      <c r="F22" t="b">
        <v>0</v>
      </c>
      <c r="G22" t="b">
        <v>1</v>
      </c>
      <c r="H22" t="b">
        <v>1</v>
      </c>
      <c r="I22" t="b">
        <v>1</v>
      </c>
      <c r="J22" t="b">
        <v>0</v>
      </c>
      <c r="K22" t="s">
        <v>166</v>
      </c>
      <c r="L22" t="str">
        <f t="shared" si="0"/>
        <v>DB10</v>
      </c>
      <c r="M22" t="str">
        <f>"P_"&amp;B20&amp;"_"</f>
        <v>P_G1_</v>
      </c>
      <c r="N22" t="s">
        <v>77</v>
      </c>
      <c r="O22" s="40">
        <f>IF(E22="","-",COUNTIF($O$10:O21,"&lt;&gt;-")+1-1)</f>
        <v>10</v>
      </c>
      <c r="P22" s="4" t="str">
        <f>IF(E22="","",$M22&amp;B22&amp;","&amp;$L22&amp;"."&amp;VLOOKUP(C22,LookupTable!$A$10:$G$24,2,0)&amp;IF(AND(C22="Bool",MOD(10*D22,10)=0),D22&amp;".0",D22)&amp;IF(C22="String",".256","")&amp;","&amp;VLOOKUP(C22,LookupTable!$A$10:$G$24,3,0)&amp;",1,R/W,100,,,,,,,,,,,")</f>
        <v>P_G1_Time_Standby,DB10.DBD274,Float,1,R/W,100,,,,,,,,,,,</v>
      </c>
      <c r="Q22" s="13" t="str">
        <f t="shared" si="1"/>
        <v>tagIDs[10] = "Channel1.Device1.P_G1_Time_Standby";</v>
      </c>
    </row>
    <row r="23" spans="2:17" ht="15.75">
      <c r="B23" t="s">
        <v>167</v>
      </c>
      <c r="C23" t="s">
        <v>15</v>
      </c>
      <c r="D23">
        <v>278</v>
      </c>
      <c r="E23">
        <v>0</v>
      </c>
      <c r="F23" t="b">
        <v>0</v>
      </c>
      <c r="G23" t="b">
        <v>1</v>
      </c>
      <c r="H23" t="b">
        <v>1</v>
      </c>
      <c r="I23" t="b">
        <v>1</v>
      </c>
      <c r="J23" t="b">
        <v>0</v>
      </c>
      <c r="K23" t="s">
        <v>168</v>
      </c>
      <c r="L23" t="str">
        <f t="shared" si="0"/>
        <v>DB10</v>
      </c>
      <c r="M23" t="str">
        <f>"P_"&amp;B20&amp;"_"</f>
        <v>P_G1_</v>
      </c>
      <c r="N23" t="s">
        <v>77</v>
      </c>
      <c r="O23" s="40">
        <f>IF(E23="","-",COUNTIF($O$10:O22,"&lt;&gt;-")+1-1)</f>
        <v>11</v>
      </c>
      <c r="P23" s="4" t="str">
        <f>IF(E23="","",$M23&amp;B23&amp;","&amp;$L23&amp;"."&amp;VLOOKUP(C23,LookupTable!$A$10:$G$24,2,0)&amp;IF(AND(C23="Bool",MOD(10*D23,10)=0),D23&amp;".0",D23)&amp;IF(C23="String",".256","")&amp;","&amp;VLOOKUP(C23,LookupTable!$A$10:$G$24,3,0)&amp;",1,R/W,100,,,,,,,,,,,")</f>
        <v>P_G1_TIme_Maintenance,DB10.DBD278,Float,1,R/W,100,,,,,,,,,,,</v>
      </c>
      <c r="Q23" s="13" t="str">
        <f t="shared" si="1"/>
        <v>tagIDs[11] = "Channel1.Device1.P_G1_TIme_Maintenance";</v>
      </c>
    </row>
    <row r="24" spans="2:17" ht="15.75">
      <c r="B24" t="s">
        <v>99</v>
      </c>
      <c r="C24" t="s">
        <v>97</v>
      </c>
      <c r="D24">
        <v>282</v>
      </c>
      <c r="F24" t="b">
        <v>0</v>
      </c>
      <c r="G24" t="b">
        <v>1</v>
      </c>
      <c r="H24" t="b">
        <v>1</v>
      </c>
      <c r="I24" t="b">
        <v>1</v>
      </c>
      <c r="J24" t="b">
        <v>1</v>
      </c>
      <c r="L24" t="str">
        <f t="shared" si="0"/>
        <v>DB10</v>
      </c>
      <c r="M24" t="str">
        <f>"P_"&amp;B24&amp;"_"</f>
        <v>P_G2_</v>
      </c>
      <c r="N24" t="s">
        <v>77</v>
      </c>
      <c r="O24" s="40" t="str">
        <f>IF(E24="","-",COUNTIF($O$10:O23,"&lt;&gt;-")+1-1)</f>
        <v>-</v>
      </c>
      <c r="P24" s="4" t="str">
        <f>IF(E24="","",$M24&amp;B24&amp;","&amp;$L24&amp;"."&amp;VLOOKUP(C24,LookupTable!$A$10:$G$24,2,0)&amp;IF(AND(C24="Bool",MOD(10*D24,10)=0),D24&amp;".0",D24)&amp;IF(C24="String",".256","")&amp;","&amp;VLOOKUP(C24,LookupTable!$A$10:$G$24,3,0)&amp;",1,R/W,100,,,,,,,,,,,")</f>
        <v/>
      </c>
      <c r="Q24" s="13" t="str">
        <f t="shared" si="1"/>
        <v>//G2</v>
      </c>
    </row>
    <row r="25" spans="2:17" ht="15.75">
      <c r="B25" t="s">
        <v>163</v>
      </c>
      <c r="C25" t="s">
        <v>15</v>
      </c>
      <c r="D25">
        <v>282</v>
      </c>
      <c r="E25">
        <v>0</v>
      </c>
      <c r="F25" t="b">
        <v>0</v>
      </c>
      <c r="G25" t="b">
        <v>1</v>
      </c>
      <c r="H25" t="b">
        <v>1</v>
      </c>
      <c r="I25" t="b">
        <v>1</v>
      </c>
      <c r="J25" t="b">
        <v>0</v>
      </c>
      <c r="K25" t="s">
        <v>164</v>
      </c>
      <c r="L25" t="str">
        <f t="shared" si="0"/>
        <v>DB10</v>
      </c>
      <c r="M25" t="str">
        <f>"P_"&amp;B24&amp;"_"</f>
        <v>P_G2_</v>
      </c>
      <c r="N25" t="s">
        <v>77</v>
      </c>
      <c r="O25" s="40">
        <f>IF(E25="","-",COUNTIF($O$10:O24,"&lt;&gt;-")+1-1)</f>
        <v>12</v>
      </c>
      <c r="P25" s="4" t="str">
        <f>IF(E25="","",$M25&amp;B25&amp;","&amp;$L25&amp;"."&amp;VLOOKUP(C25,LookupTable!$A$10:$G$24,2,0)&amp;IF(AND(C25="Bool",MOD(10*D25,10)=0),D25&amp;".0",D25)&amp;IF(C25="String",".256","")&amp;","&amp;VLOOKUP(C25,LookupTable!$A$10:$G$24,3,0)&amp;",1,R/W,100,,,,,,,,,,,")</f>
        <v>P_G2_Time_Working,DB10.DBD282,Float,1,R/W,100,,,,,,,,,,,</v>
      </c>
      <c r="Q25" s="13" t="str">
        <f t="shared" si="1"/>
        <v>tagIDs[12] = "Channel1.Device1.P_G2_Time_Working";</v>
      </c>
    </row>
    <row r="26" spans="2:17" ht="15.75">
      <c r="B26" t="s">
        <v>165</v>
      </c>
      <c r="C26" t="s">
        <v>15</v>
      </c>
      <c r="D26">
        <v>286</v>
      </c>
      <c r="E26">
        <v>0</v>
      </c>
      <c r="F26" t="b">
        <v>0</v>
      </c>
      <c r="G26" t="b">
        <v>1</v>
      </c>
      <c r="H26" t="b">
        <v>1</v>
      </c>
      <c r="I26" t="b">
        <v>1</v>
      </c>
      <c r="J26" t="b">
        <v>0</v>
      </c>
      <c r="K26" t="s">
        <v>166</v>
      </c>
      <c r="L26" t="str">
        <f t="shared" si="0"/>
        <v>DB10</v>
      </c>
      <c r="M26" t="str">
        <f>"P_"&amp;B24&amp;"_"</f>
        <v>P_G2_</v>
      </c>
      <c r="N26" t="s">
        <v>77</v>
      </c>
      <c r="O26" s="40">
        <f>IF(E26="","-",COUNTIF($O$10:O25,"&lt;&gt;-")+1-1)</f>
        <v>13</v>
      </c>
      <c r="P26" s="4" t="str">
        <f>IF(E26="","",$M26&amp;B26&amp;","&amp;$L26&amp;"."&amp;VLOOKUP(C26,LookupTable!$A$10:$G$24,2,0)&amp;IF(AND(C26="Bool",MOD(10*D26,10)=0),D26&amp;".0",D26)&amp;IF(C26="String",".256","")&amp;","&amp;VLOOKUP(C26,LookupTable!$A$10:$G$24,3,0)&amp;",1,R/W,100,,,,,,,,,,,")</f>
        <v>P_G2_Time_Standby,DB10.DBD286,Float,1,R/W,100,,,,,,,,,,,</v>
      </c>
      <c r="Q26" s="13" t="str">
        <f t="shared" si="1"/>
        <v>tagIDs[13] = "Channel1.Device1.P_G2_Time_Standby";</v>
      </c>
    </row>
    <row r="27" spans="2:17" ht="15.75">
      <c r="B27" t="s">
        <v>167</v>
      </c>
      <c r="C27" t="s">
        <v>15</v>
      </c>
      <c r="D27">
        <v>290</v>
      </c>
      <c r="E27">
        <v>0</v>
      </c>
      <c r="F27" t="b">
        <v>0</v>
      </c>
      <c r="G27" t="b">
        <v>1</v>
      </c>
      <c r="H27" t="b">
        <v>1</v>
      </c>
      <c r="I27" t="b">
        <v>1</v>
      </c>
      <c r="J27" t="b">
        <v>0</v>
      </c>
      <c r="K27" t="s">
        <v>168</v>
      </c>
      <c r="L27" t="str">
        <f t="shared" si="0"/>
        <v>DB10</v>
      </c>
      <c r="M27" t="str">
        <f>"P_"&amp;B24&amp;"_"</f>
        <v>P_G2_</v>
      </c>
      <c r="N27" t="s">
        <v>77</v>
      </c>
      <c r="O27" s="40">
        <f>IF(E27="","-",COUNTIF($O$10:O26,"&lt;&gt;-")+1-1)</f>
        <v>14</v>
      </c>
      <c r="P27" s="4" t="str">
        <f>IF(E27="","",$M27&amp;B27&amp;","&amp;$L27&amp;"."&amp;VLOOKUP(C27,LookupTable!$A$10:$G$24,2,0)&amp;IF(AND(C27="Bool",MOD(10*D27,10)=0),D27&amp;".0",D27)&amp;IF(C27="String",".256","")&amp;","&amp;VLOOKUP(C27,LookupTable!$A$10:$G$24,3,0)&amp;",1,R/W,100,,,,,,,,,,,")</f>
        <v>P_G2_TIme_Maintenance,DB10.DBD290,Float,1,R/W,100,,,,,,,,,,,</v>
      </c>
      <c r="Q27" s="13" t="str">
        <f t="shared" si="1"/>
        <v>tagIDs[14] = "Channel1.Device1.P_G2_TIme_Maintenance";</v>
      </c>
    </row>
    <row r="28" spans="2:17" ht="15.75">
      <c r="B28" t="s">
        <v>100</v>
      </c>
      <c r="C28" t="s">
        <v>97</v>
      </c>
      <c r="D28">
        <v>294</v>
      </c>
      <c r="F28" t="b">
        <v>0</v>
      </c>
      <c r="G28" t="b">
        <v>1</v>
      </c>
      <c r="H28" t="b">
        <v>1</v>
      </c>
      <c r="I28" t="b">
        <v>1</v>
      </c>
      <c r="J28" t="b">
        <v>1</v>
      </c>
      <c r="L28" t="str">
        <f t="shared" si="0"/>
        <v>DB10</v>
      </c>
      <c r="M28" t="str">
        <f t="shared" ref="M28:M91" si="2">"P_"&amp;B28&amp;"_"</f>
        <v>P_G3_</v>
      </c>
      <c r="N28" t="s">
        <v>77</v>
      </c>
      <c r="O28" s="40" t="str">
        <f>IF(E28="","-",COUNTIF($O$10:O27,"&lt;&gt;-")+1-1)</f>
        <v>-</v>
      </c>
      <c r="P28" s="4" t="str">
        <f>IF(E28="","",$M28&amp;B28&amp;","&amp;$L28&amp;"."&amp;VLOOKUP(C28,LookupTable!$A$10:$G$24,2,0)&amp;IF(AND(C28="Bool",MOD(10*D28,10)=0),D28&amp;".0",D28)&amp;IF(C28="String",".256","")&amp;","&amp;VLOOKUP(C28,LookupTable!$A$10:$G$24,3,0)&amp;",1,R/W,100,,,,,,,,,,,")</f>
        <v/>
      </c>
      <c r="Q28" s="13" t="str">
        <f t="shared" si="1"/>
        <v>//G3</v>
      </c>
    </row>
    <row r="29" spans="2:17" ht="15.75">
      <c r="B29" t="s">
        <v>163</v>
      </c>
      <c r="C29" t="s">
        <v>15</v>
      </c>
      <c r="D29">
        <v>294</v>
      </c>
      <c r="E29">
        <v>0</v>
      </c>
      <c r="F29" t="b">
        <v>0</v>
      </c>
      <c r="G29" t="b">
        <v>1</v>
      </c>
      <c r="H29" t="b">
        <v>1</v>
      </c>
      <c r="I29" t="b">
        <v>1</v>
      </c>
      <c r="J29" t="b">
        <v>0</v>
      </c>
      <c r="K29" t="s">
        <v>164</v>
      </c>
      <c r="L29" t="str">
        <f t="shared" si="0"/>
        <v>DB10</v>
      </c>
      <c r="M29" t="str">
        <f t="shared" ref="M29:M92" si="3">"P_"&amp;B28&amp;"_"</f>
        <v>P_G3_</v>
      </c>
      <c r="N29" t="s">
        <v>77</v>
      </c>
      <c r="O29" s="40">
        <f>IF(E29="","-",COUNTIF($O$10:O28,"&lt;&gt;-")+1-1)</f>
        <v>15</v>
      </c>
      <c r="P29" s="4" t="str">
        <f>IF(E29="","",$M29&amp;B29&amp;","&amp;$L29&amp;"."&amp;VLOOKUP(C29,LookupTable!$A$10:$G$24,2,0)&amp;IF(AND(C29="Bool",MOD(10*D29,10)=0),D29&amp;".0",D29)&amp;IF(C29="String",".256","")&amp;","&amp;VLOOKUP(C29,LookupTable!$A$10:$G$24,3,0)&amp;",1,R/W,100,,,,,,,,,,,")</f>
        <v>P_G3_Time_Working,DB10.DBD294,Float,1,R/W,100,,,,,,,,,,,</v>
      </c>
      <c r="Q29" s="13" t="str">
        <f t="shared" si="1"/>
        <v>tagIDs[15] = "Channel1.Device1.P_G3_Time_Working";</v>
      </c>
    </row>
    <row r="30" spans="2:17" ht="15.75">
      <c r="B30" t="s">
        <v>165</v>
      </c>
      <c r="C30" t="s">
        <v>15</v>
      </c>
      <c r="D30">
        <v>298</v>
      </c>
      <c r="E30">
        <v>0</v>
      </c>
      <c r="F30" t="b">
        <v>0</v>
      </c>
      <c r="G30" t="b">
        <v>1</v>
      </c>
      <c r="H30" t="b">
        <v>1</v>
      </c>
      <c r="I30" t="b">
        <v>1</v>
      </c>
      <c r="J30" t="b">
        <v>0</v>
      </c>
      <c r="K30" t="s">
        <v>166</v>
      </c>
      <c r="L30" t="str">
        <f t="shared" si="0"/>
        <v>DB10</v>
      </c>
      <c r="M30" t="str">
        <f t="shared" ref="M30" si="4">"P_"&amp;B28&amp;"_"</f>
        <v>P_G3_</v>
      </c>
      <c r="N30" t="s">
        <v>77</v>
      </c>
      <c r="O30" s="40">
        <f>IF(E30="","-",COUNTIF($O$10:O29,"&lt;&gt;-")+1-1)</f>
        <v>16</v>
      </c>
      <c r="P30" s="4" t="str">
        <f>IF(E30="","",$M30&amp;B30&amp;","&amp;$L30&amp;"."&amp;VLOOKUP(C30,LookupTable!$A$10:$G$24,2,0)&amp;IF(AND(C30="Bool",MOD(10*D30,10)=0),D30&amp;".0",D30)&amp;IF(C30="String",".256","")&amp;","&amp;VLOOKUP(C30,LookupTable!$A$10:$G$24,3,0)&amp;",1,R/W,100,,,,,,,,,,,")</f>
        <v>P_G3_Time_Standby,DB10.DBD298,Float,1,R/W,100,,,,,,,,,,,</v>
      </c>
      <c r="Q30" s="13" t="str">
        <f t="shared" ref="Q30:Q93" si="5">IF(E30="","//"&amp;B30,"tagIDs["&amp;O30&amp;"] = "&amp;$Q$3&amp;$N30&amp;$M30&amp;B30&amp;$Q$3&amp;";")</f>
        <v>tagIDs[16] = "Channel1.Device1.P_G3_Time_Standby";</v>
      </c>
    </row>
    <row r="31" spans="2:17" ht="15.75">
      <c r="B31" t="s">
        <v>167</v>
      </c>
      <c r="C31" t="s">
        <v>15</v>
      </c>
      <c r="D31">
        <v>302</v>
      </c>
      <c r="E31">
        <v>0</v>
      </c>
      <c r="F31" t="b">
        <v>0</v>
      </c>
      <c r="G31" t="b">
        <v>1</v>
      </c>
      <c r="H31" t="b">
        <v>1</v>
      </c>
      <c r="I31" t="b">
        <v>1</v>
      </c>
      <c r="J31" t="b">
        <v>0</v>
      </c>
      <c r="K31" t="s">
        <v>168</v>
      </c>
      <c r="L31" t="str">
        <f t="shared" si="0"/>
        <v>DB10</v>
      </c>
      <c r="M31" t="str">
        <f t="shared" ref="M31" si="6">"P_"&amp;B28&amp;"_"</f>
        <v>P_G3_</v>
      </c>
      <c r="N31" t="s">
        <v>77</v>
      </c>
      <c r="O31" s="40">
        <f>IF(E31="","-",COUNTIF($O$10:O30,"&lt;&gt;-")+1-1)</f>
        <v>17</v>
      </c>
      <c r="P31" s="4" t="str">
        <f>IF(E31="","",$M31&amp;B31&amp;","&amp;$L31&amp;"."&amp;VLOOKUP(C31,LookupTable!$A$10:$G$24,2,0)&amp;IF(AND(C31="Bool",MOD(10*D31,10)=0),D31&amp;".0",D31)&amp;IF(C31="String",".256","")&amp;","&amp;VLOOKUP(C31,LookupTable!$A$10:$G$24,3,0)&amp;",1,R/W,100,,,,,,,,,,,")</f>
        <v>P_G3_TIme_Maintenance,DB10.DBD302,Float,1,R/W,100,,,,,,,,,,,</v>
      </c>
      <c r="Q31" s="13" t="str">
        <f t="shared" si="5"/>
        <v>tagIDs[17] = "Channel1.Device1.P_G3_TIme_Maintenance";</v>
      </c>
    </row>
    <row r="32" spans="2:17" ht="15.75">
      <c r="B32" t="s">
        <v>101</v>
      </c>
      <c r="C32" t="s">
        <v>97</v>
      </c>
      <c r="D32">
        <v>306</v>
      </c>
      <c r="F32" t="b">
        <v>0</v>
      </c>
      <c r="G32" t="b">
        <v>1</v>
      </c>
      <c r="H32" t="b">
        <v>1</v>
      </c>
      <c r="I32" t="b">
        <v>1</v>
      </c>
      <c r="J32" t="b">
        <v>1</v>
      </c>
      <c r="L32" t="str">
        <f t="shared" si="0"/>
        <v>DB10</v>
      </c>
      <c r="M32" t="str">
        <f t="shared" ref="M32:M95" si="7">"P_"&amp;B32&amp;"_"</f>
        <v>P_G4_</v>
      </c>
      <c r="N32" t="s">
        <v>77</v>
      </c>
      <c r="O32" s="40" t="str">
        <f>IF(E32="","-",COUNTIF($O$10:O31,"&lt;&gt;-")+1-1)</f>
        <v>-</v>
      </c>
      <c r="P32" s="4" t="str">
        <f>IF(E32="","",$M32&amp;B32&amp;","&amp;$L32&amp;"."&amp;VLOOKUP(C32,LookupTable!$A$10:$G$24,2,0)&amp;IF(AND(C32="Bool",MOD(10*D32,10)=0),D32&amp;".0",D32)&amp;IF(C32="String",".256","")&amp;","&amp;VLOOKUP(C32,LookupTable!$A$10:$G$24,3,0)&amp;",1,R/W,100,,,,,,,,,,,")</f>
        <v/>
      </c>
      <c r="Q32" s="13" t="str">
        <f t="shared" si="5"/>
        <v>//G4</v>
      </c>
    </row>
    <row r="33" spans="2:17" ht="15.75">
      <c r="B33" t="s">
        <v>163</v>
      </c>
      <c r="C33" t="s">
        <v>15</v>
      </c>
      <c r="D33">
        <v>306</v>
      </c>
      <c r="E33">
        <v>0</v>
      </c>
      <c r="F33" t="b">
        <v>0</v>
      </c>
      <c r="G33" t="b">
        <v>1</v>
      </c>
      <c r="H33" t="b">
        <v>1</v>
      </c>
      <c r="I33" t="b">
        <v>1</v>
      </c>
      <c r="J33" t="b">
        <v>0</v>
      </c>
      <c r="K33" t="s">
        <v>164</v>
      </c>
      <c r="L33" t="str">
        <f t="shared" si="0"/>
        <v>DB10</v>
      </c>
      <c r="M33" t="str">
        <f t="shared" ref="M33:M96" si="8">"P_"&amp;B32&amp;"_"</f>
        <v>P_G4_</v>
      </c>
      <c r="N33" t="s">
        <v>77</v>
      </c>
      <c r="O33" s="40">
        <f>IF(E33="","-",COUNTIF($O$10:O32,"&lt;&gt;-")+1-1)</f>
        <v>18</v>
      </c>
      <c r="P33" s="4" t="str">
        <f>IF(E33="","",$M33&amp;B33&amp;","&amp;$L33&amp;"."&amp;VLOOKUP(C33,LookupTable!$A$10:$G$24,2,0)&amp;IF(AND(C33="Bool",MOD(10*D33,10)=0),D33&amp;".0",D33)&amp;IF(C33="String",".256","")&amp;","&amp;VLOOKUP(C33,LookupTable!$A$10:$G$24,3,0)&amp;",1,R/W,100,,,,,,,,,,,")</f>
        <v>P_G4_Time_Working,DB10.DBD306,Float,1,R/W,100,,,,,,,,,,,</v>
      </c>
      <c r="Q33" s="13" t="str">
        <f t="shared" si="5"/>
        <v>tagIDs[18] = "Channel1.Device1.P_G4_Time_Working";</v>
      </c>
    </row>
    <row r="34" spans="2:17" ht="15.75">
      <c r="B34" t="s">
        <v>165</v>
      </c>
      <c r="C34" t="s">
        <v>15</v>
      </c>
      <c r="D34">
        <v>310</v>
      </c>
      <c r="E34">
        <v>0</v>
      </c>
      <c r="F34" t="b">
        <v>0</v>
      </c>
      <c r="G34" t="b">
        <v>1</v>
      </c>
      <c r="H34" t="b">
        <v>1</v>
      </c>
      <c r="I34" t="b">
        <v>1</v>
      </c>
      <c r="J34" t="b">
        <v>0</v>
      </c>
      <c r="K34" t="s">
        <v>166</v>
      </c>
      <c r="L34" t="str">
        <f t="shared" si="0"/>
        <v>DB10</v>
      </c>
      <c r="M34" t="str">
        <f t="shared" ref="M34" si="9">"P_"&amp;B32&amp;"_"</f>
        <v>P_G4_</v>
      </c>
      <c r="N34" t="s">
        <v>77</v>
      </c>
      <c r="O34" s="40">
        <f>IF(E34="","-",COUNTIF($O$10:O33,"&lt;&gt;-")+1-1)</f>
        <v>19</v>
      </c>
      <c r="P34" s="4" t="str">
        <f>IF(E34="","",$M34&amp;B34&amp;","&amp;$L34&amp;"."&amp;VLOOKUP(C34,LookupTable!$A$10:$G$24,2,0)&amp;IF(AND(C34="Bool",MOD(10*D34,10)=0),D34&amp;".0",D34)&amp;IF(C34="String",".256","")&amp;","&amp;VLOOKUP(C34,LookupTable!$A$10:$G$24,3,0)&amp;",1,R/W,100,,,,,,,,,,,")</f>
        <v>P_G4_Time_Standby,DB10.DBD310,Float,1,R/W,100,,,,,,,,,,,</v>
      </c>
      <c r="Q34" s="13" t="str">
        <f t="shared" si="5"/>
        <v>tagIDs[19] = "Channel1.Device1.P_G4_Time_Standby";</v>
      </c>
    </row>
    <row r="35" spans="2:17" ht="15.75">
      <c r="B35" t="s">
        <v>167</v>
      </c>
      <c r="C35" t="s">
        <v>15</v>
      </c>
      <c r="D35">
        <v>314</v>
      </c>
      <c r="E35">
        <v>0</v>
      </c>
      <c r="F35" t="b">
        <v>0</v>
      </c>
      <c r="G35" t="b">
        <v>1</v>
      </c>
      <c r="H35" t="b">
        <v>1</v>
      </c>
      <c r="I35" t="b">
        <v>1</v>
      </c>
      <c r="J35" t="b">
        <v>0</v>
      </c>
      <c r="K35" t="s">
        <v>168</v>
      </c>
      <c r="L35" t="str">
        <f t="shared" si="0"/>
        <v>DB10</v>
      </c>
      <c r="M35" t="str">
        <f t="shared" ref="M35" si="10">"P_"&amp;B32&amp;"_"</f>
        <v>P_G4_</v>
      </c>
      <c r="N35" t="s">
        <v>77</v>
      </c>
      <c r="O35" s="40">
        <f>IF(E35="","-",COUNTIF($O$10:O34,"&lt;&gt;-")+1-1)</f>
        <v>20</v>
      </c>
      <c r="P35" s="4" t="str">
        <f>IF(E35="","",$M35&amp;B35&amp;","&amp;$L35&amp;"."&amp;VLOOKUP(C35,LookupTable!$A$10:$G$24,2,0)&amp;IF(AND(C35="Bool",MOD(10*D35,10)=0),D35&amp;".0",D35)&amp;IF(C35="String",".256","")&amp;","&amp;VLOOKUP(C35,LookupTable!$A$10:$G$24,3,0)&amp;",1,R/W,100,,,,,,,,,,,")</f>
        <v>P_G4_TIme_Maintenance,DB10.DBD314,Float,1,R/W,100,,,,,,,,,,,</v>
      </c>
      <c r="Q35" s="13" t="str">
        <f t="shared" si="5"/>
        <v>tagIDs[20] = "Channel1.Device1.P_G4_TIme_Maintenance";</v>
      </c>
    </row>
    <row r="36" spans="2:17" ht="15.75">
      <c r="B36" t="s">
        <v>102</v>
      </c>
      <c r="C36" t="s">
        <v>97</v>
      </c>
      <c r="D36">
        <v>318</v>
      </c>
      <c r="F36" t="b">
        <v>0</v>
      </c>
      <c r="G36" t="b">
        <v>1</v>
      </c>
      <c r="H36" t="b">
        <v>1</v>
      </c>
      <c r="I36" t="b">
        <v>1</v>
      </c>
      <c r="J36" t="b">
        <v>1</v>
      </c>
      <c r="L36" t="str">
        <f t="shared" si="0"/>
        <v>DB10</v>
      </c>
      <c r="M36" t="str">
        <f t="shared" ref="M36:M99" si="11">"P_"&amp;B36&amp;"_"</f>
        <v>P_G5_</v>
      </c>
      <c r="N36" t="s">
        <v>77</v>
      </c>
      <c r="O36" s="40" t="str">
        <f>IF(E36="","-",COUNTIF($O$10:O35,"&lt;&gt;-")+1-1)</f>
        <v>-</v>
      </c>
      <c r="P36" s="4" t="str">
        <f>IF(E36="","",$M36&amp;B36&amp;","&amp;$L36&amp;"."&amp;VLOOKUP(C36,LookupTable!$A$10:$G$24,2,0)&amp;IF(AND(C36="Bool",MOD(10*D36,10)=0),D36&amp;".0",D36)&amp;IF(C36="String",".256","")&amp;","&amp;VLOOKUP(C36,LookupTable!$A$10:$G$24,3,0)&amp;",1,R/W,100,,,,,,,,,,,")</f>
        <v/>
      </c>
      <c r="Q36" s="13" t="str">
        <f t="shared" si="5"/>
        <v>//G5</v>
      </c>
    </row>
    <row r="37" spans="2:17" ht="15.75">
      <c r="B37" t="s">
        <v>163</v>
      </c>
      <c r="C37" t="s">
        <v>15</v>
      </c>
      <c r="D37">
        <v>318</v>
      </c>
      <c r="E37">
        <v>0</v>
      </c>
      <c r="F37" t="b">
        <v>0</v>
      </c>
      <c r="G37" t="b">
        <v>1</v>
      </c>
      <c r="H37" t="b">
        <v>1</v>
      </c>
      <c r="I37" t="b">
        <v>1</v>
      </c>
      <c r="J37" t="b">
        <v>0</v>
      </c>
      <c r="K37" t="s">
        <v>164</v>
      </c>
      <c r="L37" t="str">
        <f t="shared" si="0"/>
        <v>DB10</v>
      </c>
      <c r="M37" t="str">
        <f t="shared" ref="M37:M100" si="12">"P_"&amp;B36&amp;"_"</f>
        <v>P_G5_</v>
      </c>
      <c r="N37" t="s">
        <v>77</v>
      </c>
      <c r="O37" s="40">
        <f>IF(E37="","-",COUNTIF($O$10:O36,"&lt;&gt;-")+1-1)</f>
        <v>21</v>
      </c>
      <c r="P37" s="4" t="str">
        <f>IF(E37="","",$M37&amp;B37&amp;","&amp;$L37&amp;"."&amp;VLOOKUP(C37,LookupTable!$A$10:$G$24,2,0)&amp;IF(AND(C37="Bool",MOD(10*D37,10)=0),D37&amp;".0",D37)&amp;IF(C37="String",".256","")&amp;","&amp;VLOOKUP(C37,LookupTable!$A$10:$G$24,3,0)&amp;",1,R/W,100,,,,,,,,,,,")</f>
        <v>P_G5_Time_Working,DB10.DBD318,Float,1,R/W,100,,,,,,,,,,,</v>
      </c>
      <c r="Q37" s="13" t="str">
        <f t="shared" si="5"/>
        <v>tagIDs[21] = "Channel1.Device1.P_G5_Time_Working";</v>
      </c>
    </row>
    <row r="38" spans="2:17" ht="15.75">
      <c r="B38" t="s">
        <v>165</v>
      </c>
      <c r="C38" t="s">
        <v>15</v>
      </c>
      <c r="D38">
        <v>322</v>
      </c>
      <c r="E38">
        <v>0</v>
      </c>
      <c r="F38" t="b">
        <v>0</v>
      </c>
      <c r="G38" t="b">
        <v>1</v>
      </c>
      <c r="H38" t="b">
        <v>1</v>
      </c>
      <c r="I38" t="b">
        <v>1</v>
      </c>
      <c r="J38" t="b">
        <v>0</v>
      </c>
      <c r="K38" t="s">
        <v>166</v>
      </c>
      <c r="L38" t="str">
        <f t="shared" si="0"/>
        <v>DB10</v>
      </c>
      <c r="M38" t="str">
        <f t="shared" ref="M38" si="13">"P_"&amp;B36&amp;"_"</f>
        <v>P_G5_</v>
      </c>
      <c r="N38" t="s">
        <v>77</v>
      </c>
      <c r="O38" s="40">
        <f>IF(E38="","-",COUNTIF($O$10:O37,"&lt;&gt;-")+1-1)</f>
        <v>22</v>
      </c>
      <c r="P38" s="4" t="str">
        <f>IF(E38="","",$M38&amp;B38&amp;","&amp;$L38&amp;"."&amp;VLOOKUP(C38,LookupTable!$A$10:$G$24,2,0)&amp;IF(AND(C38="Bool",MOD(10*D38,10)=0),D38&amp;".0",D38)&amp;IF(C38="String",".256","")&amp;","&amp;VLOOKUP(C38,LookupTable!$A$10:$G$24,3,0)&amp;",1,R/W,100,,,,,,,,,,,")</f>
        <v>P_G5_Time_Standby,DB10.DBD322,Float,1,R/W,100,,,,,,,,,,,</v>
      </c>
      <c r="Q38" s="13" t="str">
        <f t="shared" si="5"/>
        <v>tagIDs[22] = "Channel1.Device1.P_G5_Time_Standby";</v>
      </c>
    </row>
    <row r="39" spans="2:17" ht="15.75">
      <c r="B39" t="s">
        <v>167</v>
      </c>
      <c r="C39" t="s">
        <v>15</v>
      </c>
      <c r="D39">
        <v>326</v>
      </c>
      <c r="E39">
        <v>0</v>
      </c>
      <c r="F39" t="b">
        <v>0</v>
      </c>
      <c r="G39" t="b">
        <v>1</v>
      </c>
      <c r="H39" t="b">
        <v>1</v>
      </c>
      <c r="I39" t="b">
        <v>1</v>
      </c>
      <c r="J39" t="b">
        <v>0</v>
      </c>
      <c r="K39" t="s">
        <v>168</v>
      </c>
      <c r="L39" t="str">
        <f t="shared" si="0"/>
        <v>DB10</v>
      </c>
      <c r="M39" t="str">
        <f t="shared" ref="M39" si="14">"P_"&amp;B36&amp;"_"</f>
        <v>P_G5_</v>
      </c>
      <c r="N39" t="s">
        <v>77</v>
      </c>
      <c r="O39" s="40">
        <f>IF(E39="","-",COUNTIF($O$10:O38,"&lt;&gt;-")+1-1)</f>
        <v>23</v>
      </c>
      <c r="P39" s="4" t="str">
        <f>IF(E39="","",$M39&amp;B39&amp;","&amp;$L39&amp;"."&amp;VLOOKUP(C39,LookupTable!$A$10:$G$24,2,0)&amp;IF(AND(C39="Bool",MOD(10*D39,10)=0),D39&amp;".0",D39)&amp;IF(C39="String",".256","")&amp;","&amp;VLOOKUP(C39,LookupTable!$A$10:$G$24,3,0)&amp;",1,R/W,100,,,,,,,,,,,")</f>
        <v>P_G5_TIme_Maintenance,DB10.DBD326,Float,1,R/W,100,,,,,,,,,,,</v>
      </c>
      <c r="Q39" s="13" t="str">
        <f t="shared" si="5"/>
        <v>tagIDs[23] = "Channel1.Device1.P_G5_TIme_Maintenance";</v>
      </c>
    </row>
    <row r="40" spans="2:17" ht="15.75">
      <c r="B40" t="s">
        <v>103</v>
      </c>
      <c r="C40" t="s">
        <v>97</v>
      </c>
      <c r="D40">
        <v>330</v>
      </c>
      <c r="F40" t="b">
        <v>0</v>
      </c>
      <c r="G40" t="b">
        <v>1</v>
      </c>
      <c r="H40" t="b">
        <v>1</v>
      </c>
      <c r="I40" t="b">
        <v>1</v>
      </c>
      <c r="J40" t="b">
        <v>1</v>
      </c>
      <c r="L40" t="str">
        <f t="shared" si="0"/>
        <v>DB10</v>
      </c>
      <c r="M40" t="str">
        <f t="shared" ref="M40:M103" si="15">"P_"&amp;B40&amp;"_"</f>
        <v>P_G6_</v>
      </c>
      <c r="N40" t="s">
        <v>77</v>
      </c>
      <c r="O40" s="40" t="str">
        <f>IF(E40="","-",COUNTIF($O$10:O39,"&lt;&gt;-")+1-1)</f>
        <v>-</v>
      </c>
      <c r="P40" s="4" t="str">
        <f>IF(E40="","",$M40&amp;B40&amp;","&amp;$L40&amp;"."&amp;VLOOKUP(C40,LookupTable!$A$10:$G$24,2,0)&amp;IF(AND(C40="Bool",MOD(10*D40,10)=0),D40&amp;".0",D40)&amp;IF(C40="String",".256","")&amp;","&amp;VLOOKUP(C40,LookupTable!$A$10:$G$24,3,0)&amp;",1,R/W,100,,,,,,,,,,,")</f>
        <v/>
      </c>
      <c r="Q40" s="13" t="str">
        <f t="shared" si="5"/>
        <v>//G6</v>
      </c>
    </row>
    <row r="41" spans="2:17" ht="15.75">
      <c r="B41" t="s">
        <v>163</v>
      </c>
      <c r="C41" t="s">
        <v>15</v>
      </c>
      <c r="D41">
        <v>330</v>
      </c>
      <c r="E41">
        <v>0</v>
      </c>
      <c r="F41" t="b">
        <v>0</v>
      </c>
      <c r="G41" t="b">
        <v>1</v>
      </c>
      <c r="H41" t="b">
        <v>1</v>
      </c>
      <c r="I41" t="b">
        <v>1</v>
      </c>
      <c r="J41" t="b">
        <v>0</v>
      </c>
      <c r="K41" t="s">
        <v>164</v>
      </c>
      <c r="L41" t="str">
        <f t="shared" si="0"/>
        <v>DB10</v>
      </c>
      <c r="M41" t="str">
        <f t="shared" ref="M41:M104" si="16">"P_"&amp;B40&amp;"_"</f>
        <v>P_G6_</v>
      </c>
      <c r="N41" t="s">
        <v>77</v>
      </c>
      <c r="O41" s="40">
        <f>IF(E41="","-",COUNTIF($O$10:O40,"&lt;&gt;-")+1-1)</f>
        <v>24</v>
      </c>
      <c r="P41" s="4" t="str">
        <f>IF(E41="","",$M41&amp;B41&amp;","&amp;$L41&amp;"."&amp;VLOOKUP(C41,LookupTable!$A$10:$G$24,2,0)&amp;IF(AND(C41="Bool",MOD(10*D41,10)=0),D41&amp;".0",D41)&amp;IF(C41="String",".256","")&amp;","&amp;VLOOKUP(C41,LookupTable!$A$10:$G$24,3,0)&amp;",1,R/W,100,,,,,,,,,,,")</f>
        <v>P_G6_Time_Working,DB10.DBD330,Float,1,R/W,100,,,,,,,,,,,</v>
      </c>
      <c r="Q41" s="13" t="str">
        <f t="shared" si="5"/>
        <v>tagIDs[24] = "Channel1.Device1.P_G6_Time_Working";</v>
      </c>
    </row>
    <row r="42" spans="2:17" ht="15.75">
      <c r="B42" t="s">
        <v>165</v>
      </c>
      <c r="C42" t="s">
        <v>15</v>
      </c>
      <c r="D42">
        <v>334</v>
      </c>
      <c r="E42">
        <v>0</v>
      </c>
      <c r="F42" t="b">
        <v>0</v>
      </c>
      <c r="G42" t="b">
        <v>1</v>
      </c>
      <c r="H42" t="b">
        <v>1</v>
      </c>
      <c r="I42" t="b">
        <v>1</v>
      </c>
      <c r="J42" t="b">
        <v>0</v>
      </c>
      <c r="K42" t="s">
        <v>166</v>
      </c>
      <c r="L42" t="str">
        <f t="shared" si="0"/>
        <v>DB10</v>
      </c>
      <c r="M42" t="str">
        <f t="shared" ref="M42" si="17">"P_"&amp;B40&amp;"_"</f>
        <v>P_G6_</v>
      </c>
      <c r="N42" t="s">
        <v>77</v>
      </c>
      <c r="O42" s="40">
        <f>IF(E42="","-",COUNTIF($O$10:O41,"&lt;&gt;-")+1-1)</f>
        <v>25</v>
      </c>
      <c r="P42" s="4" t="str">
        <f>IF(E42="","",$M42&amp;B42&amp;","&amp;$L42&amp;"."&amp;VLOOKUP(C42,LookupTable!$A$10:$G$24,2,0)&amp;IF(AND(C42="Bool",MOD(10*D42,10)=0),D42&amp;".0",D42)&amp;IF(C42="String",".256","")&amp;","&amp;VLOOKUP(C42,LookupTable!$A$10:$G$24,3,0)&amp;",1,R/W,100,,,,,,,,,,,")</f>
        <v>P_G6_Time_Standby,DB10.DBD334,Float,1,R/W,100,,,,,,,,,,,</v>
      </c>
      <c r="Q42" s="13" t="str">
        <f t="shared" si="5"/>
        <v>tagIDs[25] = "Channel1.Device1.P_G6_Time_Standby";</v>
      </c>
    </row>
    <row r="43" spans="2:17" ht="15.75">
      <c r="B43" t="s">
        <v>167</v>
      </c>
      <c r="C43" t="s">
        <v>15</v>
      </c>
      <c r="D43">
        <v>338</v>
      </c>
      <c r="E43">
        <v>0</v>
      </c>
      <c r="F43" t="b">
        <v>0</v>
      </c>
      <c r="G43" t="b">
        <v>1</v>
      </c>
      <c r="H43" t="b">
        <v>1</v>
      </c>
      <c r="I43" t="b">
        <v>1</v>
      </c>
      <c r="J43" t="b">
        <v>0</v>
      </c>
      <c r="K43" t="s">
        <v>168</v>
      </c>
      <c r="L43" t="str">
        <f t="shared" si="0"/>
        <v>DB10</v>
      </c>
      <c r="M43" t="str">
        <f t="shared" ref="M43" si="18">"P_"&amp;B40&amp;"_"</f>
        <v>P_G6_</v>
      </c>
      <c r="N43" t="s">
        <v>77</v>
      </c>
      <c r="O43" s="40">
        <f>IF(E43="","-",COUNTIF($O$10:O42,"&lt;&gt;-")+1-1)</f>
        <v>26</v>
      </c>
      <c r="P43" s="4" t="str">
        <f>IF(E43="","",$M43&amp;B43&amp;","&amp;$L43&amp;"."&amp;VLOOKUP(C43,LookupTable!$A$10:$G$24,2,0)&amp;IF(AND(C43="Bool",MOD(10*D43,10)=0),D43&amp;".0",D43)&amp;IF(C43="String",".256","")&amp;","&amp;VLOOKUP(C43,LookupTable!$A$10:$G$24,3,0)&amp;",1,R/W,100,,,,,,,,,,,")</f>
        <v>P_G6_TIme_Maintenance,DB10.DBD338,Float,1,R/W,100,,,,,,,,,,,</v>
      </c>
      <c r="Q43" s="13" t="str">
        <f t="shared" si="5"/>
        <v>tagIDs[26] = "Channel1.Device1.P_G6_TIme_Maintenance";</v>
      </c>
    </row>
    <row r="44" spans="2:17" ht="15.75">
      <c r="B44" t="s">
        <v>104</v>
      </c>
      <c r="C44" t="s">
        <v>97</v>
      </c>
      <c r="D44">
        <v>342</v>
      </c>
      <c r="F44" t="b">
        <v>0</v>
      </c>
      <c r="G44" t="b">
        <v>1</v>
      </c>
      <c r="H44" t="b">
        <v>1</v>
      </c>
      <c r="I44" t="b">
        <v>1</v>
      </c>
      <c r="J44" t="b">
        <v>1</v>
      </c>
      <c r="L44" t="str">
        <f t="shared" si="0"/>
        <v>DB10</v>
      </c>
      <c r="M44" t="str">
        <f t="shared" ref="M44:M107" si="19">"P_"&amp;B44&amp;"_"</f>
        <v>P_G7_</v>
      </c>
      <c r="N44" t="s">
        <v>77</v>
      </c>
      <c r="O44" s="40" t="str">
        <f>IF(E44="","-",COUNTIF($O$10:O43,"&lt;&gt;-")+1-1)</f>
        <v>-</v>
      </c>
      <c r="P44" s="4" t="str">
        <f>IF(E44="","",$M44&amp;B44&amp;","&amp;$L44&amp;"."&amp;VLOOKUP(C44,LookupTable!$A$10:$G$24,2,0)&amp;IF(AND(C44="Bool",MOD(10*D44,10)=0),D44&amp;".0",D44)&amp;IF(C44="String",".256","")&amp;","&amp;VLOOKUP(C44,LookupTable!$A$10:$G$24,3,0)&amp;",1,R/W,100,,,,,,,,,,,")</f>
        <v/>
      </c>
      <c r="Q44" s="13" t="str">
        <f t="shared" si="5"/>
        <v>//G7</v>
      </c>
    </row>
    <row r="45" spans="2:17" ht="15.75">
      <c r="B45" t="s">
        <v>163</v>
      </c>
      <c r="C45" t="s">
        <v>15</v>
      </c>
      <c r="D45">
        <v>342</v>
      </c>
      <c r="E45">
        <v>0</v>
      </c>
      <c r="F45" t="b">
        <v>0</v>
      </c>
      <c r="G45" t="b">
        <v>1</v>
      </c>
      <c r="H45" t="b">
        <v>1</v>
      </c>
      <c r="I45" t="b">
        <v>1</v>
      </c>
      <c r="J45" t="b">
        <v>0</v>
      </c>
      <c r="K45" t="s">
        <v>164</v>
      </c>
      <c r="L45" t="str">
        <f t="shared" si="0"/>
        <v>DB10</v>
      </c>
      <c r="M45" t="str">
        <f t="shared" ref="M45:M108" si="20">"P_"&amp;B44&amp;"_"</f>
        <v>P_G7_</v>
      </c>
      <c r="N45" t="s">
        <v>77</v>
      </c>
      <c r="O45" s="40">
        <f>IF(E45="","-",COUNTIF($O$10:O44,"&lt;&gt;-")+1-1)</f>
        <v>27</v>
      </c>
      <c r="P45" s="4" t="str">
        <f>IF(E45="","",$M45&amp;B45&amp;","&amp;$L45&amp;"."&amp;VLOOKUP(C45,LookupTable!$A$10:$G$24,2,0)&amp;IF(AND(C45="Bool",MOD(10*D45,10)=0),D45&amp;".0",D45)&amp;IF(C45="String",".256","")&amp;","&amp;VLOOKUP(C45,LookupTable!$A$10:$G$24,3,0)&amp;",1,R/W,100,,,,,,,,,,,")</f>
        <v>P_G7_Time_Working,DB10.DBD342,Float,1,R/W,100,,,,,,,,,,,</v>
      </c>
      <c r="Q45" s="13" t="str">
        <f t="shared" si="5"/>
        <v>tagIDs[27] = "Channel1.Device1.P_G7_Time_Working";</v>
      </c>
    </row>
    <row r="46" spans="2:17" ht="15.75">
      <c r="B46" t="s">
        <v>165</v>
      </c>
      <c r="C46" t="s">
        <v>15</v>
      </c>
      <c r="D46">
        <v>346</v>
      </c>
      <c r="E46">
        <v>0</v>
      </c>
      <c r="F46" t="b">
        <v>0</v>
      </c>
      <c r="G46" t="b">
        <v>1</v>
      </c>
      <c r="H46" t="b">
        <v>1</v>
      </c>
      <c r="I46" t="b">
        <v>1</v>
      </c>
      <c r="J46" t="b">
        <v>0</v>
      </c>
      <c r="K46" t="s">
        <v>166</v>
      </c>
      <c r="L46" t="str">
        <f t="shared" si="0"/>
        <v>DB10</v>
      </c>
      <c r="M46" t="str">
        <f t="shared" ref="M46" si="21">"P_"&amp;B44&amp;"_"</f>
        <v>P_G7_</v>
      </c>
      <c r="N46" t="s">
        <v>77</v>
      </c>
      <c r="O46" s="40">
        <f>IF(E46="","-",COUNTIF($O$10:O45,"&lt;&gt;-")+1-1)</f>
        <v>28</v>
      </c>
      <c r="P46" s="4" t="str">
        <f>IF(E46="","",$M46&amp;B46&amp;","&amp;$L46&amp;"."&amp;VLOOKUP(C46,LookupTable!$A$10:$G$24,2,0)&amp;IF(AND(C46="Bool",MOD(10*D46,10)=0),D46&amp;".0",D46)&amp;IF(C46="String",".256","")&amp;","&amp;VLOOKUP(C46,LookupTable!$A$10:$G$24,3,0)&amp;",1,R/W,100,,,,,,,,,,,")</f>
        <v>P_G7_Time_Standby,DB10.DBD346,Float,1,R/W,100,,,,,,,,,,,</v>
      </c>
      <c r="Q46" s="13" t="str">
        <f t="shared" si="5"/>
        <v>tagIDs[28] = "Channel1.Device1.P_G7_Time_Standby";</v>
      </c>
    </row>
    <row r="47" spans="2:17" ht="15.75">
      <c r="B47" t="s">
        <v>167</v>
      </c>
      <c r="C47" t="s">
        <v>15</v>
      </c>
      <c r="D47">
        <v>350</v>
      </c>
      <c r="E47">
        <v>0</v>
      </c>
      <c r="F47" t="b">
        <v>0</v>
      </c>
      <c r="G47" t="b">
        <v>1</v>
      </c>
      <c r="H47" t="b">
        <v>1</v>
      </c>
      <c r="I47" t="b">
        <v>1</v>
      </c>
      <c r="J47" t="b">
        <v>0</v>
      </c>
      <c r="K47" t="s">
        <v>168</v>
      </c>
      <c r="L47" t="str">
        <f t="shared" si="0"/>
        <v>DB10</v>
      </c>
      <c r="M47" t="str">
        <f t="shared" ref="M47" si="22">"P_"&amp;B44&amp;"_"</f>
        <v>P_G7_</v>
      </c>
      <c r="N47" t="s">
        <v>77</v>
      </c>
      <c r="O47" s="40">
        <f>IF(E47="","-",COUNTIF($O$10:O46,"&lt;&gt;-")+1-1)</f>
        <v>29</v>
      </c>
      <c r="P47" s="4" t="str">
        <f>IF(E47="","",$M47&amp;B47&amp;","&amp;$L47&amp;"."&amp;VLOOKUP(C47,LookupTable!$A$10:$G$24,2,0)&amp;IF(AND(C47="Bool",MOD(10*D47,10)=0),D47&amp;".0",D47)&amp;IF(C47="String",".256","")&amp;","&amp;VLOOKUP(C47,LookupTable!$A$10:$G$24,3,0)&amp;",1,R/W,100,,,,,,,,,,,")</f>
        <v>P_G7_TIme_Maintenance,DB10.DBD350,Float,1,R/W,100,,,,,,,,,,,</v>
      </c>
      <c r="Q47" s="13" t="str">
        <f t="shared" si="5"/>
        <v>tagIDs[29] = "Channel1.Device1.P_G7_TIme_Maintenance";</v>
      </c>
    </row>
    <row r="48" spans="2:17" ht="15.75">
      <c r="B48" t="s">
        <v>105</v>
      </c>
      <c r="C48" t="s">
        <v>97</v>
      </c>
      <c r="D48">
        <v>354</v>
      </c>
      <c r="F48" t="b">
        <v>0</v>
      </c>
      <c r="G48" t="b">
        <v>1</v>
      </c>
      <c r="H48" t="b">
        <v>1</v>
      </c>
      <c r="I48" t="b">
        <v>1</v>
      </c>
      <c r="J48" t="b">
        <v>1</v>
      </c>
      <c r="L48" t="str">
        <f t="shared" si="0"/>
        <v>DB10</v>
      </c>
      <c r="M48" t="str">
        <f t="shared" ref="M48:M111" si="23">"P_"&amp;B48&amp;"_"</f>
        <v>P_G8_</v>
      </c>
      <c r="N48" t="s">
        <v>77</v>
      </c>
      <c r="O48" s="40" t="str">
        <f>IF(E48="","-",COUNTIF($O$10:O47,"&lt;&gt;-")+1-1)</f>
        <v>-</v>
      </c>
      <c r="P48" s="4" t="str">
        <f>IF(E48="","",$M48&amp;B48&amp;","&amp;$L48&amp;"."&amp;VLOOKUP(C48,LookupTable!$A$10:$G$24,2,0)&amp;IF(AND(C48="Bool",MOD(10*D48,10)=0),D48&amp;".0",D48)&amp;IF(C48="String",".256","")&amp;","&amp;VLOOKUP(C48,LookupTable!$A$10:$G$24,3,0)&amp;",1,R/W,100,,,,,,,,,,,")</f>
        <v/>
      </c>
      <c r="Q48" s="13" t="str">
        <f t="shared" si="5"/>
        <v>//G8</v>
      </c>
    </row>
    <row r="49" spans="2:17" ht="15.75">
      <c r="B49" t="s">
        <v>163</v>
      </c>
      <c r="C49" t="s">
        <v>15</v>
      </c>
      <c r="D49">
        <v>354</v>
      </c>
      <c r="E49">
        <v>0</v>
      </c>
      <c r="F49" t="b">
        <v>0</v>
      </c>
      <c r="G49" t="b">
        <v>1</v>
      </c>
      <c r="H49" t="b">
        <v>1</v>
      </c>
      <c r="I49" t="b">
        <v>1</v>
      </c>
      <c r="J49" t="b">
        <v>0</v>
      </c>
      <c r="K49" t="s">
        <v>164</v>
      </c>
      <c r="L49" t="str">
        <f t="shared" si="0"/>
        <v>DB10</v>
      </c>
      <c r="M49" t="str">
        <f t="shared" ref="M49:M112" si="24">"P_"&amp;B48&amp;"_"</f>
        <v>P_G8_</v>
      </c>
      <c r="N49" t="s">
        <v>77</v>
      </c>
      <c r="O49" s="40">
        <f>IF(E49="","-",COUNTIF($O$10:O48,"&lt;&gt;-")+1-1)</f>
        <v>30</v>
      </c>
      <c r="P49" s="4" t="str">
        <f>IF(E49="","",$M49&amp;B49&amp;","&amp;$L49&amp;"."&amp;VLOOKUP(C49,LookupTable!$A$10:$G$24,2,0)&amp;IF(AND(C49="Bool",MOD(10*D49,10)=0),D49&amp;".0",D49)&amp;IF(C49="String",".256","")&amp;","&amp;VLOOKUP(C49,LookupTable!$A$10:$G$24,3,0)&amp;",1,R/W,100,,,,,,,,,,,")</f>
        <v>P_G8_Time_Working,DB10.DBD354,Float,1,R/W,100,,,,,,,,,,,</v>
      </c>
      <c r="Q49" s="13" t="str">
        <f t="shared" si="5"/>
        <v>tagIDs[30] = "Channel1.Device1.P_G8_Time_Working";</v>
      </c>
    </row>
    <row r="50" spans="2:17" ht="15.75">
      <c r="B50" t="s">
        <v>165</v>
      </c>
      <c r="C50" t="s">
        <v>15</v>
      </c>
      <c r="D50">
        <v>358</v>
      </c>
      <c r="E50">
        <v>0</v>
      </c>
      <c r="F50" t="b">
        <v>0</v>
      </c>
      <c r="G50" t="b">
        <v>1</v>
      </c>
      <c r="H50" t="b">
        <v>1</v>
      </c>
      <c r="I50" t="b">
        <v>1</v>
      </c>
      <c r="J50" t="b">
        <v>0</v>
      </c>
      <c r="K50" t="s">
        <v>166</v>
      </c>
      <c r="L50" t="str">
        <f t="shared" si="0"/>
        <v>DB10</v>
      </c>
      <c r="M50" t="str">
        <f t="shared" ref="M50" si="25">"P_"&amp;B48&amp;"_"</f>
        <v>P_G8_</v>
      </c>
      <c r="N50" t="s">
        <v>77</v>
      </c>
      <c r="O50" s="40">
        <f>IF(E50="","-",COUNTIF($O$10:O49,"&lt;&gt;-")+1-1)</f>
        <v>31</v>
      </c>
      <c r="P50" s="4" t="str">
        <f>IF(E50="","",$M50&amp;B50&amp;","&amp;$L50&amp;"."&amp;VLOOKUP(C50,LookupTable!$A$10:$G$24,2,0)&amp;IF(AND(C50="Bool",MOD(10*D50,10)=0),D50&amp;".0",D50)&amp;IF(C50="String",".256","")&amp;","&amp;VLOOKUP(C50,LookupTable!$A$10:$G$24,3,0)&amp;",1,R/W,100,,,,,,,,,,,")</f>
        <v>P_G8_Time_Standby,DB10.DBD358,Float,1,R/W,100,,,,,,,,,,,</v>
      </c>
      <c r="Q50" s="13" t="str">
        <f t="shared" si="5"/>
        <v>tagIDs[31] = "Channel1.Device1.P_G8_Time_Standby";</v>
      </c>
    </row>
    <row r="51" spans="2:17" ht="15.75">
      <c r="B51" t="s">
        <v>167</v>
      </c>
      <c r="C51" t="s">
        <v>15</v>
      </c>
      <c r="D51">
        <v>362</v>
      </c>
      <c r="E51">
        <v>0</v>
      </c>
      <c r="F51" t="b">
        <v>0</v>
      </c>
      <c r="G51" t="b">
        <v>1</v>
      </c>
      <c r="H51" t="b">
        <v>1</v>
      </c>
      <c r="I51" t="b">
        <v>1</v>
      </c>
      <c r="J51" t="b">
        <v>0</v>
      </c>
      <c r="K51" t="s">
        <v>168</v>
      </c>
      <c r="L51" t="str">
        <f t="shared" si="0"/>
        <v>DB10</v>
      </c>
      <c r="M51" t="str">
        <f t="shared" ref="M51" si="26">"P_"&amp;B48&amp;"_"</f>
        <v>P_G8_</v>
      </c>
      <c r="N51" t="s">
        <v>77</v>
      </c>
      <c r="O51" s="40">
        <f>IF(E51="","-",COUNTIF($O$10:O50,"&lt;&gt;-")+1-1)</f>
        <v>32</v>
      </c>
      <c r="P51" s="4" t="str">
        <f>IF(E51="","",$M51&amp;B51&amp;","&amp;$L51&amp;"."&amp;VLOOKUP(C51,LookupTable!$A$10:$G$24,2,0)&amp;IF(AND(C51="Bool",MOD(10*D51,10)=0),D51&amp;".0",D51)&amp;IF(C51="String",".256","")&amp;","&amp;VLOOKUP(C51,LookupTable!$A$10:$G$24,3,0)&amp;",1,R/W,100,,,,,,,,,,,")</f>
        <v>P_G8_TIme_Maintenance,DB10.DBD362,Float,1,R/W,100,,,,,,,,,,,</v>
      </c>
      <c r="Q51" s="13" t="str">
        <f t="shared" si="5"/>
        <v>tagIDs[32] = "Channel1.Device1.P_G8_TIme_Maintenance";</v>
      </c>
    </row>
    <row r="52" spans="2:17" ht="15.75">
      <c r="B52" t="s">
        <v>106</v>
      </c>
      <c r="C52" t="s">
        <v>97</v>
      </c>
      <c r="D52">
        <v>366</v>
      </c>
      <c r="F52" t="b">
        <v>0</v>
      </c>
      <c r="G52" t="b">
        <v>1</v>
      </c>
      <c r="H52" t="b">
        <v>1</v>
      </c>
      <c r="I52" t="b">
        <v>1</v>
      </c>
      <c r="J52" t="b">
        <v>1</v>
      </c>
      <c r="L52" t="str">
        <f t="shared" si="0"/>
        <v>DB10</v>
      </c>
      <c r="M52" t="str">
        <f t="shared" ref="M52:M115" si="27">"P_"&amp;B52&amp;"_"</f>
        <v>P_G9_</v>
      </c>
      <c r="N52" t="s">
        <v>77</v>
      </c>
      <c r="O52" s="40" t="str">
        <f>IF(E52="","-",COUNTIF($O$10:O51,"&lt;&gt;-")+1-1)</f>
        <v>-</v>
      </c>
      <c r="P52" s="4" t="str">
        <f>IF(E52="","",$M52&amp;B52&amp;","&amp;$L52&amp;"."&amp;VLOOKUP(C52,LookupTable!$A$10:$G$24,2,0)&amp;IF(AND(C52="Bool",MOD(10*D52,10)=0),D52&amp;".0",D52)&amp;IF(C52="String",".256","")&amp;","&amp;VLOOKUP(C52,LookupTable!$A$10:$G$24,3,0)&amp;",1,R/W,100,,,,,,,,,,,")</f>
        <v/>
      </c>
      <c r="Q52" s="13" t="str">
        <f t="shared" si="5"/>
        <v>//G9</v>
      </c>
    </row>
    <row r="53" spans="2:17" ht="15.75">
      <c r="B53" t="s">
        <v>163</v>
      </c>
      <c r="C53" t="s">
        <v>15</v>
      </c>
      <c r="D53">
        <v>366</v>
      </c>
      <c r="E53">
        <v>0</v>
      </c>
      <c r="F53" t="b">
        <v>0</v>
      </c>
      <c r="G53" t="b">
        <v>1</v>
      </c>
      <c r="H53" t="b">
        <v>1</v>
      </c>
      <c r="I53" t="b">
        <v>1</v>
      </c>
      <c r="J53" t="b">
        <v>0</v>
      </c>
      <c r="K53" t="s">
        <v>164</v>
      </c>
      <c r="L53" t="str">
        <f t="shared" si="0"/>
        <v>DB10</v>
      </c>
      <c r="M53" t="str">
        <f t="shared" ref="M53:M116" si="28">"P_"&amp;B52&amp;"_"</f>
        <v>P_G9_</v>
      </c>
      <c r="N53" t="s">
        <v>77</v>
      </c>
      <c r="O53" s="40">
        <f>IF(E53="","-",COUNTIF($O$10:O52,"&lt;&gt;-")+1-1)</f>
        <v>33</v>
      </c>
      <c r="P53" s="4" t="str">
        <f>IF(E53="","",$M53&amp;B53&amp;","&amp;$L53&amp;"."&amp;VLOOKUP(C53,LookupTable!$A$10:$G$24,2,0)&amp;IF(AND(C53="Bool",MOD(10*D53,10)=0),D53&amp;".0",D53)&amp;IF(C53="String",".256","")&amp;","&amp;VLOOKUP(C53,LookupTable!$A$10:$G$24,3,0)&amp;",1,R/W,100,,,,,,,,,,,")</f>
        <v>P_G9_Time_Working,DB10.DBD366,Float,1,R/W,100,,,,,,,,,,,</v>
      </c>
      <c r="Q53" s="13" t="str">
        <f t="shared" si="5"/>
        <v>tagIDs[33] = "Channel1.Device1.P_G9_Time_Working";</v>
      </c>
    </row>
    <row r="54" spans="2:17" ht="15.75">
      <c r="B54" t="s">
        <v>165</v>
      </c>
      <c r="C54" t="s">
        <v>15</v>
      </c>
      <c r="D54">
        <v>370</v>
      </c>
      <c r="E54">
        <v>0</v>
      </c>
      <c r="F54" t="b">
        <v>0</v>
      </c>
      <c r="G54" t="b">
        <v>1</v>
      </c>
      <c r="H54" t="b">
        <v>1</v>
      </c>
      <c r="I54" t="b">
        <v>1</v>
      </c>
      <c r="J54" t="b">
        <v>0</v>
      </c>
      <c r="K54" t="s">
        <v>166</v>
      </c>
      <c r="L54" t="str">
        <f t="shared" si="0"/>
        <v>DB10</v>
      </c>
      <c r="M54" t="str">
        <f t="shared" ref="M54" si="29">"P_"&amp;B52&amp;"_"</f>
        <v>P_G9_</v>
      </c>
      <c r="N54" t="s">
        <v>77</v>
      </c>
      <c r="O54" s="40">
        <f>IF(E54="","-",COUNTIF($O$10:O53,"&lt;&gt;-")+1-1)</f>
        <v>34</v>
      </c>
      <c r="P54" s="4" t="str">
        <f>IF(E54="","",$M54&amp;B54&amp;","&amp;$L54&amp;"."&amp;VLOOKUP(C54,LookupTable!$A$10:$G$24,2,0)&amp;IF(AND(C54="Bool",MOD(10*D54,10)=0),D54&amp;".0",D54)&amp;IF(C54="String",".256","")&amp;","&amp;VLOOKUP(C54,LookupTable!$A$10:$G$24,3,0)&amp;",1,R/W,100,,,,,,,,,,,")</f>
        <v>P_G9_Time_Standby,DB10.DBD370,Float,1,R/W,100,,,,,,,,,,,</v>
      </c>
      <c r="Q54" s="13" t="str">
        <f t="shared" si="5"/>
        <v>tagIDs[34] = "Channel1.Device1.P_G9_Time_Standby";</v>
      </c>
    </row>
    <row r="55" spans="2:17" ht="15.75">
      <c r="B55" t="s">
        <v>167</v>
      </c>
      <c r="C55" t="s">
        <v>15</v>
      </c>
      <c r="D55">
        <v>374</v>
      </c>
      <c r="E55">
        <v>0</v>
      </c>
      <c r="F55" t="b">
        <v>0</v>
      </c>
      <c r="G55" t="b">
        <v>1</v>
      </c>
      <c r="H55" t="b">
        <v>1</v>
      </c>
      <c r="I55" t="b">
        <v>1</v>
      </c>
      <c r="J55" t="b">
        <v>0</v>
      </c>
      <c r="K55" t="s">
        <v>168</v>
      </c>
      <c r="L55" t="str">
        <f t="shared" si="0"/>
        <v>DB10</v>
      </c>
      <c r="M55" t="str">
        <f t="shared" ref="M55" si="30">"P_"&amp;B52&amp;"_"</f>
        <v>P_G9_</v>
      </c>
      <c r="N55" t="s">
        <v>77</v>
      </c>
      <c r="O55" s="40">
        <f>IF(E55="","-",COUNTIF($O$10:O54,"&lt;&gt;-")+1-1)</f>
        <v>35</v>
      </c>
      <c r="P55" s="4" t="str">
        <f>IF(E55="","",$M55&amp;B55&amp;","&amp;$L55&amp;"."&amp;VLOOKUP(C55,LookupTable!$A$10:$G$24,2,0)&amp;IF(AND(C55="Bool",MOD(10*D55,10)=0),D55&amp;".0",D55)&amp;IF(C55="String",".256","")&amp;","&amp;VLOOKUP(C55,LookupTable!$A$10:$G$24,3,0)&amp;",1,R/W,100,,,,,,,,,,,")</f>
        <v>P_G9_TIme_Maintenance,DB10.DBD374,Float,1,R/W,100,,,,,,,,,,,</v>
      </c>
      <c r="Q55" s="13" t="str">
        <f t="shared" si="5"/>
        <v>tagIDs[35] = "Channel1.Device1.P_G9_TIme_Maintenance";</v>
      </c>
    </row>
    <row r="56" spans="2:17" ht="15.75">
      <c r="B56" t="s">
        <v>107</v>
      </c>
      <c r="C56" t="s">
        <v>97</v>
      </c>
      <c r="D56">
        <v>378</v>
      </c>
      <c r="F56" t="b">
        <v>0</v>
      </c>
      <c r="G56" t="b">
        <v>1</v>
      </c>
      <c r="H56" t="b">
        <v>1</v>
      </c>
      <c r="I56" t="b">
        <v>1</v>
      </c>
      <c r="J56" t="b">
        <v>1</v>
      </c>
      <c r="L56" t="str">
        <f t="shared" si="0"/>
        <v>DB10</v>
      </c>
      <c r="M56" t="str">
        <f t="shared" ref="M56:M119" si="31">"P_"&amp;B56&amp;"_"</f>
        <v>P_G10_</v>
      </c>
      <c r="N56" t="s">
        <v>77</v>
      </c>
      <c r="O56" s="40" t="str">
        <f>IF(E56="","-",COUNTIF($O$10:O55,"&lt;&gt;-")+1-1)</f>
        <v>-</v>
      </c>
      <c r="P56" s="4" t="str">
        <f>IF(E56="","",$M56&amp;B56&amp;","&amp;$L56&amp;"."&amp;VLOOKUP(C56,LookupTable!$A$10:$G$24,2,0)&amp;IF(AND(C56="Bool",MOD(10*D56,10)=0),D56&amp;".0",D56)&amp;IF(C56="String",".256","")&amp;","&amp;VLOOKUP(C56,LookupTable!$A$10:$G$24,3,0)&amp;",1,R/W,100,,,,,,,,,,,")</f>
        <v/>
      </c>
      <c r="Q56" s="13" t="str">
        <f t="shared" si="5"/>
        <v>//G10</v>
      </c>
    </row>
    <row r="57" spans="2:17" ht="15.75">
      <c r="B57" t="s">
        <v>163</v>
      </c>
      <c r="C57" t="s">
        <v>15</v>
      </c>
      <c r="D57">
        <v>378</v>
      </c>
      <c r="E57">
        <v>0</v>
      </c>
      <c r="F57" t="b">
        <v>0</v>
      </c>
      <c r="G57" t="b">
        <v>1</v>
      </c>
      <c r="H57" t="b">
        <v>1</v>
      </c>
      <c r="I57" t="b">
        <v>1</v>
      </c>
      <c r="J57" t="b">
        <v>0</v>
      </c>
      <c r="K57" t="s">
        <v>164</v>
      </c>
      <c r="L57" t="str">
        <f t="shared" si="0"/>
        <v>DB10</v>
      </c>
      <c r="M57" t="str">
        <f t="shared" ref="M57:M120" si="32">"P_"&amp;B56&amp;"_"</f>
        <v>P_G10_</v>
      </c>
      <c r="N57" t="s">
        <v>77</v>
      </c>
      <c r="O57" s="40">
        <f>IF(E57="","-",COUNTIF($O$10:O56,"&lt;&gt;-")+1-1)</f>
        <v>36</v>
      </c>
      <c r="P57" s="4" t="str">
        <f>IF(E57="","",$M57&amp;B57&amp;","&amp;$L57&amp;"."&amp;VLOOKUP(C57,LookupTable!$A$10:$G$24,2,0)&amp;IF(AND(C57="Bool",MOD(10*D57,10)=0),D57&amp;".0",D57)&amp;IF(C57="String",".256","")&amp;","&amp;VLOOKUP(C57,LookupTable!$A$10:$G$24,3,0)&amp;",1,R/W,100,,,,,,,,,,,")</f>
        <v>P_G10_Time_Working,DB10.DBD378,Float,1,R/W,100,,,,,,,,,,,</v>
      </c>
      <c r="Q57" s="13" t="str">
        <f t="shared" si="5"/>
        <v>tagIDs[36] = "Channel1.Device1.P_G10_Time_Working";</v>
      </c>
    </row>
    <row r="58" spans="2:17" ht="15.75">
      <c r="B58" t="s">
        <v>165</v>
      </c>
      <c r="C58" t="s">
        <v>15</v>
      </c>
      <c r="D58">
        <v>382</v>
      </c>
      <c r="E58">
        <v>0</v>
      </c>
      <c r="F58" t="b">
        <v>0</v>
      </c>
      <c r="G58" t="b">
        <v>1</v>
      </c>
      <c r="H58" t="b">
        <v>1</v>
      </c>
      <c r="I58" t="b">
        <v>1</v>
      </c>
      <c r="J58" t="b">
        <v>0</v>
      </c>
      <c r="K58" t="s">
        <v>166</v>
      </c>
      <c r="L58" t="str">
        <f t="shared" si="0"/>
        <v>DB10</v>
      </c>
      <c r="M58" t="str">
        <f t="shared" ref="M58" si="33">"P_"&amp;B56&amp;"_"</f>
        <v>P_G10_</v>
      </c>
      <c r="N58" t="s">
        <v>77</v>
      </c>
      <c r="O58" s="40">
        <f>IF(E58="","-",COUNTIF($O$10:O57,"&lt;&gt;-")+1-1)</f>
        <v>37</v>
      </c>
      <c r="P58" s="4" t="str">
        <f>IF(E58="","",$M58&amp;B58&amp;","&amp;$L58&amp;"."&amp;VLOOKUP(C58,LookupTable!$A$10:$G$24,2,0)&amp;IF(AND(C58="Bool",MOD(10*D58,10)=0),D58&amp;".0",D58)&amp;IF(C58="String",".256","")&amp;","&amp;VLOOKUP(C58,LookupTable!$A$10:$G$24,3,0)&amp;",1,R/W,100,,,,,,,,,,,")</f>
        <v>P_G10_Time_Standby,DB10.DBD382,Float,1,R/W,100,,,,,,,,,,,</v>
      </c>
      <c r="Q58" s="13" t="str">
        <f t="shared" si="5"/>
        <v>tagIDs[37] = "Channel1.Device1.P_G10_Time_Standby";</v>
      </c>
    </row>
    <row r="59" spans="2:17" ht="15.75">
      <c r="B59" t="s">
        <v>167</v>
      </c>
      <c r="C59" t="s">
        <v>15</v>
      </c>
      <c r="D59">
        <v>386</v>
      </c>
      <c r="E59">
        <v>0</v>
      </c>
      <c r="F59" t="b">
        <v>0</v>
      </c>
      <c r="G59" t="b">
        <v>1</v>
      </c>
      <c r="H59" t="b">
        <v>1</v>
      </c>
      <c r="I59" t="b">
        <v>1</v>
      </c>
      <c r="J59" t="b">
        <v>0</v>
      </c>
      <c r="K59" t="s">
        <v>168</v>
      </c>
      <c r="L59" t="str">
        <f t="shared" si="0"/>
        <v>DB10</v>
      </c>
      <c r="M59" t="str">
        <f t="shared" ref="M59" si="34">"P_"&amp;B56&amp;"_"</f>
        <v>P_G10_</v>
      </c>
      <c r="N59" t="s">
        <v>77</v>
      </c>
      <c r="O59" s="40">
        <f>IF(E59="","-",COUNTIF($O$10:O58,"&lt;&gt;-")+1-1)</f>
        <v>38</v>
      </c>
      <c r="P59" s="4" t="str">
        <f>IF(E59="","",$M59&amp;B59&amp;","&amp;$L59&amp;"."&amp;VLOOKUP(C59,LookupTable!$A$10:$G$24,2,0)&amp;IF(AND(C59="Bool",MOD(10*D59,10)=0),D59&amp;".0",D59)&amp;IF(C59="String",".256","")&amp;","&amp;VLOOKUP(C59,LookupTable!$A$10:$G$24,3,0)&amp;",1,R/W,100,,,,,,,,,,,")</f>
        <v>P_G10_TIme_Maintenance,DB10.DBD386,Float,1,R/W,100,,,,,,,,,,,</v>
      </c>
      <c r="Q59" s="13" t="str">
        <f t="shared" si="5"/>
        <v>tagIDs[38] = "Channel1.Device1.P_G10_TIme_Maintenance";</v>
      </c>
    </row>
    <row r="60" spans="2:17" ht="15.75">
      <c r="B60" t="s">
        <v>108</v>
      </c>
      <c r="C60" t="s">
        <v>97</v>
      </c>
      <c r="D60">
        <v>390</v>
      </c>
      <c r="F60" t="b">
        <v>0</v>
      </c>
      <c r="G60" t="b">
        <v>1</v>
      </c>
      <c r="H60" t="b">
        <v>1</v>
      </c>
      <c r="I60" t="b">
        <v>1</v>
      </c>
      <c r="J60" t="b">
        <v>1</v>
      </c>
      <c r="L60" t="str">
        <f t="shared" si="0"/>
        <v>DB10</v>
      </c>
      <c r="M60" t="str">
        <f t="shared" ref="M60:M123" si="35">"P_"&amp;B60&amp;"_"</f>
        <v>P_G11_</v>
      </c>
      <c r="N60" t="s">
        <v>77</v>
      </c>
      <c r="O60" s="40" t="str">
        <f>IF(E60="","-",COUNTIF($O$10:O59,"&lt;&gt;-")+1-1)</f>
        <v>-</v>
      </c>
      <c r="P60" s="4" t="str">
        <f>IF(E60="","",$M60&amp;B60&amp;","&amp;$L60&amp;"."&amp;VLOOKUP(C60,LookupTable!$A$10:$G$24,2,0)&amp;IF(AND(C60="Bool",MOD(10*D60,10)=0),D60&amp;".0",D60)&amp;IF(C60="String",".256","")&amp;","&amp;VLOOKUP(C60,LookupTable!$A$10:$G$24,3,0)&amp;",1,R/W,100,,,,,,,,,,,")</f>
        <v/>
      </c>
      <c r="Q60" s="13" t="str">
        <f t="shared" si="5"/>
        <v>//G11</v>
      </c>
    </row>
    <row r="61" spans="2:17" ht="15.75">
      <c r="B61" t="s">
        <v>163</v>
      </c>
      <c r="C61" t="s">
        <v>15</v>
      </c>
      <c r="D61">
        <v>390</v>
      </c>
      <c r="E61">
        <v>0</v>
      </c>
      <c r="F61" t="b">
        <v>0</v>
      </c>
      <c r="G61" t="b">
        <v>1</v>
      </c>
      <c r="H61" t="b">
        <v>1</v>
      </c>
      <c r="I61" t="b">
        <v>1</v>
      </c>
      <c r="J61" t="b">
        <v>0</v>
      </c>
      <c r="K61" t="s">
        <v>164</v>
      </c>
      <c r="L61" t="str">
        <f t="shared" si="0"/>
        <v>DB10</v>
      </c>
      <c r="M61" t="str">
        <f t="shared" ref="M61:M124" si="36">"P_"&amp;B60&amp;"_"</f>
        <v>P_G11_</v>
      </c>
      <c r="N61" t="s">
        <v>77</v>
      </c>
      <c r="O61" s="40">
        <f>IF(E61="","-",COUNTIF($O$10:O60,"&lt;&gt;-")+1-1)</f>
        <v>39</v>
      </c>
      <c r="P61" s="4" t="str">
        <f>IF(E61="","",$M61&amp;B61&amp;","&amp;$L61&amp;"."&amp;VLOOKUP(C61,LookupTable!$A$10:$G$24,2,0)&amp;IF(AND(C61="Bool",MOD(10*D61,10)=0),D61&amp;".0",D61)&amp;IF(C61="String",".256","")&amp;","&amp;VLOOKUP(C61,LookupTable!$A$10:$G$24,3,0)&amp;",1,R/W,100,,,,,,,,,,,")</f>
        <v>P_G11_Time_Working,DB10.DBD390,Float,1,R/W,100,,,,,,,,,,,</v>
      </c>
      <c r="Q61" s="13" t="str">
        <f t="shared" si="5"/>
        <v>tagIDs[39] = "Channel1.Device1.P_G11_Time_Working";</v>
      </c>
    </row>
    <row r="62" spans="2:17" ht="15.75">
      <c r="B62" t="s">
        <v>165</v>
      </c>
      <c r="C62" t="s">
        <v>15</v>
      </c>
      <c r="D62">
        <v>394</v>
      </c>
      <c r="E62">
        <v>0</v>
      </c>
      <c r="F62" t="b">
        <v>0</v>
      </c>
      <c r="G62" t="b">
        <v>1</v>
      </c>
      <c r="H62" t="b">
        <v>1</v>
      </c>
      <c r="I62" t="b">
        <v>1</v>
      </c>
      <c r="J62" t="b">
        <v>0</v>
      </c>
      <c r="K62" t="s">
        <v>166</v>
      </c>
      <c r="L62" t="str">
        <f t="shared" si="0"/>
        <v>DB10</v>
      </c>
      <c r="M62" t="str">
        <f t="shared" ref="M62" si="37">"P_"&amp;B60&amp;"_"</f>
        <v>P_G11_</v>
      </c>
      <c r="N62" t="s">
        <v>77</v>
      </c>
      <c r="O62" s="40">
        <f>IF(E62="","-",COUNTIF($O$10:O61,"&lt;&gt;-")+1-1)</f>
        <v>40</v>
      </c>
      <c r="P62" s="4" t="str">
        <f>IF(E62="","",$M62&amp;B62&amp;","&amp;$L62&amp;"."&amp;VLOOKUP(C62,LookupTable!$A$10:$G$24,2,0)&amp;IF(AND(C62="Bool",MOD(10*D62,10)=0),D62&amp;".0",D62)&amp;IF(C62="String",".256","")&amp;","&amp;VLOOKUP(C62,LookupTable!$A$10:$G$24,3,0)&amp;",1,R/W,100,,,,,,,,,,,")</f>
        <v>P_G11_Time_Standby,DB10.DBD394,Float,1,R/W,100,,,,,,,,,,,</v>
      </c>
      <c r="Q62" s="13" t="str">
        <f t="shared" si="5"/>
        <v>tagIDs[40] = "Channel1.Device1.P_G11_Time_Standby";</v>
      </c>
    </row>
    <row r="63" spans="2:17" ht="15.75">
      <c r="B63" t="s">
        <v>167</v>
      </c>
      <c r="C63" t="s">
        <v>15</v>
      </c>
      <c r="D63">
        <v>398</v>
      </c>
      <c r="E63">
        <v>0</v>
      </c>
      <c r="F63" t="b">
        <v>0</v>
      </c>
      <c r="G63" t="b">
        <v>1</v>
      </c>
      <c r="H63" t="b">
        <v>1</v>
      </c>
      <c r="I63" t="b">
        <v>1</v>
      </c>
      <c r="J63" t="b">
        <v>0</v>
      </c>
      <c r="K63" t="s">
        <v>168</v>
      </c>
      <c r="L63" t="str">
        <f t="shared" si="0"/>
        <v>DB10</v>
      </c>
      <c r="M63" t="str">
        <f t="shared" ref="M63" si="38">"P_"&amp;B60&amp;"_"</f>
        <v>P_G11_</v>
      </c>
      <c r="N63" t="s">
        <v>77</v>
      </c>
      <c r="O63" s="40">
        <f>IF(E63="","-",COUNTIF($O$10:O62,"&lt;&gt;-")+1-1)</f>
        <v>41</v>
      </c>
      <c r="P63" s="4" t="str">
        <f>IF(E63="","",$M63&amp;B63&amp;","&amp;$L63&amp;"."&amp;VLOOKUP(C63,LookupTable!$A$10:$G$24,2,0)&amp;IF(AND(C63="Bool",MOD(10*D63,10)=0),D63&amp;".0",D63)&amp;IF(C63="String",".256","")&amp;","&amp;VLOOKUP(C63,LookupTable!$A$10:$G$24,3,0)&amp;",1,R/W,100,,,,,,,,,,,")</f>
        <v>P_G11_TIme_Maintenance,DB10.DBD398,Float,1,R/W,100,,,,,,,,,,,</v>
      </c>
      <c r="Q63" s="13" t="str">
        <f t="shared" si="5"/>
        <v>tagIDs[41] = "Channel1.Device1.P_G11_TIme_Maintenance";</v>
      </c>
    </row>
    <row r="64" spans="2:17" ht="15.75">
      <c r="B64" t="s">
        <v>109</v>
      </c>
      <c r="C64" t="s">
        <v>97</v>
      </c>
      <c r="D64">
        <v>402</v>
      </c>
      <c r="F64" t="b">
        <v>0</v>
      </c>
      <c r="G64" t="b">
        <v>1</v>
      </c>
      <c r="H64" t="b">
        <v>1</v>
      </c>
      <c r="I64" t="b">
        <v>1</v>
      </c>
      <c r="J64" t="b">
        <v>1</v>
      </c>
      <c r="L64" t="str">
        <f t="shared" si="0"/>
        <v>DB10</v>
      </c>
      <c r="M64" t="str">
        <f t="shared" ref="M64:M127" si="39">"P_"&amp;B64&amp;"_"</f>
        <v>P_G12_</v>
      </c>
      <c r="N64" t="s">
        <v>77</v>
      </c>
      <c r="O64" s="40" t="str">
        <f>IF(E64="","-",COUNTIF($O$10:O63,"&lt;&gt;-")+1-1)</f>
        <v>-</v>
      </c>
      <c r="P64" s="4" t="str">
        <f>IF(E64="","",$M64&amp;B64&amp;","&amp;$L64&amp;"."&amp;VLOOKUP(C64,LookupTable!$A$10:$G$24,2,0)&amp;IF(AND(C64="Bool",MOD(10*D64,10)=0),D64&amp;".0",D64)&amp;IF(C64="String",".256","")&amp;","&amp;VLOOKUP(C64,LookupTable!$A$10:$G$24,3,0)&amp;",1,R/W,100,,,,,,,,,,,")</f>
        <v/>
      </c>
      <c r="Q64" s="13" t="str">
        <f t="shared" si="5"/>
        <v>//G12</v>
      </c>
    </row>
    <row r="65" spans="2:17" ht="15.75">
      <c r="B65" t="s">
        <v>163</v>
      </c>
      <c r="C65" t="s">
        <v>15</v>
      </c>
      <c r="D65">
        <v>402</v>
      </c>
      <c r="E65">
        <v>0</v>
      </c>
      <c r="F65" t="b">
        <v>0</v>
      </c>
      <c r="G65" t="b">
        <v>1</v>
      </c>
      <c r="H65" t="b">
        <v>1</v>
      </c>
      <c r="I65" t="b">
        <v>1</v>
      </c>
      <c r="J65" t="b">
        <v>0</v>
      </c>
      <c r="K65" t="s">
        <v>164</v>
      </c>
      <c r="L65" t="str">
        <f t="shared" si="0"/>
        <v>DB10</v>
      </c>
      <c r="M65" t="str">
        <f t="shared" ref="M65:M128" si="40">"P_"&amp;B64&amp;"_"</f>
        <v>P_G12_</v>
      </c>
      <c r="N65" t="s">
        <v>77</v>
      </c>
      <c r="O65" s="40">
        <f>IF(E65="","-",COUNTIF($O$10:O64,"&lt;&gt;-")+1-1)</f>
        <v>42</v>
      </c>
      <c r="P65" s="4" t="str">
        <f>IF(E65="","",$M65&amp;B65&amp;","&amp;$L65&amp;"."&amp;VLOOKUP(C65,LookupTable!$A$10:$G$24,2,0)&amp;IF(AND(C65="Bool",MOD(10*D65,10)=0),D65&amp;".0",D65)&amp;IF(C65="String",".256","")&amp;","&amp;VLOOKUP(C65,LookupTable!$A$10:$G$24,3,0)&amp;",1,R/W,100,,,,,,,,,,,")</f>
        <v>P_G12_Time_Working,DB10.DBD402,Float,1,R/W,100,,,,,,,,,,,</v>
      </c>
      <c r="Q65" s="13" t="str">
        <f t="shared" si="5"/>
        <v>tagIDs[42] = "Channel1.Device1.P_G12_Time_Working";</v>
      </c>
    </row>
    <row r="66" spans="2:17" ht="15.75">
      <c r="B66" t="s">
        <v>165</v>
      </c>
      <c r="C66" t="s">
        <v>15</v>
      </c>
      <c r="D66">
        <v>406</v>
      </c>
      <c r="E66">
        <v>0</v>
      </c>
      <c r="F66" t="b">
        <v>0</v>
      </c>
      <c r="G66" t="b">
        <v>1</v>
      </c>
      <c r="H66" t="b">
        <v>1</v>
      </c>
      <c r="I66" t="b">
        <v>1</v>
      </c>
      <c r="J66" t="b">
        <v>0</v>
      </c>
      <c r="K66" t="s">
        <v>166</v>
      </c>
      <c r="L66" t="str">
        <f t="shared" si="0"/>
        <v>DB10</v>
      </c>
      <c r="M66" t="str">
        <f t="shared" ref="M66" si="41">"P_"&amp;B64&amp;"_"</f>
        <v>P_G12_</v>
      </c>
      <c r="N66" t="s">
        <v>77</v>
      </c>
      <c r="O66" s="40">
        <f>IF(E66="","-",COUNTIF($O$10:O65,"&lt;&gt;-")+1-1)</f>
        <v>43</v>
      </c>
      <c r="P66" s="4" t="str">
        <f>IF(E66="","",$M66&amp;B66&amp;","&amp;$L66&amp;"."&amp;VLOOKUP(C66,LookupTable!$A$10:$G$24,2,0)&amp;IF(AND(C66="Bool",MOD(10*D66,10)=0),D66&amp;".0",D66)&amp;IF(C66="String",".256","")&amp;","&amp;VLOOKUP(C66,LookupTable!$A$10:$G$24,3,0)&amp;",1,R/W,100,,,,,,,,,,,")</f>
        <v>P_G12_Time_Standby,DB10.DBD406,Float,1,R/W,100,,,,,,,,,,,</v>
      </c>
      <c r="Q66" s="13" t="str">
        <f t="shared" si="5"/>
        <v>tagIDs[43] = "Channel1.Device1.P_G12_Time_Standby";</v>
      </c>
    </row>
    <row r="67" spans="2:17" ht="15.75">
      <c r="B67" t="s">
        <v>167</v>
      </c>
      <c r="C67" t="s">
        <v>15</v>
      </c>
      <c r="D67">
        <v>410</v>
      </c>
      <c r="E67">
        <v>0</v>
      </c>
      <c r="F67" t="b">
        <v>0</v>
      </c>
      <c r="G67" t="b">
        <v>1</v>
      </c>
      <c r="H67" t="b">
        <v>1</v>
      </c>
      <c r="I67" t="b">
        <v>1</v>
      </c>
      <c r="J67" t="b">
        <v>0</v>
      </c>
      <c r="K67" t="s">
        <v>168</v>
      </c>
      <c r="L67" t="str">
        <f t="shared" si="0"/>
        <v>DB10</v>
      </c>
      <c r="M67" t="str">
        <f t="shared" ref="M67" si="42">"P_"&amp;B64&amp;"_"</f>
        <v>P_G12_</v>
      </c>
      <c r="N67" t="s">
        <v>77</v>
      </c>
      <c r="O67" s="40">
        <f>IF(E67="","-",COUNTIF($O$10:O66,"&lt;&gt;-")+1-1)</f>
        <v>44</v>
      </c>
      <c r="P67" s="4" t="str">
        <f>IF(E67="","",$M67&amp;B67&amp;","&amp;$L67&amp;"."&amp;VLOOKUP(C67,LookupTable!$A$10:$G$24,2,0)&amp;IF(AND(C67="Bool",MOD(10*D67,10)=0),D67&amp;".0",D67)&amp;IF(C67="String",".256","")&amp;","&amp;VLOOKUP(C67,LookupTable!$A$10:$G$24,3,0)&amp;",1,R/W,100,,,,,,,,,,,")</f>
        <v>P_G12_TIme_Maintenance,DB10.DBD410,Float,1,R/W,100,,,,,,,,,,,</v>
      </c>
      <c r="Q67" s="13" t="str">
        <f t="shared" si="5"/>
        <v>tagIDs[44] = "Channel1.Device1.P_G12_TIme_Maintenance";</v>
      </c>
    </row>
    <row r="68" spans="2:17" ht="15.75">
      <c r="B68" t="s">
        <v>110</v>
      </c>
      <c r="C68" t="s">
        <v>97</v>
      </c>
      <c r="D68">
        <v>414</v>
      </c>
      <c r="F68" t="b">
        <v>0</v>
      </c>
      <c r="G68" t="b">
        <v>1</v>
      </c>
      <c r="H68" t="b">
        <v>1</v>
      </c>
      <c r="I68" t="b">
        <v>1</v>
      </c>
      <c r="J68" t="b">
        <v>1</v>
      </c>
      <c r="L68" t="str">
        <f t="shared" si="0"/>
        <v>DB10</v>
      </c>
      <c r="M68" t="str">
        <f t="shared" ref="M68:M131" si="43">"P_"&amp;B68&amp;"_"</f>
        <v>P_G13_</v>
      </c>
      <c r="N68" t="s">
        <v>77</v>
      </c>
      <c r="O68" s="40" t="str">
        <f>IF(E68="","-",COUNTIF($O$10:O67,"&lt;&gt;-")+1-1)</f>
        <v>-</v>
      </c>
      <c r="P68" s="4" t="str">
        <f>IF(E68="","",$M68&amp;B68&amp;","&amp;$L68&amp;"."&amp;VLOOKUP(C68,LookupTable!$A$10:$G$24,2,0)&amp;IF(AND(C68="Bool",MOD(10*D68,10)=0),D68&amp;".0",D68)&amp;IF(C68="String",".256","")&amp;","&amp;VLOOKUP(C68,LookupTable!$A$10:$G$24,3,0)&amp;",1,R/W,100,,,,,,,,,,,")</f>
        <v/>
      </c>
      <c r="Q68" s="13" t="str">
        <f t="shared" si="5"/>
        <v>//G13</v>
      </c>
    </row>
    <row r="69" spans="2:17" ht="15.75">
      <c r="B69" t="s">
        <v>163</v>
      </c>
      <c r="C69" t="s">
        <v>15</v>
      </c>
      <c r="D69">
        <v>414</v>
      </c>
      <c r="E69">
        <v>0</v>
      </c>
      <c r="F69" t="b">
        <v>0</v>
      </c>
      <c r="G69" t="b">
        <v>1</v>
      </c>
      <c r="H69" t="b">
        <v>1</v>
      </c>
      <c r="I69" t="b">
        <v>1</v>
      </c>
      <c r="J69" t="b">
        <v>0</v>
      </c>
      <c r="K69" t="s">
        <v>164</v>
      </c>
      <c r="L69" t="str">
        <f t="shared" si="0"/>
        <v>DB10</v>
      </c>
      <c r="M69" t="str">
        <f t="shared" ref="M69:M132" si="44">"P_"&amp;B68&amp;"_"</f>
        <v>P_G13_</v>
      </c>
      <c r="N69" t="s">
        <v>77</v>
      </c>
      <c r="O69" s="40">
        <f>IF(E69="","-",COUNTIF($O$10:O68,"&lt;&gt;-")+1-1)</f>
        <v>45</v>
      </c>
      <c r="P69" s="4" t="str">
        <f>IF(E69="","",$M69&amp;B69&amp;","&amp;$L69&amp;"."&amp;VLOOKUP(C69,LookupTable!$A$10:$G$24,2,0)&amp;IF(AND(C69="Bool",MOD(10*D69,10)=0),D69&amp;".0",D69)&amp;IF(C69="String",".256","")&amp;","&amp;VLOOKUP(C69,LookupTable!$A$10:$G$24,3,0)&amp;",1,R/W,100,,,,,,,,,,,")</f>
        <v>P_G13_Time_Working,DB10.DBD414,Float,1,R/W,100,,,,,,,,,,,</v>
      </c>
      <c r="Q69" s="13" t="str">
        <f t="shared" si="5"/>
        <v>tagIDs[45] = "Channel1.Device1.P_G13_Time_Working";</v>
      </c>
    </row>
    <row r="70" spans="2:17" ht="15.75">
      <c r="B70" t="s">
        <v>165</v>
      </c>
      <c r="C70" t="s">
        <v>15</v>
      </c>
      <c r="D70">
        <v>418</v>
      </c>
      <c r="E70">
        <v>0</v>
      </c>
      <c r="F70" t="b">
        <v>0</v>
      </c>
      <c r="G70" t="b">
        <v>1</v>
      </c>
      <c r="H70" t="b">
        <v>1</v>
      </c>
      <c r="I70" t="b">
        <v>1</v>
      </c>
      <c r="J70" t="b">
        <v>0</v>
      </c>
      <c r="K70" t="s">
        <v>166</v>
      </c>
      <c r="L70" t="str">
        <f t="shared" si="0"/>
        <v>DB10</v>
      </c>
      <c r="M70" t="str">
        <f t="shared" ref="M70" si="45">"P_"&amp;B68&amp;"_"</f>
        <v>P_G13_</v>
      </c>
      <c r="N70" t="s">
        <v>77</v>
      </c>
      <c r="O70" s="40">
        <f>IF(E70="","-",COUNTIF($O$10:O69,"&lt;&gt;-")+1-1)</f>
        <v>46</v>
      </c>
      <c r="P70" s="4" t="str">
        <f>IF(E70="","",$M70&amp;B70&amp;","&amp;$L70&amp;"."&amp;VLOOKUP(C70,LookupTable!$A$10:$G$24,2,0)&amp;IF(AND(C70="Bool",MOD(10*D70,10)=0),D70&amp;".0",D70)&amp;IF(C70="String",".256","")&amp;","&amp;VLOOKUP(C70,LookupTable!$A$10:$G$24,3,0)&amp;",1,R/W,100,,,,,,,,,,,")</f>
        <v>P_G13_Time_Standby,DB10.DBD418,Float,1,R/W,100,,,,,,,,,,,</v>
      </c>
      <c r="Q70" s="13" t="str">
        <f t="shared" si="5"/>
        <v>tagIDs[46] = "Channel1.Device1.P_G13_Time_Standby";</v>
      </c>
    </row>
    <row r="71" spans="2:17" ht="15.75">
      <c r="B71" t="s">
        <v>167</v>
      </c>
      <c r="C71" t="s">
        <v>15</v>
      </c>
      <c r="D71">
        <v>422</v>
      </c>
      <c r="E71">
        <v>0</v>
      </c>
      <c r="F71" t="b">
        <v>0</v>
      </c>
      <c r="G71" t="b">
        <v>1</v>
      </c>
      <c r="H71" t="b">
        <v>1</v>
      </c>
      <c r="I71" t="b">
        <v>1</v>
      </c>
      <c r="J71" t="b">
        <v>0</v>
      </c>
      <c r="K71" t="s">
        <v>168</v>
      </c>
      <c r="L71" t="str">
        <f t="shared" si="0"/>
        <v>DB10</v>
      </c>
      <c r="M71" t="str">
        <f t="shared" ref="M71" si="46">"P_"&amp;B68&amp;"_"</f>
        <v>P_G13_</v>
      </c>
      <c r="N71" t="s">
        <v>77</v>
      </c>
      <c r="O71" s="40">
        <f>IF(E71="","-",COUNTIF($O$10:O70,"&lt;&gt;-")+1-1)</f>
        <v>47</v>
      </c>
      <c r="P71" s="4" t="str">
        <f>IF(E71="","",$M71&amp;B71&amp;","&amp;$L71&amp;"."&amp;VLOOKUP(C71,LookupTable!$A$10:$G$24,2,0)&amp;IF(AND(C71="Bool",MOD(10*D71,10)=0),D71&amp;".0",D71)&amp;IF(C71="String",".256","")&amp;","&amp;VLOOKUP(C71,LookupTable!$A$10:$G$24,3,0)&amp;",1,R/W,100,,,,,,,,,,,")</f>
        <v>P_G13_TIme_Maintenance,DB10.DBD422,Float,1,R/W,100,,,,,,,,,,,</v>
      </c>
      <c r="Q71" s="13" t="str">
        <f t="shared" si="5"/>
        <v>tagIDs[47] = "Channel1.Device1.P_G13_TIme_Maintenance";</v>
      </c>
    </row>
    <row r="72" spans="2:17" ht="15.75">
      <c r="B72" t="s">
        <v>111</v>
      </c>
      <c r="C72" t="s">
        <v>97</v>
      </c>
      <c r="D72">
        <v>426</v>
      </c>
      <c r="F72" t="b">
        <v>0</v>
      </c>
      <c r="G72" t="b">
        <v>1</v>
      </c>
      <c r="H72" t="b">
        <v>1</v>
      </c>
      <c r="I72" t="b">
        <v>1</v>
      </c>
      <c r="J72" t="b">
        <v>1</v>
      </c>
      <c r="L72" t="str">
        <f t="shared" si="0"/>
        <v>DB10</v>
      </c>
      <c r="M72" t="str">
        <f t="shared" ref="M72:M135" si="47">"P_"&amp;B72&amp;"_"</f>
        <v>P_G14_</v>
      </c>
      <c r="N72" t="s">
        <v>77</v>
      </c>
      <c r="O72" s="40" t="str">
        <f>IF(E72="","-",COUNTIF($O$10:O71,"&lt;&gt;-")+1-1)</f>
        <v>-</v>
      </c>
      <c r="P72" s="4" t="str">
        <f>IF(E72="","",$M72&amp;B72&amp;","&amp;$L72&amp;"."&amp;VLOOKUP(C72,LookupTable!$A$10:$G$24,2,0)&amp;IF(AND(C72="Bool",MOD(10*D72,10)=0),D72&amp;".0",D72)&amp;IF(C72="String",".256","")&amp;","&amp;VLOOKUP(C72,LookupTable!$A$10:$G$24,3,0)&amp;",1,R/W,100,,,,,,,,,,,")</f>
        <v/>
      </c>
      <c r="Q72" s="13" t="str">
        <f t="shared" si="5"/>
        <v>//G14</v>
      </c>
    </row>
    <row r="73" spans="2:17" ht="15.75">
      <c r="B73" t="s">
        <v>163</v>
      </c>
      <c r="C73" t="s">
        <v>15</v>
      </c>
      <c r="D73">
        <v>426</v>
      </c>
      <c r="E73">
        <v>0</v>
      </c>
      <c r="F73" t="b">
        <v>0</v>
      </c>
      <c r="G73" t="b">
        <v>1</v>
      </c>
      <c r="H73" t="b">
        <v>1</v>
      </c>
      <c r="I73" t="b">
        <v>1</v>
      </c>
      <c r="J73" t="b">
        <v>0</v>
      </c>
      <c r="K73" t="s">
        <v>164</v>
      </c>
      <c r="L73" t="str">
        <f t="shared" si="0"/>
        <v>DB10</v>
      </c>
      <c r="M73" t="str">
        <f t="shared" ref="M73:M136" si="48">"P_"&amp;B72&amp;"_"</f>
        <v>P_G14_</v>
      </c>
      <c r="N73" t="s">
        <v>77</v>
      </c>
      <c r="O73" s="40">
        <f>IF(E73="","-",COUNTIF($O$10:O72,"&lt;&gt;-")+1-1)</f>
        <v>48</v>
      </c>
      <c r="P73" s="4" t="str">
        <f>IF(E73="","",$M73&amp;B73&amp;","&amp;$L73&amp;"."&amp;VLOOKUP(C73,LookupTable!$A$10:$G$24,2,0)&amp;IF(AND(C73="Bool",MOD(10*D73,10)=0),D73&amp;".0",D73)&amp;IF(C73="String",".256","")&amp;","&amp;VLOOKUP(C73,LookupTable!$A$10:$G$24,3,0)&amp;",1,R/W,100,,,,,,,,,,,")</f>
        <v>P_G14_Time_Working,DB10.DBD426,Float,1,R/W,100,,,,,,,,,,,</v>
      </c>
      <c r="Q73" s="13" t="str">
        <f t="shared" si="5"/>
        <v>tagIDs[48] = "Channel1.Device1.P_G14_Time_Working";</v>
      </c>
    </row>
    <row r="74" spans="2:17" ht="15.75">
      <c r="B74" t="s">
        <v>165</v>
      </c>
      <c r="C74" t="s">
        <v>15</v>
      </c>
      <c r="D74">
        <v>430</v>
      </c>
      <c r="E74">
        <v>0</v>
      </c>
      <c r="F74" t="b">
        <v>0</v>
      </c>
      <c r="G74" t="b">
        <v>1</v>
      </c>
      <c r="H74" t="b">
        <v>1</v>
      </c>
      <c r="I74" t="b">
        <v>1</v>
      </c>
      <c r="J74" t="b">
        <v>0</v>
      </c>
      <c r="K74" t="s">
        <v>166</v>
      </c>
      <c r="L74" t="str">
        <f t="shared" si="0"/>
        <v>DB10</v>
      </c>
      <c r="M74" t="str">
        <f t="shared" ref="M74" si="49">"P_"&amp;B72&amp;"_"</f>
        <v>P_G14_</v>
      </c>
      <c r="N74" t="s">
        <v>77</v>
      </c>
      <c r="O74" s="40">
        <f>IF(E74="","-",COUNTIF($O$10:O73,"&lt;&gt;-")+1-1)</f>
        <v>49</v>
      </c>
      <c r="P74" s="4" t="str">
        <f>IF(E74="","",$M74&amp;B74&amp;","&amp;$L74&amp;"."&amp;VLOOKUP(C74,LookupTable!$A$10:$G$24,2,0)&amp;IF(AND(C74="Bool",MOD(10*D74,10)=0),D74&amp;".0",D74)&amp;IF(C74="String",".256","")&amp;","&amp;VLOOKUP(C74,LookupTable!$A$10:$G$24,3,0)&amp;",1,R/W,100,,,,,,,,,,,")</f>
        <v>P_G14_Time_Standby,DB10.DBD430,Float,1,R/W,100,,,,,,,,,,,</v>
      </c>
      <c r="Q74" s="13" t="str">
        <f t="shared" si="5"/>
        <v>tagIDs[49] = "Channel1.Device1.P_G14_Time_Standby";</v>
      </c>
    </row>
    <row r="75" spans="2:17" ht="15.75">
      <c r="B75" t="s">
        <v>167</v>
      </c>
      <c r="C75" t="s">
        <v>15</v>
      </c>
      <c r="D75">
        <v>434</v>
      </c>
      <c r="E75">
        <v>0</v>
      </c>
      <c r="F75" t="b">
        <v>0</v>
      </c>
      <c r="G75" t="b">
        <v>1</v>
      </c>
      <c r="H75" t="b">
        <v>1</v>
      </c>
      <c r="I75" t="b">
        <v>1</v>
      </c>
      <c r="J75" t="b">
        <v>0</v>
      </c>
      <c r="K75" t="s">
        <v>168</v>
      </c>
      <c r="L75" t="str">
        <f t="shared" si="0"/>
        <v>DB10</v>
      </c>
      <c r="M75" t="str">
        <f t="shared" ref="M75" si="50">"P_"&amp;B72&amp;"_"</f>
        <v>P_G14_</v>
      </c>
      <c r="N75" t="s">
        <v>77</v>
      </c>
      <c r="O75" s="40">
        <f>IF(E75="","-",COUNTIF($O$10:O74,"&lt;&gt;-")+1-1)</f>
        <v>50</v>
      </c>
      <c r="P75" s="4" t="str">
        <f>IF(E75="","",$M75&amp;B75&amp;","&amp;$L75&amp;"."&amp;VLOOKUP(C75,LookupTable!$A$10:$G$24,2,0)&amp;IF(AND(C75="Bool",MOD(10*D75,10)=0),D75&amp;".0",D75)&amp;IF(C75="String",".256","")&amp;","&amp;VLOOKUP(C75,LookupTable!$A$10:$G$24,3,0)&amp;",1,R/W,100,,,,,,,,,,,")</f>
        <v>P_G14_TIme_Maintenance,DB10.DBD434,Float,1,R/W,100,,,,,,,,,,,</v>
      </c>
      <c r="Q75" s="13" t="str">
        <f t="shared" si="5"/>
        <v>tagIDs[50] = "Channel1.Device1.P_G14_TIme_Maintenance";</v>
      </c>
    </row>
    <row r="76" spans="2:17" ht="15.75">
      <c r="B76" t="s">
        <v>112</v>
      </c>
      <c r="C76" t="s">
        <v>97</v>
      </c>
      <c r="D76">
        <v>438</v>
      </c>
      <c r="F76" t="b">
        <v>0</v>
      </c>
      <c r="G76" t="b">
        <v>1</v>
      </c>
      <c r="H76" t="b">
        <v>1</v>
      </c>
      <c r="I76" t="b">
        <v>1</v>
      </c>
      <c r="J76" t="b">
        <v>1</v>
      </c>
      <c r="L76" t="str">
        <f t="shared" ref="L76:L139" si="51">IF(LEFT(M76)="P","DB10",
IF(LEFT(M76)="E","DB11",
IF(LEFT(M76)="M","DB12"
)))</f>
        <v>DB10</v>
      </c>
      <c r="M76" t="str">
        <f t="shared" ref="M76:M139" si="52">"P_"&amp;B76&amp;"_"</f>
        <v>P_G15_</v>
      </c>
      <c r="N76" t="s">
        <v>77</v>
      </c>
      <c r="O76" s="40" t="str">
        <f>IF(E76="","-",COUNTIF($O$10:O75,"&lt;&gt;-")+1-1)</f>
        <v>-</v>
      </c>
      <c r="P76" s="4" t="str">
        <f>IF(E76="","",$M76&amp;B76&amp;","&amp;$L76&amp;"."&amp;VLOOKUP(C76,LookupTable!$A$10:$G$24,2,0)&amp;IF(AND(C76="Bool",MOD(10*D76,10)=0),D76&amp;".0",D76)&amp;IF(C76="String",".256","")&amp;","&amp;VLOOKUP(C76,LookupTable!$A$10:$G$24,3,0)&amp;",1,R/W,100,,,,,,,,,,,")</f>
        <v/>
      </c>
      <c r="Q76" s="13" t="str">
        <f t="shared" si="5"/>
        <v>//G15</v>
      </c>
    </row>
    <row r="77" spans="2:17" ht="15.75">
      <c r="B77" t="s">
        <v>163</v>
      </c>
      <c r="C77" t="s">
        <v>15</v>
      </c>
      <c r="D77">
        <v>438</v>
      </c>
      <c r="E77">
        <v>0</v>
      </c>
      <c r="F77" t="b">
        <v>0</v>
      </c>
      <c r="G77" t="b">
        <v>1</v>
      </c>
      <c r="H77" t="b">
        <v>1</v>
      </c>
      <c r="I77" t="b">
        <v>1</v>
      </c>
      <c r="J77" t="b">
        <v>0</v>
      </c>
      <c r="K77" t="s">
        <v>164</v>
      </c>
      <c r="L77" t="str">
        <f t="shared" si="51"/>
        <v>DB10</v>
      </c>
      <c r="M77" t="str">
        <f t="shared" ref="M77:M140" si="53">"P_"&amp;B76&amp;"_"</f>
        <v>P_G15_</v>
      </c>
      <c r="N77" t="s">
        <v>77</v>
      </c>
      <c r="O77" s="40">
        <f>IF(E77="","-",COUNTIF($O$10:O76,"&lt;&gt;-")+1-1)</f>
        <v>51</v>
      </c>
      <c r="P77" s="4" t="str">
        <f>IF(E77="","",$M77&amp;B77&amp;","&amp;$L77&amp;"."&amp;VLOOKUP(C77,LookupTable!$A$10:$G$24,2,0)&amp;IF(AND(C77="Bool",MOD(10*D77,10)=0),D77&amp;".0",D77)&amp;IF(C77="String",".256","")&amp;","&amp;VLOOKUP(C77,LookupTable!$A$10:$G$24,3,0)&amp;",1,R/W,100,,,,,,,,,,,")</f>
        <v>P_G15_Time_Working,DB10.DBD438,Float,1,R/W,100,,,,,,,,,,,</v>
      </c>
      <c r="Q77" s="13" t="str">
        <f t="shared" si="5"/>
        <v>tagIDs[51] = "Channel1.Device1.P_G15_Time_Working";</v>
      </c>
    </row>
    <row r="78" spans="2:17" ht="15.75">
      <c r="B78" t="s">
        <v>165</v>
      </c>
      <c r="C78" t="s">
        <v>15</v>
      </c>
      <c r="D78">
        <v>442</v>
      </c>
      <c r="E78">
        <v>0</v>
      </c>
      <c r="F78" t="b">
        <v>0</v>
      </c>
      <c r="G78" t="b">
        <v>1</v>
      </c>
      <c r="H78" t="b">
        <v>1</v>
      </c>
      <c r="I78" t="b">
        <v>1</v>
      </c>
      <c r="J78" t="b">
        <v>0</v>
      </c>
      <c r="K78" t="s">
        <v>166</v>
      </c>
      <c r="L78" t="str">
        <f t="shared" si="51"/>
        <v>DB10</v>
      </c>
      <c r="M78" t="str">
        <f t="shared" ref="M78" si="54">"P_"&amp;B76&amp;"_"</f>
        <v>P_G15_</v>
      </c>
      <c r="N78" t="s">
        <v>77</v>
      </c>
      <c r="O78" s="40">
        <f>IF(E78="","-",COUNTIF($O$10:O77,"&lt;&gt;-")+1-1)</f>
        <v>52</v>
      </c>
      <c r="P78" s="4" t="str">
        <f>IF(E78="","",$M78&amp;B78&amp;","&amp;$L78&amp;"."&amp;VLOOKUP(C78,LookupTable!$A$10:$G$24,2,0)&amp;IF(AND(C78="Bool",MOD(10*D78,10)=0),D78&amp;".0",D78)&amp;IF(C78="String",".256","")&amp;","&amp;VLOOKUP(C78,LookupTable!$A$10:$G$24,3,0)&amp;",1,R/W,100,,,,,,,,,,,")</f>
        <v>P_G15_Time_Standby,DB10.DBD442,Float,1,R/W,100,,,,,,,,,,,</v>
      </c>
      <c r="Q78" s="13" t="str">
        <f t="shared" si="5"/>
        <v>tagIDs[52] = "Channel1.Device1.P_G15_Time_Standby";</v>
      </c>
    </row>
    <row r="79" spans="2:17" ht="15.75">
      <c r="B79" t="s">
        <v>167</v>
      </c>
      <c r="C79" t="s">
        <v>15</v>
      </c>
      <c r="D79">
        <v>446</v>
      </c>
      <c r="E79">
        <v>0</v>
      </c>
      <c r="F79" t="b">
        <v>0</v>
      </c>
      <c r="G79" t="b">
        <v>1</v>
      </c>
      <c r="H79" t="b">
        <v>1</v>
      </c>
      <c r="I79" t="b">
        <v>1</v>
      </c>
      <c r="J79" t="b">
        <v>0</v>
      </c>
      <c r="K79" t="s">
        <v>168</v>
      </c>
      <c r="L79" t="str">
        <f t="shared" si="51"/>
        <v>DB10</v>
      </c>
      <c r="M79" t="str">
        <f t="shared" ref="M79" si="55">"P_"&amp;B76&amp;"_"</f>
        <v>P_G15_</v>
      </c>
      <c r="N79" t="s">
        <v>77</v>
      </c>
      <c r="O79" s="40">
        <f>IF(E79="","-",COUNTIF($O$10:O78,"&lt;&gt;-")+1-1)</f>
        <v>53</v>
      </c>
      <c r="P79" s="4" t="str">
        <f>IF(E79="","",$M79&amp;B79&amp;","&amp;$L79&amp;"."&amp;VLOOKUP(C79,LookupTable!$A$10:$G$24,2,0)&amp;IF(AND(C79="Bool",MOD(10*D79,10)=0),D79&amp;".0",D79)&amp;IF(C79="String",".256","")&amp;","&amp;VLOOKUP(C79,LookupTable!$A$10:$G$24,3,0)&amp;",1,R/W,100,,,,,,,,,,,")</f>
        <v>P_G15_TIme_Maintenance,DB10.DBD446,Float,1,R/W,100,,,,,,,,,,,</v>
      </c>
      <c r="Q79" s="13" t="str">
        <f t="shared" si="5"/>
        <v>tagIDs[53] = "Channel1.Device1.P_G15_TIme_Maintenance";</v>
      </c>
    </row>
    <row r="80" spans="2:17" ht="15.75">
      <c r="B80" t="s">
        <v>113</v>
      </c>
      <c r="C80" t="s">
        <v>97</v>
      </c>
      <c r="D80">
        <v>450</v>
      </c>
      <c r="F80" t="b">
        <v>0</v>
      </c>
      <c r="G80" t="b">
        <v>1</v>
      </c>
      <c r="H80" t="b">
        <v>1</v>
      </c>
      <c r="I80" t="b">
        <v>1</v>
      </c>
      <c r="J80" t="b">
        <v>1</v>
      </c>
      <c r="L80" t="str">
        <f t="shared" si="51"/>
        <v>DB10</v>
      </c>
      <c r="M80" t="str">
        <f t="shared" ref="M80:M111" si="56">"P_"&amp;B80&amp;"_"</f>
        <v>P_G16_</v>
      </c>
      <c r="N80" t="s">
        <v>77</v>
      </c>
      <c r="O80" s="40" t="str">
        <f>IF(E80="","-",COUNTIF($O$10:O79,"&lt;&gt;-")+1-1)</f>
        <v>-</v>
      </c>
      <c r="P80" s="4" t="str">
        <f>IF(E80="","",$M80&amp;B80&amp;","&amp;$L80&amp;"."&amp;VLOOKUP(C80,LookupTable!$A$10:$G$24,2,0)&amp;IF(AND(C80="Bool",MOD(10*D80,10)=0),D80&amp;".0",D80)&amp;IF(C80="String",".256","")&amp;","&amp;VLOOKUP(C80,LookupTable!$A$10:$G$24,3,0)&amp;",1,R/W,100,,,,,,,,,,,")</f>
        <v/>
      </c>
      <c r="Q80" s="13" t="str">
        <f t="shared" si="5"/>
        <v>//G16</v>
      </c>
    </row>
    <row r="81" spans="2:17" ht="15.75">
      <c r="B81" t="s">
        <v>163</v>
      </c>
      <c r="C81" t="s">
        <v>15</v>
      </c>
      <c r="D81">
        <v>450</v>
      </c>
      <c r="E81">
        <v>0</v>
      </c>
      <c r="F81" t="b">
        <v>0</v>
      </c>
      <c r="G81" t="b">
        <v>1</v>
      </c>
      <c r="H81" t="b">
        <v>1</v>
      </c>
      <c r="I81" t="b">
        <v>1</v>
      </c>
      <c r="J81" t="b">
        <v>0</v>
      </c>
      <c r="K81" t="s">
        <v>164</v>
      </c>
      <c r="L81" t="str">
        <f t="shared" si="51"/>
        <v>DB10</v>
      </c>
      <c r="M81" t="str">
        <f t="shared" ref="M81:M112" si="57">"P_"&amp;B80&amp;"_"</f>
        <v>P_G16_</v>
      </c>
      <c r="N81" t="s">
        <v>77</v>
      </c>
      <c r="O81" s="40">
        <f>IF(E81="","-",COUNTIF($O$10:O80,"&lt;&gt;-")+1-1)</f>
        <v>54</v>
      </c>
      <c r="P81" s="4" t="str">
        <f>IF(E81="","",$M81&amp;B81&amp;","&amp;$L81&amp;"."&amp;VLOOKUP(C81,LookupTable!$A$10:$G$24,2,0)&amp;IF(AND(C81="Bool",MOD(10*D81,10)=0),D81&amp;".0",D81)&amp;IF(C81="String",".256","")&amp;","&amp;VLOOKUP(C81,LookupTable!$A$10:$G$24,3,0)&amp;",1,R/W,100,,,,,,,,,,,")</f>
        <v>P_G16_Time_Working,DB10.DBD450,Float,1,R/W,100,,,,,,,,,,,</v>
      </c>
      <c r="Q81" s="13" t="str">
        <f t="shared" si="5"/>
        <v>tagIDs[54] = "Channel1.Device1.P_G16_Time_Working";</v>
      </c>
    </row>
    <row r="82" spans="2:17" ht="15.75">
      <c r="B82" t="s">
        <v>165</v>
      </c>
      <c r="C82" t="s">
        <v>15</v>
      </c>
      <c r="D82">
        <v>454</v>
      </c>
      <c r="E82">
        <v>0</v>
      </c>
      <c r="F82" t="b">
        <v>0</v>
      </c>
      <c r="G82" t="b">
        <v>1</v>
      </c>
      <c r="H82" t="b">
        <v>1</v>
      </c>
      <c r="I82" t="b">
        <v>1</v>
      </c>
      <c r="J82" t="b">
        <v>0</v>
      </c>
      <c r="K82" t="s">
        <v>166</v>
      </c>
      <c r="L82" t="str">
        <f t="shared" si="51"/>
        <v>DB10</v>
      </c>
      <c r="M82" t="str">
        <f t="shared" ref="M82" si="58">"P_"&amp;B80&amp;"_"</f>
        <v>P_G16_</v>
      </c>
      <c r="N82" t="s">
        <v>77</v>
      </c>
      <c r="O82" s="40">
        <f>IF(E82="","-",COUNTIF($O$10:O81,"&lt;&gt;-")+1-1)</f>
        <v>55</v>
      </c>
      <c r="P82" s="4" t="str">
        <f>IF(E82="","",$M82&amp;B82&amp;","&amp;$L82&amp;"."&amp;VLOOKUP(C82,LookupTable!$A$10:$G$24,2,0)&amp;IF(AND(C82="Bool",MOD(10*D82,10)=0),D82&amp;".0",D82)&amp;IF(C82="String",".256","")&amp;","&amp;VLOOKUP(C82,LookupTable!$A$10:$G$24,3,0)&amp;",1,R/W,100,,,,,,,,,,,")</f>
        <v>P_G16_Time_Standby,DB10.DBD454,Float,1,R/W,100,,,,,,,,,,,</v>
      </c>
      <c r="Q82" s="13" t="str">
        <f t="shared" si="5"/>
        <v>tagIDs[55] = "Channel1.Device1.P_G16_Time_Standby";</v>
      </c>
    </row>
    <row r="83" spans="2:17" ht="15.75">
      <c r="B83" t="s">
        <v>167</v>
      </c>
      <c r="C83" t="s">
        <v>15</v>
      </c>
      <c r="D83">
        <v>458</v>
      </c>
      <c r="E83">
        <v>0</v>
      </c>
      <c r="F83" t="b">
        <v>0</v>
      </c>
      <c r="G83" t="b">
        <v>1</v>
      </c>
      <c r="H83" t="b">
        <v>1</v>
      </c>
      <c r="I83" t="b">
        <v>1</v>
      </c>
      <c r="J83" t="b">
        <v>0</v>
      </c>
      <c r="K83" t="s">
        <v>168</v>
      </c>
      <c r="L83" t="str">
        <f t="shared" si="51"/>
        <v>DB10</v>
      </c>
      <c r="M83" t="str">
        <f t="shared" ref="M83" si="59">"P_"&amp;B80&amp;"_"</f>
        <v>P_G16_</v>
      </c>
      <c r="N83" t="s">
        <v>77</v>
      </c>
      <c r="O83" s="40">
        <f>IF(E83="","-",COUNTIF($O$10:O82,"&lt;&gt;-")+1-1)</f>
        <v>56</v>
      </c>
      <c r="P83" s="4" t="str">
        <f>IF(E83="","",$M83&amp;B83&amp;","&amp;$L83&amp;"."&amp;VLOOKUP(C83,LookupTable!$A$10:$G$24,2,0)&amp;IF(AND(C83="Bool",MOD(10*D83,10)=0),D83&amp;".0",D83)&amp;IF(C83="String",".256","")&amp;","&amp;VLOOKUP(C83,LookupTable!$A$10:$G$24,3,0)&amp;",1,R/W,100,,,,,,,,,,,")</f>
        <v>P_G16_TIme_Maintenance,DB10.DBD458,Float,1,R/W,100,,,,,,,,,,,</v>
      </c>
      <c r="Q83" s="13" t="str">
        <f t="shared" si="5"/>
        <v>tagIDs[56] = "Channel1.Device1.P_G16_TIme_Maintenance";</v>
      </c>
    </row>
    <row r="84" spans="2:17" ht="15.75">
      <c r="B84" t="s">
        <v>114</v>
      </c>
      <c r="C84" t="s">
        <v>97</v>
      </c>
      <c r="D84">
        <v>462</v>
      </c>
      <c r="F84" t="b">
        <v>0</v>
      </c>
      <c r="G84" t="b">
        <v>1</v>
      </c>
      <c r="H84" t="b">
        <v>1</v>
      </c>
      <c r="I84" t="b">
        <v>1</v>
      </c>
      <c r="J84" t="b">
        <v>1</v>
      </c>
      <c r="L84" t="str">
        <f t="shared" si="51"/>
        <v>DB10</v>
      </c>
      <c r="M84" t="str">
        <f t="shared" ref="M84:M115" si="60">"P_"&amp;B84&amp;"_"</f>
        <v>P_G17_</v>
      </c>
      <c r="N84" t="s">
        <v>77</v>
      </c>
      <c r="O84" s="40" t="str">
        <f>IF(E84="","-",COUNTIF($O$10:O83,"&lt;&gt;-")+1-1)</f>
        <v>-</v>
      </c>
      <c r="P84" s="4" t="str">
        <f>IF(E84="","",$M84&amp;B84&amp;","&amp;$L84&amp;"."&amp;VLOOKUP(C84,LookupTable!$A$10:$G$24,2,0)&amp;IF(AND(C84="Bool",MOD(10*D84,10)=0),D84&amp;".0",D84)&amp;IF(C84="String",".256","")&amp;","&amp;VLOOKUP(C84,LookupTable!$A$10:$G$24,3,0)&amp;",1,R/W,100,,,,,,,,,,,")</f>
        <v/>
      </c>
      <c r="Q84" s="13" t="str">
        <f t="shared" si="5"/>
        <v>//G17</v>
      </c>
    </row>
    <row r="85" spans="2:17" ht="15.75">
      <c r="B85" t="s">
        <v>163</v>
      </c>
      <c r="C85" t="s">
        <v>15</v>
      </c>
      <c r="D85">
        <v>462</v>
      </c>
      <c r="E85">
        <v>0</v>
      </c>
      <c r="F85" t="b">
        <v>0</v>
      </c>
      <c r="G85" t="b">
        <v>1</v>
      </c>
      <c r="H85" t="b">
        <v>1</v>
      </c>
      <c r="I85" t="b">
        <v>1</v>
      </c>
      <c r="J85" t="b">
        <v>0</v>
      </c>
      <c r="K85" t="s">
        <v>164</v>
      </c>
      <c r="L85" t="str">
        <f t="shared" si="51"/>
        <v>DB10</v>
      </c>
      <c r="M85" t="str">
        <f t="shared" ref="M85:M116" si="61">"P_"&amp;B84&amp;"_"</f>
        <v>P_G17_</v>
      </c>
      <c r="N85" t="s">
        <v>77</v>
      </c>
      <c r="O85" s="40">
        <f>IF(E85="","-",COUNTIF($O$10:O84,"&lt;&gt;-")+1-1)</f>
        <v>57</v>
      </c>
      <c r="P85" s="4" t="str">
        <f>IF(E85="","",$M85&amp;B85&amp;","&amp;$L85&amp;"."&amp;VLOOKUP(C85,LookupTable!$A$10:$G$24,2,0)&amp;IF(AND(C85="Bool",MOD(10*D85,10)=0),D85&amp;".0",D85)&amp;IF(C85="String",".256","")&amp;","&amp;VLOOKUP(C85,LookupTable!$A$10:$G$24,3,0)&amp;",1,R/W,100,,,,,,,,,,,")</f>
        <v>P_G17_Time_Working,DB10.DBD462,Float,1,R/W,100,,,,,,,,,,,</v>
      </c>
      <c r="Q85" s="13" t="str">
        <f t="shared" si="5"/>
        <v>tagIDs[57] = "Channel1.Device1.P_G17_Time_Working";</v>
      </c>
    </row>
    <row r="86" spans="2:17" ht="15.75">
      <c r="B86" t="s">
        <v>165</v>
      </c>
      <c r="C86" t="s">
        <v>15</v>
      </c>
      <c r="D86">
        <v>466</v>
      </c>
      <c r="E86">
        <v>0</v>
      </c>
      <c r="F86" t="b">
        <v>0</v>
      </c>
      <c r="G86" t="b">
        <v>1</v>
      </c>
      <c r="H86" t="b">
        <v>1</v>
      </c>
      <c r="I86" t="b">
        <v>1</v>
      </c>
      <c r="J86" t="b">
        <v>0</v>
      </c>
      <c r="K86" t="s">
        <v>166</v>
      </c>
      <c r="L86" t="str">
        <f t="shared" si="51"/>
        <v>DB10</v>
      </c>
      <c r="M86" t="str">
        <f t="shared" ref="M86" si="62">"P_"&amp;B84&amp;"_"</f>
        <v>P_G17_</v>
      </c>
      <c r="N86" t="s">
        <v>77</v>
      </c>
      <c r="O86" s="40">
        <f>IF(E86="","-",COUNTIF($O$10:O85,"&lt;&gt;-")+1-1)</f>
        <v>58</v>
      </c>
      <c r="P86" s="4" t="str">
        <f>IF(E86="","",$M86&amp;B86&amp;","&amp;$L86&amp;"."&amp;VLOOKUP(C86,LookupTable!$A$10:$G$24,2,0)&amp;IF(AND(C86="Bool",MOD(10*D86,10)=0),D86&amp;".0",D86)&amp;IF(C86="String",".256","")&amp;","&amp;VLOOKUP(C86,LookupTable!$A$10:$G$24,3,0)&amp;",1,R/W,100,,,,,,,,,,,")</f>
        <v>P_G17_Time_Standby,DB10.DBD466,Float,1,R/W,100,,,,,,,,,,,</v>
      </c>
      <c r="Q86" s="13" t="str">
        <f t="shared" si="5"/>
        <v>tagIDs[58] = "Channel1.Device1.P_G17_Time_Standby";</v>
      </c>
    </row>
    <row r="87" spans="2:17" ht="15.75">
      <c r="B87" t="s">
        <v>167</v>
      </c>
      <c r="C87" t="s">
        <v>15</v>
      </c>
      <c r="D87">
        <v>470</v>
      </c>
      <c r="E87">
        <v>0</v>
      </c>
      <c r="F87" t="b">
        <v>0</v>
      </c>
      <c r="G87" t="b">
        <v>1</v>
      </c>
      <c r="H87" t="b">
        <v>1</v>
      </c>
      <c r="I87" t="b">
        <v>1</v>
      </c>
      <c r="J87" t="b">
        <v>0</v>
      </c>
      <c r="K87" t="s">
        <v>168</v>
      </c>
      <c r="L87" t="str">
        <f t="shared" si="51"/>
        <v>DB10</v>
      </c>
      <c r="M87" t="str">
        <f t="shared" ref="M87" si="63">"P_"&amp;B84&amp;"_"</f>
        <v>P_G17_</v>
      </c>
      <c r="N87" t="s">
        <v>77</v>
      </c>
      <c r="O87" s="40">
        <f>IF(E87="","-",COUNTIF($O$10:O86,"&lt;&gt;-")+1-1)</f>
        <v>59</v>
      </c>
      <c r="P87" s="4" t="str">
        <f>IF(E87="","",$M87&amp;B87&amp;","&amp;$L87&amp;"."&amp;VLOOKUP(C87,LookupTable!$A$10:$G$24,2,0)&amp;IF(AND(C87="Bool",MOD(10*D87,10)=0),D87&amp;".0",D87)&amp;IF(C87="String",".256","")&amp;","&amp;VLOOKUP(C87,LookupTable!$A$10:$G$24,3,0)&amp;",1,R/W,100,,,,,,,,,,,")</f>
        <v>P_G17_TIme_Maintenance,DB10.DBD470,Float,1,R/W,100,,,,,,,,,,,</v>
      </c>
      <c r="Q87" s="13" t="str">
        <f t="shared" si="5"/>
        <v>tagIDs[59] = "Channel1.Device1.P_G17_TIme_Maintenance";</v>
      </c>
    </row>
    <row r="88" spans="2:17" ht="15.75">
      <c r="B88" t="s">
        <v>115</v>
      </c>
      <c r="C88" t="s">
        <v>97</v>
      </c>
      <c r="D88">
        <v>474</v>
      </c>
      <c r="F88" t="b">
        <v>0</v>
      </c>
      <c r="G88" t="b">
        <v>1</v>
      </c>
      <c r="H88" t="b">
        <v>1</v>
      </c>
      <c r="I88" t="b">
        <v>1</v>
      </c>
      <c r="J88" t="b">
        <v>1</v>
      </c>
      <c r="L88" t="str">
        <f t="shared" si="51"/>
        <v>DB10</v>
      </c>
      <c r="M88" t="str">
        <f t="shared" ref="M88:M119" si="64">"P_"&amp;B88&amp;"_"</f>
        <v>P_G18_</v>
      </c>
      <c r="N88" t="s">
        <v>77</v>
      </c>
      <c r="O88" s="40" t="str">
        <f>IF(E88="","-",COUNTIF($O$10:O87,"&lt;&gt;-")+1-1)</f>
        <v>-</v>
      </c>
      <c r="P88" s="4" t="str">
        <f>IF(E88="","",$M88&amp;B88&amp;","&amp;$L88&amp;"."&amp;VLOOKUP(C88,LookupTable!$A$10:$G$24,2,0)&amp;IF(AND(C88="Bool",MOD(10*D88,10)=0),D88&amp;".0",D88)&amp;IF(C88="String",".256","")&amp;","&amp;VLOOKUP(C88,LookupTable!$A$10:$G$24,3,0)&amp;",1,R/W,100,,,,,,,,,,,")</f>
        <v/>
      </c>
      <c r="Q88" s="13" t="str">
        <f t="shared" si="5"/>
        <v>//G18</v>
      </c>
    </row>
    <row r="89" spans="2:17" ht="15.75">
      <c r="B89" t="s">
        <v>163</v>
      </c>
      <c r="C89" t="s">
        <v>15</v>
      </c>
      <c r="D89">
        <v>474</v>
      </c>
      <c r="E89">
        <v>0</v>
      </c>
      <c r="F89" t="b">
        <v>0</v>
      </c>
      <c r="G89" t="b">
        <v>1</v>
      </c>
      <c r="H89" t="b">
        <v>1</v>
      </c>
      <c r="I89" t="b">
        <v>1</v>
      </c>
      <c r="J89" t="b">
        <v>0</v>
      </c>
      <c r="K89" t="s">
        <v>164</v>
      </c>
      <c r="L89" t="str">
        <f t="shared" si="51"/>
        <v>DB10</v>
      </c>
      <c r="M89" t="str">
        <f t="shared" ref="M89:M120" si="65">"P_"&amp;B88&amp;"_"</f>
        <v>P_G18_</v>
      </c>
      <c r="N89" t="s">
        <v>77</v>
      </c>
      <c r="O89" s="40">
        <f>IF(E89="","-",COUNTIF($O$10:O88,"&lt;&gt;-")+1-1)</f>
        <v>60</v>
      </c>
      <c r="P89" s="4" t="str">
        <f>IF(E89="","",$M89&amp;B89&amp;","&amp;$L89&amp;"."&amp;VLOOKUP(C89,LookupTable!$A$10:$G$24,2,0)&amp;IF(AND(C89="Bool",MOD(10*D89,10)=0),D89&amp;".0",D89)&amp;IF(C89="String",".256","")&amp;","&amp;VLOOKUP(C89,LookupTable!$A$10:$G$24,3,0)&amp;",1,R/W,100,,,,,,,,,,,")</f>
        <v>P_G18_Time_Working,DB10.DBD474,Float,1,R/W,100,,,,,,,,,,,</v>
      </c>
      <c r="Q89" s="13" t="str">
        <f t="shared" si="5"/>
        <v>tagIDs[60] = "Channel1.Device1.P_G18_Time_Working";</v>
      </c>
    </row>
    <row r="90" spans="2:17" ht="15.75">
      <c r="B90" t="s">
        <v>165</v>
      </c>
      <c r="C90" t="s">
        <v>15</v>
      </c>
      <c r="D90">
        <v>478</v>
      </c>
      <c r="E90">
        <v>0</v>
      </c>
      <c r="F90" t="b">
        <v>0</v>
      </c>
      <c r="G90" t="b">
        <v>1</v>
      </c>
      <c r="H90" t="b">
        <v>1</v>
      </c>
      <c r="I90" t="b">
        <v>1</v>
      </c>
      <c r="J90" t="b">
        <v>0</v>
      </c>
      <c r="K90" t="s">
        <v>166</v>
      </c>
      <c r="L90" t="str">
        <f t="shared" si="51"/>
        <v>DB10</v>
      </c>
      <c r="M90" t="str">
        <f t="shared" ref="M90" si="66">"P_"&amp;B88&amp;"_"</f>
        <v>P_G18_</v>
      </c>
      <c r="N90" t="s">
        <v>77</v>
      </c>
      <c r="O90" s="40">
        <f>IF(E90="","-",COUNTIF($O$10:O89,"&lt;&gt;-")+1-1)</f>
        <v>61</v>
      </c>
      <c r="P90" s="4" t="str">
        <f>IF(E90="","",$M90&amp;B90&amp;","&amp;$L90&amp;"."&amp;VLOOKUP(C90,LookupTable!$A$10:$G$24,2,0)&amp;IF(AND(C90="Bool",MOD(10*D90,10)=0),D90&amp;".0",D90)&amp;IF(C90="String",".256","")&amp;","&amp;VLOOKUP(C90,LookupTable!$A$10:$G$24,3,0)&amp;",1,R/W,100,,,,,,,,,,,")</f>
        <v>P_G18_Time_Standby,DB10.DBD478,Float,1,R/W,100,,,,,,,,,,,</v>
      </c>
      <c r="Q90" s="13" t="str">
        <f t="shared" si="5"/>
        <v>tagIDs[61] = "Channel1.Device1.P_G18_Time_Standby";</v>
      </c>
    </row>
    <row r="91" spans="2:17" ht="15.75">
      <c r="B91" t="s">
        <v>167</v>
      </c>
      <c r="C91" t="s">
        <v>15</v>
      </c>
      <c r="D91">
        <v>482</v>
      </c>
      <c r="E91">
        <v>0</v>
      </c>
      <c r="F91" t="b">
        <v>0</v>
      </c>
      <c r="G91" t="b">
        <v>1</v>
      </c>
      <c r="H91" t="b">
        <v>1</v>
      </c>
      <c r="I91" t="b">
        <v>1</v>
      </c>
      <c r="J91" t="b">
        <v>0</v>
      </c>
      <c r="K91" t="s">
        <v>168</v>
      </c>
      <c r="L91" t="str">
        <f t="shared" si="51"/>
        <v>DB10</v>
      </c>
      <c r="M91" t="str">
        <f t="shared" ref="M91" si="67">"P_"&amp;B88&amp;"_"</f>
        <v>P_G18_</v>
      </c>
      <c r="N91" t="s">
        <v>77</v>
      </c>
      <c r="O91" s="40">
        <f>IF(E91="","-",COUNTIF($O$10:O90,"&lt;&gt;-")+1-1)</f>
        <v>62</v>
      </c>
      <c r="P91" s="4" t="str">
        <f>IF(E91="","",$M91&amp;B91&amp;","&amp;$L91&amp;"."&amp;VLOOKUP(C91,LookupTable!$A$10:$G$24,2,0)&amp;IF(AND(C91="Bool",MOD(10*D91,10)=0),D91&amp;".0",D91)&amp;IF(C91="String",".256","")&amp;","&amp;VLOOKUP(C91,LookupTable!$A$10:$G$24,3,0)&amp;",1,R/W,100,,,,,,,,,,,")</f>
        <v>P_G18_TIme_Maintenance,DB10.DBD482,Float,1,R/W,100,,,,,,,,,,,</v>
      </c>
      <c r="Q91" s="13" t="str">
        <f t="shared" si="5"/>
        <v>tagIDs[62] = "Channel1.Device1.P_G18_TIme_Maintenance";</v>
      </c>
    </row>
    <row r="92" spans="2:17" ht="15.75">
      <c r="B92" t="s">
        <v>116</v>
      </c>
      <c r="C92" t="s">
        <v>97</v>
      </c>
      <c r="D92">
        <v>486</v>
      </c>
      <c r="F92" t="b">
        <v>0</v>
      </c>
      <c r="G92" t="b">
        <v>1</v>
      </c>
      <c r="H92" t="b">
        <v>1</v>
      </c>
      <c r="I92" t="b">
        <v>1</v>
      </c>
      <c r="J92" t="b">
        <v>1</v>
      </c>
      <c r="L92" t="str">
        <f t="shared" si="51"/>
        <v>DB10</v>
      </c>
      <c r="M92" t="str">
        <f t="shared" ref="M92:M123" si="68">"P_"&amp;B92&amp;"_"</f>
        <v>P_G19_</v>
      </c>
      <c r="N92" t="s">
        <v>77</v>
      </c>
      <c r="O92" s="40" t="str">
        <f>IF(E92="","-",COUNTIF($O$10:O91,"&lt;&gt;-")+1-1)</f>
        <v>-</v>
      </c>
      <c r="P92" s="4" t="str">
        <f>IF(E92="","",$M92&amp;B92&amp;","&amp;$L92&amp;"."&amp;VLOOKUP(C92,LookupTable!$A$10:$G$24,2,0)&amp;IF(AND(C92="Bool",MOD(10*D92,10)=0),D92&amp;".0",D92)&amp;IF(C92="String",".256","")&amp;","&amp;VLOOKUP(C92,LookupTable!$A$10:$G$24,3,0)&amp;",1,R/W,100,,,,,,,,,,,")</f>
        <v/>
      </c>
      <c r="Q92" s="13" t="str">
        <f t="shared" si="5"/>
        <v>//G19</v>
      </c>
    </row>
    <row r="93" spans="2:17" ht="15.75">
      <c r="B93" t="s">
        <v>163</v>
      </c>
      <c r="C93" t="s">
        <v>15</v>
      </c>
      <c r="D93">
        <v>486</v>
      </c>
      <c r="E93">
        <v>0</v>
      </c>
      <c r="F93" t="b">
        <v>0</v>
      </c>
      <c r="G93" t="b">
        <v>1</v>
      </c>
      <c r="H93" t="b">
        <v>1</v>
      </c>
      <c r="I93" t="b">
        <v>1</v>
      </c>
      <c r="J93" t="b">
        <v>0</v>
      </c>
      <c r="K93" t="s">
        <v>164</v>
      </c>
      <c r="L93" t="str">
        <f t="shared" si="51"/>
        <v>DB10</v>
      </c>
      <c r="M93" t="str">
        <f t="shared" ref="M93:M124" si="69">"P_"&amp;B92&amp;"_"</f>
        <v>P_G19_</v>
      </c>
      <c r="N93" t="s">
        <v>77</v>
      </c>
      <c r="O93" s="40">
        <f>IF(E93="","-",COUNTIF($O$10:O92,"&lt;&gt;-")+1-1)</f>
        <v>63</v>
      </c>
      <c r="P93" s="4" t="str">
        <f>IF(E93="","",$M93&amp;B93&amp;","&amp;$L93&amp;"."&amp;VLOOKUP(C93,LookupTable!$A$10:$G$24,2,0)&amp;IF(AND(C93="Bool",MOD(10*D93,10)=0),D93&amp;".0",D93)&amp;IF(C93="String",".256","")&amp;","&amp;VLOOKUP(C93,LookupTable!$A$10:$G$24,3,0)&amp;",1,R/W,100,,,,,,,,,,,")</f>
        <v>P_G19_Time_Working,DB10.DBD486,Float,1,R/W,100,,,,,,,,,,,</v>
      </c>
      <c r="Q93" s="13" t="str">
        <f t="shared" si="5"/>
        <v>tagIDs[63] = "Channel1.Device1.P_G19_Time_Working";</v>
      </c>
    </row>
    <row r="94" spans="2:17" ht="15.75">
      <c r="B94" t="s">
        <v>165</v>
      </c>
      <c r="C94" t="s">
        <v>15</v>
      </c>
      <c r="D94">
        <v>490</v>
      </c>
      <c r="E94">
        <v>0</v>
      </c>
      <c r="F94" t="b">
        <v>0</v>
      </c>
      <c r="G94" t="b">
        <v>1</v>
      </c>
      <c r="H94" t="b">
        <v>1</v>
      </c>
      <c r="I94" t="b">
        <v>1</v>
      </c>
      <c r="J94" t="b">
        <v>0</v>
      </c>
      <c r="K94" t="s">
        <v>166</v>
      </c>
      <c r="L94" t="str">
        <f t="shared" si="51"/>
        <v>DB10</v>
      </c>
      <c r="M94" t="str">
        <f t="shared" ref="M94" si="70">"P_"&amp;B92&amp;"_"</f>
        <v>P_G19_</v>
      </c>
      <c r="N94" t="s">
        <v>77</v>
      </c>
      <c r="O94" s="40">
        <f>IF(E94="","-",COUNTIF($O$10:O93,"&lt;&gt;-")+1-1)</f>
        <v>64</v>
      </c>
      <c r="P94" s="4" t="str">
        <f>IF(E94="","",$M94&amp;B94&amp;","&amp;$L94&amp;"."&amp;VLOOKUP(C94,LookupTable!$A$10:$G$24,2,0)&amp;IF(AND(C94="Bool",MOD(10*D94,10)=0),D94&amp;".0",D94)&amp;IF(C94="String",".256","")&amp;","&amp;VLOOKUP(C94,LookupTable!$A$10:$G$24,3,0)&amp;",1,R/W,100,,,,,,,,,,,")</f>
        <v>P_G19_Time_Standby,DB10.DBD490,Float,1,R/W,100,,,,,,,,,,,</v>
      </c>
      <c r="Q94" s="13" t="str">
        <f t="shared" ref="Q94:Q157" si="71">IF(E94="","//"&amp;B94,"tagIDs["&amp;O94&amp;"] = "&amp;$Q$3&amp;$N94&amp;$M94&amp;B94&amp;$Q$3&amp;";")</f>
        <v>tagIDs[64] = "Channel1.Device1.P_G19_Time_Standby";</v>
      </c>
    </row>
    <row r="95" spans="2:17" ht="15.75">
      <c r="B95" t="s">
        <v>167</v>
      </c>
      <c r="C95" t="s">
        <v>15</v>
      </c>
      <c r="D95">
        <v>494</v>
      </c>
      <c r="E95">
        <v>0</v>
      </c>
      <c r="F95" t="b">
        <v>0</v>
      </c>
      <c r="G95" t="b">
        <v>1</v>
      </c>
      <c r="H95" t="b">
        <v>1</v>
      </c>
      <c r="I95" t="b">
        <v>1</v>
      </c>
      <c r="J95" t="b">
        <v>0</v>
      </c>
      <c r="K95" t="s">
        <v>168</v>
      </c>
      <c r="L95" t="str">
        <f t="shared" si="51"/>
        <v>DB10</v>
      </c>
      <c r="M95" t="str">
        <f t="shared" ref="M95" si="72">"P_"&amp;B92&amp;"_"</f>
        <v>P_G19_</v>
      </c>
      <c r="N95" t="s">
        <v>77</v>
      </c>
      <c r="O95" s="40">
        <f>IF(E95="","-",COUNTIF($O$10:O94,"&lt;&gt;-")+1-1)</f>
        <v>65</v>
      </c>
      <c r="P95" s="4" t="str">
        <f>IF(E95="","",$M95&amp;B95&amp;","&amp;$L95&amp;"."&amp;VLOOKUP(C95,LookupTable!$A$10:$G$24,2,0)&amp;IF(AND(C95="Bool",MOD(10*D95,10)=0),D95&amp;".0",D95)&amp;IF(C95="String",".256","")&amp;","&amp;VLOOKUP(C95,LookupTable!$A$10:$G$24,3,0)&amp;",1,R/W,100,,,,,,,,,,,")</f>
        <v>P_G19_TIme_Maintenance,DB10.DBD494,Float,1,R/W,100,,,,,,,,,,,</v>
      </c>
      <c r="Q95" s="13" t="str">
        <f t="shared" si="71"/>
        <v>tagIDs[65] = "Channel1.Device1.P_G19_TIme_Maintenance";</v>
      </c>
    </row>
    <row r="96" spans="2:17" ht="15.75">
      <c r="B96" t="s">
        <v>117</v>
      </c>
      <c r="C96" t="s">
        <v>97</v>
      </c>
      <c r="D96">
        <v>498</v>
      </c>
      <c r="F96" t="b">
        <v>0</v>
      </c>
      <c r="G96" t="b">
        <v>1</v>
      </c>
      <c r="H96" t="b">
        <v>1</v>
      </c>
      <c r="I96" t="b">
        <v>1</v>
      </c>
      <c r="J96" t="b">
        <v>1</v>
      </c>
      <c r="L96" t="str">
        <f t="shared" si="51"/>
        <v>DB10</v>
      </c>
      <c r="M96" t="str">
        <f t="shared" ref="M96:M127" si="73">"P_"&amp;B96&amp;"_"</f>
        <v>P_G20_</v>
      </c>
      <c r="N96" t="s">
        <v>77</v>
      </c>
      <c r="O96" s="40" t="str">
        <f>IF(E96="","-",COUNTIF($O$10:O95,"&lt;&gt;-")+1-1)</f>
        <v>-</v>
      </c>
      <c r="P96" s="4" t="str">
        <f>IF(E96="","",$M96&amp;B96&amp;","&amp;$L96&amp;"."&amp;VLOOKUP(C96,LookupTable!$A$10:$G$24,2,0)&amp;IF(AND(C96="Bool",MOD(10*D96,10)=0),D96&amp;".0",D96)&amp;IF(C96="String",".256","")&amp;","&amp;VLOOKUP(C96,LookupTable!$A$10:$G$24,3,0)&amp;",1,R/W,100,,,,,,,,,,,")</f>
        <v/>
      </c>
      <c r="Q96" s="13" t="str">
        <f t="shared" si="71"/>
        <v>//G20</v>
      </c>
    </row>
    <row r="97" spans="2:17" ht="15.75">
      <c r="B97" t="s">
        <v>163</v>
      </c>
      <c r="C97" t="s">
        <v>15</v>
      </c>
      <c r="D97">
        <v>498</v>
      </c>
      <c r="E97">
        <v>0</v>
      </c>
      <c r="F97" t="b">
        <v>0</v>
      </c>
      <c r="G97" t="b">
        <v>1</v>
      </c>
      <c r="H97" t="b">
        <v>1</v>
      </c>
      <c r="I97" t="b">
        <v>1</v>
      </c>
      <c r="J97" t="b">
        <v>0</v>
      </c>
      <c r="K97" t="s">
        <v>164</v>
      </c>
      <c r="L97" t="str">
        <f t="shared" si="51"/>
        <v>DB10</v>
      </c>
      <c r="M97" t="str">
        <f t="shared" ref="M97:M128" si="74">"P_"&amp;B96&amp;"_"</f>
        <v>P_G20_</v>
      </c>
      <c r="N97" t="s">
        <v>77</v>
      </c>
      <c r="O97" s="40">
        <f>IF(E97="","-",COUNTIF($O$10:O96,"&lt;&gt;-")+1-1)</f>
        <v>66</v>
      </c>
      <c r="P97" s="4" t="str">
        <f>IF(E97="","",$M97&amp;B97&amp;","&amp;$L97&amp;"."&amp;VLOOKUP(C97,LookupTable!$A$10:$G$24,2,0)&amp;IF(AND(C97="Bool",MOD(10*D97,10)=0),D97&amp;".0",D97)&amp;IF(C97="String",".256","")&amp;","&amp;VLOOKUP(C97,LookupTable!$A$10:$G$24,3,0)&amp;",1,R/W,100,,,,,,,,,,,")</f>
        <v>P_G20_Time_Working,DB10.DBD498,Float,1,R/W,100,,,,,,,,,,,</v>
      </c>
      <c r="Q97" s="13" t="str">
        <f t="shared" si="71"/>
        <v>tagIDs[66] = "Channel1.Device1.P_G20_Time_Working";</v>
      </c>
    </row>
    <row r="98" spans="2:17" ht="15.75">
      <c r="B98" t="s">
        <v>165</v>
      </c>
      <c r="C98" t="s">
        <v>15</v>
      </c>
      <c r="D98">
        <v>502</v>
      </c>
      <c r="E98">
        <v>0</v>
      </c>
      <c r="F98" t="b">
        <v>0</v>
      </c>
      <c r="G98" t="b">
        <v>1</v>
      </c>
      <c r="H98" t="b">
        <v>1</v>
      </c>
      <c r="I98" t="b">
        <v>1</v>
      </c>
      <c r="J98" t="b">
        <v>0</v>
      </c>
      <c r="K98" t="s">
        <v>166</v>
      </c>
      <c r="L98" t="str">
        <f t="shared" si="51"/>
        <v>DB10</v>
      </c>
      <c r="M98" t="str">
        <f t="shared" ref="M98" si="75">"P_"&amp;B96&amp;"_"</f>
        <v>P_G20_</v>
      </c>
      <c r="N98" t="s">
        <v>77</v>
      </c>
      <c r="O98" s="40">
        <f>IF(E98="","-",COUNTIF($O$10:O97,"&lt;&gt;-")+1-1)</f>
        <v>67</v>
      </c>
      <c r="P98" s="4" t="str">
        <f>IF(E98="","",$M98&amp;B98&amp;","&amp;$L98&amp;"."&amp;VLOOKUP(C98,LookupTable!$A$10:$G$24,2,0)&amp;IF(AND(C98="Bool",MOD(10*D98,10)=0),D98&amp;".0",D98)&amp;IF(C98="String",".256","")&amp;","&amp;VLOOKUP(C98,LookupTable!$A$10:$G$24,3,0)&amp;",1,R/W,100,,,,,,,,,,,")</f>
        <v>P_G20_Time_Standby,DB10.DBD502,Float,1,R/W,100,,,,,,,,,,,</v>
      </c>
      <c r="Q98" s="13" t="str">
        <f t="shared" si="71"/>
        <v>tagIDs[67] = "Channel1.Device1.P_G20_Time_Standby";</v>
      </c>
    </row>
    <row r="99" spans="2:17" ht="15.75">
      <c r="B99" t="s">
        <v>167</v>
      </c>
      <c r="C99" t="s">
        <v>15</v>
      </c>
      <c r="D99">
        <v>506</v>
      </c>
      <c r="E99">
        <v>0</v>
      </c>
      <c r="F99" t="b">
        <v>0</v>
      </c>
      <c r="G99" t="b">
        <v>1</v>
      </c>
      <c r="H99" t="b">
        <v>1</v>
      </c>
      <c r="I99" t="b">
        <v>1</v>
      </c>
      <c r="J99" t="b">
        <v>0</v>
      </c>
      <c r="K99" t="s">
        <v>168</v>
      </c>
      <c r="L99" t="str">
        <f t="shared" si="51"/>
        <v>DB10</v>
      </c>
      <c r="M99" t="str">
        <f t="shared" ref="M99" si="76">"P_"&amp;B96&amp;"_"</f>
        <v>P_G20_</v>
      </c>
      <c r="N99" t="s">
        <v>77</v>
      </c>
      <c r="O99" s="40">
        <f>IF(E99="","-",COUNTIF($O$10:O98,"&lt;&gt;-")+1-1)</f>
        <v>68</v>
      </c>
      <c r="P99" s="4" t="str">
        <f>IF(E99="","",$M99&amp;B99&amp;","&amp;$L99&amp;"."&amp;VLOOKUP(C99,LookupTable!$A$10:$G$24,2,0)&amp;IF(AND(C99="Bool",MOD(10*D99,10)=0),D99&amp;".0",D99)&amp;IF(C99="String",".256","")&amp;","&amp;VLOOKUP(C99,LookupTable!$A$10:$G$24,3,0)&amp;",1,R/W,100,,,,,,,,,,,")</f>
        <v>P_G20_TIme_Maintenance,DB10.DBD506,Float,1,R/W,100,,,,,,,,,,,</v>
      </c>
      <c r="Q99" s="13" t="str">
        <f t="shared" si="71"/>
        <v>tagIDs[68] = "Channel1.Device1.P_G20_TIme_Maintenance";</v>
      </c>
    </row>
    <row r="100" spans="2:17" ht="15.75">
      <c r="B100" t="s">
        <v>118</v>
      </c>
      <c r="C100" t="s">
        <v>97</v>
      </c>
      <c r="D100">
        <v>510</v>
      </c>
      <c r="F100" t="b">
        <v>0</v>
      </c>
      <c r="G100" t="b">
        <v>1</v>
      </c>
      <c r="H100" t="b">
        <v>1</v>
      </c>
      <c r="I100" t="b">
        <v>1</v>
      </c>
      <c r="J100" t="b">
        <v>1</v>
      </c>
      <c r="L100" t="str">
        <f t="shared" si="51"/>
        <v>DB10</v>
      </c>
      <c r="M100" t="str">
        <f t="shared" ref="M100:M131" si="77">"P_"&amp;B100&amp;"_"</f>
        <v>P_G21_</v>
      </c>
      <c r="N100" t="s">
        <v>77</v>
      </c>
      <c r="O100" s="40" t="str">
        <f>IF(E100="","-",COUNTIF($O$10:O99,"&lt;&gt;-")+1-1)</f>
        <v>-</v>
      </c>
      <c r="P100" s="4" t="str">
        <f>IF(E100="","",$M100&amp;B100&amp;","&amp;$L100&amp;"."&amp;VLOOKUP(C100,LookupTable!$A$10:$G$24,2,0)&amp;IF(AND(C100="Bool",MOD(10*D100,10)=0),D100&amp;".0",D100)&amp;IF(C100="String",".256","")&amp;","&amp;VLOOKUP(C100,LookupTable!$A$10:$G$24,3,0)&amp;",1,R/W,100,,,,,,,,,,,")</f>
        <v/>
      </c>
      <c r="Q100" s="13" t="str">
        <f t="shared" si="71"/>
        <v>//G21</v>
      </c>
    </row>
    <row r="101" spans="2:17" ht="15.75">
      <c r="B101" t="s">
        <v>163</v>
      </c>
      <c r="C101" t="s">
        <v>15</v>
      </c>
      <c r="D101">
        <v>510</v>
      </c>
      <c r="E101">
        <v>0</v>
      </c>
      <c r="F101" t="b">
        <v>0</v>
      </c>
      <c r="G101" t="b">
        <v>1</v>
      </c>
      <c r="H101" t="b">
        <v>1</v>
      </c>
      <c r="I101" t="b">
        <v>1</v>
      </c>
      <c r="J101" t="b">
        <v>0</v>
      </c>
      <c r="K101" t="s">
        <v>164</v>
      </c>
      <c r="L101" t="str">
        <f t="shared" si="51"/>
        <v>DB10</v>
      </c>
      <c r="M101" t="str">
        <f t="shared" ref="M101:M132" si="78">"P_"&amp;B100&amp;"_"</f>
        <v>P_G21_</v>
      </c>
      <c r="N101" t="s">
        <v>77</v>
      </c>
      <c r="O101" s="40">
        <f>IF(E101="","-",COUNTIF($O$10:O100,"&lt;&gt;-")+1-1)</f>
        <v>69</v>
      </c>
      <c r="P101" s="4" t="str">
        <f>IF(E101="","",$M101&amp;B101&amp;","&amp;$L101&amp;"."&amp;VLOOKUP(C101,LookupTable!$A$10:$G$24,2,0)&amp;IF(AND(C101="Bool",MOD(10*D101,10)=0),D101&amp;".0",D101)&amp;IF(C101="String",".256","")&amp;","&amp;VLOOKUP(C101,LookupTable!$A$10:$G$24,3,0)&amp;",1,R/W,100,,,,,,,,,,,")</f>
        <v>P_G21_Time_Working,DB10.DBD510,Float,1,R/W,100,,,,,,,,,,,</v>
      </c>
      <c r="Q101" s="13" t="str">
        <f t="shared" si="71"/>
        <v>tagIDs[69] = "Channel1.Device1.P_G21_Time_Working";</v>
      </c>
    </row>
    <row r="102" spans="2:17" ht="15.75">
      <c r="B102" t="s">
        <v>165</v>
      </c>
      <c r="C102" t="s">
        <v>15</v>
      </c>
      <c r="D102">
        <v>514</v>
      </c>
      <c r="E102">
        <v>0</v>
      </c>
      <c r="F102" t="b">
        <v>0</v>
      </c>
      <c r="G102" t="b">
        <v>1</v>
      </c>
      <c r="H102" t="b">
        <v>1</v>
      </c>
      <c r="I102" t="b">
        <v>1</v>
      </c>
      <c r="J102" t="b">
        <v>0</v>
      </c>
      <c r="K102" t="s">
        <v>166</v>
      </c>
      <c r="L102" t="str">
        <f t="shared" si="51"/>
        <v>DB10</v>
      </c>
      <c r="M102" t="str">
        <f t="shared" ref="M102" si="79">"P_"&amp;B100&amp;"_"</f>
        <v>P_G21_</v>
      </c>
      <c r="N102" t="s">
        <v>77</v>
      </c>
      <c r="O102" s="40">
        <f>IF(E102="","-",COUNTIF($O$10:O101,"&lt;&gt;-")+1-1)</f>
        <v>70</v>
      </c>
      <c r="P102" s="4" t="str">
        <f>IF(E102="","",$M102&amp;B102&amp;","&amp;$L102&amp;"."&amp;VLOOKUP(C102,LookupTable!$A$10:$G$24,2,0)&amp;IF(AND(C102="Bool",MOD(10*D102,10)=0),D102&amp;".0",D102)&amp;IF(C102="String",".256","")&amp;","&amp;VLOOKUP(C102,LookupTable!$A$10:$G$24,3,0)&amp;",1,R/W,100,,,,,,,,,,,")</f>
        <v>P_G21_Time_Standby,DB10.DBD514,Float,1,R/W,100,,,,,,,,,,,</v>
      </c>
      <c r="Q102" s="13" t="str">
        <f t="shared" si="71"/>
        <v>tagIDs[70] = "Channel1.Device1.P_G21_Time_Standby";</v>
      </c>
    </row>
    <row r="103" spans="2:17" ht="15.75">
      <c r="B103" t="s">
        <v>167</v>
      </c>
      <c r="C103" t="s">
        <v>15</v>
      </c>
      <c r="D103">
        <v>518</v>
      </c>
      <c r="E103">
        <v>0</v>
      </c>
      <c r="F103" t="b">
        <v>0</v>
      </c>
      <c r="G103" t="b">
        <v>1</v>
      </c>
      <c r="H103" t="b">
        <v>1</v>
      </c>
      <c r="I103" t="b">
        <v>1</v>
      </c>
      <c r="J103" t="b">
        <v>0</v>
      </c>
      <c r="K103" t="s">
        <v>168</v>
      </c>
      <c r="L103" t="str">
        <f t="shared" si="51"/>
        <v>DB10</v>
      </c>
      <c r="M103" t="str">
        <f t="shared" ref="M103" si="80">"P_"&amp;B100&amp;"_"</f>
        <v>P_G21_</v>
      </c>
      <c r="N103" t="s">
        <v>77</v>
      </c>
      <c r="O103" s="40">
        <f>IF(E103="","-",COUNTIF($O$10:O102,"&lt;&gt;-")+1-1)</f>
        <v>71</v>
      </c>
      <c r="P103" s="4" t="str">
        <f>IF(E103="","",$M103&amp;B103&amp;","&amp;$L103&amp;"."&amp;VLOOKUP(C103,LookupTable!$A$10:$G$24,2,0)&amp;IF(AND(C103="Bool",MOD(10*D103,10)=0),D103&amp;".0",D103)&amp;IF(C103="String",".256","")&amp;","&amp;VLOOKUP(C103,LookupTable!$A$10:$G$24,3,0)&amp;",1,R/W,100,,,,,,,,,,,")</f>
        <v>P_G21_TIme_Maintenance,DB10.DBD518,Float,1,R/W,100,,,,,,,,,,,</v>
      </c>
      <c r="Q103" s="13" t="str">
        <f t="shared" si="71"/>
        <v>tagIDs[71] = "Channel1.Device1.P_G21_TIme_Maintenance";</v>
      </c>
    </row>
    <row r="104" spans="2:17" ht="15.75">
      <c r="B104" t="s">
        <v>119</v>
      </c>
      <c r="C104" t="s">
        <v>97</v>
      </c>
      <c r="D104">
        <v>522</v>
      </c>
      <c r="F104" t="b">
        <v>0</v>
      </c>
      <c r="G104" t="b">
        <v>1</v>
      </c>
      <c r="H104" t="b">
        <v>1</v>
      </c>
      <c r="I104" t="b">
        <v>1</v>
      </c>
      <c r="J104" t="b">
        <v>1</v>
      </c>
      <c r="L104" t="str">
        <f t="shared" si="51"/>
        <v>DB10</v>
      </c>
      <c r="M104" t="str">
        <f t="shared" ref="M104:M135" si="81">"P_"&amp;B104&amp;"_"</f>
        <v>P_G22_</v>
      </c>
      <c r="N104" t="s">
        <v>77</v>
      </c>
      <c r="O104" s="40" t="str">
        <f>IF(E104="","-",COUNTIF($O$10:O103,"&lt;&gt;-")+1-1)</f>
        <v>-</v>
      </c>
      <c r="P104" s="4" t="str">
        <f>IF(E104="","",$M104&amp;B104&amp;","&amp;$L104&amp;"."&amp;VLOOKUP(C104,LookupTable!$A$10:$G$24,2,0)&amp;IF(AND(C104="Bool",MOD(10*D104,10)=0),D104&amp;".0",D104)&amp;IF(C104="String",".256","")&amp;","&amp;VLOOKUP(C104,LookupTable!$A$10:$G$24,3,0)&amp;",1,R/W,100,,,,,,,,,,,")</f>
        <v/>
      </c>
      <c r="Q104" s="13" t="str">
        <f t="shared" si="71"/>
        <v>//G22</v>
      </c>
    </row>
    <row r="105" spans="2:17" ht="15.75">
      <c r="B105" t="s">
        <v>163</v>
      </c>
      <c r="C105" t="s">
        <v>15</v>
      </c>
      <c r="D105">
        <v>522</v>
      </c>
      <c r="E105">
        <v>0</v>
      </c>
      <c r="F105" t="b">
        <v>0</v>
      </c>
      <c r="G105" t="b">
        <v>1</v>
      </c>
      <c r="H105" t="b">
        <v>1</v>
      </c>
      <c r="I105" t="b">
        <v>1</v>
      </c>
      <c r="J105" t="b">
        <v>0</v>
      </c>
      <c r="K105" t="s">
        <v>164</v>
      </c>
      <c r="L105" t="str">
        <f t="shared" si="51"/>
        <v>DB10</v>
      </c>
      <c r="M105" t="str">
        <f t="shared" ref="M105:M136" si="82">"P_"&amp;B104&amp;"_"</f>
        <v>P_G22_</v>
      </c>
      <c r="N105" t="s">
        <v>77</v>
      </c>
      <c r="O105" s="40">
        <f>IF(E105="","-",COUNTIF($O$10:O104,"&lt;&gt;-")+1-1)</f>
        <v>72</v>
      </c>
      <c r="P105" s="4" t="str">
        <f>IF(E105="","",$M105&amp;B105&amp;","&amp;$L105&amp;"."&amp;VLOOKUP(C105,LookupTable!$A$10:$G$24,2,0)&amp;IF(AND(C105="Bool",MOD(10*D105,10)=0),D105&amp;".0",D105)&amp;IF(C105="String",".256","")&amp;","&amp;VLOOKUP(C105,LookupTable!$A$10:$G$24,3,0)&amp;",1,R/W,100,,,,,,,,,,,")</f>
        <v>P_G22_Time_Working,DB10.DBD522,Float,1,R/W,100,,,,,,,,,,,</v>
      </c>
      <c r="Q105" s="13" t="str">
        <f t="shared" si="71"/>
        <v>tagIDs[72] = "Channel1.Device1.P_G22_Time_Working";</v>
      </c>
    </row>
    <row r="106" spans="2:17" ht="15.75">
      <c r="B106" t="s">
        <v>165</v>
      </c>
      <c r="C106" t="s">
        <v>15</v>
      </c>
      <c r="D106">
        <v>526</v>
      </c>
      <c r="E106">
        <v>0</v>
      </c>
      <c r="F106" t="b">
        <v>0</v>
      </c>
      <c r="G106" t="b">
        <v>1</v>
      </c>
      <c r="H106" t="b">
        <v>1</v>
      </c>
      <c r="I106" t="b">
        <v>1</v>
      </c>
      <c r="J106" t="b">
        <v>0</v>
      </c>
      <c r="K106" t="s">
        <v>166</v>
      </c>
      <c r="L106" t="str">
        <f t="shared" si="51"/>
        <v>DB10</v>
      </c>
      <c r="M106" t="str">
        <f t="shared" ref="M106" si="83">"P_"&amp;B104&amp;"_"</f>
        <v>P_G22_</v>
      </c>
      <c r="N106" t="s">
        <v>77</v>
      </c>
      <c r="O106" s="40">
        <f>IF(E106="","-",COUNTIF($O$10:O105,"&lt;&gt;-")+1-1)</f>
        <v>73</v>
      </c>
      <c r="P106" s="4" t="str">
        <f>IF(E106="","",$M106&amp;B106&amp;","&amp;$L106&amp;"."&amp;VLOOKUP(C106,LookupTable!$A$10:$G$24,2,0)&amp;IF(AND(C106="Bool",MOD(10*D106,10)=0),D106&amp;".0",D106)&amp;IF(C106="String",".256","")&amp;","&amp;VLOOKUP(C106,LookupTable!$A$10:$G$24,3,0)&amp;",1,R/W,100,,,,,,,,,,,")</f>
        <v>P_G22_Time_Standby,DB10.DBD526,Float,1,R/W,100,,,,,,,,,,,</v>
      </c>
      <c r="Q106" s="13" t="str">
        <f t="shared" si="71"/>
        <v>tagIDs[73] = "Channel1.Device1.P_G22_Time_Standby";</v>
      </c>
    </row>
    <row r="107" spans="2:17" ht="15.75">
      <c r="B107" t="s">
        <v>167</v>
      </c>
      <c r="C107" t="s">
        <v>15</v>
      </c>
      <c r="D107">
        <v>530</v>
      </c>
      <c r="E107">
        <v>0</v>
      </c>
      <c r="F107" t="b">
        <v>0</v>
      </c>
      <c r="G107" t="b">
        <v>1</v>
      </c>
      <c r="H107" t="b">
        <v>1</v>
      </c>
      <c r="I107" t="b">
        <v>1</v>
      </c>
      <c r="J107" t="b">
        <v>0</v>
      </c>
      <c r="K107" t="s">
        <v>168</v>
      </c>
      <c r="L107" t="str">
        <f t="shared" si="51"/>
        <v>DB10</v>
      </c>
      <c r="M107" t="str">
        <f t="shared" ref="M107" si="84">"P_"&amp;B104&amp;"_"</f>
        <v>P_G22_</v>
      </c>
      <c r="N107" t="s">
        <v>77</v>
      </c>
      <c r="O107" s="40">
        <f>IF(E107="","-",COUNTIF($O$10:O106,"&lt;&gt;-")+1-1)</f>
        <v>74</v>
      </c>
      <c r="P107" s="4" t="str">
        <f>IF(E107="","",$M107&amp;B107&amp;","&amp;$L107&amp;"."&amp;VLOOKUP(C107,LookupTable!$A$10:$G$24,2,0)&amp;IF(AND(C107="Bool",MOD(10*D107,10)=0),D107&amp;".0",D107)&amp;IF(C107="String",".256","")&amp;","&amp;VLOOKUP(C107,LookupTable!$A$10:$G$24,3,0)&amp;",1,R/W,100,,,,,,,,,,,")</f>
        <v>P_G22_TIme_Maintenance,DB10.DBD530,Float,1,R/W,100,,,,,,,,,,,</v>
      </c>
      <c r="Q107" s="13" t="str">
        <f t="shared" si="71"/>
        <v>tagIDs[74] = "Channel1.Device1.P_G22_TIme_Maintenance";</v>
      </c>
    </row>
    <row r="108" spans="2:17" ht="15.75">
      <c r="B108" t="s">
        <v>120</v>
      </c>
      <c r="C108" t="s">
        <v>97</v>
      </c>
      <c r="D108">
        <v>534</v>
      </c>
      <c r="F108" t="b">
        <v>0</v>
      </c>
      <c r="G108" t="b">
        <v>1</v>
      </c>
      <c r="H108" t="b">
        <v>1</v>
      </c>
      <c r="I108" t="b">
        <v>1</v>
      </c>
      <c r="J108" t="b">
        <v>1</v>
      </c>
      <c r="L108" t="str">
        <f t="shared" si="51"/>
        <v>DB10</v>
      </c>
      <c r="M108" t="str">
        <f t="shared" ref="M108:M139" si="85">"P_"&amp;B108&amp;"_"</f>
        <v>P_G23_</v>
      </c>
      <c r="N108" t="s">
        <v>77</v>
      </c>
      <c r="O108" s="40" t="str">
        <f>IF(E108="","-",COUNTIF($O$10:O107,"&lt;&gt;-")+1-1)</f>
        <v>-</v>
      </c>
      <c r="P108" s="4" t="str">
        <f>IF(E108="","",$M108&amp;B108&amp;","&amp;$L108&amp;"."&amp;VLOOKUP(C108,LookupTable!$A$10:$G$24,2,0)&amp;IF(AND(C108="Bool",MOD(10*D108,10)=0),D108&amp;".0",D108)&amp;IF(C108="String",".256","")&amp;","&amp;VLOOKUP(C108,LookupTable!$A$10:$G$24,3,0)&amp;",1,R/W,100,,,,,,,,,,,")</f>
        <v/>
      </c>
      <c r="Q108" s="13" t="str">
        <f t="shared" si="71"/>
        <v>//G23</v>
      </c>
    </row>
    <row r="109" spans="2:17" ht="15.75">
      <c r="B109" t="s">
        <v>163</v>
      </c>
      <c r="C109" t="s">
        <v>15</v>
      </c>
      <c r="D109">
        <v>534</v>
      </c>
      <c r="E109">
        <v>0</v>
      </c>
      <c r="F109" t="b">
        <v>0</v>
      </c>
      <c r="G109" t="b">
        <v>1</v>
      </c>
      <c r="H109" t="b">
        <v>1</v>
      </c>
      <c r="I109" t="b">
        <v>1</v>
      </c>
      <c r="J109" t="b">
        <v>0</v>
      </c>
      <c r="K109" t="s">
        <v>164</v>
      </c>
      <c r="L109" t="str">
        <f t="shared" si="51"/>
        <v>DB10</v>
      </c>
      <c r="M109" t="str">
        <f t="shared" ref="M109:M140" si="86">"P_"&amp;B108&amp;"_"</f>
        <v>P_G23_</v>
      </c>
      <c r="N109" t="s">
        <v>77</v>
      </c>
      <c r="O109" s="40">
        <f>IF(E109="","-",COUNTIF($O$10:O108,"&lt;&gt;-")+1-1)</f>
        <v>75</v>
      </c>
      <c r="P109" s="4" t="str">
        <f>IF(E109="","",$M109&amp;B109&amp;","&amp;$L109&amp;"."&amp;VLOOKUP(C109,LookupTable!$A$10:$G$24,2,0)&amp;IF(AND(C109="Bool",MOD(10*D109,10)=0),D109&amp;".0",D109)&amp;IF(C109="String",".256","")&amp;","&amp;VLOOKUP(C109,LookupTable!$A$10:$G$24,3,0)&amp;",1,R/W,100,,,,,,,,,,,")</f>
        <v>P_G23_Time_Working,DB10.DBD534,Float,1,R/W,100,,,,,,,,,,,</v>
      </c>
      <c r="Q109" s="13" t="str">
        <f t="shared" si="71"/>
        <v>tagIDs[75] = "Channel1.Device1.P_G23_Time_Working";</v>
      </c>
    </row>
    <row r="110" spans="2:17" ht="15.75">
      <c r="B110" t="s">
        <v>165</v>
      </c>
      <c r="C110" t="s">
        <v>15</v>
      </c>
      <c r="D110">
        <v>538</v>
      </c>
      <c r="E110">
        <v>0</v>
      </c>
      <c r="F110" t="b">
        <v>0</v>
      </c>
      <c r="G110" t="b">
        <v>1</v>
      </c>
      <c r="H110" t="b">
        <v>1</v>
      </c>
      <c r="I110" t="b">
        <v>1</v>
      </c>
      <c r="J110" t="b">
        <v>0</v>
      </c>
      <c r="K110" t="s">
        <v>166</v>
      </c>
      <c r="L110" t="str">
        <f t="shared" si="51"/>
        <v>DB10</v>
      </c>
      <c r="M110" t="str">
        <f t="shared" ref="M110" si="87">"P_"&amp;B108&amp;"_"</f>
        <v>P_G23_</v>
      </c>
      <c r="N110" t="s">
        <v>77</v>
      </c>
      <c r="O110" s="40">
        <f>IF(E110="","-",COUNTIF($O$10:O109,"&lt;&gt;-")+1-1)</f>
        <v>76</v>
      </c>
      <c r="P110" s="4" t="str">
        <f>IF(E110="","",$M110&amp;B110&amp;","&amp;$L110&amp;"."&amp;VLOOKUP(C110,LookupTable!$A$10:$G$24,2,0)&amp;IF(AND(C110="Bool",MOD(10*D110,10)=0),D110&amp;".0",D110)&amp;IF(C110="String",".256","")&amp;","&amp;VLOOKUP(C110,LookupTable!$A$10:$G$24,3,0)&amp;",1,R/W,100,,,,,,,,,,,")</f>
        <v>P_G23_Time_Standby,DB10.DBD538,Float,1,R/W,100,,,,,,,,,,,</v>
      </c>
      <c r="Q110" s="13" t="str">
        <f t="shared" si="71"/>
        <v>tagIDs[76] = "Channel1.Device1.P_G23_Time_Standby";</v>
      </c>
    </row>
    <row r="111" spans="2:17" ht="15.75">
      <c r="B111" t="s">
        <v>167</v>
      </c>
      <c r="C111" t="s">
        <v>15</v>
      </c>
      <c r="D111">
        <v>542</v>
      </c>
      <c r="E111">
        <v>0</v>
      </c>
      <c r="F111" t="b">
        <v>0</v>
      </c>
      <c r="G111" t="b">
        <v>1</v>
      </c>
      <c r="H111" t="b">
        <v>1</v>
      </c>
      <c r="I111" t="b">
        <v>1</v>
      </c>
      <c r="J111" t="b">
        <v>0</v>
      </c>
      <c r="K111" t="s">
        <v>168</v>
      </c>
      <c r="L111" t="str">
        <f t="shared" si="51"/>
        <v>DB10</v>
      </c>
      <c r="M111" t="str">
        <f t="shared" ref="M111" si="88">"P_"&amp;B108&amp;"_"</f>
        <v>P_G23_</v>
      </c>
      <c r="N111" t="s">
        <v>77</v>
      </c>
      <c r="O111" s="40">
        <f>IF(E111="","-",COUNTIF($O$10:O110,"&lt;&gt;-")+1-1)</f>
        <v>77</v>
      </c>
      <c r="P111" s="4" t="str">
        <f>IF(E111="","",$M111&amp;B111&amp;","&amp;$L111&amp;"."&amp;VLOOKUP(C111,LookupTable!$A$10:$G$24,2,0)&amp;IF(AND(C111="Bool",MOD(10*D111,10)=0),D111&amp;".0",D111)&amp;IF(C111="String",".256","")&amp;","&amp;VLOOKUP(C111,LookupTable!$A$10:$G$24,3,0)&amp;",1,R/W,100,,,,,,,,,,,")</f>
        <v>P_G23_TIme_Maintenance,DB10.DBD542,Float,1,R/W,100,,,,,,,,,,,</v>
      </c>
      <c r="Q111" s="13" t="str">
        <f t="shared" si="71"/>
        <v>tagIDs[77] = "Channel1.Device1.P_G23_TIme_Maintenance";</v>
      </c>
    </row>
    <row r="112" spans="2:17" ht="15.75">
      <c r="B112" t="s">
        <v>121</v>
      </c>
      <c r="C112" t="s">
        <v>97</v>
      </c>
      <c r="D112">
        <v>546</v>
      </c>
      <c r="F112" t="b">
        <v>0</v>
      </c>
      <c r="G112" t="b">
        <v>1</v>
      </c>
      <c r="H112" t="b">
        <v>1</v>
      </c>
      <c r="I112" t="b">
        <v>1</v>
      </c>
      <c r="J112" t="b">
        <v>1</v>
      </c>
      <c r="L112" t="str">
        <f t="shared" si="51"/>
        <v>DB10</v>
      </c>
      <c r="M112" t="str">
        <f t="shared" ref="M112:M143" si="89">"P_"&amp;B112&amp;"_"</f>
        <v>P_G24_</v>
      </c>
      <c r="N112" t="s">
        <v>77</v>
      </c>
      <c r="O112" s="40" t="str">
        <f>IF(E112="","-",COUNTIF($O$10:O111,"&lt;&gt;-")+1-1)</f>
        <v>-</v>
      </c>
      <c r="P112" s="4" t="str">
        <f>IF(E112="","",$M112&amp;B112&amp;","&amp;$L112&amp;"."&amp;VLOOKUP(C112,LookupTable!$A$10:$G$24,2,0)&amp;IF(AND(C112="Bool",MOD(10*D112,10)=0),D112&amp;".0",D112)&amp;IF(C112="String",".256","")&amp;","&amp;VLOOKUP(C112,LookupTable!$A$10:$G$24,3,0)&amp;",1,R/W,100,,,,,,,,,,,")</f>
        <v/>
      </c>
      <c r="Q112" s="13" t="str">
        <f t="shared" si="71"/>
        <v>//G24</v>
      </c>
    </row>
    <row r="113" spans="2:17" ht="15.75">
      <c r="B113" t="s">
        <v>163</v>
      </c>
      <c r="C113" t="s">
        <v>15</v>
      </c>
      <c r="D113">
        <v>546</v>
      </c>
      <c r="E113">
        <v>0</v>
      </c>
      <c r="F113" t="b">
        <v>0</v>
      </c>
      <c r="G113" t="b">
        <v>1</v>
      </c>
      <c r="H113" t="b">
        <v>1</v>
      </c>
      <c r="I113" t="b">
        <v>1</v>
      </c>
      <c r="J113" t="b">
        <v>0</v>
      </c>
      <c r="K113" t="s">
        <v>164</v>
      </c>
      <c r="L113" t="str">
        <f t="shared" si="51"/>
        <v>DB10</v>
      </c>
      <c r="M113" t="str">
        <f t="shared" ref="M113:M144" si="90">"P_"&amp;B112&amp;"_"</f>
        <v>P_G24_</v>
      </c>
      <c r="N113" t="s">
        <v>77</v>
      </c>
      <c r="O113" s="40">
        <f>IF(E113="","-",COUNTIF($O$10:O112,"&lt;&gt;-")+1-1)</f>
        <v>78</v>
      </c>
      <c r="P113" s="4" t="str">
        <f>IF(E113="","",$M113&amp;B113&amp;","&amp;$L113&amp;"."&amp;VLOOKUP(C113,LookupTable!$A$10:$G$24,2,0)&amp;IF(AND(C113="Bool",MOD(10*D113,10)=0),D113&amp;".0",D113)&amp;IF(C113="String",".256","")&amp;","&amp;VLOOKUP(C113,LookupTable!$A$10:$G$24,3,0)&amp;",1,R/W,100,,,,,,,,,,,")</f>
        <v>P_G24_Time_Working,DB10.DBD546,Float,1,R/W,100,,,,,,,,,,,</v>
      </c>
      <c r="Q113" s="13" t="str">
        <f t="shared" si="71"/>
        <v>tagIDs[78] = "Channel1.Device1.P_G24_Time_Working";</v>
      </c>
    </row>
    <row r="114" spans="2:17" ht="15.75">
      <c r="B114" t="s">
        <v>165</v>
      </c>
      <c r="C114" t="s">
        <v>15</v>
      </c>
      <c r="D114">
        <v>550</v>
      </c>
      <c r="E114">
        <v>0</v>
      </c>
      <c r="F114" t="b">
        <v>0</v>
      </c>
      <c r="G114" t="b">
        <v>1</v>
      </c>
      <c r="H114" t="b">
        <v>1</v>
      </c>
      <c r="I114" t="b">
        <v>1</v>
      </c>
      <c r="J114" t="b">
        <v>0</v>
      </c>
      <c r="K114" t="s">
        <v>166</v>
      </c>
      <c r="L114" t="str">
        <f t="shared" si="51"/>
        <v>DB10</v>
      </c>
      <c r="M114" t="str">
        <f t="shared" ref="M114" si="91">"P_"&amp;B112&amp;"_"</f>
        <v>P_G24_</v>
      </c>
      <c r="N114" t="s">
        <v>77</v>
      </c>
      <c r="O114" s="40">
        <f>IF(E114="","-",COUNTIF($O$10:O113,"&lt;&gt;-")+1-1)</f>
        <v>79</v>
      </c>
      <c r="P114" s="4" t="str">
        <f>IF(E114="","",$M114&amp;B114&amp;","&amp;$L114&amp;"."&amp;VLOOKUP(C114,LookupTable!$A$10:$G$24,2,0)&amp;IF(AND(C114="Bool",MOD(10*D114,10)=0),D114&amp;".0",D114)&amp;IF(C114="String",".256","")&amp;","&amp;VLOOKUP(C114,LookupTable!$A$10:$G$24,3,0)&amp;",1,R/W,100,,,,,,,,,,,")</f>
        <v>P_G24_Time_Standby,DB10.DBD550,Float,1,R/W,100,,,,,,,,,,,</v>
      </c>
      <c r="Q114" s="13" t="str">
        <f t="shared" si="71"/>
        <v>tagIDs[79] = "Channel1.Device1.P_G24_Time_Standby";</v>
      </c>
    </row>
    <row r="115" spans="2:17" ht="15.75">
      <c r="B115" t="s">
        <v>167</v>
      </c>
      <c r="C115" t="s">
        <v>15</v>
      </c>
      <c r="D115">
        <v>554</v>
      </c>
      <c r="E115">
        <v>0</v>
      </c>
      <c r="F115" t="b">
        <v>0</v>
      </c>
      <c r="G115" t="b">
        <v>1</v>
      </c>
      <c r="H115" t="b">
        <v>1</v>
      </c>
      <c r="I115" t="b">
        <v>1</v>
      </c>
      <c r="J115" t="b">
        <v>0</v>
      </c>
      <c r="K115" t="s">
        <v>168</v>
      </c>
      <c r="L115" t="str">
        <f t="shared" si="51"/>
        <v>DB10</v>
      </c>
      <c r="M115" t="str">
        <f t="shared" ref="M115" si="92">"P_"&amp;B112&amp;"_"</f>
        <v>P_G24_</v>
      </c>
      <c r="N115" t="s">
        <v>77</v>
      </c>
      <c r="O115" s="40">
        <f>IF(E115="","-",COUNTIF($O$10:O114,"&lt;&gt;-")+1-1)</f>
        <v>80</v>
      </c>
      <c r="P115" s="4" t="str">
        <f>IF(E115="","",$M115&amp;B115&amp;","&amp;$L115&amp;"."&amp;VLOOKUP(C115,LookupTable!$A$10:$G$24,2,0)&amp;IF(AND(C115="Bool",MOD(10*D115,10)=0),D115&amp;".0",D115)&amp;IF(C115="String",".256","")&amp;","&amp;VLOOKUP(C115,LookupTable!$A$10:$G$24,3,0)&amp;",1,R/W,100,,,,,,,,,,,")</f>
        <v>P_G24_TIme_Maintenance,DB10.DBD554,Float,1,R/W,100,,,,,,,,,,,</v>
      </c>
      <c r="Q115" s="13" t="str">
        <f t="shared" si="71"/>
        <v>tagIDs[80] = "Channel1.Device1.P_G24_TIme_Maintenance";</v>
      </c>
    </row>
    <row r="116" spans="2:17" ht="15.75">
      <c r="B116" t="s">
        <v>122</v>
      </c>
      <c r="C116" t="s">
        <v>97</v>
      </c>
      <c r="D116">
        <v>558</v>
      </c>
      <c r="F116" t="b">
        <v>0</v>
      </c>
      <c r="G116" t="b">
        <v>1</v>
      </c>
      <c r="H116" t="b">
        <v>1</v>
      </c>
      <c r="I116" t="b">
        <v>1</v>
      </c>
      <c r="J116" t="b">
        <v>1</v>
      </c>
      <c r="L116" t="str">
        <f t="shared" si="51"/>
        <v>DB10</v>
      </c>
      <c r="M116" t="str">
        <f t="shared" ref="M116:M147" si="93">"P_"&amp;B116&amp;"_"</f>
        <v>P_G25_</v>
      </c>
      <c r="N116" t="s">
        <v>77</v>
      </c>
      <c r="O116" s="40" t="str">
        <f>IF(E116="","-",COUNTIF($O$10:O115,"&lt;&gt;-")+1-1)</f>
        <v>-</v>
      </c>
      <c r="P116" s="4" t="str">
        <f>IF(E116="","",$M116&amp;B116&amp;","&amp;$L116&amp;"."&amp;VLOOKUP(C116,LookupTable!$A$10:$G$24,2,0)&amp;IF(AND(C116="Bool",MOD(10*D116,10)=0),D116&amp;".0",D116)&amp;IF(C116="String",".256","")&amp;","&amp;VLOOKUP(C116,LookupTable!$A$10:$G$24,3,0)&amp;",1,R/W,100,,,,,,,,,,,")</f>
        <v/>
      </c>
      <c r="Q116" s="13" t="str">
        <f t="shared" si="71"/>
        <v>//G25</v>
      </c>
    </row>
    <row r="117" spans="2:17" ht="15.75">
      <c r="B117" t="s">
        <v>163</v>
      </c>
      <c r="C117" t="s">
        <v>15</v>
      </c>
      <c r="D117">
        <v>558</v>
      </c>
      <c r="E117">
        <v>0</v>
      </c>
      <c r="F117" t="b">
        <v>0</v>
      </c>
      <c r="G117" t="b">
        <v>1</v>
      </c>
      <c r="H117" t="b">
        <v>1</v>
      </c>
      <c r="I117" t="b">
        <v>1</v>
      </c>
      <c r="J117" t="b">
        <v>0</v>
      </c>
      <c r="K117" t="s">
        <v>164</v>
      </c>
      <c r="L117" t="str">
        <f t="shared" si="51"/>
        <v>DB10</v>
      </c>
      <c r="M117" t="str">
        <f t="shared" ref="M117:M148" si="94">"P_"&amp;B116&amp;"_"</f>
        <v>P_G25_</v>
      </c>
      <c r="N117" t="s">
        <v>77</v>
      </c>
      <c r="O117" s="40">
        <f>IF(E117="","-",COUNTIF($O$10:O116,"&lt;&gt;-")+1-1)</f>
        <v>81</v>
      </c>
      <c r="P117" s="4" t="str">
        <f>IF(E117="","",$M117&amp;B117&amp;","&amp;$L117&amp;"."&amp;VLOOKUP(C117,LookupTable!$A$10:$G$24,2,0)&amp;IF(AND(C117="Bool",MOD(10*D117,10)=0),D117&amp;".0",D117)&amp;IF(C117="String",".256","")&amp;","&amp;VLOOKUP(C117,LookupTable!$A$10:$G$24,3,0)&amp;",1,R/W,100,,,,,,,,,,,")</f>
        <v>P_G25_Time_Working,DB10.DBD558,Float,1,R/W,100,,,,,,,,,,,</v>
      </c>
      <c r="Q117" s="13" t="str">
        <f t="shared" si="71"/>
        <v>tagIDs[81] = "Channel1.Device1.P_G25_Time_Working";</v>
      </c>
    </row>
    <row r="118" spans="2:17" ht="15.75">
      <c r="B118" t="s">
        <v>165</v>
      </c>
      <c r="C118" t="s">
        <v>15</v>
      </c>
      <c r="D118">
        <v>562</v>
      </c>
      <c r="E118">
        <v>0</v>
      </c>
      <c r="F118" t="b">
        <v>0</v>
      </c>
      <c r="G118" t="b">
        <v>1</v>
      </c>
      <c r="H118" t="b">
        <v>1</v>
      </c>
      <c r="I118" t="b">
        <v>1</v>
      </c>
      <c r="J118" t="b">
        <v>0</v>
      </c>
      <c r="K118" t="s">
        <v>166</v>
      </c>
      <c r="L118" t="str">
        <f t="shared" si="51"/>
        <v>DB10</v>
      </c>
      <c r="M118" t="str">
        <f t="shared" ref="M118" si="95">"P_"&amp;B116&amp;"_"</f>
        <v>P_G25_</v>
      </c>
      <c r="N118" t="s">
        <v>77</v>
      </c>
      <c r="O118" s="40">
        <f>IF(E118="","-",COUNTIF($O$10:O117,"&lt;&gt;-")+1-1)</f>
        <v>82</v>
      </c>
      <c r="P118" s="4" t="str">
        <f>IF(E118="","",$M118&amp;B118&amp;","&amp;$L118&amp;"."&amp;VLOOKUP(C118,LookupTable!$A$10:$G$24,2,0)&amp;IF(AND(C118="Bool",MOD(10*D118,10)=0),D118&amp;".0",D118)&amp;IF(C118="String",".256","")&amp;","&amp;VLOOKUP(C118,LookupTable!$A$10:$G$24,3,0)&amp;",1,R/W,100,,,,,,,,,,,")</f>
        <v>P_G25_Time_Standby,DB10.DBD562,Float,1,R/W,100,,,,,,,,,,,</v>
      </c>
      <c r="Q118" s="13" t="str">
        <f t="shared" si="71"/>
        <v>tagIDs[82] = "Channel1.Device1.P_G25_Time_Standby";</v>
      </c>
    </row>
    <row r="119" spans="2:17" ht="15.75">
      <c r="B119" t="s">
        <v>167</v>
      </c>
      <c r="C119" t="s">
        <v>15</v>
      </c>
      <c r="D119">
        <v>566</v>
      </c>
      <c r="E119">
        <v>0</v>
      </c>
      <c r="F119" t="b">
        <v>0</v>
      </c>
      <c r="G119" t="b">
        <v>1</v>
      </c>
      <c r="H119" t="b">
        <v>1</v>
      </c>
      <c r="I119" t="b">
        <v>1</v>
      </c>
      <c r="J119" t="b">
        <v>0</v>
      </c>
      <c r="K119" t="s">
        <v>168</v>
      </c>
      <c r="L119" t="str">
        <f t="shared" si="51"/>
        <v>DB10</v>
      </c>
      <c r="M119" t="str">
        <f t="shared" ref="M119" si="96">"P_"&amp;B116&amp;"_"</f>
        <v>P_G25_</v>
      </c>
      <c r="N119" t="s">
        <v>77</v>
      </c>
      <c r="O119" s="40">
        <f>IF(E119="","-",COUNTIF($O$10:O118,"&lt;&gt;-")+1-1)</f>
        <v>83</v>
      </c>
      <c r="P119" s="4" t="str">
        <f>IF(E119="","",$M119&amp;B119&amp;","&amp;$L119&amp;"."&amp;VLOOKUP(C119,LookupTable!$A$10:$G$24,2,0)&amp;IF(AND(C119="Bool",MOD(10*D119,10)=0),D119&amp;".0",D119)&amp;IF(C119="String",".256","")&amp;","&amp;VLOOKUP(C119,LookupTable!$A$10:$G$24,3,0)&amp;",1,R/W,100,,,,,,,,,,,")</f>
        <v>P_G25_TIme_Maintenance,DB10.DBD566,Float,1,R/W,100,,,,,,,,,,,</v>
      </c>
      <c r="Q119" s="13" t="str">
        <f t="shared" si="71"/>
        <v>tagIDs[83] = "Channel1.Device1.P_G25_TIme_Maintenance";</v>
      </c>
    </row>
    <row r="120" spans="2:17" ht="15.75">
      <c r="B120" t="s">
        <v>123</v>
      </c>
      <c r="C120" t="s">
        <v>97</v>
      </c>
      <c r="D120">
        <v>570</v>
      </c>
      <c r="F120" t="b">
        <v>0</v>
      </c>
      <c r="G120" t="b">
        <v>1</v>
      </c>
      <c r="H120" t="b">
        <v>1</v>
      </c>
      <c r="I120" t="b">
        <v>1</v>
      </c>
      <c r="J120" t="b">
        <v>1</v>
      </c>
      <c r="L120" t="str">
        <f t="shared" si="51"/>
        <v>DB10</v>
      </c>
      <c r="M120" t="str">
        <f t="shared" ref="M120:M151" si="97">"P_"&amp;B120&amp;"_"</f>
        <v>P_G26_</v>
      </c>
      <c r="N120" t="s">
        <v>77</v>
      </c>
      <c r="O120" s="40" t="str">
        <f>IF(E120="","-",COUNTIF($O$10:O119,"&lt;&gt;-")+1-1)</f>
        <v>-</v>
      </c>
      <c r="P120" s="4" t="str">
        <f>IF(E120="","",$M120&amp;B120&amp;","&amp;$L120&amp;"."&amp;VLOOKUP(C120,LookupTable!$A$10:$G$24,2,0)&amp;IF(AND(C120="Bool",MOD(10*D120,10)=0),D120&amp;".0",D120)&amp;IF(C120="String",".256","")&amp;","&amp;VLOOKUP(C120,LookupTable!$A$10:$G$24,3,0)&amp;",1,R/W,100,,,,,,,,,,,")</f>
        <v/>
      </c>
      <c r="Q120" s="13" t="str">
        <f t="shared" si="71"/>
        <v>//G26</v>
      </c>
    </row>
    <row r="121" spans="2:17" ht="15.75">
      <c r="B121" t="s">
        <v>163</v>
      </c>
      <c r="C121" t="s">
        <v>15</v>
      </c>
      <c r="D121">
        <v>570</v>
      </c>
      <c r="E121">
        <v>0</v>
      </c>
      <c r="F121" t="b">
        <v>0</v>
      </c>
      <c r="G121" t="b">
        <v>1</v>
      </c>
      <c r="H121" t="b">
        <v>1</v>
      </c>
      <c r="I121" t="b">
        <v>1</v>
      </c>
      <c r="J121" t="b">
        <v>0</v>
      </c>
      <c r="K121" t="s">
        <v>164</v>
      </c>
      <c r="L121" t="str">
        <f t="shared" si="51"/>
        <v>DB10</v>
      </c>
      <c r="M121" t="str">
        <f t="shared" ref="M121:M152" si="98">"P_"&amp;B120&amp;"_"</f>
        <v>P_G26_</v>
      </c>
      <c r="N121" t="s">
        <v>77</v>
      </c>
      <c r="O121" s="40">
        <f>IF(E121="","-",COUNTIF($O$10:O120,"&lt;&gt;-")+1-1)</f>
        <v>84</v>
      </c>
      <c r="P121" s="4" t="str">
        <f>IF(E121="","",$M121&amp;B121&amp;","&amp;$L121&amp;"."&amp;VLOOKUP(C121,LookupTable!$A$10:$G$24,2,0)&amp;IF(AND(C121="Bool",MOD(10*D121,10)=0),D121&amp;".0",D121)&amp;IF(C121="String",".256","")&amp;","&amp;VLOOKUP(C121,LookupTable!$A$10:$G$24,3,0)&amp;",1,R/W,100,,,,,,,,,,,")</f>
        <v>P_G26_Time_Working,DB10.DBD570,Float,1,R/W,100,,,,,,,,,,,</v>
      </c>
      <c r="Q121" s="13" t="str">
        <f t="shared" si="71"/>
        <v>tagIDs[84] = "Channel1.Device1.P_G26_Time_Working";</v>
      </c>
    </row>
    <row r="122" spans="2:17" ht="15.75">
      <c r="B122" t="s">
        <v>165</v>
      </c>
      <c r="C122" t="s">
        <v>15</v>
      </c>
      <c r="D122">
        <v>574</v>
      </c>
      <c r="E122">
        <v>0</v>
      </c>
      <c r="F122" t="b">
        <v>0</v>
      </c>
      <c r="G122" t="b">
        <v>1</v>
      </c>
      <c r="H122" t="b">
        <v>1</v>
      </c>
      <c r="I122" t="b">
        <v>1</v>
      </c>
      <c r="J122" t="b">
        <v>0</v>
      </c>
      <c r="K122" t="s">
        <v>166</v>
      </c>
      <c r="L122" t="str">
        <f t="shared" si="51"/>
        <v>DB10</v>
      </c>
      <c r="M122" t="str">
        <f t="shared" ref="M122" si="99">"P_"&amp;B120&amp;"_"</f>
        <v>P_G26_</v>
      </c>
      <c r="N122" t="s">
        <v>77</v>
      </c>
      <c r="O122" s="40">
        <f>IF(E122="","-",COUNTIF($O$10:O121,"&lt;&gt;-")+1-1)</f>
        <v>85</v>
      </c>
      <c r="P122" s="4" t="str">
        <f>IF(E122="","",$M122&amp;B122&amp;","&amp;$L122&amp;"."&amp;VLOOKUP(C122,LookupTable!$A$10:$G$24,2,0)&amp;IF(AND(C122="Bool",MOD(10*D122,10)=0),D122&amp;".0",D122)&amp;IF(C122="String",".256","")&amp;","&amp;VLOOKUP(C122,LookupTable!$A$10:$G$24,3,0)&amp;",1,R/W,100,,,,,,,,,,,")</f>
        <v>P_G26_Time_Standby,DB10.DBD574,Float,1,R/W,100,,,,,,,,,,,</v>
      </c>
      <c r="Q122" s="13" t="str">
        <f t="shared" si="71"/>
        <v>tagIDs[85] = "Channel1.Device1.P_G26_Time_Standby";</v>
      </c>
    </row>
    <row r="123" spans="2:17" ht="15.75">
      <c r="B123" t="s">
        <v>167</v>
      </c>
      <c r="C123" t="s">
        <v>15</v>
      </c>
      <c r="D123">
        <v>578</v>
      </c>
      <c r="E123">
        <v>0</v>
      </c>
      <c r="F123" t="b">
        <v>0</v>
      </c>
      <c r="G123" t="b">
        <v>1</v>
      </c>
      <c r="H123" t="b">
        <v>1</v>
      </c>
      <c r="I123" t="b">
        <v>1</v>
      </c>
      <c r="J123" t="b">
        <v>0</v>
      </c>
      <c r="K123" t="s">
        <v>168</v>
      </c>
      <c r="L123" t="str">
        <f t="shared" si="51"/>
        <v>DB10</v>
      </c>
      <c r="M123" t="str">
        <f t="shared" ref="M123" si="100">"P_"&amp;B120&amp;"_"</f>
        <v>P_G26_</v>
      </c>
      <c r="N123" t="s">
        <v>77</v>
      </c>
      <c r="O123" s="40">
        <f>IF(E123="","-",COUNTIF($O$10:O122,"&lt;&gt;-")+1-1)</f>
        <v>86</v>
      </c>
      <c r="P123" s="4" t="str">
        <f>IF(E123="","",$M123&amp;B123&amp;","&amp;$L123&amp;"."&amp;VLOOKUP(C123,LookupTable!$A$10:$G$24,2,0)&amp;IF(AND(C123="Bool",MOD(10*D123,10)=0),D123&amp;".0",D123)&amp;IF(C123="String",".256","")&amp;","&amp;VLOOKUP(C123,LookupTable!$A$10:$G$24,3,0)&amp;",1,R/W,100,,,,,,,,,,,")</f>
        <v>P_G26_TIme_Maintenance,DB10.DBD578,Float,1,R/W,100,,,,,,,,,,,</v>
      </c>
      <c r="Q123" s="13" t="str">
        <f t="shared" si="71"/>
        <v>tagIDs[86] = "Channel1.Device1.P_G26_TIme_Maintenance";</v>
      </c>
    </row>
    <row r="124" spans="2:17" ht="15.75">
      <c r="B124" t="s">
        <v>124</v>
      </c>
      <c r="C124" t="s">
        <v>97</v>
      </c>
      <c r="D124">
        <v>582</v>
      </c>
      <c r="F124" t="b">
        <v>0</v>
      </c>
      <c r="G124" t="b">
        <v>1</v>
      </c>
      <c r="H124" t="b">
        <v>1</v>
      </c>
      <c r="I124" t="b">
        <v>1</v>
      </c>
      <c r="J124" t="b">
        <v>1</v>
      </c>
      <c r="L124" t="str">
        <f t="shared" si="51"/>
        <v>DB10</v>
      </c>
      <c r="M124" t="str">
        <f t="shared" ref="M124:M155" si="101">"P_"&amp;B124&amp;"_"</f>
        <v>P_G27_</v>
      </c>
      <c r="N124" t="s">
        <v>77</v>
      </c>
      <c r="O124" s="40" t="str">
        <f>IF(E124="","-",COUNTIF($O$10:O123,"&lt;&gt;-")+1-1)</f>
        <v>-</v>
      </c>
      <c r="P124" s="4" t="str">
        <f>IF(E124="","",$M124&amp;B124&amp;","&amp;$L124&amp;"."&amp;VLOOKUP(C124,LookupTable!$A$10:$G$24,2,0)&amp;IF(AND(C124="Bool",MOD(10*D124,10)=0),D124&amp;".0",D124)&amp;IF(C124="String",".256","")&amp;","&amp;VLOOKUP(C124,LookupTable!$A$10:$G$24,3,0)&amp;",1,R/W,100,,,,,,,,,,,")</f>
        <v/>
      </c>
      <c r="Q124" s="13" t="str">
        <f t="shared" si="71"/>
        <v>//G27</v>
      </c>
    </row>
    <row r="125" spans="2:17" ht="15.75">
      <c r="B125" t="s">
        <v>163</v>
      </c>
      <c r="C125" t="s">
        <v>15</v>
      </c>
      <c r="D125">
        <v>582</v>
      </c>
      <c r="E125">
        <v>0</v>
      </c>
      <c r="F125" t="b">
        <v>0</v>
      </c>
      <c r="G125" t="b">
        <v>1</v>
      </c>
      <c r="H125" t="b">
        <v>1</v>
      </c>
      <c r="I125" t="b">
        <v>1</v>
      </c>
      <c r="J125" t="b">
        <v>0</v>
      </c>
      <c r="K125" t="s">
        <v>164</v>
      </c>
      <c r="L125" t="str">
        <f t="shared" si="51"/>
        <v>DB10</v>
      </c>
      <c r="M125" t="str">
        <f t="shared" ref="M125:M156" si="102">"P_"&amp;B124&amp;"_"</f>
        <v>P_G27_</v>
      </c>
      <c r="N125" t="s">
        <v>77</v>
      </c>
      <c r="O125" s="40">
        <f>IF(E125="","-",COUNTIF($O$10:O124,"&lt;&gt;-")+1-1)</f>
        <v>87</v>
      </c>
      <c r="P125" s="4" t="str">
        <f>IF(E125="","",$M125&amp;B125&amp;","&amp;$L125&amp;"."&amp;VLOOKUP(C125,LookupTable!$A$10:$G$24,2,0)&amp;IF(AND(C125="Bool",MOD(10*D125,10)=0),D125&amp;".0",D125)&amp;IF(C125="String",".256","")&amp;","&amp;VLOOKUP(C125,LookupTable!$A$10:$G$24,3,0)&amp;",1,R/W,100,,,,,,,,,,,")</f>
        <v>P_G27_Time_Working,DB10.DBD582,Float,1,R/W,100,,,,,,,,,,,</v>
      </c>
      <c r="Q125" s="13" t="str">
        <f t="shared" si="71"/>
        <v>tagIDs[87] = "Channel1.Device1.P_G27_Time_Working";</v>
      </c>
    </row>
    <row r="126" spans="2:17" ht="15.75">
      <c r="B126" t="s">
        <v>165</v>
      </c>
      <c r="C126" t="s">
        <v>15</v>
      </c>
      <c r="D126">
        <v>586</v>
      </c>
      <c r="E126">
        <v>0</v>
      </c>
      <c r="F126" t="b">
        <v>0</v>
      </c>
      <c r="G126" t="b">
        <v>1</v>
      </c>
      <c r="H126" t="b">
        <v>1</v>
      </c>
      <c r="I126" t="b">
        <v>1</v>
      </c>
      <c r="J126" t="b">
        <v>0</v>
      </c>
      <c r="K126" t="s">
        <v>166</v>
      </c>
      <c r="L126" t="str">
        <f t="shared" si="51"/>
        <v>DB10</v>
      </c>
      <c r="M126" t="str">
        <f t="shared" ref="M126" si="103">"P_"&amp;B124&amp;"_"</f>
        <v>P_G27_</v>
      </c>
      <c r="N126" t="s">
        <v>77</v>
      </c>
      <c r="O126" s="40">
        <f>IF(E126="","-",COUNTIF($O$10:O125,"&lt;&gt;-")+1-1)</f>
        <v>88</v>
      </c>
      <c r="P126" s="4" t="str">
        <f>IF(E126="","",$M126&amp;B126&amp;","&amp;$L126&amp;"."&amp;VLOOKUP(C126,LookupTable!$A$10:$G$24,2,0)&amp;IF(AND(C126="Bool",MOD(10*D126,10)=0),D126&amp;".0",D126)&amp;IF(C126="String",".256","")&amp;","&amp;VLOOKUP(C126,LookupTable!$A$10:$G$24,3,0)&amp;",1,R/W,100,,,,,,,,,,,")</f>
        <v>P_G27_Time_Standby,DB10.DBD586,Float,1,R/W,100,,,,,,,,,,,</v>
      </c>
      <c r="Q126" s="13" t="str">
        <f t="shared" si="71"/>
        <v>tagIDs[88] = "Channel1.Device1.P_G27_Time_Standby";</v>
      </c>
    </row>
    <row r="127" spans="2:17" ht="15.75">
      <c r="B127" t="s">
        <v>167</v>
      </c>
      <c r="C127" t="s">
        <v>15</v>
      </c>
      <c r="D127">
        <v>590</v>
      </c>
      <c r="E127">
        <v>0</v>
      </c>
      <c r="F127" t="b">
        <v>0</v>
      </c>
      <c r="G127" t="b">
        <v>1</v>
      </c>
      <c r="H127" t="b">
        <v>1</v>
      </c>
      <c r="I127" t="b">
        <v>1</v>
      </c>
      <c r="J127" t="b">
        <v>0</v>
      </c>
      <c r="K127" t="s">
        <v>168</v>
      </c>
      <c r="L127" t="str">
        <f t="shared" si="51"/>
        <v>DB10</v>
      </c>
      <c r="M127" t="str">
        <f t="shared" ref="M127" si="104">"P_"&amp;B124&amp;"_"</f>
        <v>P_G27_</v>
      </c>
      <c r="N127" t="s">
        <v>77</v>
      </c>
      <c r="O127" s="40">
        <f>IF(E127="","-",COUNTIF($O$10:O126,"&lt;&gt;-")+1-1)</f>
        <v>89</v>
      </c>
      <c r="P127" s="4" t="str">
        <f>IF(E127="","",$M127&amp;B127&amp;","&amp;$L127&amp;"."&amp;VLOOKUP(C127,LookupTable!$A$10:$G$24,2,0)&amp;IF(AND(C127="Bool",MOD(10*D127,10)=0),D127&amp;".0",D127)&amp;IF(C127="String",".256","")&amp;","&amp;VLOOKUP(C127,LookupTable!$A$10:$G$24,3,0)&amp;",1,R/W,100,,,,,,,,,,,")</f>
        <v>P_G27_TIme_Maintenance,DB10.DBD590,Float,1,R/W,100,,,,,,,,,,,</v>
      </c>
      <c r="Q127" s="13" t="str">
        <f t="shared" si="71"/>
        <v>tagIDs[89] = "Channel1.Device1.P_G27_TIme_Maintenance";</v>
      </c>
    </row>
    <row r="128" spans="2:17" ht="15.75">
      <c r="B128" t="s">
        <v>125</v>
      </c>
      <c r="C128" t="s">
        <v>97</v>
      </c>
      <c r="D128">
        <v>594</v>
      </c>
      <c r="F128" t="b">
        <v>0</v>
      </c>
      <c r="G128" t="b">
        <v>1</v>
      </c>
      <c r="H128" t="b">
        <v>1</v>
      </c>
      <c r="I128" t="b">
        <v>1</v>
      </c>
      <c r="J128" t="b">
        <v>1</v>
      </c>
      <c r="L128" t="str">
        <f t="shared" si="51"/>
        <v>DB10</v>
      </c>
      <c r="M128" t="str">
        <f t="shared" ref="M128:M159" si="105">"P_"&amp;B128&amp;"_"</f>
        <v>P_G28_</v>
      </c>
      <c r="N128" t="s">
        <v>77</v>
      </c>
      <c r="O128" s="40" t="str">
        <f>IF(E128="","-",COUNTIF($O$10:O127,"&lt;&gt;-")+1-1)</f>
        <v>-</v>
      </c>
      <c r="P128" s="4" t="str">
        <f>IF(E128="","",$M128&amp;B128&amp;","&amp;$L128&amp;"."&amp;VLOOKUP(C128,LookupTable!$A$10:$G$24,2,0)&amp;IF(AND(C128="Bool",MOD(10*D128,10)=0),D128&amp;".0",D128)&amp;IF(C128="String",".256","")&amp;","&amp;VLOOKUP(C128,LookupTable!$A$10:$G$24,3,0)&amp;",1,R/W,100,,,,,,,,,,,")</f>
        <v/>
      </c>
      <c r="Q128" s="13" t="str">
        <f t="shared" si="71"/>
        <v>//G28</v>
      </c>
    </row>
    <row r="129" spans="2:17" ht="15.75">
      <c r="B129" t="s">
        <v>163</v>
      </c>
      <c r="C129" t="s">
        <v>15</v>
      </c>
      <c r="D129">
        <v>594</v>
      </c>
      <c r="E129">
        <v>0</v>
      </c>
      <c r="F129" t="b">
        <v>0</v>
      </c>
      <c r="G129" t="b">
        <v>1</v>
      </c>
      <c r="H129" t="b">
        <v>1</v>
      </c>
      <c r="I129" t="b">
        <v>1</v>
      </c>
      <c r="J129" t="b">
        <v>0</v>
      </c>
      <c r="K129" t="s">
        <v>164</v>
      </c>
      <c r="L129" t="str">
        <f t="shared" si="51"/>
        <v>DB10</v>
      </c>
      <c r="M129" t="str">
        <f t="shared" ref="M129:M160" si="106">"P_"&amp;B128&amp;"_"</f>
        <v>P_G28_</v>
      </c>
      <c r="N129" t="s">
        <v>77</v>
      </c>
      <c r="O129" s="40">
        <f>IF(E129="","-",COUNTIF($O$10:O128,"&lt;&gt;-")+1-1)</f>
        <v>90</v>
      </c>
      <c r="P129" s="4" t="str">
        <f>IF(E129="","",$M129&amp;B129&amp;","&amp;$L129&amp;"."&amp;VLOOKUP(C129,LookupTable!$A$10:$G$24,2,0)&amp;IF(AND(C129="Bool",MOD(10*D129,10)=0),D129&amp;".0",D129)&amp;IF(C129="String",".256","")&amp;","&amp;VLOOKUP(C129,LookupTable!$A$10:$G$24,3,0)&amp;",1,R/W,100,,,,,,,,,,,")</f>
        <v>P_G28_Time_Working,DB10.DBD594,Float,1,R/W,100,,,,,,,,,,,</v>
      </c>
      <c r="Q129" s="13" t="str">
        <f t="shared" si="71"/>
        <v>tagIDs[90] = "Channel1.Device1.P_G28_Time_Working";</v>
      </c>
    </row>
    <row r="130" spans="2:17" ht="15.75">
      <c r="B130" t="s">
        <v>165</v>
      </c>
      <c r="C130" t="s">
        <v>15</v>
      </c>
      <c r="D130">
        <v>598</v>
      </c>
      <c r="E130">
        <v>0</v>
      </c>
      <c r="F130" t="b">
        <v>0</v>
      </c>
      <c r="G130" t="b">
        <v>1</v>
      </c>
      <c r="H130" t="b">
        <v>1</v>
      </c>
      <c r="I130" t="b">
        <v>1</v>
      </c>
      <c r="J130" t="b">
        <v>0</v>
      </c>
      <c r="K130" t="s">
        <v>166</v>
      </c>
      <c r="L130" t="str">
        <f t="shared" si="51"/>
        <v>DB10</v>
      </c>
      <c r="M130" t="str">
        <f t="shared" ref="M130" si="107">"P_"&amp;B128&amp;"_"</f>
        <v>P_G28_</v>
      </c>
      <c r="N130" t="s">
        <v>77</v>
      </c>
      <c r="O130" s="40">
        <f>IF(E130="","-",COUNTIF($O$10:O129,"&lt;&gt;-")+1-1)</f>
        <v>91</v>
      </c>
      <c r="P130" s="4" t="str">
        <f>IF(E130="","",$M130&amp;B130&amp;","&amp;$L130&amp;"."&amp;VLOOKUP(C130,LookupTable!$A$10:$G$24,2,0)&amp;IF(AND(C130="Bool",MOD(10*D130,10)=0),D130&amp;".0",D130)&amp;IF(C130="String",".256","")&amp;","&amp;VLOOKUP(C130,LookupTable!$A$10:$G$24,3,0)&amp;",1,R/W,100,,,,,,,,,,,")</f>
        <v>P_G28_Time_Standby,DB10.DBD598,Float,1,R/W,100,,,,,,,,,,,</v>
      </c>
      <c r="Q130" s="13" t="str">
        <f t="shared" si="71"/>
        <v>tagIDs[91] = "Channel1.Device1.P_G28_Time_Standby";</v>
      </c>
    </row>
    <row r="131" spans="2:17" ht="15.75">
      <c r="B131" t="s">
        <v>167</v>
      </c>
      <c r="C131" t="s">
        <v>15</v>
      </c>
      <c r="D131">
        <v>602</v>
      </c>
      <c r="E131">
        <v>0</v>
      </c>
      <c r="F131" t="b">
        <v>0</v>
      </c>
      <c r="G131" t="b">
        <v>1</v>
      </c>
      <c r="H131" t="b">
        <v>1</v>
      </c>
      <c r="I131" t="b">
        <v>1</v>
      </c>
      <c r="J131" t="b">
        <v>0</v>
      </c>
      <c r="K131" t="s">
        <v>168</v>
      </c>
      <c r="L131" t="str">
        <f t="shared" si="51"/>
        <v>DB10</v>
      </c>
      <c r="M131" t="str">
        <f t="shared" ref="M131" si="108">"P_"&amp;B128&amp;"_"</f>
        <v>P_G28_</v>
      </c>
      <c r="N131" t="s">
        <v>77</v>
      </c>
      <c r="O131" s="40">
        <f>IF(E131="","-",COUNTIF($O$10:O130,"&lt;&gt;-")+1-1)</f>
        <v>92</v>
      </c>
      <c r="P131" s="4" t="str">
        <f>IF(E131="","",$M131&amp;B131&amp;","&amp;$L131&amp;"."&amp;VLOOKUP(C131,LookupTable!$A$10:$G$24,2,0)&amp;IF(AND(C131="Bool",MOD(10*D131,10)=0),D131&amp;".0",D131)&amp;IF(C131="String",".256","")&amp;","&amp;VLOOKUP(C131,LookupTable!$A$10:$G$24,3,0)&amp;",1,R/W,100,,,,,,,,,,,")</f>
        <v>P_G28_TIme_Maintenance,DB10.DBD602,Float,1,R/W,100,,,,,,,,,,,</v>
      </c>
      <c r="Q131" s="13" t="str">
        <f t="shared" si="71"/>
        <v>tagIDs[92] = "Channel1.Device1.P_G28_TIme_Maintenance";</v>
      </c>
    </row>
    <row r="132" spans="2:17" ht="15.75">
      <c r="B132" t="s">
        <v>126</v>
      </c>
      <c r="C132" t="s">
        <v>97</v>
      </c>
      <c r="D132">
        <v>606</v>
      </c>
      <c r="F132" t="b">
        <v>0</v>
      </c>
      <c r="G132" t="b">
        <v>1</v>
      </c>
      <c r="H132" t="b">
        <v>1</v>
      </c>
      <c r="I132" t="b">
        <v>1</v>
      </c>
      <c r="J132" t="b">
        <v>1</v>
      </c>
      <c r="L132" t="str">
        <f t="shared" si="51"/>
        <v>DB10</v>
      </c>
      <c r="M132" t="str">
        <f t="shared" ref="M132:M163" si="109">"P_"&amp;B132&amp;"_"</f>
        <v>P_G29_</v>
      </c>
      <c r="N132" t="s">
        <v>77</v>
      </c>
      <c r="O132" s="40" t="str">
        <f>IF(E132="","-",COUNTIF($O$10:O131,"&lt;&gt;-")+1-1)</f>
        <v>-</v>
      </c>
      <c r="P132" s="4" t="str">
        <f>IF(E132="","",$M132&amp;B132&amp;","&amp;$L132&amp;"."&amp;VLOOKUP(C132,LookupTable!$A$10:$G$24,2,0)&amp;IF(AND(C132="Bool",MOD(10*D132,10)=0),D132&amp;".0",D132)&amp;IF(C132="String",".256","")&amp;","&amp;VLOOKUP(C132,LookupTable!$A$10:$G$24,3,0)&amp;",1,R/W,100,,,,,,,,,,,")</f>
        <v/>
      </c>
      <c r="Q132" s="13" t="str">
        <f t="shared" si="71"/>
        <v>//G29</v>
      </c>
    </row>
    <row r="133" spans="2:17" ht="15.75">
      <c r="B133" t="s">
        <v>163</v>
      </c>
      <c r="C133" t="s">
        <v>15</v>
      </c>
      <c r="D133">
        <v>606</v>
      </c>
      <c r="E133">
        <v>0</v>
      </c>
      <c r="F133" t="b">
        <v>0</v>
      </c>
      <c r="G133" t="b">
        <v>1</v>
      </c>
      <c r="H133" t="b">
        <v>1</v>
      </c>
      <c r="I133" t="b">
        <v>1</v>
      </c>
      <c r="J133" t="b">
        <v>0</v>
      </c>
      <c r="K133" t="s">
        <v>164</v>
      </c>
      <c r="L133" t="str">
        <f t="shared" si="51"/>
        <v>DB10</v>
      </c>
      <c r="M133" t="str">
        <f t="shared" ref="M133:M164" si="110">"P_"&amp;B132&amp;"_"</f>
        <v>P_G29_</v>
      </c>
      <c r="N133" t="s">
        <v>77</v>
      </c>
      <c r="O133" s="40">
        <f>IF(E133="","-",COUNTIF($O$10:O132,"&lt;&gt;-")+1-1)</f>
        <v>93</v>
      </c>
      <c r="P133" s="4" t="str">
        <f>IF(E133="","",$M133&amp;B133&amp;","&amp;$L133&amp;"."&amp;VLOOKUP(C133,LookupTable!$A$10:$G$24,2,0)&amp;IF(AND(C133="Bool",MOD(10*D133,10)=0),D133&amp;".0",D133)&amp;IF(C133="String",".256","")&amp;","&amp;VLOOKUP(C133,LookupTable!$A$10:$G$24,3,0)&amp;",1,R/W,100,,,,,,,,,,,")</f>
        <v>P_G29_Time_Working,DB10.DBD606,Float,1,R/W,100,,,,,,,,,,,</v>
      </c>
      <c r="Q133" s="13" t="str">
        <f t="shared" si="71"/>
        <v>tagIDs[93] = "Channel1.Device1.P_G29_Time_Working";</v>
      </c>
    </row>
    <row r="134" spans="2:17" ht="15.75">
      <c r="B134" t="s">
        <v>165</v>
      </c>
      <c r="C134" t="s">
        <v>15</v>
      </c>
      <c r="D134">
        <v>610</v>
      </c>
      <c r="E134">
        <v>0</v>
      </c>
      <c r="F134" t="b">
        <v>0</v>
      </c>
      <c r="G134" t="b">
        <v>1</v>
      </c>
      <c r="H134" t="b">
        <v>1</v>
      </c>
      <c r="I134" t="b">
        <v>1</v>
      </c>
      <c r="J134" t="b">
        <v>0</v>
      </c>
      <c r="K134" t="s">
        <v>166</v>
      </c>
      <c r="L134" t="str">
        <f t="shared" si="51"/>
        <v>DB10</v>
      </c>
      <c r="M134" t="str">
        <f t="shared" ref="M134" si="111">"P_"&amp;B132&amp;"_"</f>
        <v>P_G29_</v>
      </c>
      <c r="N134" t="s">
        <v>77</v>
      </c>
      <c r="O134" s="40">
        <f>IF(E134="","-",COUNTIF($O$10:O133,"&lt;&gt;-")+1-1)</f>
        <v>94</v>
      </c>
      <c r="P134" s="4" t="str">
        <f>IF(E134="","",$M134&amp;B134&amp;","&amp;$L134&amp;"."&amp;VLOOKUP(C134,LookupTable!$A$10:$G$24,2,0)&amp;IF(AND(C134="Bool",MOD(10*D134,10)=0),D134&amp;".0",D134)&amp;IF(C134="String",".256","")&amp;","&amp;VLOOKUP(C134,LookupTable!$A$10:$G$24,3,0)&amp;",1,R/W,100,,,,,,,,,,,")</f>
        <v>P_G29_Time_Standby,DB10.DBD610,Float,1,R/W,100,,,,,,,,,,,</v>
      </c>
      <c r="Q134" s="13" t="str">
        <f t="shared" si="71"/>
        <v>tagIDs[94] = "Channel1.Device1.P_G29_Time_Standby";</v>
      </c>
    </row>
    <row r="135" spans="2:17" ht="15.75">
      <c r="B135" t="s">
        <v>167</v>
      </c>
      <c r="C135" t="s">
        <v>15</v>
      </c>
      <c r="D135">
        <v>614</v>
      </c>
      <c r="E135">
        <v>0</v>
      </c>
      <c r="F135" t="b">
        <v>0</v>
      </c>
      <c r="G135" t="b">
        <v>1</v>
      </c>
      <c r="H135" t="b">
        <v>1</v>
      </c>
      <c r="I135" t="b">
        <v>1</v>
      </c>
      <c r="J135" t="b">
        <v>0</v>
      </c>
      <c r="K135" t="s">
        <v>168</v>
      </c>
      <c r="L135" t="str">
        <f t="shared" si="51"/>
        <v>DB10</v>
      </c>
      <c r="M135" t="str">
        <f t="shared" ref="M135" si="112">"P_"&amp;B132&amp;"_"</f>
        <v>P_G29_</v>
      </c>
      <c r="N135" t="s">
        <v>77</v>
      </c>
      <c r="O135" s="40">
        <f>IF(E135="","-",COUNTIF($O$10:O134,"&lt;&gt;-")+1-1)</f>
        <v>95</v>
      </c>
      <c r="P135" s="4" t="str">
        <f>IF(E135="","",$M135&amp;B135&amp;","&amp;$L135&amp;"."&amp;VLOOKUP(C135,LookupTable!$A$10:$G$24,2,0)&amp;IF(AND(C135="Bool",MOD(10*D135,10)=0),D135&amp;".0",D135)&amp;IF(C135="String",".256","")&amp;","&amp;VLOOKUP(C135,LookupTable!$A$10:$G$24,3,0)&amp;",1,R/W,100,,,,,,,,,,,")</f>
        <v>P_G29_TIme_Maintenance,DB10.DBD614,Float,1,R/W,100,,,,,,,,,,,</v>
      </c>
      <c r="Q135" s="13" t="str">
        <f t="shared" si="71"/>
        <v>tagIDs[95] = "Channel1.Device1.P_G29_TIme_Maintenance";</v>
      </c>
    </row>
    <row r="136" spans="2:17" ht="15.75">
      <c r="B136" t="s">
        <v>127</v>
      </c>
      <c r="C136" t="s">
        <v>97</v>
      </c>
      <c r="D136">
        <v>618</v>
      </c>
      <c r="F136" t="b">
        <v>0</v>
      </c>
      <c r="G136" t="b">
        <v>1</v>
      </c>
      <c r="H136" t="b">
        <v>1</v>
      </c>
      <c r="I136" t="b">
        <v>1</v>
      </c>
      <c r="J136" t="b">
        <v>1</v>
      </c>
      <c r="L136" t="str">
        <f t="shared" si="51"/>
        <v>DB10</v>
      </c>
      <c r="M136" t="str">
        <f t="shared" ref="M136:M167" si="113">"P_"&amp;B136&amp;"_"</f>
        <v>P_G30_</v>
      </c>
      <c r="N136" t="s">
        <v>77</v>
      </c>
      <c r="O136" s="40" t="str">
        <f>IF(E136="","-",COUNTIF($O$10:O135,"&lt;&gt;-")+1-1)</f>
        <v>-</v>
      </c>
      <c r="P136" s="4" t="str">
        <f>IF(E136="","",$M136&amp;B136&amp;","&amp;$L136&amp;"."&amp;VLOOKUP(C136,LookupTable!$A$10:$G$24,2,0)&amp;IF(AND(C136="Bool",MOD(10*D136,10)=0),D136&amp;".0",D136)&amp;IF(C136="String",".256","")&amp;","&amp;VLOOKUP(C136,LookupTable!$A$10:$G$24,3,0)&amp;",1,R/W,100,,,,,,,,,,,")</f>
        <v/>
      </c>
      <c r="Q136" s="13" t="str">
        <f t="shared" si="71"/>
        <v>//G30</v>
      </c>
    </row>
    <row r="137" spans="2:17" ht="15.75">
      <c r="B137" t="s">
        <v>163</v>
      </c>
      <c r="C137" t="s">
        <v>15</v>
      </c>
      <c r="D137">
        <v>618</v>
      </c>
      <c r="E137">
        <v>0</v>
      </c>
      <c r="F137" t="b">
        <v>0</v>
      </c>
      <c r="G137" t="b">
        <v>1</v>
      </c>
      <c r="H137" t="b">
        <v>1</v>
      </c>
      <c r="I137" t="b">
        <v>1</v>
      </c>
      <c r="J137" t="b">
        <v>0</v>
      </c>
      <c r="K137" t="s">
        <v>164</v>
      </c>
      <c r="L137" t="str">
        <f t="shared" si="51"/>
        <v>DB10</v>
      </c>
      <c r="M137" t="str">
        <f t="shared" ref="M137:M168" si="114">"P_"&amp;B136&amp;"_"</f>
        <v>P_G30_</v>
      </c>
      <c r="N137" t="s">
        <v>77</v>
      </c>
      <c r="O137" s="40">
        <f>IF(E137="","-",COUNTIF($O$10:O136,"&lt;&gt;-")+1-1)</f>
        <v>96</v>
      </c>
      <c r="P137" s="4" t="str">
        <f>IF(E137="","",$M137&amp;B137&amp;","&amp;$L137&amp;"."&amp;VLOOKUP(C137,LookupTable!$A$10:$G$24,2,0)&amp;IF(AND(C137="Bool",MOD(10*D137,10)=0),D137&amp;".0",D137)&amp;IF(C137="String",".256","")&amp;","&amp;VLOOKUP(C137,LookupTable!$A$10:$G$24,3,0)&amp;",1,R/W,100,,,,,,,,,,,")</f>
        <v>P_G30_Time_Working,DB10.DBD618,Float,1,R/W,100,,,,,,,,,,,</v>
      </c>
      <c r="Q137" s="13" t="str">
        <f t="shared" si="71"/>
        <v>tagIDs[96] = "Channel1.Device1.P_G30_Time_Working";</v>
      </c>
    </row>
    <row r="138" spans="2:17" ht="15.75">
      <c r="B138" t="s">
        <v>165</v>
      </c>
      <c r="C138" t="s">
        <v>15</v>
      </c>
      <c r="D138">
        <v>622</v>
      </c>
      <c r="E138">
        <v>0</v>
      </c>
      <c r="F138" t="b">
        <v>0</v>
      </c>
      <c r="G138" t="b">
        <v>1</v>
      </c>
      <c r="H138" t="b">
        <v>1</v>
      </c>
      <c r="I138" t="b">
        <v>1</v>
      </c>
      <c r="J138" t="b">
        <v>0</v>
      </c>
      <c r="K138" t="s">
        <v>166</v>
      </c>
      <c r="L138" t="str">
        <f t="shared" si="51"/>
        <v>DB10</v>
      </c>
      <c r="M138" t="str">
        <f t="shared" ref="M138" si="115">"P_"&amp;B136&amp;"_"</f>
        <v>P_G30_</v>
      </c>
      <c r="N138" t="s">
        <v>77</v>
      </c>
      <c r="O138" s="40">
        <f>IF(E138="","-",COUNTIF($O$10:O137,"&lt;&gt;-")+1-1)</f>
        <v>97</v>
      </c>
      <c r="P138" s="4" t="str">
        <f>IF(E138="","",$M138&amp;B138&amp;","&amp;$L138&amp;"."&amp;VLOOKUP(C138,LookupTable!$A$10:$G$24,2,0)&amp;IF(AND(C138="Bool",MOD(10*D138,10)=0),D138&amp;".0",D138)&amp;IF(C138="String",".256","")&amp;","&amp;VLOOKUP(C138,LookupTable!$A$10:$G$24,3,0)&amp;",1,R/W,100,,,,,,,,,,,")</f>
        <v>P_G30_Time_Standby,DB10.DBD622,Float,1,R/W,100,,,,,,,,,,,</v>
      </c>
      <c r="Q138" s="13" t="str">
        <f t="shared" si="71"/>
        <v>tagIDs[97] = "Channel1.Device1.P_G30_Time_Standby";</v>
      </c>
    </row>
    <row r="139" spans="2:17" ht="15.75">
      <c r="B139" t="s">
        <v>167</v>
      </c>
      <c r="C139" t="s">
        <v>15</v>
      </c>
      <c r="D139">
        <v>626</v>
      </c>
      <c r="E139">
        <v>0</v>
      </c>
      <c r="F139" t="b">
        <v>0</v>
      </c>
      <c r="G139" t="b">
        <v>1</v>
      </c>
      <c r="H139" t="b">
        <v>1</v>
      </c>
      <c r="I139" t="b">
        <v>1</v>
      </c>
      <c r="J139" t="b">
        <v>0</v>
      </c>
      <c r="K139" t="s">
        <v>168</v>
      </c>
      <c r="L139" t="str">
        <f t="shared" si="51"/>
        <v>DB10</v>
      </c>
      <c r="M139" t="str">
        <f t="shared" ref="M139" si="116">"P_"&amp;B136&amp;"_"</f>
        <v>P_G30_</v>
      </c>
      <c r="N139" t="s">
        <v>77</v>
      </c>
      <c r="O139" s="40">
        <f>IF(E139="","-",COUNTIF($O$10:O138,"&lt;&gt;-")+1-1)</f>
        <v>98</v>
      </c>
      <c r="P139" s="4" t="str">
        <f>IF(E139="","",$M139&amp;B139&amp;","&amp;$L139&amp;"."&amp;VLOOKUP(C139,LookupTable!$A$10:$G$24,2,0)&amp;IF(AND(C139="Bool",MOD(10*D139,10)=0),D139&amp;".0",D139)&amp;IF(C139="String",".256","")&amp;","&amp;VLOOKUP(C139,LookupTable!$A$10:$G$24,3,0)&amp;",1,R/W,100,,,,,,,,,,,")</f>
        <v>P_G30_TIme_Maintenance,DB10.DBD626,Float,1,R/W,100,,,,,,,,,,,</v>
      </c>
      <c r="Q139" s="13" t="str">
        <f t="shared" si="71"/>
        <v>tagIDs[98] = "Channel1.Device1.P_G30_TIme_Maintenance";</v>
      </c>
    </row>
    <row r="140" spans="2:17" ht="15.75">
      <c r="B140" t="s">
        <v>128</v>
      </c>
      <c r="C140" t="s">
        <v>97</v>
      </c>
      <c r="D140">
        <v>630</v>
      </c>
      <c r="F140" t="b">
        <v>0</v>
      </c>
      <c r="G140" t="b">
        <v>1</v>
      </c>
      <c r="H140" t="b">
        <v>1</v>
      </c>
      <c r="I140" t="b">
        <v>1</v>
      </c>
      <c r="J140" t="b">
        <v>1</v>
      </c>
      <c r="L140" t="str">
        <f t="shared" ref="L140:L203" si="117">IF(LEFT(M140)="P","DB10",
IF(LEFT(M140)="E","DB11",
IF(LEFT(M140)="M","DB12"
)))</f>
        <v>DB10</v>
      </c>
      <c r="M140" t="str">
        <f t="shared" ref="M140:M171" si="118">"P_"&amp;B140&amp;"_"</f>
        <v>P_G31_</v>
      </c>
      <c r="N140" t="s">
        <v>77</v>
      </c>
      <c r="O140" s="40" t="str">
        <f>IF(E140="","-",COUNTIF($O$10:O139,"&lt;&gt;-")+1-1)</f>
        <v>-</v>
      </c>
      <c r="P140" s="4" t="str">
        <f>IF(E140="","",$M140&amp;B140&amp;","&amp;$L140&amp;"."&amp;VLOOKUP(C140,LookupTable!$A$10:$G$24,2,0)&amp;IF(AND(C140="Bool",MOD(10*D140,10)=0),D140&amp;".0",D140)&amp;IF(C140="String",".256","")&amp;","&amp;VLOOKUP(C140,LookupTable!$A$10:$G$24,3,0)&amp;",1,R/W,100,,,,,,,,,,,")</f>
        <v/>
      </c>
      <c r="Q140" s="13" t="str">
        <f t="shared" si="71"/>
        <v>//G31</v>
      </c>
    </row>
    <row r="141" spans="2:17" ht="15.75">
      <c r="B141" t="s">
        <v>163</v>
      </c>
      <c r="C141" t="s">
        <v>15</v>
      </c>
      <c r="D141">
        <v>630</v>
      </c>
      <c r="E141">
        <v>0</v>
      </c>
      <c r="F141" t="b">
        <v>0</v>
      </c>
      <c r="G141" t="b">
        <v>1</v>
      </c>
      <c r="H141" t="b">
        <v>1</v>
      </c>
      <c r="I141" t="b">
        <v>1</v>
      </c>
      <c r="J141" t="b">
        <v>0</v>
      </c>
      <c r="K141" t="s">
        <v>164</v>
      </c>
      <c r="L141" t="str">
        <f t="shared" si="117"/>
        <v>DB10</v>
      </c>
      <c r="M141" t="str">
        <f t="shared" ref="M141:M172" si="119">"P_"&amp;B140&amp;"_"</f>
        <v>P_G31_</v>
      </c>
      <c r="N141" t="s">
        <v>77</v>
      </c>
      <c r="O141" s="40">
        <f>IF(E141="","-",COUNTIF($O$10:O140,"&lt;&gt;-")+1-1)</f>
        <v>99</v>
      </c>
      <c r="P141" s="4" t="str">
        <f>IF(E141="","",$M141&amp;B141&amp;","&amp;$L141&amp;"."&amp;VLOOKUP(C141,LookupTable!$A$10:$G$24,2,0)&amp;IF(AND(C141="Bool",MOD(10*D141,10)=0),D141&amp;".0",D141)&amp;IF(C141="String",".256","")&amp;","&amp;VLOOKUP(C141,LookupTable!$A$10:$G$24,3,0)&amp;",1,R/W,100,,,,,,,,,,,")</f>
        <v>P_G31_Time_Working,DB10.DBD630,Float,1,R/W,100,,,,,,,,,,,</v>
      </c>
      <c r="Q141" s="13" t="str">
        <f t="shared" si="71"/>
        <v>tagIDs[99] = "Channel1.Device1.P_G31_Time_Working";</v>
      </c>
    </row>
    <row r="142" spans="2:17" ht="15.75">
      <c r="B142" t="s">
        <v>165</v>
      </c>
      <c r="C142" t="s">
        <v>15</v>
      </c>
      <c r="D142">
        <v>634</v>
      </c>
      <c r="E142">
        <v>0</v>
      </c>
      <c r="F142" t="b">
        <v>0</v>
      </c>
      <c r="G142" t="b">
        <v>1</v>
      </c>
      <c r="H142" t="b">
        <v>1</v>
      </c>
      <c r="I142" t="b">
        <v>1</v>
      </c>
      <c r="J142" t="b">
        <v>0</v>
      </c>
      <c r="K142" t="s">
        <v>166</v>
      </c>
      <c r="L142" t="str">
        <f t="shared" si="117"/>
        <v>DB10</v>
      </c>
      <c r="M142" t="str">
        <f t="shared" ref="M142" si="120">"P_"&amp;B140&amp;"_"</f>
        <v>P_G31_</v>
      </c>
      <c r="N142" t="s">
        <v>77</v>
      </c>
      <c r="O142" s="40">
        <f>IF(E142="","-",COUNTIF($O$10:O141,"&lt;&gt;-")+1-1)</f>
        <v>100</v>
      </c>
      <c r="P142" s="4" t="str">
        <f>IF(E142="","",$M142&amp;B142&amp;","&amp;$L142&amp;"."&amp;VLOOKUP(C142,LookupTable!$A$10:$G$24,2,0)&amp;IF(AND(C142="Bool",MOD(10*D142,10)=0),D142&amp;".0",D142)&amp;IF(C142="String",".256","")&amp;","&amp;VLOOKUP(C142,LookupTable!$A$10:$G$24,3,0)&amp;",1,R/W,100,,,,,,,,,,,")</f>
        <v>P_G31_Time_Standby,DB10.DBD634,Float,1,R/W,100,,,,,,,,,,,</v>
      </c>
      <c r="Q142" s="13" t="str">
        <f t="shared" si="71"/>
        <v>tagIDs[100] = "Channel1.Device1.P_G31_Time_Standby";</v>
      </c>
    </row>
    <row r="143" spans="2:17" ht="15.75">
      <c r="B143" t="s">
        <v>167</v>
      </c>
      <c r="C143" t="s">
        <v>15</v>
      </c>
      <c r="D143">
        <v>638</v>
      </c>
      <c r="E143">
        <v>0</v>
      </c>
      <c r="F143" t="b">
        <v>0</v>
      </c>
      <c r="G143" t="b">
        <v>1</v>
      </c>
      <c r="H143" t="b">
        <v>1</v>
      </c>
      <c r="I143" t="b">
        <v>1</v>
      </c>
      <c r="J143" t="b">
        <v>0</v>
      </c>
      <c r="K143" t="s">
        <v>168</v>
      </c>
      <c r="L143" t="str">
        <f t="shared" si="117"/>
        <v>DB10</v>
      </c>
      <c r="M143" t="str">
        <f t="shared" ref="M143" si="121">"P_"&amp;B140&amp;"_"</f>
        <v>P_G31_</v>
      </c>
      <c r="N143" t="s">
        <v>77</v>
      </c>
      <c r="O143" s="40">
        <f>IF(E143="","-",COUNTIF($O$10:O142,"&lt;&gt;-")+1-1)</f>
        <v>101</v>
      </c>
      <c r="P143" s="4" t="str">
        <f>IF(E143="","",$M143&amp;B143&amp;","&amp;$L143&amp;"."&amp;VLOOKUP(C143,LookupTable!$A$10:$G$24,2,0)&amp;IF(AND(C143="Bool",MOD(10*D143,10)=0),D143&amp;".0",D143)&amp;IF(C143="String",".256","")&amp;","&amp;VLOOKUP(C143,LookupTable!$A$10:$G$24,3,0)&amp;",1,R/W,100,,,,,,,,,,,")</f>
        <v>P_G31_TIme_Maintenance,DB10.DBD638,Float,1,R/W,100,,,,,,,,,,,</v>
      </c>
      <c r="Q143" s="13" t="str">
        <f t="shared" si="71"/>
        <v>tagIDs[101] = "Channel1.Device1.P_G31_TIme_Maintenance";</v>
      </c>
    </row>
    <row r="144" spans="2:17" ht="15.75">
      <c r="B144" t="s">
        <v>129</v>
      </c>
      <c r="C144" t="s">
        <v>97</v>
      </c>
      <c r="D144">
        <v>642</v>
      </c>
      <c r="F144" t="b">
        <v>0</v>
      </c>
      <c r="G144" t="b">
        <v>1</v>
      </c>
      <c r="H144" t="b">
        <v>1</v>
      </c>
      <c r="I144" t="b">
        <v>1</v>
      </c>
      <c r="J144" t="b">
        <v>1</v>
      </c>
      <c r="L144" t="str">
        <f t="shared" si="117"/>
        <v>DB10</v>
      </c>
      <c r="M144" t="str">
        <f t="shared" ref="M144:M175" si="122">"P_"&amp;B144&amp;"_"</f>
        <v>P_G32_</v>
      </c>
      <c r="N144" t="s">
        <v>77</v>
      </c>
      <c r="O144" s="40" t="str">
        <f>IF(E144="","-",COUNTIF($O$10:O143,"&lt;&gt;-")+1-1)</f>
        <v>-</v>
      </c>
      <c r="P144" s="4" t="str">
        <f>IF(E144="","",$M144&amp;B144&amp;","&amp;$L144&amp;"."&amp;VLOOKUP(C144,LookupTable!$A$10:$G$24,2,0)&amp;IF(AND(C144="Bool",MOD(10*D144,10)=0),D144&amp;".0",D144)&amp;IF(C144="String",".256","")&amp;","&amp;VLOOKUP(C144,LookupTable!$A$10:$G$24,3,0)&amp;",1,R/W,100,,,,,,,,,,,")</f>
        <v/>
      </c>
      <c r="Q144" s="13" t="str">
        <f t="shared" si="71"/>
        <v>//G32</v>
      </c>
    </row>
    <row r="145" spans="2:17" ht="15.75">
      <c r="B145" t="s">
        <v>163</v>
      </c>
      <c r="C145" t="s">
        <v>15</v>
      </c>
      <c r="D145">
        <v>642</v>
      </c>
      <c r="E145">
        <v>0</v>
      </c>
      <c r="F145" t="b">
        <v>0</v>
      </c>
      <c r="G145" t="b">
        <v>1</v>
      </c>
      <c r="H145" t="b">
        <v>1</v>
      </c>
      <c r="I145" t="b">
        <v>1</v>
      </c>
      <c r="J145" t="b">
        <v>0</v>
      </c>
      <c r="K145" t="s">
        <v>164</v>
      </c>
      <c r="L145" t="str">
        <f t="shared" si="117"/>
        <v>DB10</v>
      </c>
      <c r="M145" t="str">
        <f t="shared" ref="M145:M176" si="123">"P_"&amp;B144&amp;"_"</f>
        <v>P_G32_</v>
      </c>
      <c r="N145" t="s">
        <v>77</v>
      </c>
      <c r="O145" s="40">
        <f>IF(E145="","-",COUNTIF($O$10:O144,"&lt;&gt;-")+1-1)</f>
        <v>102</v>
      </c>
      <c r="P145" s="4" t="str">
        <f>IF(E145="","",$M145&amp;B145&amp;","&amp;$L145&amp;"."&amp;VLOOKUP(C145,LookupTable!$A$10:$G$24,2,0)&amp;IF(AND(C145="Bool",MOD(10*D145,10)=0),D145&amp;".0",D145)&amp;IF(C145="String",".256","")&amp;","&amp;VLOOKUP(C145,LookupTable!$A$10:$G$24,3,0)&amp;",1,R/W,100,,,,,,,,,,,")</f>
        <v>P_G32_Time_Working,DB10.DBD642,Float,1,R/W,100,,,,,,,,,,,</v>
      </c>
      <c r="Q145" s="13" t="str">
        <f t="shared" si="71"/>
        <v>tagIDs[102] = "Channel1.Device1.P_G32_Time_Working";</v>
      </c>
    </row>
    <row r="146" spans="2:17" ht="15.75">
      <c r="B146" t="s">
        <v>165</v>
      </c>
      <c r="C146" t="s">
        <v>15</v>
      </c>
      <c r="D146">
        <v>646</v>
      </c>
      <c r="E146">
        <v>0</v>
      </c>
      <c r="F146" t="b">
        <v>0</v>
      </c>
      <c r="G146" t="b">
        <v>1</v>
      </c>
      <c r="H146" t="b">
        <v>1</v>
      </c>
      <c r="I146" t="b">
        <v>1</v>
      </c>
      <c r="J146" t="b">
        <v>0</v>
      </c>
      <c r="K146" t="s">
        <v>166</v>
      </c>
      <c r="L146" t="str">
        <f t="shared" si="117"/>
        <v>DB10</v>
      </c>
      <c r="M146" t="str">
        <f t="shared" ref="M146" si="124">"P_"&amp;B144&amp;"_"</f>
        <v>P_G32_</v>
      </c>
      <c r="N146" t="s">
        <v>77</v>
      </c>
      <c r="O146" s="40">
        <f>IF(E146="","-",COUNTIF($O$10:O145,"&lt;&gt;-")+1-1)</f>
        <v>103</v>
      </c>
      <c r="P146" s="4" t="str">
        <f>IF(E146="","",$M146&amp;B146&amp;","&amp;$L146&amp;"."&amp;VLOOKUP(C146,LookupTable!$A$10:$G$24,2,0)&amp;IF(AND(C146="Bool",MOD(10*D146,10)=0),D146&amp;".0",D146)&amp;IF(C146="String",".256","")&amp;","&amp;VLOOKUP(C146,LookupTable!$A$10:$G$24,3,0)&amp;",1,R/W,100,,,,,,,,,,,")</f>
        <v>P_G32_Time_Standby,DB10.DBD646,Float,1,R/W,100,,,,,,,,,,,</v>
      </c>
      <c r="Q146" s="13" t="str">
        <f t="shared" si="71"/>
        <v>tagIDs[103] = "Channel1.Device1.P_G32_Time_Standby";</v>
      </c>
    </row>
    <row r="147" spans="2:17" ht="15.75">
      <c r="B147" t="s">
        <v>167</v>
      </c>
      <c r="C147" t="s">
        <v>15</v>
      </c>
      <c r="D147">
        <v>650</v>
      </c>
      <c r="E147">
        <v>0</v>
      </c>
      <c r="F147" t="b">
        <v>0</v>
      </c>
      <c r="G147" t="b">
        <v>1</v>
      </c>
      <c r="H147" t="b">
        <v>1</v>
      </c>
      <c r="I147" t="b">
        <v>1</v>
      </c>
      <c r="J147" t="b">
        <v>0</v>
      </c>
      <c r="K147" t="s">
        <v>168</v>
      </c>
      <c r="L147" t="str">
        <f t="shared" si="117"/>
        <v>DB10</v>
      </c>
      <c r="M147" t="str">
        <f t="shared" ref="M147" si="125">"P_"&amp;B144&amp;"_"</f>
        <v>P_G32_</v>
      </c>
      <c r="N147" t="s">
        <v>77</v>
      </c>
      <c r="O147" s="40">
        <f>IF(E147="","-",COUNTIF($O$10:O146,"&lt;&gt;-")+1-1)</f>
        <v>104</v>
      </c>
      <c r="P147" s="4" t="str">
        <f>IF(E147="","",$M147&amp;B147&amp;","&amp;$L147&amp;"."&amp;VLOOKUP(C147,LookupTable!$A$10:$G$24,2,0)&amp;IF(AND(C147="Bool",MOD(10*D147,10)=0),D147&amp;".0",D147)&amp;IF(C147="String",".256","")&amp;","&amp;VLOOKUP(C147,LookupTable!$A$10:$G$24,3,0)&amp;",1,R/W,100,,,,,,,,,,,")</f>
        <v>P_G32_TIme_Maintenance,DB10.DBD650,Float,1,R/W,100,,,,,,,,,,,</v>
      </c>
      <c r="Q147" s="13" t="str">
        <f t="shared" si="71"/>
        <v>tagIDs[104] = "Channel1.Device1.P_G32_TIme_Maintenance";</v>
      </c>
    </row>
    <row r="148" spans="2:17" ht="15.75">
      <c r="B148" t="s">
        <v>130</v>
      </c>
      <c r="C148" t="s">
        <v>97</v>
      </c>
      <c r="D148">
        <v>654</v>
      </c>
      <c r="F148" t="b">
        <v>0</v>
      </c>
      <c r="G148" t="b">
        <v>1</v>
      </c>
      <c r="H148" t="b">
        <v>1</v>
      </c>
      <c r="I148" t="b">
        <v>1</v>
      </c>
      <c r="J148" t="b">
        <v>1</v>
      </c>
      <c r="L148" t="str">
        <f t="shared" si="117"/>
        <v>DB10</v>
      </c>
      <c r="M148" t="str">
        <f t="shared" ref="M148:M179" si="126">"P_"&amp;B148&amp;"_"</f>
        <v>P_G33_</v>
      </c>
      <c r="N148" t="s">
        <v>77</v>
      </c>
      <c r="O148" s="40" t="str">
        <f>IF(E148="","-",COUNTIF($O$10:O147,"&lt;&gt;-")+1-1)</f>
        <v>-</v>
      </c>
      <c r="P148" s="4" t="str">
        <f>IF(E148="","",$M148&amp;B148&amp;","&amp;$L148&amp;"."&amp;VLOOKUP(C148,LookupTable!$A$10:$G$24,2,0)&amp;IF(AND(C148="Bool",MOD(10*D148,10)=0),D148&amp;".0",D148)&amp;IF(C148="String",".256","")&amp;","&amp;VLOOKUP(C148,LookupTable!$A$10:$G$24,3,0)&amp;",1,R/W,100,,,,,,,,,,,")</f>
        <v/>
      </c>
      <c r="Q148" s="13" t="str">
        <f t="shared" si="71"/>
        <v>//G33</v>
      </c>
    </row>
    <row r="149" spans="2:17" ht="15.75">
      <c r="B149" t="s">
        <v>163</v>
      </c>
      <c r="C149" t="s">
        <v>15</v>
      </c>
      <c r="D149">
        <v>654</v>
      </c>
      <c r="E149">
        <v>0</v>
      </c>
      <c r="F149" t="b">
        <v>0</v>
      </c>
      <c r="G149" t="b">
        <v>1</v>
      </c>
      <c r="H149" t="b">
        <v>1</v>
      </c>
      <c r="I149" t="b">
        <v>1</v>
      </c>
      <c r="J149" t="b">
        <v>0</v>
      </c>
      <c r="K149" t="s">
        <v>164</v>
      </c>
      <c r="L149" t="str">
        <f t="shared" si="117"/>
        <v>DB10</v>
      </c>
      <c r="M149" t="str">
        <f t="shared" ref="M149:M180" si="127">"P_"&amp;B148&amp;"_"</f>
        <v>P_G33_</v>
      </c>
      <c r="N149" t="s">
        <v>77</v>
      </c>
      <c r="O149" s="40">
        <f>IF(E149="","-",COUNTIF($O$10:O148,"&lt;&gt;-")+1-1)</f>
        <v>105</v>
      </c>
      <c r="P149" s="4" t="str">
        <f>IF(E149="","",$M149&amp;B149&amp;","&amp;$L149&amp;"."&amp;VLOOKUP(C149,LookupTable!$A$10:$G$24,2,0)&amp;IF(AND(C149="Bool",MOD(10*D149,10)=0),D149&amp;".0",D149)&amp;IF(C149="String",".256","")&amp;","&amp;VLOOKUP(C149,LookupTable!$A$10:$G$24,3,0)&amp;",1,R/W,100,,,,,,,,,,,")</f>
        <v>P_G33_Time_Working,DB10.DBD654,Float,1,R/W,100,,,,,,,,,,,</v>
      </c>
      <c r="Q149" s="13" t="str">
        <f t="shared" si="71"/>
        <v>tagIDs[105] = "Channel1.Device1.P_G33_Time_Working";</v>
      </c>
    </row>
    <row r="150" spans="2:17" ht="15.75">
      <c r="B150" t="s">
        <v>165</v>
      </c>
      <c r="C150" t="s">
        <v>15</v>
      </c>
      <c r="D150">
        <v>658</v>
      </c>
      <c r="E150">
        <v>0</v>
      </c>
      <c r="F150" t="b">
        <v>0</v>
      </c>
      <c r="G150" t="b">
        <v>1</v>
      </c>
      <c r="H150" t="b">
        <v>1</v>
      </c>
      <c r="I150" t="b">
        <v>1</v>
      </c>
      <c r="J150" t="b">
        <v>0</v>
      </c>
      <c r="K150" t="s">
        <v>166</v>
      </c>
      <c r="L150" t="str">
        <f t="shared" si="117"/>
        <v>DB10</v>
      </c>
      <c r="M150" t="str">
        <f t="shared" ref="M150" si="128">"P_"&amp;B148&amp;"_"</f>
        <v>P_G33_</v>
      </c>
      <c r="N150" t="s">
        <v>77</v>
      </c>
      <c r="O150" s="40">
        <f>IF(E150="","-",COUNTIF($O$10:O149,"&lt;&gt;-")+1-1)</f>
        <v>106</v>
      </c>
      <c r="P150" s="4" t="str">
        <f>IF(E150="","",$M150&amp;B150&amp;","&amp;$L150&amp;"."&amp;VLOOKUP(C150,LookupTable!$A$10:$G$24,2,0)&amp;IF(AND(C150="Bool",MOD(10*D150,10)=0),D150&amp;".0",D150)&amp;IF(C150="String",".256","")&amp;","&amp;VLOOKUP(C150,LookupTable!$A$10:$G$24,3,0)&amp;",1,R/W,100,,,,,,,,,,,")</f>
        <v>P_G33_Time_Standby,DB10.DBD658,Float,1,R/W,100,,,,,,,,,,,</v>
      </c>
      <c r="Q150" s="13" t="str">
        <f t="shared" si="71"/>
        <v>tagIDs[106] = "Channel1.Device1.P_G33_Time_Standby";</v>
      </c>
    </row>
    <row r="151" spans="2:17" ht="15.75">
      <c r="B151" t="s">
        <v>167</v>
      </c>
      <c r="C151" t="s">
        <v>15</v>
      </c>
      <c r="D151">
        <v>662</v>
      </c>
      <c r="E151">
        <v>0</v>
      </c>
      <c r="F151" t="b">
        <v>0</v>
      </c>
      <c r="G151" t="b">
        <v>1</v>
      </c>
      <c r="H151" t="b">
        <v>1</v>
      </c>
      <c r="I151" t="b">
        <v>1</v>
      </c>
      <c r="J151" t="b">
        <v>0</v>
      </c>
      <c r="K151" t="s">
        <v>168</v>
      </c>
      <c r="L151" t="str">
        <f t="shared" si="117"/>
        <v>DB10</v>
      </c>
      <c r="M151" t="str">
        <f t="shared" ref="M151" si="129">"P_"&amp;B148&amp;"_"</f>
        <v>P_G33_</v>
      </c>
      <c r="N151" t="s">
        <v>77</v>
      </c>
      <c r="O151" s="40">
        <f>IF(E151="","-",COUNTIF($O$10:O150,"&lt;&gt;-")+1-1)</f>
        <v>107</v>
      </c>
      <c r="P151" s="4" t="str">
        <f>IF(E151="","",$M151&amp;B151&amp;","&amp;$L151&amp;"."&amp;VLOOKUP(C151,LookupTable!$A$10:$G$24,2,0)&amp;IF(AND(C151="Bool",MOD(10*D151,10)=0),D151&amp;".0",D151)&amp;IF(C151="String",".256","")&amp;","&amp;VLOOKUP(C151,LookupTable!$A$10:$G$24,3,0)&amp;",1,R/W,100,,,,,,,,,,,")</f>
        <v>P_G33_TIme_Maintenance,DB10.DBD662,Float,1,R/W,100,,,,,,,,,,,</v>
      </c>
      <c r="Q151" s="13" t="str">
        <f t="shared" si="71"/>
        <v>tagIDs[107] = "Channel1.Device1.P_G33_TIme_Maintenance";</v>
      </c>
    </row>
    <row r="152" spans="2:17" ht="15.75">
      <c r="B152" t="s">
        <v>131</v>
      </c>
      <c r="C152" t="s">
        <v>97</v>
      </c>
      <c r="D152">
        <v>666</v>
      </c>
      <c r="F152" t="b">
        <v>0</v>
      </c>
      <c r="G152" t="b">
        <v>1</v>
      </c>
      <c r="H152" t="b">
        <v>1</v>
      </c>
      <c r="I152" t="b">
        <v>1</v>
      </c>
      <c r="J152" t="b">
        <v>1</v>
      </c>
      <c r="L152" t="str">
        <f t="shared" si="117"/>
        <v>DB10</v>
      </c>
      <c r="M152" t="str">
        <f t="shared" ref="M152:M183" si="130">"P_"&amp;B152&amp;"_"</f>
        <v>P_G34_</v>
      </c>
      <c r="N152" t="s">
        <v>77</v>
      </c>
      <c r="O152" s="40" t="str">
        <f>IF(E152="","-",COUNTIF($O$10:O151,"&lt;&gt;-")+1-1)</f>
        <v>-</v>
      </c>
      <c r="P152" s="4" t="str">
        <f>IF(E152="","",$M152&amp;B152&amp;","&amp;$L152&amp;"."&amp;VLOOKUP(C152,LookupTable!$A$10:$G$24,2,0)&amp;IF(AND(C152="Bool",MOD(10*D152,10)=0),D152&amp;".0",D152)&amp;IF(C152="String",".256","")&amp;","&amp;VLOOKUP(C152,LookupTable!$A$10:$G$24,3,0)&amp;",1,R/W,100,,,,,,,,,,,")</f>
        <v/>
      </c>
      <c r="Q152" s="13" t="str">
        <f t="shared" si="71"/>
        <v>//G34</v>
      </c>
    </row>
    <row r="153" spans="2:17" ht="15.75">
      <c r="B153" t="s">
        <v>163</v>
      </c>
      <c r="C153" t="s">
        <v>15</v>
      </c>
      <c r="D153">
        <v>666</v>
      </c>
      <c r="E153">
        <v>0</v>
      </c>
      <c r="F153" t="b">
        <v>0</v>
      </c>
      <c r="G153" t="b">
        <v>1</v>
      </c>
      <c r="H153" t="b">
        <v>1</v>
      </c>
      <c r="I153" t="b">
        <v>1</v>
      </c>
      <c r="J153" t="b">
        <v>0</v>
      </c>
      <c r="K153" t="s">
        <v>164</v>
      </c>
      <c r="L153" t="str">
        <f t="shared" si="117"/>
        <v>DB10</v>
      </c>
      <c r="M153" t="str">
        <f t="shared" ref="M153:M184" si="131">"P_"&amp;B152&amp;"_"</f>
        <v>P_G34_</v>
      </c>
      <c r="N153" t="s">
        <v>77</v>
      </c>
      <c r="O153" s="40">
        <f>IF(E153="","-",COUNTIF($O$10:O152,"&lt;&gt;-")+1-1)</f>
        <v>108</v>
      </c>
      <c r="P153" s="4" t="str">
        <f>IF(E153="","",$M153&amp;B153&amp;","&amp;$L153&amp;"."&amp;VLOOKUP(C153,LookupTable!$A$10:$G$24,2,0)&amp;IF(AND(C153="Bool",MOD(10*D153,10)=0),D153&amp;".0",D153)&amp;IF(C153="String",".256","")&amp;","&amp;VLOOKUP(C153,LookupTable!$A$10:$G$24,3,0)&amp;",1,R/W,100,,,,,,,,,,,")</f>
        <v>P_G34_Time_Working,DB10.DBD666,Float,1,R/W,100,,,,,,,,,,,</v>
      </c>
      <c r="Q153" s="13" t="str">
        <f t="shared" si="71"/>
        <v>tagIDs[108] = "Channel1.Device1.P_G34_Time_Working";</v>
      </c>
    </row>
    <row r="154" spans="2:17" ht="15.75">
      <c r="B154" t="s">
        <v>165</v>
      </c>
      <c r="C154" t="s">
        <v>15</v>
      </c>
      <c r="D154">
        <v>670</v>
      </c>
      <c r="E154">
        <v>0</v>
      </c>
      <c r="F154" t="b">
        <v>0</v>
      </c>
      <c r="G154" t="b">
        <v>1</v>
      </c>
      <c r="H154" t="b">
        <v>1</v>
      </c>
      <c r="I154" t="b">
        <v>1</v>
      </c>
      <c r="J154" t="b">
        <v>0</v>
      </c>
      <c r="K154" t="s">
        <v>166</v>
      </c>
      <c r="L154" t="str">
        <f t="shared" si="117"/>
        <v>DB10</v>
      </c>
      <c r="M154" t="str">
        <f t="shared" ref="M154" si="132">"P_"&amp;B152&amp;"_"</f>
        <v>P_G34_</v>
      </c>
      <c r="N154" t="s">
        <v>77</v>
      </c>
      <c r="O154" s="40">
        <f>IF(E154="","-",COUNTIF($O$10:O153,"&lt;&gt;-")+1-1)</f>
        <v>109</v>
      </c>
      <c r="P154" s="4" t="str">
        <f>IF(E154="","",$M154&amp;B154&amp;","&amp;$L154&amp;"."&amp;VLOOKUP(C154,LookupTable!$A$10:$G$24,2,0)&amp;IF(AND(C154="Bool",MOD(10*D154,10)=0),D154&amp;".0",D154)&amp;IF(C154="String",".256","")&amp;","&amp;VLOOKUP(C154,LookupTable!$A$10:$G$24,3,0)&amp;",1,R/W,100,,,,,,,,,,,")</f>
        <v>P_G34_Time_Standby,DB10.DBD670,Float,1,R/W,100,,,,,,,,,,,</v>
      </c>
      <c r="Q154" s="13" t="str">
        <f t="shared" si="71"/>
        <v>tagIDs[109] = "Channel1.Device1.P_G34_Time_Standby";</v>
      </c>
    </row>
    <row r="155" spans="2:17" ht="15.75">
      <c r="B155" t="s">
        <v>167</v>
      </c>
      <c r="C155" t="s">
        <v>15</v>
      </c>
      <c r="D155">
        <v>674</v>
      </c>
      <c r="E155">
        <v>0</v>
      </c>
      <c r="F155" t="b">
        <v>0</v>
      </c>
      <c r="G155" t="b">
        <v>1</v>
      </c>
      <c r="H155" t="b">
        <v>1</v>
      </c>
      <c r="I155" t="b">
        <v>1</v>
      </c>
      <c r="J155" t="b">
        <v>0</v>
      </c>
      <c r="K155" t="s">
        <v>168</v>
      </c>
      <c r="L155" t="str">
        <f t="shared" si="117"/>
        <v>DB10</v>
      </c>
      <c r="M155" t="str">
        <f t="shared" ref="M155" si="133">"P_"&amp;B152&amp;"_"</f>
        <v>P_G34_</v>
      </c>
      <c r="N155" t="s">
        <v>77</v>
      </c>
      <c r="O155" s="40">
        <f>IF(E155="","-",COUNTIF($O$10:O154,"&lt;&gt;-")+1-1)</f>
        <v>110</v>
      </c>
      <c r="P155" s="4" t="str">
        <f>IF(E155="","",$M155&amp;B155&amp;","&amp;$L155&amp;"."&amp;VLOOKUP(C155,LookupTable!$A$10:$G$24,2,0)&amp;IF(AND(C155="Bool",MOD(10*D155,10)=0),D155&amp;".0",D155)&amp;IF(C155="String",".256","")&amp;","&amp;VLOOKUP(C155,LookupTable!$A$10:$G$24,3,0)&amp;",1,R/W,100,,,,,,,,,,,")</f>
        <v>P_G34_TIme_Maintenance,DB10.DBD674,Float,1,R/W,100,,,,,,,,,,,</v>
      </c>
      <c r="Q155" s="13" t="str">
        <f t="shared" si="71"/>
        <v>tagIDs[110] = "Channel1.Device1.P_G34_TIme_Maintenance";</v>
      </c>
    </row>
    <row r="156" spans="2:17" ht="15.75">
      <c r="B156" t="s">
        <v>132</v>
      </c>
      <c r="C156" t="s">
        <v>97</v>
      </c>
      <c r="D156">
        <v>678</v>
      </c>
      <c r="F156" t="b">
        <v>0</v>
      </c>
      <c r="G156" t="b">
        <v>1</v>
      </c>
      <c r="H156" t="b">
        <v>1</v>
      </c>
      <c r="I156" t="b">
        <v>1</v>
      </c>
      <c r="J156" t="b">
        <v>1</v>
      </c>
      <c r="L156" t="str">
        <f t="shared" si="117"/>
        <v>DB10</v>
      </c>
      <c r="M156" t="str">
        <f t="shared" ref="M156:M187" si="134">"P_"&amp;B156&amp;"_"</f>
        <v>P_G35_</v>
      </c>
      <c r="N156" t="s">
        <v>77</v>
      </c>
      <c r="O156" s="40" t="str">
        <f>IF(E156="","-",COUNTIF($O$10:O155,"&lt;&gt;-")+1-1)</f>
        <v>-</v>
      </c>
      <c r="P156" s="4" t="str">
        <f>IF(E156="","",$M156&amp;B156&amp;","&amp;$L156&amp;"."&amp;VLOOKUP(C156,LookupTable!$A$10:$G$24,2,0)&amp;IF(AND(C156="Bool",MOD(10*D156,10)=0),D156&amp;".0",D156)&amp;IF(C156="String",".256","")&amp;","&amp;VLOOKUP(C156,LookupTable!$A$10:$G$24,3,0)&amp;",1,R/W,100,,,,,,,,,,,")</f>
        <v/>
      </c>
      <c r="Q156" s="13" t="str">
        <f t="shared" si="71"/>
        <v>//G35</v>
      </c>
    </row>
    <row r="157" spans="2:17" ht="15.75">
      <c r="B157" t="s">
        <v>163</v>
      </c>
      <c r="C157" t="s">
        <v>15</v>
      </c>
      <c r="D157">
        <v>678</v>
      </c>
      <c r="E157">
        <v>0</v>
      </c>
      <c r="F157" t="b">
        <v>0</v>
      </c>
      <c r="G157" t="b">
        <v>1</v>
      </c>
      <c r="H157" t="b">
        <v>1</v>
      </c>
      <c r="I157" t="b">
        <v>1</v>
      </c>
      <c r="J157" t="b">
        <v>0</v>
      </c>
      <c r="K157" t="s">
        <v>164</v>
      </c>
      <c r="L157" t="str">
        <f t="shared" si="117"/>
        <v>DB10</v>
      </c>
      <c r="M157" t="str">
        <f t="shared" ref="M157:M188" si="135">"P_"&amp;B156&amp;"_"</f>
        <v>P_G35_</v>
      </c>
      <c r="N157" t="s">
        <v>77</v>
      </c>
      <c r="O157" s="40">
        <f>IF(E157="","-",COUNTIF($O$10:O156,"&lt;&gt;-")+1-1)</f>
        <v>111</v>
      </c>
      <c r="P157" s="4" t="str">
        <f>IF(E157="","",$M157&amp;B157&amp;","&amp;$L157&amp;"."&amp;VLOOKUP(C157,LookupTable!$A$10:$G$24,2,0)&amp;IF(AND(C157="Bool",MOD(10*D157,10)=0),D157&amp;".0",D157)&amp;IF(C157="String",".256","")&amp;","&amp;VLOOKUP(C157,LookupTable!$A$10:$G$24,3,0)&amp;",1,R/W,100,,,,,,,,,,,")</f>
        <v>P_G35_Time_Working,DB10.DBD678,Float,1,R/W,100,,,,,,,,,,,</v>
      </c>
      <c r="Q157" s="13" t="str">
        <f t="shared" si="71"/>
        <v>tagIDs[111] = "Channel1.Device1.P_G35_Time_Working";</v>
      </c>
    </row>
    <row r="158" spans="2:17" ht="15.75">
      <c r="B158" t="s">
        <v>165</v>
      </c>
      <c r="C158" t="s">
        <v>15</v>
      </c>
      <c r="D158">
        <v>682</v>
      </c>
      <c r="E158">
        <v>0</v>
      </c>
      <c r="F158" t="b">
        <v>0</v>
      </c>
      <c r="G158" t="b">
        <v>1</v>
      </c>
      <c r="H158" t="b">
        <v>1</v>
      </c>
      <c r="I158" t="b">
        <v>1</v>
      </c>
      <c r="J158" t="b">
        <v>0</v>
      </c>
      <c r="K158" t="s">
        <v>166</v>
      </c>
      <c r="L158" t="str">
        <f t="shared" si="117"/>
        <v>DB10</v>
      </c>
      <c r="M158" t="str">
        <f t="shared" ref="M158" si="136">"P_"&amp;B156&amp;"_"</f>
        <v>P_G35_</v>
      </c>
      <c r="N158" t="s">
        <v>77</v>
      </c>
      <c r="O158" s="40">
        <f>IF(E158="","-",COUNTIF($O$10:O157,"&lt;&gt;-")+1-1)</f>
        <v>112</v>
      </c>
      <c r="P158" s="4" t="str">
        <f>IF(E158="","",$M158&amp;B158&amp;","&amp;$L158&amp;"."&amp;VLOOKUP(C158,LookupTable!$A$10:$G$24,2,0)&amp;IF(AND(C158="Bool",MOD(10*D158,10)=0),D158&amp;".0",D158)&amp;IF(C158="String",".256","")&amp;","&amp;VLOOKUP(C158,LookupTable!$A$10:$G$24,3,0)&amp;",1,R/W,100,,,,,,,,,,,")</f>
        <v>P_G35_Time_Standby,DB10.DBD682,Float,1,R/W,100,,,,,,,,,,,</v>
      </c>
      <c r="Q158" s="13" t="str">
        <f t="shared" ref="Q158:Q221" si="137">IF(E158="","//"&amp;B158,"tagIDs["&amp;O158&amp;"] = "&amp;$Q$3&amp;$N158&amp;$M158&amp;B158&amp;$Q$3&amp;";")</f>
        <v>tagIDs[112] = "Channel1.Device1.P_G35_Time_Standby";</v>
      </c>
    </row>
    <row r="159" spans="2:17" ht="15.75">
      <c r="B159" t="s">
        <v>167</v>
      </c>
      <c r="C159" t="s">
        <v>15</v>
      </c>
      <c r="D159">
        <v>686</v>
      </c>
      <c r="E159">
        <v>0</v>
      </c>
      <c r="F159" t="b">
        <v>0</v>
      </c>
      <c r="G159" t="b">
        <v>1</v>
      </c>
      <c r="H159" t="b">
        <v>1</v>
      </c>
      <c r="I159" t="b">
        <v>1</v>
      </c>
      <c r="J159" t="b">
        <v>0</v>
      </c>
      <c r="K159" t="s">
        <v>168</v>
      </c>
      <c r="L159" t="str">
        <f t="shared" si="117"/>
        <v>DB10</v>
      </c>
      <c r="M159" t="str">
        <f t="shared" ref="M159" si="138">"P_"&amp;B156&amp;"_"</f>
        <v>P_G35_</v>
      </c>
      <c r="N159" t="s">
        <v>77</v>
      </c>
      <c r="O159" s="40">
        <f>IF(E159="","-",COUNTIF($O$10:O158,"&lt;&gt;-")+1-1)</f>
        <v>113</v>
      </c>
      <c r="P159" s="4" t="str">
        <f>IF(E159="","",$M159&amp;B159&amp;","&amp;$L159&amp;"."&amp;VLOOKUP(C159,LookupTable!$A$10:$G$24,2,0)&amp;IF(AND(C159="Bool",MOD(10*D159,10)=0),D159&amp;".0",D159)&amp;IF(C159="String",".256","")&amp;","&amp;VLOOKUP(C159,LookupTable!$A$10:$G$24,3,0)&amp;",1,R/W,100,,,,,,,,,,,")</f>
        <v>P_G35_TIme_Maintenance,DB10.DBD686,Float,1,R/W,100,,,,,,,,,,,</v>
      </c>
      <c r="Q159" s="13" t="str">
        <f t="shared" si="137"/>
        <v>tagIDs[113] = "Channel1.Device1.P_G35_TIme_Maintenance";</v>
      </c>
    </row>
    <row r="160" spans="2:17" ht="15.75">
      <c r="B160" t="s">
        <v>133</v>
      </c>
      <c r="C160" t="s">
        <v>97</v>
      </c>
      <c r="D160">
        <v>690</v>
      </c>
      <c r="F160" t="b">
        <v>0</v>
      </c>
      <c r="G160" t="b">
        <v>1</v>
      </c>
      <c r="H160" t="b">
        <v>1</v>
      </c>
      <c r="I160" t="b">
        <v>1</v>
      </c>
      <c r="J160" t="b">
        <v>1</v>
      </c>
      <c r="L160" t="str">
        <f t="shared" si="117"/>
        <v>DB10</v>
      </c>
      <c r="M160" t="str">
        <f t="shared" ref="M160:M191" si="139">"P_"&amp;B160&amp;"_"</f>
        <v>P_G36_</v>
      </c>
      <c r="N160" t="s">
        <v>77</v>
      </c>
      <c r="O160" s="40" t="str">
        <f>IF(E160="","-",COUNTIF($O$10:O159,"&lt;&gt;-")+1-1)</f>
        <v>-</v>
      </c>
      <c r="P160" s="4" t="str">
        <f>IF(E160="","",$M160&amp;B160&amp;","&amp;$L160&amp;"."&amp;VLOOKUP(C160,LookupTable!$A$10:$G$24,2,0)&amp;IF(AND(C160="Bool",MOD(10*D160,10)=0),D160&amp;".0",D160)&amp;IF(C160="String",".256","")&amp;","&amp;VLOOKUP(C160,LookupTable!$A$10:$G$24,3,0)&amp;",1,R/W,100,,,,,,,,,,,")</f>
        <v/>
      </c>
      <c r="Q160" s="13" t="str">
        <f t="shared" si="137"/>
        <v>//G36</v>
      </c>
    </row>
    <row r="161" spans="2:17" ht="15.75">
      <c r="B161" t="s">
        <v>163</v>
      </c>
      <c r="C161" t="s">
        <v>15</v>
      </c>
      <c r="D161">
        <v>690</v>
      </c>
      <c r="E161">
        <v>0</v>
      </c>
      <c r="F161" t="b">
        <v>0</v>
      </c>
      <c r="G161" t="b">
        <v>1</v>
      </c>
      <c r="H161" t="b">
        <v>1</v>
      </c>
      <c r="I161" t="b">
        <v>1</v>
      </c>
      <c r="J161" t="b">
        <v>0</v>
      </c>
      <c r="K161" t="s">
        <v>164</v>
      </c>
      <c r="L161" t="str">
        <f t="shared" si="117"/>
        <v>DB10</v>
      </c>
      <c r="M161" t="str">
        <f t="shared" ref="M161:M192" si="140">"P_"&amp;B160&amp;"_"</f>
        <v>P_G36_</v>
      </c>
      <c r="N161" t="s">
        <v>77</v>
      </c>
      <c r="O161" s="40">
        <f>IF(E161="","-",COUNTIF($O$10:O160,"&lt;&gt;-")+1-1)</f>
        <v>114</v>
      </c>
      <c r="P161" s="4" t="str">
        <f>IF(E161="","",$M161&amp;B161&amp;","&amp;$L161&amp;"."&amp;VLOOKUP(C161,LookupTable!$A$10:$G$24,2,0)&amp;IF(AND(C161="Bool",MOD(10*D161,10)=0),D161&amp;".0",D161)&amp;IF(C161="String",".256","")&amp;","&amp;VLOOKUP(C161,LookupTable!$A$10:$G$24,3,0)&amp;",1,R/W,100,,,,,,,,,,,")</f>
        <v>P_G36_Time_Working,DB10.DBD690,Float,1,R/W,100,,,,,,,,,,,</v>
      </c>
      <c r="Q161" s="13" t="str">
        <f t="shared" si="137"/>
        <v>tagIDs[114] = "Channel1.Device1.P_G36_Time_Working";</v>
      </c>
    </row>
    <row r="162" spans="2:17" ht="15.75">
      <c r="B162" t="s">
        <v>165</v>
      </c>
      <c r="C162" t="s">
        <v>15</v>
      </c>
      <c r="D162">
        <v>694</v>
      </c>
      <c r="E162">
        <v>0</v>
      </c>
      <c r="F162" t="b">
        <v>0</v>
      </c>
      <c r="G162" t="b">
        <v>1</v>
      </c>
      <c r="H162" t="b">
        <v>1</v>
      </c>
      <c r="I162" t="b">
        <v>1</v>
      </c>
      <c r="J162" t="b">
        <v>0</v>
      </c>
      <c r="K162" t="s">
        <v>166</v>
      </c>
      <c r="L162" t="str">
        <f t="shared" si="117"/>
        <v>DB10</v>
      </c>
      <c r="M162" t="str">
        <f t="shared" ref="M162" si="141">"P_"&amp;B160&amp;"_"</f>
        <v>P_G36_</v>
      </c>
      <c r="N162" t="s">
        <v>77</v>
      </c>
      <c r="O162" s="40">
        <f>IF(E162="","-",COUNTIF($O$10:O161,"&lt;&gt;-")+1-1)</f>
        <v>115</v>
      </c>
      <c r="P162" s="4" t="str">
        <f>IF(E162="","",$M162&amp;B162&amp;","&amp;$L162&amp;"."&amp;VLOOKUP(C162,LookupTable!$A$10:$G$24,2,0)&amp;IF(AND(C162="Bool",MOD(10*D162,10)=0),D162&amp;".0",D162)&amp;IF(C162="String",".256","")&amp;","&amp;VLOOKUP(C162,LookupTable!$A$10:$G$24,3,0)&amp;",1,R/W,100,,,,,,,,,,,")</f>
        <v>P_G36_Time_Standby,DB10.DBD694,Float,1,R/W,100,,,,,,,,,,,</v>
      </c>
      <c r="Q162" s="13" t="str">
        <f t="shared" si="137"/>
        <v>tagIDs[115] = "Channel1.Device1.P_G36_Time_Standby";</v>
      </c>
    </row>
    <row r="163" spans="2:17" ht="15.75">
      <c r="B163" t="s">
        <v>167</v>
      </c>
      <c r="C163" t="s">
        <v>15</v>
      </c>
      <c r="D163">
        <v>698</v>
      </c>
      <c r="E163">
        <v>0</v>
      </c>
      <c r="F163" t="b">
        <v>0</v>
      </c>
      <c r="G163" t="b">
        <v>1</v>
      </c>
      <c r="H163" t="b">
        <v>1</v>
      </c>
      <c r="I163" t="b">
        <v>1</v>
      </c>
      <c r="J163" t="b">
        <v>0</v>
      </c>
      <c r="K163" t="s">
        <v>168</v>
      </c>
      <c r="L163" t="str">
        <f t="shared" si="117"/>
        <v>DB10</v>
      </c>
      <c r="M163" t="str">
        <f t="shared" ref="M163" si="142">"P_"&amp;B160&amp;"_"</f>
        <v>P_G36_</v>
      </c>
      <c r="N163" t="s">
        <v>77</v>
      </c>
      <c r="O163" s="40">
        <f>IF(E163="","-",COUNTIF($O$10:O162,"&lt;&gt;-")+1-1)</f>
        <v>116</v>
      </c>
      <c r="P163" s="4" t="str">
        <f>IF(E163="","",$M163&amp;B163&amp;","&amp;$L163&amp;"."&amp;VLOOKUP(C163,LookupTable!$A$10:$G$24,2,0)&amp;IF(AND(C163="Bool",MOD(10*D163,10)=0),D163&amp;".0",D163)&amp;IF(C163="String",".256","")&amp;","&amp;VLOOKUP(C163,LookupTable!$A$10:$G$24,3,0)&amp;",1,R/W,100,,,,,,,,,,,")</f>
        <v>P_G36_TIme_Maintenance,DB10.DBD698,Float,1,R/W,100,,,,,,,,,,,</v>
      </c>
      <c r="Q163" s="13" t="str">
        <f t="shared" si="137"/>
        <v>tagIDs[116] = "Channel1.Device1.P_G36_TIme_Maintenance";</v>
      </c>
    </row>
    <row r="164" spans="2:17" ht="15.75">
      <c r="B164" t="s">
        <v>134</v>
      </c>
      <c r="C164" t="s">
        <v>97</v>
      </c>
      <c r="D164">
        <v>702</v>
      </c>
      <c r="F164" t="b">
        <v>0</v>
      </c>
      <c r="G164" t="b">
        <v>1</v>
      </c>
      <c r="H164" t="b">
        <v>1</v>
      </c>
      <c r="I164" t="b">
        <v>1</v>
      </c>
      <c r="J164" t="b">
        <v>1</v>
      </c>
      <c r="L164" t="str">
        <f t="shared" si="117"/>
        <v>DB10</v>
      </c>
      <c r="M164" t="str">
        <f t="shared" ref="M164:M195" si="143">"P_"&amp;B164&amp;"_"</f>
        <v>P_G37_</v>
      </c>
      <c r="N164" t="s">
        <v>77</v>
      </c>
      <c r="O164" s="40" t="str">
        <f>IF(E164="","-",COUNTIF($O$10:O163,"&lt;&gt;-")+1-1)</f>
        <v>-</v>
      </c>
      <c r="P164" s="4" t="str">
        <f>IF(E164="","",$M164&amp;B164&amp;","&amp;$L164&amp;"."&amp;VLOOKUP(C164,LookupTable!$A$10:$G$24,2,0)&amp;IF(AND(C164="Bool",MOD(10*D164,10)=0),D164&amp;".0",D164)&amp;IF(C164="String",".256","")&amp;","&amp;VLOOKUP(C164,LookupTable!$A$10:$G$24,3,0)&amp;",1,R/W,100,,,,,,,,,,,")</f>
        <v/>
      </c>
      <c r="Q164" s="13" t="str">
        <f t="shared" si="137"/>
        <v>//G37</v>
      </c>
    </row>
    <row r="165" spans="2:17" ht="15.75">
      <c r="B165" t="s">
        <v>163</v>
      </c>
      <c r="C165" t="s">
        <v>15</v>
      </c>
      <c r="D165">
        <v>702</v>
      </c>
      <c r="E165">
        <v>0</v>
      </c>
      <c r="F165" t="b">
        <v>0</v>
      </c>
      <c r="G165" t="b">
        <v>1</v>
      </c>
      <c r="H165" t="b">
        <v>1</v>
      </c>
      <c r="I165" t="b">
        <v>1</v>
      </c>
      <c r="J165" t="b">
        <v>0</v>
      </c>
      <c r="K165" t="s">
        <v>164</v>
      </c>
      <c r="L165" t="str">
        <f t="shared" si="117"/>
        <v>DB10</v>
      </c>
      <c r="M165" t="str">
        <f t="shared" ref="M165:M196" si="144">"P_"&amp;B164&amp;"_"</f>
        <v>P_G37_</v>
      </c>
      <c r="N165" t="s">
        <v>77</v>
      </c>
      <c r="O165" s="40">
        <f>IF(E165="","-",COUNTIF($O$10:O164,"&lt;&gt;-")+1-1)</f>
        <v>117</v>
      </c>
      <c r="P165" s="4" t="str">
        <f>IF(E165="","",$M165&amp;B165&amp;","&amp;$L165&amp;"."&amp;VLOOKUP(C165,LookupTable!$A$10:$G$24,2,0)&amp;IF(AND(C165="Bool",MOD(10*D165,10)=0),D165&amp;".0",D165)&amp;IF(C165="String",".256","")&amp;","&amp;VLOOKUP(C165,LookupTable!$A$10:$G$24,3,0)&amp;",1,R/W,100,,,,,,,,,,,")</f>
        <v>P_G37_Time_Working,DB10.DBD702,Float,1,R/W,100,,,,,,,,,,,</v>
      </c>
      <c r="Q165" s="13" t="str">
        <f t="shared" si="137"/>
        <v>tagIDs[117] = "Channel1.Device1.P_G37_Time_Working";</v>
      </c>
    </row>
    <row r="166" spans="2:17" ht="15.75">
      <c r="B166" t="s">
        <v>165</v>
      </c>
      <c r="C166" t="s">
        <v>15</v>
      </c>
      <c r="D166">
        <v>706</v>
      </c>
      <c r="E166">
        <v>0</v>
      </c>
      <c r="F166" t="b">
        <v>0</v>
      </c>
      <c r="G166" t="b">
        <v>1</v>
      </c>
      <c r="H166" t="b">
        <v>1</v>
      </c>
      <c r="I166" t="b">
        <v>1</v>
      </c>
      <c r="J166" t="b">
        <v>0</v>
      </c>
      <c r="K166" t="s">
        <v>166</v>
      </c>
      <c r="L166" t="str">
        <f t="shared" si="117"/>
        <v>DB10</v>
      </c>
      <c r="M166" t="str">
        <f t="shared" ref="M166" si="145">"P_"&amp;B164&amp;"_"</f>
        <v>P_G37_</v>
      </c>
      <c r="N166" t="s">
        <v>77</v>
      </c>
      <c r="O166" s="40">
        <f>IF(E166="","-",COUNTIF($O$10:O165,"&lt;&gt;-")+1-1)</f>
        <v>118</v>
      </c>
      <c r="P166" s="4" t="str">
        <f>IF(E166="","",$M166&amp;B166&amp;","&amp;$L166&amp;"."&amp;VLOOKUP(C166,LookupTable!$A$10:$G$24,2,0)&amp;IF(AND(C166="Bool",MOD(10*D166,10)=0),D166&amp;".0",D166)&amp;IF(C166="String",".256","")&amp;","&amp;VLOOKUP(C166,LookupTable!$A$10:$G$24,3,0)&amp;",1,R/W,100,,,,,,,,,,,")</f>
        <v>P_G37_Time_Standby,DB10.DBD706,Float,1,R/W,100,,,,,,,,,,,</v>
      </c>
      <c r="Q166" s="13" t="str">
        <f t="shared" si="137"/>
        <v>tagIDs[118] = "Channel1.Device1.P_G37_Time_Standby";</v>
      </c>
    </row>
    <row r="167" spans="2:17" ht="15.75">
      <c r="B167" t="s">
        <v>167</v>
      </c>
      <c r="C167" t="s">
        <v>15</v>
      </c>
      <c r="D167">
        <v>710</v>
      </c>
      <c r="E167">
        <v>0</v>
      </c>
      <c r="F167" t="b">
        <v>0</v>
      </c>
      <c r="G167" t="b">
        <v>1</v>
      </c>
      <c r="H167" t="b">
        <v>1</v>
      </c>
      <c r="I167" t="b">
        <v>1</v>
      </c>
      <c r="J167" t="b">
        <v>0</v>
      </c>
      <c r="K167" t="s">
        <v>168</v>
      </c>
      <c r="L167" t="str">
        <f t="shared" si="117"/>
        <v>DB10</v>
      </c>
      <c r="M167" t="str">
        <f t="shared" ref="M167" si="146">"P_"&amp;B164&amp;"_"</f>
        <v>P_G37_</v>
      </c>
      <c r="N167" t="s">
        <v>77</v>
      </c>
      <c r="O167" s="40">
        <f>IF(E167="","-",COUNTIF($O$10:O166,"&lt;&gt;-")+1-1)</f>
        <v>119</v>
      </c>
      <c r="P167" s="4" t="str">
        <f>IF(E167="","",$M167&amp;B167&amp;","&amp;$L167&amp;"."&amp;VLOOKUP(C167,LookupTable!$A$10:$G$24,2,0)&amp;IF(AND(C167="Bool",MOD(10*D167,10)=0),D167&amp;".0",D167)&amp;IF(C167="String",".256","")&amp;","&amp;VLOOKUP(C167,LookupTable!$A$10:$G$24,3,0)&amp;",1,R/W,100,,,,,,,,,,,")</f>
        <v>P_G37_TIme_Maintenance,DB10.DBD710,Float,1,R/W,100,,,,,,,,,,,</v>
      </c>
      <c r="Q167" s="13" t="str">
        <f t="shared" si="137"/>
        <v>tagIDs[119] = "Channel1.Device1.P_G37_TIme_Maintenance";</v>
      </c>
    </row>
    <row r="168" spans="2:17" ht="15.75">
      <c r="B168" t="s">
        <v>135</v>
      </c>
      <c r="C168" t="s">
        <v>97</v>
      </c>
      <c r="D168">
        <v>714</v>
      </c>
      <c r="F168" t="b">
        <v>0</v>
      </c>
      <c r="G168" t="b">
        <v>1</v>
      </c>
      <c r="H168" t="b">
        <v>1</v>
      </c>
      <c r="I168" t="b">
        <v>1</v>
      </c>
      <c r="J168" t="b">
        <v>1</v>
      </c>
      <c r="L168" t="str">
        <f t="shared" si="117"/>
        <v>DB10</v>
      </c>
      <c r="M168" t="str">
        <f t="shared" ref="M168:M199" si="147">"P_"&amp;B168&amp;"_"</f>
        <v>P_G38_</v>
      </c>
      <c r="N168" t="s">
        <v>77</v>
      </c>
      <c r="O168" s="40" t="str">
        <f>IF(E168="","-",COUNTIF($O$10:O167,"&lt;&gt;-")+1-1)</f>
        <v>-</v>
      </c>
      <c r="P168" s="4" t="str">
        <f>IF(E168="","",$M168&amp;B168&amp;","&amp;$L168&amp;"."&amp;VLOOKUP(C168,LookupTable!$A$10:$G$24,2,0)&amp;IF(AND(C168="Bool",MOD(10*D168,10)=0),D168&amp;".0",D168)&amp;IF(C168="String",".256","")&amp;","&amp;VLOOKUP(C168,LookupTable!$A$10:$G$24,3,0)&amp;",1,R/W,100,,,,,,,,,,,")</f>
        <v/>
      </c>
      <c r="Q168" s="13" t="str">
        <f t="shared" si="137"/>
        <v>//G38</v>
      </c>
    </row>
    <row r="169" spans="2:17" ht="15.75">
      <c r="B169" t="s">
        <v>163</v>
      </c>
      <c r="C169" t="s">
        <v>15</v>
      </c>
      <c r="D169">
        <v>714</v>
      </c>
      <c r="E169">
        <v>0</v>
      </c>
      <c r="F169" t="b">
        <v>0</v>
      </c>
      <c r="G169" t="b">
        <v>1</v>
      </c>
      <c r="H169" t="b">
        <v>1</v>
      </c>
      <c r="I169" t="b">
        <v>1</v>
      </c>
      <c r="J169" t="b">
        <v>0</v>
      </c>
      <c r="K169" t="s">
        <v>164</v>
      </c>
      <c r="L169" t="str">
        <f t="shared" si="117"/>
        <v>DB10</v>
      </c>
      <c r="M169" t="str">
        <f t="shared" ref="M169:M200" si="148">"P_"&amp;B168&amp;"_"</f>
        <v>P_G38_</v>
      </c>
      <c r="N169" t="s">
        <v>77</v>
      </c>
      <c r="O169" s="40">
        <f>IF(E169="","-",COUNTIF($O$10:O168,"&lt;&gt;-")+1-1)</f>
        <v>120</v>
      </c>
      <c r="P169" s="4" t="str">
        <f>IF(E169="","",$M169&amp;B169&amp;","&amp;$L169&amp;"."&amp;VLOOKUP(C169,LookupTable!$A$10:$G$24,2,0)&amp;IF(AND(C169="Bool",MOD(10*D169,10)=0),D169&amp;".0",D169)&amp;IF(C169="String",".256","")&amp;","&amp;VLOOKUP(C169,LookupTable!$A$10:$G$24,3,0)&amp;",1,R/W,100,,,,,,,,,,,")</f>
        <v>P_G38_Time_Working,DB10.DBD714,Float,1,R/W,100,,,,,,,,,,,</v>
      </c>
      <c r="Q169" s="13" t="str">
        <f t="shared" si="137"/>
        <v>tagIDs[120] = "Channel1.Device1.P_G38_Time_Working";</v>
      </c>
    </row>
    <row r="170" spans="2:17" ht="15.75">
      <c r="B170" t="s">
        <v>165</v>
      </c>
      <c r="C170" t="s">
        <v>15</v>
      </c>
      <c r="D170">
        <v>718</v>
      </c>
      <c r="E170">
        <v>0</v>
      </c>
      <c r="F170" t="b">
        <v>0</v>
      </c>
      <c r="G170" t="b">
        <v>1</v>
      </c>
      <c r="H170" t="b">
        <v>1</v>
      </c>
      <c r="I170" t="b">
        <v>1</v>
      </c>
      <c r="J170" t="b">
        <v>0</v>
      </c>
      <c r="K170" t="s">
        <v>166</v>
      </c>
      <c r="L170" t="str">
        <f t="shared" si="117"/>
        <v>DB10</v>
      </c>
      <c r="M170" t="str">
        <f t="shared" ref="M170" si="149">"P_"&amp;B168&amp;"_"</f>
        <v>P_G38_</v>
      </c>
      <c r="N170" t="s">
        <v>77</v>
      </c>
      <c r="O170" s="40">
        <f>IF(E170="","-",COUNTIF($O$10:O169,"&lt;&gt;-")+1-1)</f>
        <v>121</v>
      </c>
      <c r="P170" s="4" t="str">
        <f>IF(E170="","",$M170&amp;B170&amp;","&amp;$L170&amp;"."&amp;VLOOKUP(C170,LookupTable!$A$10:$G$24,2,0)&amp;IF(AND(C170="Bool",MOD(10*D170,10)=0),D170&amp;".0",D170)&amp;IF(C170="String",".256","")&amp;","&amp;VLOOKUP(C170,LookupTable!$A$10:$G$24,3,0)&amp;",1,R/W,100,,,,,,,,,,,")</f>
        <v>P_G38_Time_Standby,DB10.DBD718,Float,1,R/W,100,,,,,,,,,,,</v>
      </c>
      <c r="Q170" s="13" t="str">
        <f t="shared" si="137"/>
        <v>tagIDs[121] = "Channel1.Device1.P_G38_Time_Standby";</v>
      </c>
    </row>
    <row r="171" spans="2:17" ht="15.75">
      <c r="B171" t="s">
        <v>167</v>
      </c>
      <c r="C171" t="s">
        <v>15</v>
      </c>
      <c r="D171">
        <v>722</v>
      </c>
      <c r="E171">
        <v>0</v>
      </c>
      <c r="F171" t="b">
        <v>0</v>
      </c>
      <c r="G171" t="b">
        <v>1</v>
      </c>
      <c r="H171" t="b">
        <v>1</v>
      </c>
      <c r="I171" t="b">
        <v>1</v>
      </c>
      <c r="J171" t="b">
        <v>0</v>
      </c>
      <c r="K171" t="s">
        <v>168</v>
      </c>
      <c r="L171" t="str">
        <f t="shared" si="117"/>
        <v>DB10</v>
      </c>
      <c r="M171" t="str">
        <f t="shared" ref="M171" si="150">"P_"&amp;B168&amp;"_"</f>
        <v>P_G38_</v>
      </c>
      <c r="N171" t="s">
        <v>77</v>
      </c>
      <c r="O171" s="40">
        <f>IF(E171="","-",COUNTIF($O$10:O170,"&lt;&gt;-")+1-1)</f>
        <v>122</v>
      </c>
      <c r="P171" s="4" t="str">
        <f>IF(E171="","",$M171&amp;B171&amp;","&amp;$L171&amp;"."&amp;VLOOKUP(C171,LookupTable!$A$10:$G$24,2,0)&amp;IF(AND(C171="Bool",MOD(10*D171,10)=0),D171&amp;".0",D171)&amp;IF(C171="String",".256","")&amp;","&amp;VLOOKUP(C171,LookupTable!$A$10:$G$24,3,0)&amp;",1,R/W,100,,,,,,,,,,,")</f>
        <v>P_G38_TIme_Maintenance,DB10.DBD722,Float,1,R/W,100,,,,,,,,,,,</v>
      </c>
      <c r="Q171" s="13" t="str">
        <f t="shared" si="137"/>
        <v>tagIDs[122] = "Channel1.Device1.P_G38_TIme_Maintenance";</v>
      </c>
    </row>
    <row r="172" spans="2:17" ht="15.75">
      <c r="B172" t="s">
        <v>136</v>
      </c>
      <c r="C172" t="s">
        <v>97</v>
      </c>
      <c r="D172">
        <v>726</v>
      </c>
      <c r="F172" t="b">
        <v>0</v>
      </c>
      <c r="G172" t="b">
        <v>1</v>
      </c>
      <c r="H172" t="b">
        <v>1</v>
      </c>
      <c r="I172" t="b">
        <v>1</v>
      </c>
      <c r="J172" t="b">
        <v>1</v>
      </c>
      <c r="L172" t="str">
        <f t="shared" si="117"/>
        <v>DB10</v>
      </c>
      <c r="M172" t="str">
        <f t="shared" ref="M172:M203" si="151">"P_"&amp;B172&amp;"_"</f>
        <v>P_G39_</v>
      </c>
      <c r="N172" t="s">
        <v>77</v>
      </c>
      <c r="O172" s="40" t="str">
        <f>IF(E172="","-",COUNTIF($O$10:O171,"&lt;&gt;-")+1-1)</f>
        <v>-</v>
      </c>
      <c r="P172" s="4" t="str">
        <f>IF(E172="","",$M172&amp;B172&amp;","&amp;$L172&amp;"."&amp;VLOOKUP(C172,LookupTable!$A$10:$G$24,2,0)&amp;IF(AND(C172="Bool",MOD(10*D172,10)=0),D172&amp;".0",D172)&amp;IF(C172="String",".256","")&amp;","&amp;VLOOKUP(C172,LookupTable!$A$10:$G$24,3,0)&amp;",1,R/W,100,,,,,,,,,,,")</f>
        <v/>
      </c>
      <c r="Q172" s="13" t="str">
        <f t="shared" si="137"/>
        <v>//G39</v>
      </c>
    </row>
    <row r="173" spans="2:17" ht="15.75">
      <c r="B173" t="s">
        <v>163</v>
      </c>
      <c r="C173" t="s">
        <v>15</v>
      </c>
      <c r="D173">
        <v>726</v>
      </c>
      <c r="E173">
        <v>0</v>
      </c>
      <c r="F173" t="b">
        <v>0</v>
      </c>
      <c r="G173" t="b">
        <v>1</v>
      </c>
      <c r="H173" t="b">
        <v>1</v>
      </c>
      <c r="I173" t="b">
        <v>1</v>
      </c>
      <c r="J173" t="b">
        <v>0</v>
      </c>
      <c r="K173" t="s">
        <v>164</v>
      </c>
      <c r="L173" t="str">
        <f t="shared" si="117"/>
        <v>DB10</v>
      </c>
      <c r="M173" t="str">
        <f t="shared" ref="M173:M204" si="152">"P_"&amp;B172&amp;"_"</f>
        <v>P_G39_</v>
      </c>
      <c r="N173" t="s">
        <v>77</v>
      </c>
      <c r="O173" s="40">
        <f>IF(E173="","-",COUNTIF($O$10:O172,"&lt;&gt;-")+1-1)</f>
        <v>123</v>
      </c>
      <c r="P173" s="4" t="str">
        <f>IF(E173="","",$M173&amp;B173&amp;","&amp;$L173&amp;"."&amp;VLOOKUP(C173,LookupTable!$A$10:$G$24,2,0)&amp;IF(AND(C173="Bool",MOD(10*D173,10)=0),D173&amp;".0",D173)&amp;IF(C173="String",".256","")&amp;","&amp;VLOOKUP(C173,LookupTable!$A$10:$G$24,3,0)&amp;",1,R/W,100,,,,,,,,,,,")</f>
        <v>P_G39_Time_Working,DB10.DBD726,Float,1,R/W,100,,,,,,,,,,,</v>
      </c>
      <c r="Q173" s="13" t="str">
        <f t="shared" si="137"/>
        <v>tagIDs[123] = "Channel1.Device1.P_G39_Time_Working";</v>
      </c>
    </row>
    <row r="174" spans="2:17" ht="15.75">
      <c r="B174" t="s">
        <v>165</v>
      </c>
      <c r="C174" t="s">
        <v>15</v>
      </c>
      <c r="D174">
        <v>730</v>
      </c>
      <c r="E174">
        <v>0</v>
      </c>
      <c r="F174" t="b">
        <v>0</v>
      </c>
      <c r="G174" t="b">
        <v>1</v>
      </c>
      <c r="H174" t="b">
        <v>1</v>
      </c>
      <c r="I174" t="b">
        <v>1</v>
      </c>
      <c r="J174" t="b">
        <v>0</v>
      </c>
      <c r="K174" t="s">
        <v>166</v>
      </c>
      <c r="L174" t="str">
        <f t="shared" si="117"/>
        <v>DB10</v>
      </c>
      <c r="M174" t="str">
        <f t="shared" ref="M174" si="153">"P_"&amp;B172&amp;"_"</f>
        <v>P_G39_</v>
      </c>
      <c r="N174" t="s">
        <v>77</v>
      </c>
      <c r="O174" s="40">
        <f>IF(E174="","-",COUNTIF($O$10:O173,"&lt;&gt;-")+1-1)</f>
        <v>124</v>
      </c>
      <c r="P174" s="4" t="str">
        <f>IF(E174="","",$M174&amp;B174&amp;","&amp;$L174&amp;"."&amp;VLOOKUP(C174,LookupTable!$A$10:$G$24,2,0)&amp;IF(AND(C174="Bool",MOD(10*D174,10)=0),D174&amp;".0",D174)&amp;IF(C174="String",".256","")&amp;","&amp;VLOOKUP(C174,LookupTable!$A$10:$G$24,3,0)&amp;",1,R/W,100,,,,,,,,,,,")</f>
        <v>P_G39_Time_Standby,DB10.DBD730,Float,1,R/W,100,,,,,,,,,,,</v>
      </c>
      <c r="Q174" s="13" t="str">
        <f t="shared" si="137"/>
        <v>tagIDs[124] = "Channel1.Device1.P_G39_Time_Standby";</v>
      </c>
    </row>
    <row r="175" spans="2:17" ht="15.75">
      <c r="B175" t="s">
        <v>167</v>
      </c>
      <c r="C175" t="s">
        <v>15</v>
      </c>
      <c r="D175">
        <v>734</v>
      </c>
      <c r="E175">
        <v>0</v>
      </c>
      <c r="F175" t="b">
        <v>0</v>
      </c>
      <c r="G175" t="b">
        <v>1</v>
      </c>
      <c r="H175" t="b">
        <v>1</v>
      </c>
      <c r="I175" t="b">
        <v>1</v>
      </c>
      <c r="J175" t="b">
        <v>0</v>
      </c>
      <c r="K175" t="s">
        <v>168</v>
      </c>
      <c r="L175" t="str">
        <f t="shared" si="117"/>
        <v>DB10</v>
      </c>
      <c r="M175" t="str">
        <f t="shared" ref="M175" si="154">"P_"&amp;B172&amp;"_"</f>
        <v>P_G39_</v>
      </c>
      <c r="N175" t="s">
        <v>77</v>
      </c>
      <c r="O175" s="40">
        <f>IF(E175="","-",COUNTIF($O$10:O174,"&lt;&gt;-")+1-1)</f>
        <v>125</v>
      </c>
      <c r="P175" s="4" t="str">
        <f>IF(E175="","",$M175&amp;B175&amp;","&amp;$L175&amp;"."&amp;VLOOKUP(C175,LookupTable!$A$10:$G$24,2,0)&amp;IF(AND(C175="Bool",MOD(10*D175,10)=0),D175&amp;".0",D175)&amp;IF(C175="String",".256","")&amp;","&amp;VLOOKUP(C175,LookupTable!$A$10:$G$24,3,0)&amp;",1,R/W,100,,,,,,,,,,,")</f>
        <v>P_G39_TIme_Maintenance,DB10.DBD734,Float,1,R/W,100,,,,,,,,,,,</v>
      </c>
      <c r="Q175" s="13" t="str">
        <f t="shared" si="137"/>
        <v>tagIDs[125] = "Channel1.Device1.P_G39_TIme_Maintenance";</v>
      </c>
    </row>
    <row r="176" spans="2:17" ht="15.75">
      <c r="B176" t="s">
        <v>137</v>
      </c>
      <c r="C176" t="s">
        <v>97</v>
      </c>
      <c r="D176">
        <v>738</v>
      </c>
      <c r="F176" t="b">
        <v>0</v>
      </c>
      <c r="G176" t="b">
        <v>1</v>
      </c>
      <c r="H176" t="b">
        <v>1</v>
      </c>
      <c r="I176" t="b">
        <v>1</v>
      </c>
      <c r="J176" t="b">
        <v>1</v>
      </c>
      <c r="L176" t="str">
        <f t="shared" si="117"/>
        <v>DB10</v>
      </c>
      <c r="M176" t="str">
        <f t="shared" ref="M176:M207" si="155">"P_"&amp;B176&amp;"_"</f>
        <v>P_G40_</v>
      </c>
      <c r="N176" t="s">
        <v>77</v>
      </c>
      <c r="O176" s="40" t="str">
        <f>IF(E176="","-",COUNTIF($O$10:O175,"&lt;&gt;-")+1-1)</f>
        <v>-</v>
      </c>
      <c r="P176" s="4" t="str">
        <f>IF(E176="","",$M176&amp;B176&amp;","&amp;$L176&amp;"."&amp;VLOOKUP(C176,LookupTable!$A$10:$G$24,2,0)&amp;IF(AND(C176="Bool",MOD(10*D176,10)=0),D176&amp;".0",D176)&amp;IF(C176="String",".256","")&amp;","&amp;VLOOKUP(C176,LookupTable!$A$10:$G$24,3,0)&amp;",1,R/W,100,,,,,,,,,,,")</f>
        <v/>
      </c>
      <c r="Q176" s="13" t="str">
        <f t="shared" si="137"/>
        <v>//G40</v>
      </c>
    </row>
    <row r="177" spans="2:17" ht="15.75">
      <c r="B177" t="s">
        <v>163</v>
      </c>
      <c r="C177" t="s">
        <v>15</v>
      </c>
      <c r="D177">
        <v>738</v>
      </c>
      <c r="E177">
        <v>0</v>
      </c>
      <c r="F177" t="b">
        <v>0</v>
      </c>
      <c r="G177" t="b">
        <v>1</v>
      </c>
      <c r="H177" t="b">
        <v>1</v>
      </c>
      <c r="I177" t="b">
        <v>1</v>
      </c>
      <c r="J177" t="b">
        <v>0</v>
      </c>
      <c r="K177" t="s">
        <v>164</v>
      </c>
      <c r="L177" t="str">
        <f t="shared" si="117"/>
        <v>DB10</v>
      </c>
      <c r="M177" t="str">
        <f t="shared" ref="M177:M208" si="156">"P_"&amp;B176&amp;"_"</f>
        <v>P_G40_</v>
      </c>
      <c r="N177" t="s">
        <v>77</v>
      </c>
      <c r="O177" s="40">
        <f>IF(E177="","-",COUNTIF($O$10:O176,"&lt;&gt;-")+1-1)</f>
        <v>126</v>
      </c>
      <c r="P177" s="4" t="str">
        <f>IF(E177="","",$M177&amp;B177&amp;","&amp;$L177&amp;"."&amp;VLOOKUP(C177,LookupTable!$A$10:$G$24,2,0)&amp;IF(AND(C177="Bool",MOD(10*D177,10)=0),D177&amp;".0",D177)&amp;IF(C177="String",".256","")&amp;","&amp;VLOOKUP(C177,LookupTable!$A$10:$G$24,3,0)&amp;",1,R/W,100,,,,,,,,,,,")</f>
        <v>P_G40_Time_Working,DB10.DBD738,Float,1,R/W,100,,,,,,,,,,,</v>
      </c>
      <c r="Q177" s="13" t="str">
        <f t="shared" si="137"/>
        <v>tagIDs[126] = "Channel1.Device1.P_G40_Time_Working";</v>
      </c>
    </row>
    <row r="178" spans="2:17" ht="15.75">
      <c r="B178" t="s">
        <v>165</v>
      </c>
      <c r="C178" t="s">
        <v>15</v>
      </c>
      <c r="D178">
        <v>742</v>
      </c>
      <c r="E178">
        <v>0</v>
      </c>
      <c r="F178" t="b">
        <v>0</v>
      </c>
      <c r="G178" t="b">
        <v>1</v>
      </c>
      <c r="H178" t="b">
        <v>1</v>
      </c>
      <c r="I178" t="b">
        <v>1</v>
      </c>
      <c r="J178" t="b">
        <v>0</v>
      </c>
      <c r="K178" t="s">
        <v>166</v>
      </c>
      <c r="L178" t="str">
        <f t="shared" si="117"/>
        <v>DB10</v>
      </c>
      <c r="M178" t="str">
        <f t="shared" ref="M178" si="157">"P_"&amp;B176&amp;"_"</f>
        <v>P_G40_</v>
      </c>
      <c r="N178" t="s">
        <v>77</v>
      </c>
      <c r="O178" s="40">
        <f>IF(E178="","-",COUNTIF($O$10:O177,"&lt;&gt;-")+1-1)</f>
        <v>127</v>
      </c>
      <c r="P178" s="4" t="str">
        <f>IF(E178="","",$M178&amp;B178&amp;","&amp;$L178&amp;"."&amp;VLOOKUP(C178,LookupTable!$A$10:$G$24,2,0)&amp;IF(AND(C178="Bool",MOD(10*D178,10)=0),D178&amp;".0",D178)&amp;IF(C178="String",".256","")&amp;","&amp;VLOOKUP(C178,LookupTable!$A$10:$G$24,3,0)&amp;",1,R/W,100,,,,,,,,,,,")</f>
        <v>P_G40_Time_Standby,DB10.DBD742,Float,1,R/W,100,,,,,,,,,,,</v>
      </c>
      <c r="Q178" s="13" t="str">
        <f t="shared" si="137"/>
        <v>tagIDs[127] = "Channel1.Device1.P_G40_Time_Standby";</v>
      </c>
    </row>
    <row r="179" spans="2:17" ht="15.75">
      <c r="B179" t="s">
        <v>167</v>
      </c>
      <c r="C179" t="s">
        <v>15</v>
      </c>
      <c r="D179">
        <v>746</v>
      </c>
      <c r="E179">
        <v>0</v>
      </c>
      <c r="F179" t="b">
        <v>0</v>
      </c>
      <c r="G179" t="b">
        <v>1</v>
      </c>
      <c r="H179" t="b">
        <v>1</v>
      </c>
      <c r="I179" t="b">
        <v>1</v>
      </c>
      <c r="J179" t="b">
        <v>0</v>
      </c>
      <c r="K179" t="s">
        <v>168</v>
      </c>
      <c r="L179" t="str">
        <f t="shared" si="117"/>
        <v>DB10</v>
      </c>
      <c r="M179" t="str">
        <f t="shared" ref="M179" si="158">"P_"&amp;B176&amp;"_"</f>
        <v>P_G40_</v>
      </c>
      <c r="N179" t="s">
        <v>77</v>
      </c>
      <c r="O179" s="40">
        <f>IF(E179="","-",COUNTIF($O$10:O178,"&lt;&gt;-")+1-1)</f>
        <v>128</v>
      </c>
      <c r="P179" s="4" t="str">
        <f>IF(E179="","",$M179&amp;B179&amp;","&amp;$L179&amp;"."&amp;VLOOKUP(C179,LookupTable!$A$10:$G$24,2,0)&amp;IF(AND(C179="Bool",MOD(10*D179,10)=0),D179&amp;".0",D179)&amp;IF(C179="String",".256","")&amp;","&amp;VLOOKUP(C179,LookupTable!$A$10:$G$24,3,0)&amp;",1,R/W,100,,,,,,,,,,,")</f>
        <v>P_G40_TIme_Maintenance,DB10.DBD746,Float,1,R/W,100,,,,,,,,,,,</v>
      </c>
      <c r="Q179" s="13" t="str">
        <f t="shared" si="137"/>
        <v>tagIDs[128] = "Channel1.Device1.P_G40_TIme_Maintenance";</v>
      </c>
    </row>
    <row r="180" spans="2:17" ht="15.75">
      <c r="B180" t="s">
        <v>138</v>
      </c>
      <c r="C180" t="s">
        <v>97</v>
      </c>
      <c r="D180">
        <v>750</v>
      </c>
      <c r="F180" t="b">
        <v>0</v>
      </c>
      <c r="G180" t="b">
        <v>1</v>
      </c>
      <c r="H180" t="b">
        <v>1</v>
      </c>
      <c r="I180" t="b">
        <v>1</v>
      </c>
      <c r="J180" t="b">
        <v>1</v>
      </c>
      <c r="L180" t="str">
        <f t="shared" si="117"/>
        <v>DB10</v>
      </c>
      <c r="M180" t="str">
        <f t="shared" ref="M180:M211" si="159">"P_"&amp;B180&amp;"_"</f>
        <v>P_G41_</v>
      </c>
      <c r="N180" t="s">
        <v>77</v>
      </c>
      <c r="O180" s="40" t="str">
        <f>IF(E180="","-",COUNTIF($O$10:O179,"&lt;&gt;-")+1-1)</f>
        <v>-</v>
      </c>
      <c r="P180" s="4" t="str">
        <f>IF(E180="","",$M180&amp;B180&amp;","&amp;$L180&amp;"."&amp;VLOOKUP(C180,LookupTable!$A$10:$G$24,2,0)&amp;IF(AND(C180="Bool",MOD(10*D180,10)=0),D180&amp;".0",D180)&amp;IF(C180="String",".256","")&amp;","&amp;VLOOKUP(C180,LookupTable!$A$10:$G$24,3,0)&amp;",1,R/W,100,,,,,,,,,,,")</f>
        <v/>
      </c>
      <c r="Q180" s="13" t="str">
        <f t="shared" si="137"/>
        <v>//G41</v>
      </c>
    </row>
    <row r="181" spans="2:17" ht="15.75">
      <c r="B181" t="s">
        <v>163</v>
      </c>
      <c r="C181" t="s">
        <v>15</v>
      </c>
      <c r="D181">
        <v>750</v>
      </c>
      <c r="E181">
        <v>0</v>
      </c>
      <c r="F181" t="b">
        <v>0</v>
      </c>
      <c r="G181" t="b">
        <v>1</v>
      </c>
      <c r="H181" t="b">
        <v>1</v>
      </c>
      <c r="I181" t="b">
        <v>1</v>
      </c>
      <c r="J181" t="b">
        <v>0</v>
      </c>
      <c r="K181" t="s">
        <v>164</v>
      </c>
      <c r="L181" t="str">
        <f t="shared" si="117"/>
        <v>DB10</v>
      </c>
      <c r="M181" t="str">
        <f t="shared" ref="M181:M212" si="160">"P_"&amp;B180&amp;"_"</f>
        <v>P_G41_</v>
      </c>
      <c r="N181" t="s">
        <v>77</v>
      </c>
      <c r="O181" s="40">
        <f>IF(E181="","-",COUNTIF($O$10:O180,"&lt;&gt;-")+1-1)</f>
        <v>129</v>
      </c>
      <c r="P181" s="4" t="str">
        <f>IF(E181="","",$M181&amp;B181&amp;","&amp;$L181&amp;"."&amp;VLOOKUP(C181,LookupTable!$A$10:$G$24,2,0)&amp;IF(AND(C181="Bool",MOD(10*D181,10)=0),D181&amp;".0",D181)&amp;IF(C181="String",".256","")&amp;","&amp;VLOOKUP(C181,LookupTable!$A$10:$G$24,3,0)&amp;",1,R/W,100,,,,,,,,,,,")</f>
        <v>P_G41_Time_Working,DB10.DBD750,Float,1,R/W,100,,,,,,,,,,,</v>
      </c>
      <c r="Q181" s="13" t="str">
        <f t="shared" si="137"/>
        <v>tagIDs[129] = "Channel1.Device1.P_G41_Time_Working";</v>
      </c>
    </row>
    <row r="182" spans="2:17" ht="15.75">
      <c r="B182" t="s">
        <v>165</v>
      </c>
      <c r="C182" t="s">
        <v>15</v>
      </c>
      <c r="D182">
        <v>754</v>
      </c>
      <c r="E182">
        <v>0</v>
      </c>
      <c r="F182" t="b">
        <v>0</v>
      </c>
      <c r="G182" t="b">
        <v>1</v>
      </c>
      <c r="H182" t="b">
        <v>1</v>
      </c>
      <c r="I182" t="b">
        <v>1</v>
      </c>
      <c r="J182" t="b">
        <v>0</v>
      </c>
      <c r="K182" t="s">
        <v>166</v>
      </c>
      <c r="L182" t="str">
        <f t="shared" si="117"/>
        <v>DB10</v>
      </c>
      <c r="M182" t="str">
        <f t="shared" ref="M182" si="161">"P_"&amp;B180&amp;"_"</f>
        <v>P_G41_</v>
      </c>
      <c r="N182" t="s">
        <v>77</v>
      </c>
      <c r="O182" s="40">
        <f>IF(E182="","-",COUNTIF($O$10:O181,"&lt;&gt;-")+1-1)</f>
        <v>130</v>
      </c>
      <c r="P182" s="4" t="str">
        <f>IF(E182="","",$M182&amp;B182&amp;","&amp;$L182&amp;"."&amp;VLOOKUP(C182,LookupTable!$A$10:$G$24,2,0)&amp;IF(AND(C182="Bool",MOD(10*D182,10)=0),D182&amp;".0",D182)&amp;IF(C182="String",".256","")&amp;","&amp;VLOOKUP(C182,LookupTable!$A$10:$G$24,3,0)&amp;",1,R/W,100,,,,,,,,,,,")</f>
        <v>P_G41_Time_Standby,DB10.DBD754,Float,1,R/W,100,,,,,,,,,,,</v>
      </c>
      <c r="Q182" s="13" t="str">
        <f t="shared" si="137"/>
        <v>tagIDs[130] = "Channel1.Device1.P_G41_Time_Standby";</v>
      </c>
    </row>
    <row r="183" spans="2:17" ht="15.75">
      <c r="B183" t="s">
        <v>167</v>
      </c>
      <c r="C183" t="s">
        <v>15</v>
      </c>
      <c r="D183">
        <v>758</v>
      </c>
      <c r="E183">
        <v>0</v>
      </c>
      <c r="F183" t="b">
        <v>0</v>
      </c>
      <c r="G183" t="b">
        <v>1</v>
      </c>
      <c r="H183" t="b">
        <v>1</v>
      </c>
      <c r="I183" t="b">
        <v>1</v>
      </c>
      <c r="J183" t="b">
        <v>0</v>
      </c>
      <c r="K183" t="s">
        <v>168</v>
      </c>
      <c r="L183" t="str">
        <f t="shared" si="117"/>
        <v>DB10</v>
      </c>
      <c r="M183" t="str">
        <f t="shared" ref="M183" si="162">"P_"&amp;B180&amp;"_"</f>
        <v>P_G41_</v>
      </c>
      <c r="N183" t="s">
        <v>77</v>
      </c>
      <c r="O183" s="40">
        <f>IF(E183="","-",COUNTIF($O$10:O182,"&lt;&gt;-")+1-1)</f>
        <v>131</v>
      </c>
      <c r="P183" s="4" t="str">
        <f>IF(E183="","",$M183&amp;B183&amp;","&amp;$L183&amp;"."&amp;VLOOKUP(C183,LookupTable!$A$10:$G$24,2,0)&amp;IF(AND(C183="Bool",MOD(10*D183,10)=0),D183&amp;".0",D183)&amp;IF(C183="String",".256","")&amp;","&amp;VLOOKUP(C183,LookupTable!$A$10:$G$24,3,0)&amp;",1,R/W,100,,,,,,,,,,,")</f>
        <v>P_G41_TIme_Maintenance,DB10.DBD758,Float,1,R/W,100,,,,,,,,,,,</v>
      </c>
      <c r="Q183" s="13" t="str">
        <f t="shared" si="137"/>
        <v>tagIDs[131] = "Channel1.Device1.P_G41_TIme_Maintenance";</v>
      </c>
    </row>
    <row r="184" spans="2:17" ht="15.75">
      <c r="B184" t="s">
        <v>139</v>
      </c>
      <c r="C184" t="s">
        <v>97</v>
      </c>
      <c r="D184">
        <v>762</v>
      </c>
      <c r="F184" t="b">
        <v>0</v>
      </c>
      <c r="G184" t="b">
        <v>1</v>
      </c>
      <c r="H184" t="b">
        <v>1</v>
      </c>
      <c r="I184" t="b">
        <v>1</v>
      </c>
      <c r="J184" t="b">
        <v>1</v>
      </c>
      <c r="L184" t="str">
        <f t="shared" si="117"/>
        <v>DB10</v>
      </c>
      <c r="M184" t="str">
        <f t="shared" ref="M184:M215" si="163">"P_"&amp;B184&amp;"_"</f>
        <v>P_G42_</v>
      </c>
      <c r="N184" t="s">
        <v>77</v>
      </c>
      <c r="O184" s="40" t="str">
        <f>IF(E184="","-",COUNTIF($O$10:O183,"&lt;&gt;-")+1-1)</f>
        <v>-</v>
      </c>
      <c r="P184" s="4" t="str">
        <f>IF(E184="","",$M184&amp;B184&amp;","&amp;$L184&amp;"."&amp;VLOOKUP(C184,LookupTable!$A$10:$G$24,2,0)&amp;IF(AND(C184="Bool",MOD(10*D184,10)=0),D184&amp;".0",D184)&amp;IF(C184="String",".256","")&amp;","&amp;VLOOKUP(C184,LookupTable!$A$10:$G$24,3,0)&amp;",1,R/W,100,,,,,,,,,,,")</f>
        <v/>
      </c>
      <c r="Q184" s="13" t="str">
        <f t="shared" si="137"/>
        <v>//G42</v>
      </c>
    </row>
    <row r="185" spans="2:17" ht="15.75">
      <c r="B185" t="s">
        <v>163</v>
      </c>
      <c r="C185" t="s">
        <v>15</v>
      </c>
      <c r="D185">
        <v>762</v>
      </c>
      <c r="E185">
        <v>0</v>
      </c>
      <c r="F185" t="b">
        <v>0</v>
      </c>
      <c r="G185" t="b">
        <v>1</v>
      </c>
      <c r="H185" t="b">
        <v>1</v>
      </c>
      <c r="I185" t="b">
        <v>1</v>
      </c>
      <c r="J185" t="b">
        <v>0</v>
      </c>
      <c r="K185" t="s">
        <v>164</v>
      </c>
      <c r="L185" t="str">
        <f t="shared" si="117"/>
        <v>DB10</v>
      </c>
      <c r="M185" t="str">
        <f t="shared" ref="M185:M216" si="164">"P_"&amp;B184&amp;"_"</f>
        <v>P_G42_</v>
      </c>
      <c r="N185" t="s">
        <v>77</v>
      </c>
      <c r="O185" s="40">
        <f>IF(E185="","-",COUNTIF($O$10:O184,"&lt;&gt;-")+1-1)</f>
        <v>132</v>
      </c>
      <c r="P185" s="4" t="str">
        <f>IF(E185="","",$M185&amp;B185&amp;","&amp;$L185&amp;"."&amp;VLOOKUP(C185,LookupTable!$A$10:$G$24,2,0)&amp;IF(AND(C185="Bool",MOD(10*D185,10)=0),D185&amp;".0",D185)&amp;IF(C185="String",".256","")&amp;","&amp;VLOOKUP(C185,LookupTable!$A$10:$G$24,3,0)&amp;",1,R/W,100,,,,,,,,,,,")</f>
        <v>P_G42_Time_Working,DB10.DBD762,Float,1,R/W,100,,,,,,,,,,,</v>
      </c>
      <c r="Q185" s="13" t="str">
        <f t="shared" si="137"/>
        <v>tagIDs[132] = "Channel1.Device1.P_G42_Time_Working";</v>
      </c>
    </row>
    <row r="186" spans="2:17" ht="15.75">
      <c r="B186" t="s">
        <v>165</v>
      </c>
      <c r="C186" t="s">
        <v>15</v>
      </c>
      <c r="D186">
        <v>766</v>
      </c>
      <c r="E186">
        <v>0</v>
      </c>
      <c r="F186" t="b">
        <v>0</v>
      </c>
      <c r="G186" t="b">
        <v>1</v>
      </c>
      <c r="H186" t="b">
        <v>1</v>
      </c>
      <c r="I186" t="b">
        <v>1</v>
      </c>
      <c r="J186" t="b">
        <v>0</v>
      </c>
      <c r="K186" t="s">
        <v>166</v>
      </c>
      <c r="L186" t="str">
        <f t="shared" si="117"/>
        <v>DB10</v>
      </c>
      <c r="M186" t="str">
        <f t="shared" ref="M186" si="165">"P_"&amp;B184&amp;"_"</f>
        <v>P_G42_</v>
      </c>
      <c r="N186" t="s">
        <v>77</v>
      </c>
      <c r="O186" s="40">
        <f>IF(E186="","-",COUNTIF($O$10:O185,"&lt;&gt;-")+1-1)</f>
        <v>133</v>
      </c>
      <c r="P186" s="4" t="str">
        <f>IF(E186="","",$M186&amp;B186&amp;","&amp;$L186&amp;"."&amp;VLOOKUP(C186,LookupTable!$A$10:$G$24,2,0)&amp;IF(AND(C186="Bool",MOD(10*D186,10)=0),D186&amp;".0",D186)&amp;IF(C186="String",".256","")&amp;","&amp;VLOOKUP(C186,LookupTable!$A$10:$G$24,3,0)&amp;",1,R/W,100,,,,,,,,,,,")</f>
        <v>P_G42_Time_Standby,DB10.DBD766,Float,1,R/W,100,,,,,,,,,,,</v>
      </c>
      <c r="Q186" s="13" t="str">
        <f t="shared" si="137"/>
        <v>tagIDs[133] = "Channel1.Device1.P_G42_Time_Standby";</v>
      </c>
    </row>
    <row r="187" spans="2:17" ht="15.75">
      <c r="B187" t="s">
        <v>167</v>
      </c>
      <c r="C187" t="s">
        <v>15</v>
      </c>
      <c r="D187">
        <v>770</v>
      </c>
      <c r="E187">
        <v>0</v>
      </c>
      <c r="F187" t="b">
        <v>0</v>
      </c>
      <c r="G187" t="b">
        <v>1</v>
      </c>
      <c r="H187" t="b">
        <v>1</v>
      </c>
      <c r="I187" t="b">
        <v>1</v>
      </c>
      <c r="J187" t="b">
        <v>0</v>
      </c>
      <c r="K187" t="s">
        <v>168</v>
      </c>
      <c r="L187" t="str">
        <f t="shared" si="117"/>
        <v>DB10</v>
      </c>
      <c r="M187" t="str">
        <f t="shared" ref="M187" si="166">"P_"&amp;B184&amp;"_"</f>
        <v>P_G42_</v>
      </c>
      <c r="N187" t="s">
        <v>77</v>
      </c>
      <c r="O187" s="40">
        <f>IF(E187="","-",COUNTIF($O$10:O186,"&lt;&gt;-")+1-1)</f>
        <v>134</v>
      </c>
      <c r="P187" s="4" t="str">
        <f>IF(E187="","",$M187&amp;B187&amp;","&amp;$L187&amp;"."&amp;VLOOKUP(C187,LookupTable!$A$10:$G$24,2,0)&amp;IF(AND(C187="Bool",MOD(10*D187,10)=0),D187&amp;".0",D187)&amp;IF(C187="String",".256","")&amp;","&amp;VLOOKUP(C187,LookupTable!$A$10:$G$24,3,0)&amp;",1,R/W,100,,,,,,,,,,,")</f>
        <v>P_G42_TIme_Maintenance,DB10.DBD770,Float,1,R/W,100,,,,,,,,,,,</v>
      </c>
      <c r="Q187" s="13" t="str">
        <f t="shared" si="137"/>
        <v>tagIDs[134] = "Channel1.Device1.P_G42_TIme_Maintenance";</v>
      </c>
    </row>
    <row r="188" spans="2:17" ht="15.75">
      <c r="B188" t="s">
        <v>140</v>
      </c>
      <c r="C188" t="s">
        <v>97</v>
      </c>
      <c r="D188">
        <v>774</v>
      </c>
      <c r="F188" t="b">
        <v>0</v>
      </c>
      <c r="G188" t="b">
        <v>1</v>
      </c>
      <c r="H188" t="b">
        <v>1</v>
      </c>
      <c r="I188" t="b">
        <v>1</v>
      </c>
      <c r="J188" t="b">
        <v>1</v>
      </c>
      <c r="L188" t="str">
        <f t="shared" si="117"/>
        <v>DB10</v>
      </c>
      <c r="M188" t="str">
        <f t="shared" ref="M188:M219" si="167">"P_"&amp;B188&amp;"_"</f>
        <v>P_G43_</v>
      </c>
      <c r="N188" t="s">
        <v>77</v>
      </c>
      <c r="O188" s="40" t="str">
        <f>IF(E188="","-",COUNTIF($O$10:O187,"&lt;&gt;-")+1-1)</f>
        <v>-</v>
      </c>
      <c r="P188" s="4" t="str">
        <f>IF(E188="","",$M188&amp;B188&amp;","&amp;$L188&amp;"."&amp;VLOOKUP(C188,LookupTable!$A$10:$G$24,2,0)&amp;IF(AND(C188="Bool",MOD(10*D188,10)=0),D188&amp;".0",D188)&amp;IF(C188="String",".256","")&amp;","&amp;VLOOKUP(C188,LookupTable!$A$10:$G$24,3,0)&amp;",1,R/W,100,,,,,,,,,,,")</f>
        <v/>
      </c>
      <c r="Q188" s="13" t="str">
        <f t="shared" si="137"/>
        <v>//G43</v>
      </c>
    </row>
    <row r="189" spans="2:17" ht="15.75">
      <c r="B189" t="s">
        <v>163</v>
      </c>
      <c r="C189" t="s">
        <v>15</v>
      </c>
      <c r="D189">
        <v>774</v>
      </c>
      <c r="E189">
        <v>0</v>
      </c>
      <c r="F189" t="b">
        <v>0</v>
      </c>
      <c r="G189" t="b">
        <v>1</v>
      </c>
      <c r="H189" t="b">
        <v>1</v>
      </c>
      <c r="I189" t="b">
        <v>1</v>
      </c>
      <c r="J189" t="b">
        <v>0</v>
      </c>
      <c r="K189" t="s">
        <v>164</v>
      </c>
      <c r="L189" t="str">
        <f t="shared" si="117"/>
        <v>DB10</v>
      </c>
      <c r="M189" t="str">
        <f t="shared" ref="M189:M220" si="168">"P_"&amp;B188&amp;"_"</f>
        <v>P_G43_</v>
      </c>
      <c r="N189" t="s">
        <v>77</v>
      </c>
      <c r="O189" s="40">
        <f>IF(E189="","-",COUNTIF($O$10:O188,"&lt;&gt;-")+1-1)</f>
        <v>135</v>
      </c>
      <c r="P189" s="4" t="str">
        <f>IF(E189="","",$M189&amp;B189&amp;","&amp;$L189&amp;"."&amp;VLOOKUP(C189,LookupTable!$A$10:$G$24,2,0)&amp;IF(AND(C189="Bool",MOD(10*D189,10)=0),D189&amp;".0",D189)&amp;IF(C189="String",".256","")&amp;","&amp;VLOOKUP(C189,LookupTable!$A$10:$G$24,3,0)&amp;",1,R/W,100,,,,,,,,,,,")</f>
        <v>P_G43_Time_Working,DB10.DBD774,Float,1,R/W,100,,,,,,,,,,,</v>
      </c>
      <c r="Q189" s="13" t="str">
        <f t="shared" si="137"/>
        <v>tagIDs[135] = "Channel1.Device1.P_G43_Time_Working";</v>
      </c>
    </row>
    <row r="190" spans="2:17" ht="15.75">
      <c r="B190" t="s">
        <v>165</v>
      </c>
      <c r="C190" t="s">
        <v>15</v>
      </c>
      <c r="D190">
        <v>778</v>
      </c>
      <c r="E190">
        <v>0</v>
      </c>
      <c r="F190" t="b">
        <v>0</v>
      </c>
      <c r="G190" t="b">
        <v>1</v>
      </c>
      <c r="H190" t="b">
        <v>1</v>
      </c>
      <c r="I190" t="b">
        <v>1</v>
      </c>
      <c r="J190" t="b">
        <v>0</v>
      </c>
      <c r="K190" t="s">
        <v>166</v>
      </c>
      <c r="L190" t="str">
        <f t="shared" si="117"/>
        <v>DB10</v>
      </c>
      <c r="M190" t="str">
        <f t="shared" ref="M190" si="169">"P_"&amp;B188&amp;"_"</f>
        <v>P_G43_</v>
      </c>
      <c r="N190" t="s">
        <v>77</v>
      </c>
      <c r="O190" s="40">
        <f>IF(E190="","-",COUNTIF($O$10:O189,"&lt;&gt;-")+1-1)</f>
        <v>136</v>
      </c>
      <c r="P190" s="4" t="str">
        <f>IF(E190="","",$M190&amp;B190&amp;","&amp;$L190&amp;"."&amp;VLOOKUP(C190,LookupTable!$A$10:$G$24,2,0)&amp;IF(AND(C190="Bool",MOD(10*D190,10)=0),D190&amp;".0",D190)&amp;IF(C190="String",".256","")&amp;","&amp;VLOOKUP(C190,LookupTable!$A$10:$G$24,3,0)&amp;",1,R/W,100,,,,,,,,,,,")</f>
        <v>P_G43_Time_Standby,DB10.DBD778,Float,1,R/W,100,,,,,,,,,,,</v>
      </c>
      <c r="Q190" s="13" t="str">
        <f t="shared" si="137"/>
        <v>tagIDs[136] = "Channel1.Device1.P_G43_Time_Standby";</v>
      </c>
    </row>
    <row r="191" spans="2:17" ht="15.75">
      <c r="B191" t="s">
        <v>167</v>
      </c>
      <c r="C191" t="s">
        <v>15</v>
      </c>
      <c r="D191">
        <v>782</v>
      </c>
      <c r="E191">
        <v>0</v>
      </c>
      <c r="F191" t="b">
        <v>0</v>
      </c>
      <c r="G191" t="b">
        <v>1</v>
      </c>
      <c r="H191" t="b">
        <v>1</v>
      </c>
      <c r="I191" t="b">
        <v>1</v>
      </c>
      <c r="J191" t="b">
        <v>0</v>
      </c>
      <c r="K191" t="s">
        <v>168</v>
      </c>
      <c r="L191" t="str">
        <f t="shared" si="117"/>
        <v>DB10</v>
      </c>
      <c r="M191" t="str">
        <f t="shared" ref="M191" si="170">"P_"&amp;B188&amp;"_"</f>
        <v>P_G43_</v>
      </c>
      <c r="N191" t="s">
        <v>77</v>
      </c>
      <c r="O191" s="40">
        <f>IF(E191="","-",COUNTIF($O$10:O190,"&lt;&gt;-")+1-1)</f>
        <v>137</v>
      </c>
      <c r="P191" s="4" t="str">
        <f>IF(E191="","",$M191&amp;B191&amp;","&amp;$L191&amp;"."&amp;VLOOKUP(C191,LookupTable!$A$10:$G$24,2,0)&amp;IF(AND(C191="Bool",MOD(10*D191,10)=0),D191&amp;".0",D191)&amp;IF(C191="String",".256","")&amp;","&amp;VLOOKUP(C191,LookupTable!$A$10:$G$24,3,0)&amp;",1,R/W,100,,,,,,,,,,,")</f>
        <v>P_G43_TIme_Maintenance,DB10.DBD782,Float,1,R/W,100,,,,,,,,,,,</v>
      </c>
      <c r="Q191" s="13" t="str">
        <f t="shared" si="137"/>
        <v>tagIDs[137] = "Channel1.Device1.P_G43_TIme_Maintenance";</v>
      </c>
    </row>
    <row r="192" spans="2:17" ht="15.75">
      <c r="B192" t="s">
        <v>141</v>
      </c>
      <c r="C192" t="s">
        <v>97</v>
      </c>
      <c r="D192">
        <v>786</v>
      </c>
      <c r="F192" t="b">
        <v>0</v>
      </c>
      <c r="G192" t="b">
        <v>1</v>
      </c>
      <c r="H192" t="b">
        <v>1</v>
      </c>
      <c r="I192" t="b">
        <v>1</v>
      </c>
      <c r="J192" t="b">
        <v>1</v>
      </c>
      <c r="L192" t="str">
        <f t="shared" si="117"/>
        <v>DB10</v>
      </c>
      <c r="M192" t="str">
        <f t="shared" ref="M192:M223" si="171">"P_"&amp;B192&amp;"_"</f>
        <v>P_G44_</v>
      </c>
      <c r="N192" t="s">
        <v>77</v>
      </c>
      <c r="O192" s="40" t="str">
        <f>IF(E192="","-",COUNTIF($O$10:O191,"&lt;&gt;-")+1-1)</f>
        <v>-</v>
      </c>
      <c r="P192" s="4" t="str">
        <f>IF(E192="","",$M192&amp;B192&amp;","&amp;$L192&amp;"."&amp;VLOOKUP(C192,LookupTable!$A$10:$G$24,2,0)&amp;IF(AND(C192="Bool",MOD(10*D192,10)=0),D192&amp;".0",D192)&amp;IF(C192="String",".256","")&amp;","&amp;VLOOKUP(C192,LookupTable!$A$10:$G$24,3,0)&amp;",1,R/W,100,,,,,,,,,,,")</f>
        <v/>
      </c>
      <c r="Q192" s="13" t="str">
        <f t="shared" si="137"/>
        <v>//G44</v>
      </c>
    </row>
    <row r="193" spans="2:17" ht="15.75">
      <c r="B193" t="s">
        <v>163</v>
      </c>
      <c r="C193" t="s">
        <v>15</v>
      </c>
      <c r="D193">
        <v>786</v>
      </c>
      <c r="E193">
        <v>0</v>
      </c>
      <c r="F193" t="b">
        <v>0</v>
      </c>
      <c r="G193" t="b">
        <v>1</v>
      </c>
      <c r="H193" t="b">
        <v>1</v>
      </c>
      <c r="I193" t="b">
        <v>1</v>
      </c>
      <c r="J193" t="b">
        <v>0</v>
      </c>
      <c r="K193" t="s">
        <v>164</v>
      </c>
      <c r="L193" t="str">
        <f t="shared" si="117"/>
        <v>DB10</v>
      </c>
      <c r="M193" t="str">
        <f t="shared" ref="M193:M224" si="172">"P_"&amp;B192&amp;"_"</f>
        <v>P_G44_</v>
      </c>
      <c r="N193" t="s">
        <v>77</v>
      </c>
      <c r="O193" s="40">
        <f>IF(E193="","-",COUNTIF($O$10:O192,"&lt;&gt;-")+1-1)</f>
        <v>138</v>
      </c>
      <c r="P193" s="4" t="str">
        <f>IF(E193="","",$M193&amp;B193&amp;","&amp;$L193&amp;"."&amp;VLOOKUP(C193,LookupTable!$A$10:$G$24,2,0)&amp;IF(AND(C193="Bool",MOD(10*D193,10)=0),D193&amp;".0",D193)&amp;IF(C193="String",".256","")&amp;","&amp;VLOOKUP(C193,LookupTable!$A$10:$G$24,3,0)&amp;",1,R/W,100,,,,,,,,,,,")</f>
        <v>P_G44_Time_Working,DB10.DBD786,Float,1,R/W,100,,,,,,,,,,,</v>
      </c>
      <c r="Q193" s="13" t="str">
        <f t="shared" si="137"/>
        <v>tagIDs[138] = "Channel1.Device1.P_G44_Time_Working";</v>
      </c>
    </row>
    <row r="194" spans="2:17" ht="15.75">
      <c r="B194" t="s">
        <v>165</v>
      </c>
      <c r="C194" t="s">
        <v>15</v>
      </c>
      <c r="D194">
        <v>790</v>
      </c>
      <c r="E194">
        <v>0</v>
      </c>
      <c r="F194" t="b">
        <v>0</v>
      </c>
      <c r="G194" t="b">
        <v>1</v>
      </c>
      <c r="H194" t="b">
        <v>1</v>
      </c>
      <c r="I194" t="b">
        <v>1</v>
      </c>
      <c r="J194" t="b">
        <v>0</v>
      </c>
      <c r="K194" t="s">
        <v>166</v>
      </c>
      <c r="L194" t="str">
        <f t="shared" si="117"/>
        <v>DB10</v>
      </c>
      <c r="M194" t="str">
        <f t="shared" ref="M194" si="173">"P_"&amp;B192&amp;"_"</f>
        <v>P_G44_</v>
      </c>
      <c r="N194" t="s">
        <v>77</v>
      </c>
      <c r="O194" s="40">
        <f>IF(E194="","-",COUNTIF($O$10:O193,"&lt;&gt;-")+1-1)</f>
        <v>139</v>
      </c>
      <c r="P194" s="4" t="str">
        <f>IF(E194="","",$M194&amp;B194&amp;","&amp;$L194&amp;"."&amp;VLOOKUP(C194,LookupTable!$A$10:$G$24,2,0)&amp;IF(AND(C194="Bool",MOD(10*D194,10)=0),D194&amp;".0",D194)&amp;IF(C194="String",".256","")&amp;","&amp;VLOOKUP(C194,LookupTable!$A$10:$G$24,3,0)&amp;",1,R/W,100,,,,,,,,,,,")</f>
        <v>P_G44_Time_Standby,DB10.DBD790,Float,1,R/W,100,,,,,,,,,,,</v>
      </c>
      <c r="Q194" s="13" t="str">
        <f t="shared" si="137"/>
        <v>tagIDs[139] = "Channel1.Device1.P_G44_Time_Standby";</v>
      </c>
    </row>
    <row r="195" spans="2:17" ht="15.75">
      <c r="B195" t="s">
        <v>167</v>
      </c>
      <c r="C195" t="s">
        <v>15</v>
      </c>
      <c r="D195">
        <v>794</v>
      </c>
      <c r="E195">
        <v>0</v>
      </c>
      <c r="F195" t="b">
        <v>0</v>
      </c>
      <c r="G195" t="b">
        <v>1</v>
      </c>
      <c r="H195" t="b">
        <v>1</v>
      </c>
      <c r="I195" t="b">
        <v>1</v>
      </c>
      <c r="J195" t="b">
        <v>0</v>
      </c>
      <c r="K195" t="s">
        <v>168</v>
      </c>
      <c r="L195" t="str">
        <f t="shared" si="117"/>
        <v>DB10</v>
      </c>
      <c r="M195" t="str">
        <f t="shared" ref="M195" si="174">"P_"&amp;B192&amp;"_"</f>
        <v>P_G44_</v>
      </c>
      <c r="N195" t="s">
        <v>77</v>
      </c>
      <c r="O195" s="40">
        <f>IF(E195="","-",COUNTIF($O$10:O194,"&lt;&gt;-")+1-1)</f>
        <v>140</v>
      </c>
      <c r="P195" s="4" t="str">
        <f>IF(E195="","",$M195&amp;B195&amp;","&amp;$L195&amp;"."&amp;VLOOKUP(C195,LookupTable!$A$10:$G$24,2,0)&amp;IF(AND(C195="Bool",MOD(10*D195,10)=0),D195&amp;".0",D195)&amp;IF(C195="String",".256","")&amp;","&amp;VLOOKUP(C195,LookupTable!$A$10:$G$24,3,0)&amp;",1,R/W,100,,,,,,,,,,,")</f>
        <v>P_G44_TIme_Maintenance,DB10.DBD794,Float,1,R/W,100,,,,,,,,,,,</v>
      </c>
      <c r="Q195" s="13" t="str">
        <f t="shared" si="137"/>
        <v>tagIDs[140] = "Channel1.Device1.P_G44_TIme_Maintenance";</v>
      </c>
    </row>
    <row r="196" spans="2:17" ht="15.75">
      <c r="B196" t="s">
        <v>142</v>
      </c>
      <c r="C196" t="s">
        <v>97</v>
      </c>
      <c r="D196">
        <v>798</v>
      </c>
      <c r="F196" t="b">
        <v>0</v>
      </c>
      <c r="G196" t="b">
        <v>1</v>
      </c>
      <c r="H196" t="b">
        <v>1</v>
      </c>
      <c r="I196" t="b">
        <v>1</v>
      </c>
      <c r="J196" t="b">
        <v>1</v>
      </c>
      <c r="L196" t="str">
        <f t="shared" si="117"/>
        <v>DB10</v>
      </c>
      <c r="M196" t="str">
        <f t="shared" ref="M196:M227" si="175">"P_"&amp;B196&amp;"_"</f>
        <v>P_G45_</v>
      </c>
      <c r="N196" t="s">
        <v>77</v>
      </c>
      <c r="O196" s="40" t="str">
        <f>IF(E196="","-",COUNTIF($O$10:O195,"&lt;&gt;-")+1-1)</f>
        <v>-</v>
      </c>
      <c r="P196" s="4" t="str">
        <f>IF(E196="","",$M196&amp;B196&amp;","&amp;$L196&amp;"."&amp;VLOOKUP(C196,LookupTable!$A$10:$G$24,2,0)&amp;IF(AND(C196="Bool",MOD(10*D196,10)=0),D196&amp;".0",D196)&amp;IF(C196="String",".256","")&amp;","&amp;VLOOKUP(C196,LookupTable!$A$10:$G$24,3,0)&amp;",1,R/W,100,,,,,,,,,,,")</f>
        <v/>
      </c>
      <c r="Q196" s="13" t="str">
        <f t="shared" si="137"/>
        <v>//G45</v>
      </c>
    </row>
    <row r="197" spans="2:17" ht="15.75">
      <c r="B197" t="s">
        <v>163</v>
      </c>
      <c r="C197" t="s">
        <v>15</v>
      </c>
      <c r="D197">
        <v>798</v>
      </c>
      <c r="E197">
        <v>0</v>
      </c>
      <c r="F197" t="b">
        <v>0</v>
      </c>
      <c r="G197" t="b">
        <v>1</v>
      </c>
      <c r="H197" t="b">
        <v>1</v>
      </c>
      <c r="I197" t="b">
        <v>1</v>
      </c>
      <c r="J197" t="b">
        <v>0</v>
      </c>
      <c r="K197" t="s">
        <v>164</v>
      </c>
      <c r="L197" t="str">
        <f t="shared" si="117"/>
        <v>DB10</v>
      </c>
      <c r="M197" t="str">
        <f t="shared" ref="M197:M228" si="176">"P_"&amp;B196&amp;"_"</f>
        <v>P_G45_</v>
      </c>
      <c r="N197" t="s">
        <v>77</v>
      </c>
      <c r="O197" s="40">
        <f>IF(E197="","-",COUNTIF($O$10:O196,"&lt;&gt;-")+1-1)</f>
        <v>141</v>
      </c>
      <c r="P197" s="4" t="str">
        <f>IF(E197="","",$M197&amp;B197&amp;","&amp;$L197&amp;"."&amp;VLOOKUP(C197,LookupTable!$A$10:$G$24,2,0)&amp;IF(AND(C197="Bool",MOD(10*D197,10)=0),D197&amp;".0",D197)&amp;IF(C197="String",".256","")&amp;","&amp;VLOOKUP(C197,LookupTable!$A$10:$G$24,3,0)&amp;",1,R/W,100,,,,,,,,,,,")</f>
        <v>P_G45_Time_Working,DB10.DBD798,Float,1,R/W,100,,,,,,,,,,,</v>
      </c>
      <c r="Q197" s="13" t="str">
        <f t="shared" si="137"/>
        <v>tagIDs[141] = "Channel1.Device1.P_G45_Time_Working";</v>
      </c>
    </row>
    <row r="198" spans="2:17" ht="15.75">
      <c r="B198" t="s">
        <v>165</v>
      </c>
      <c r="C198" t="s">
        <v>15</v>
      </c>
      <c r="D198">
        <v>802</v>
      </c>
      <c r="E198">
        <v>0</v>
      </c>
      <c r="F198" t="b">
        <v>0</v>
      </c>
      <c r="G198" t="b">
        <v>1</v>
      </c>
      <c r="H198" t="b">
        <v>1</v>
      </c>
      <c r="I198" t="b">
        <v>1</v>
      </c>
      <c r="J198" t="b">
        <v>0</v>
      </c>
      <c r="K198" t="s">
        <v>166</v>
      </c>
      <c r="L198" t="str">
        <f t="shared" si="117"/>
        <v>DB10</v>
      </c>
      <c r="M198" t="str">
        <f t="shared" ref="M198" si="177">"P_"&amp;B196&amp;"_"</f>
        <v>P_G45_</v>
      </c>
      <c r="N198" t="s">
        <v>77</v>
      </c>
      <c r="O198" s="40">
        <f>IF(E198="","-",COUNTIF($O$10:O197,"&lt;&gt;-")+1-1)</f>
        <v>142</v>
      </c>
      <c r="P198" s="4" t="str">
        <f>IF(E198="","",$M198&amp;B198&amp;","&amp;$L198&amp;"."&amp;VLOOKUP(C198,LookupTable!$A$10:$G$24,2,0)&amp;IF(AND(C198="Bool",MOD(10*D198,10)=0),D198&amp;".0",D198)&amp;IF(C198="String",".256","")&amp;","&amp;VLOOKUP(C198,LookupTable!$A$10:$G$24,3,0)&amp;",1,R/W,100,,,,,,,,,,,")</f>
        <v>P_G45_Time_Standby,DB10.DBD802,Float,1,R/W,100,,,,,,,,,,,</v>
      </c>
      <c r="Q198" s="13" t="str">
        <f t="shared" si="137"/>
        <v>tagIDs[142] = "Channel1.Device1.P_G45_Time_Standby";</v>
      </c>
    </row>
    <row r="199" spans="2:17" ht="15.75">
      <c r="B199" t="s">
        <v>167</v>
      </c>
      <c r="C199" t="s">
        <v>15</v>
      </c>
      <c r="D199">
        <v>806</v>
      </c>
      <c r="E199">
        <v>0</v>
      </c>
      <c r="F199" t="b">
        <v>0</v>
      </c>
      <c r="G199" t="b">
        <v>1</v>
      </c>
      <c r="H199" t="b">
        <v>1</v>
      </c>
      <c r="I199" t="b">
        <v>1</v>
      </c>
      <c r="J199" t="b">
        <v>0</v>
      </c>
      <c r="K199" t="s">
        <v>168</v>
      </c>
      <c r="L199" t="str">
        <f t="shared" si="117"/>
        <v>DB10</v>
      </c>
      <c r="M199" t="str">
        <f t="shared" ref="M199" si="178">"P_"&amp;B196&amp;"_"</f>
        <v>P_G45_</v>
      </c>
      <c r="N199" t="s">
        <v>77</v>
      </c>
      <c r="O199" s="40">
        <f>IF(E199="","-",COUNTIF($O$10:O198,"&lt;&gt;-")+1-1)</f>
        <v>143</v>
      </c>
      <c r="P199" s="4" t="str">
        <f>IF(E199="","",$M199&amp;B199&amp;","&amp;$L199&amp;"."&amp;VLOOKUP(C199,LookupTable!$A$10:$G$24,2,0)&amp;IF(AND(C199="Bool",MOD(10*D199,10)=0),D199&amp;".0",D199)&amp;IF(C199="String",".256","")&amp;","&amp;VLOOKUP(C199,LookupTable!$A$10:$G$24,3,0)&amp;",1,R/W,100,,,,,,,,,,,")</f>
        <v>P_G45_TIme_Maintenance,DB10.DBD806,Float,1,R/W,100,,,,,,,,,,,</v>
      </c>
      <c r="Q199" s="13" t="str">
        <f t="shared" si="137"/>
        <v>tagIDs[143] = "Channel1.Device1.P_G45_TIme_Maintenance";</v>
      </c>
    </row>
    <row r="200" spans="2:17" ht="15.75">
      <c r="B200" t="s">
        <v>143</v>
      </c>
      <c r="C200" t="s">
        <v>97</v>
      </c>
      <c r="D200">
        <v>810</v>
      </c>
      <c r="F200" t="b">
        <v>0</v>
      </c>
      <c r="G200" t="b">
        <v>1</v>
      </c>
      <c r="H200" t="b">
        <v>1</v>
      </c>
      <c r="I200" t="b">
        <v>1</v>
      </c>
      <c r="J200" t="b">
        <v>1</v>
      </c>
      <c r="L200" t="str">
        <f t="shared" si="117"/>
        <v>DB10</v>
      </c>
      <c r="M200" t="str">
        <f t="shared" ref="M200:M231" si="179">"P_"&amp;B200&amp;"_"</f>
        <v>P_G46_</v>
      </c>
      <c r="N200" t="s">
        <v>77</v>
      </c>
      <c r="O200" s="40" t="str">
        <f>IF(E200="","-",COUNTIF($O$10:O199,"&lt;&gt;-")+1-1)</f>
        <v>-</v>
      </c>
      <c r="P200" s="4" t="str">
        <f>IF(E200="","",$M200&amp;B200&amp;","&amp;$L200&amp;"."&amp;VLOOKUP(C200,LookupTable!$A$10:$G$24,2,0)&amp;IF(AND(C200="Bool",MOD(10*D200,10)=0),D200&amp;".0",D200)&amp;IF(C200="String",".256","")&amp;","&amp;VLOOKUP(C200,LookupTable!$A$10:$G$24,3,0)&amp;",1,R/W,100,,,,,,,,,,,")</f>
        <v/>
      </c>
      <c r="Q200" s="13" t="str">
        <f t="shared" si="137"/>
        <v>//G46</v>
      </c>
    </row>
    <row r="201" spans="2:17" ht="15.75">
      <c r="B201" t="s">
        <v>163</v>
      </c>
      <c r="C201" t="s">
        <v>15</v>
      </c>
      <c r="D201">
        <v>810</v>
      </c>
      <c r="E201">
        <v>0</v>
      </c>
      <c r="F201" t="b">
        <v>0</v>
      </c>
      <c r="G201" t="b">
        <v>1</v>
      </c>
      <c r="H201" t="b">
        <v>1</v>
      </c>
      <c r="I201" t="b">
        <v>1</v>
      </c>
      <c r="J201" t="b">
        <v>0</v>
      </c>
      <c r="K201" t="s">
        <v>164</v>
      </c>
      <c r="L201" t="str">
        <f t="shared" si="117"/>
        <v>DB10</v>
      </c>
      <c r="M201" t="str">
        <f t="shared" ref="M201:M232" si="180">"P_"&amp;B200&amp;"_"</f>
        <v>P_G46_</v>
      </c>
      <c r="N201" t="s">
        <v>77</v>
      </c>
      <c r="O201" s="40">
        <f>IF(E201="","-",COUNTIF($O$10:O200,"&lt;&gt;-")+1-1)</f>
        <v>144</v>
      </c>
      <c r="P201" s="4" t="str">
        <f>IF(E201="","",$M201&amp;B201&amp;","&amp;$L201&amp;"."&amp;VLOOKUP(C201,LookupTable!$A$10:$G$24,2,0)&amp;IF(AND(C201="Bool",MOD(10*D201,10)=0),D201&amp;".0",D201)&amp;IF(C201="String",".256","")&amp;","&amp;VLOOKUP(C201,LookupTable!$A$10:$G$24,3,0)&amp;",1,R/W,100,,,,,,,,,,,")</f>
        <v>P_G46_Time_Working,DB10.DBD810,Float,1,R/W,100,,,,,,,,,,,</v>
      </c>
      <c r="Q201" s="13" t="str">
        <f t="shared" si="137"/>
        <v>tagIDs[144] = "Channel1.Device1.P_G46_Time_Working";</v>
      </c>
    </row>
    <row r="202" spans="2:17" ht="15.75">
      <c r="B202" t="s">
        <v>165</v>
      </c>
      <c r="C202" t="s">
        <v>15</v>
      </c>
      <c r="D202">
        <v>814</v>
      </c>
      <c r="E202">
        <v>0</v>
      </c>
      <c r="F202" t="b">
        <v>0</v>
      </c>
      <c r="G202" t="b">
        <v>1</v>
      </c>
      <c r="H202" t="b">
        <v>1</v>
      </c>
      <c r="I202" t="b">
        <v>1</v>
      </c>
      <c r="J202" t="b">
        <v>0</v>
      </c>
      <c r="K202" t="s">
        <v>166</v>
      </c>
      <c r="L202" t="str">
        <f t="shared" si="117"/>
        <v>DB10</v>
      </c>
      <c r="M202" t="str">
        <f t="shared" ref="M202" si="181">"P_"&amp;B200&amp;"_"</f>
        <v>P_G46_</v>
      </c>
      <c r="N202" t="s">
        <v>77</v>
      </c>
      <c r="O202" s="40">
        <f>IF(E202="","-",COUNTIF($O$10:O201,"&lt;&gt;-")+1-1)</f>
        <v>145</v>
      </c>
      <c r="P202" s="4" t="str">
        <f>IF(E202="","",$M202&amp;B202&amp;","&amp;$L202&amp;"."&amp;VLOOKUP(C202,LookupTable!$A$10:$G$24,2,0)&amp;IF(AND(C202="Bool",MOD(10*D202,10)=0),D202&amp;".0",D202)&amp;IF(C202="String",".256","")&amp;","&amp;VLOOKUP(C202,LookupTable!$A$10:$G$24,3,0)&amp;",1,R/W,100,,,,,,,,,,,")</f>
        <v>P_G46_Time_Standby,DB10.DBD814,Float,1,R/W,100,,,,,,,,,,,</v>
      </c>
      <c r="Q202" s="13" t="str">
        <f t="shared" si="137"/>
        <v>tagIDs[145] = "Channel1.Device1.P_G46_Time_Standby";</v>
      </c>
    </row>
    <row r="203" spans="2:17" ht="15.75">
      <c r="B203" t="s">
        <v>167</v>
      </c>
      <c r="C203" t="s">
        <v>15</v>
      </c>
      <c r="D203">
        <v>818</v>
      </c>
      <c r="E203">
        <v>0</v>
      </c>
      <c r="F203" t="b">
        <v>0</v>
      </c>
      <c r="G203" t="b">
        <v>1</v>
      </c>
      <c r="H203" t="b">
        <v>1</v>
      </c>
      <c r="I203" t="b">
        <v>1</v>
      </c>
      <c r="J203" t="b">
        <v>0</v>
      </c>
      <c r="K203" t="s">
        <v>168</v>
      </c>
      <c r="L203" t="str">
        <f t="shared" si="117"/>
        <v>DB10</v>
      </c>
      <c r="M203" t="str">
        <f t="shared" ref="M203" si="182">"P_"&amp;B200&amp;"_"</f>
        <v>P_G46_</v>
      </c>
      <c r="N203" t="s">
        <v>77</v>
      </c>
      <c r="O203" s="40">
        <f>IF(E203="","-",COUNTIF($O$10:O202,"&lt;&gt;-")+1-1)</f>
        <v>146</v>
      </c>
      <c r="P203" s="4" t="str">
        <f>IF(E203="","",$M203&amp;B203&amp;","&amp;$L203&amp;"."&amp;VLOOKUP(C203,LookupTable!$A$10:$G$24,2,0)&amp;IF(AND(C203="Bool",MOD(10*D203,10)=0),D203&amp;".0",D203)&amp;IF(C203="String",".256","")&amp;","&amp;VLOOKUP(C203,LookupTable!$A$10:$G$24,3,0)&amp;",1,R/W,100,,,,,,,,,,,")</f>
        <v>P_G46_TIme_Maintenance,DB10.DBD818,Float,1,R/W,100,,,,,,,,,,,</v>
      </c>
      <c r="Q203" s="13" t="str">
        <f t="shared" si="137"/>
        <v>tagIDs[146] = "Channel1.Device1.P_G46_TIme_Maintenance";</v>
      </c>
    </row>
    <row r="204" spans="2:17" ht="15.75">
      <c r="B204" t="s">
        <v>144</v>
      </c>
      <c r="C204" t="s">
        <v>97</v>
      </c>
      <c r="D204">
        <v>822</v>
      </c>
      <c r="F204" t="b">
        <v>0</v>
      </c>
      <c r="G204" t="b">
        <v>1</v>
      </c>
      <c r="H204" t="b">
        <v>1</v>
      </c>
      <c r="I204" t="b">
        <v>1</v>
      </c>
      <c r="J204" t="b">
        <v>1</v>
      </c>
      <c r="L204" t="str">
        <f t="shared" ref="L204:L267" si="183">IF(LEFT(M204)="P","DB10",
IF(LEFT(M204)="E","DB11",
IF(LEFT(M204)="M","DB12"
)))</f>
        <v>DB10</v>
      </c>
      <c r="M204" t="str">
        <f t="shared" ref="M204:M235" si="184">"P_"&amp;B204&amp;"_"</f>
        <v>P_G47_</v>
      </c>
      <c r="N204" t="s">
        <v>77</v>
      </c>
      <c r="O204" s="40" t="str">
        <f>IF(E204="","-",COUNTIF($O$10:O203,"&lt;&gt;-")+1-1)</f>
        <v>-</v>
      </c>
      <c r="P204" s="4" t="str">
        <f>IF(E204="","",$M204&amp;B204&amp;","&amp;$L204&amp;"."&amp;VLOOKUP(C204,LookupTable!$A$10:$G$24,2,0)&amp;IF(AND(C204="Bool",MOD(10*D204,10)=0),D204&amp;".0",D204)&amp;IF(C204="String",".256","")&amp;","&amp;VLOOKUP(C204,LookupTable!$A$10:$G$24,3,0)&amp;",1,R/W,100,,,,,,,,,,,")</f>
        <v/>
      </c>
      <c r="Q204" s="13" t="str">
        <f t="shared" si="137"/>
        <v>//G47</v>
      </c>
    </row>
    <row r="205" spans="2:17" ht="15.75">
      <c r="B205" t="s">
        <v>163</v>
      </c>
      <c r="C205" t="s">
        <v>15</v>
      </c>
      <c r="D205">
        <v>822</v>
      </c>
      <c r="E205">
        <v>0</v>
      </c>
      <c r="F205" t="b">
        <v>0</v>
      </c>
      <c r="G205" t="b">
        <v>1</v>
      </c>
      <c r="H205" t="b">
        <v>1</v>
      </c>
      <c r="I205" t="b">
        <v>1</v>
      </c>
      <c r="J205" t="b">
        <v>0</v>
      </c>
      <c r="K205" t="s">
        <v>164</v>
      </c>
      <c r="L205" t="str">
        <f t="shared" si="183"/>
        <v>DB10</v>
      </c>
      <c r="M205" t="str">
        <f t="shared" ref="M205:M236" si="185">"P_"&amp;B204&amp;"_"</f>
        <v>P_G47_</v>
      </c>
      <c r="N205" t="s">
        <v>77</v>
      </c>
      <c r="O205" s="40">
        <f>IF(E205="","-",COUNTIF($O$10:O204,"&lt;&gt;-")+1-1)</f>
        <v>147</v>
      </c>
      <c r="P205" s="4" t="str">
        <f>IF(E205="","",$M205&amp;B205&amp;","&amp;$L205&amp;"."&amp;VLOOKUP(C205,LookupTable!$A$10:$G$24,2,0)&amp;IF(AND(C205="Bool",MOD(10*D205,10)=0),D205&amp;".0",D205)&amp;IF(C205="String",".256","")&amp;","&amp;VLOOKUP(C205,LookupTable!$A$10:$G$24,3,0)&amp;",1,R/W,100,,,,,,,,,,,")</f>
        <v>P_G47_Time_Working,DB10.DBD822,Float,1,R/W,100,,,,,,,,,,,</v>
      </c>
      <c r="Q205" s="13" t="str">
        <f t="shared" si="137"/>
        <v>tagIDs[147] = "Channel1.Device1.P_G47_Time_Working";</v>
      </c>
    </row>
    <row r="206" spans="2:17" ht="15.75">
      <c r="B206" t="s">
        <v>165</v>
      </c>
      <c r="C206" t="s">
        <v>15</v>
      </c>
      <c r="D206">
        <v>826</v>
      </c>
      <c r="E206">
        <v>0</v>
      </c>
      <c r="F206" t="b">
        <v>0</v>
      </c>
      <c r="G206" t="b">
        <v>1</v>
      </c>
      <c r="H206" t="b">
        <v>1</v>
      </c>
      <c r="I206" t="b">
        <v>1</v>
      </c>
      <c r="J206" t="b">
        <v>0</v>
      </c>
      <c r="K206" t="s">
        <v>166</v>
      </c>
      <c r="L206" t="str">
        <f t="shared" si="183"/>
        <v>DB10</v>
      </c>
      <c r="M206" t="str">
        <f t="shared" ref="M206" si="186">"P_"&amp;B204&amp;"_"</f>
        <v>P_G47_</v>
      </c>
      <c r="N206" t="s">
        <v>77</v>
      </c>
      <c r="O206" s="40">
        <f>IF(E206="","-",COUNTIF($O$10:O205,"&lt;&gt;-")+1-1)</f>
        <v>148</v>
      </c>
      <c r="P206" s="4" t="str">
        <f>IF(E206="","",$M206&amp;B206&amp;","&amp;$L206&amp;"."&amp;VLOOKUP(C206,LookupTable!$A$10:$G$24,2,0)&amp;IF(AND(C206="Bool",MOD(10*D206,10)=0),D206&amp;".0",D206)&amp;IF(C206="String",".256","")&amp;","&amp;VLOOKUP(C206,LookupTable!$A$10:$G$24,3,0)&amp;",1,R/W,100,,,,,,,,,,,")</f>
        <v>P_G47_Time_Standby,DB10.DBD826,Float,1,R/W,100,,,,,,,,,,,</v>
      </c>
      <c r="Q206" s="13" t="str">
        <f t="shared" si="137"/>
        <v>tagIDs[148] = "Channel1.Device1.P_G47_Time_Standby";</v>
      </c>
    </row>
    <row r="207" spans="2:17" ht="15.75">
      <c r="B207" t="s">
        <v>167</v>
      </c>
      <c r="C207" t="s">
        <v>15</v>
      </c>
      <c r="D207">
        <v>830</v>
      </c>
      <c r="E207">
        <v>0</v>
      </c>
      <c r="F207" t="b">
        <v>0</v>
      </c>
      <c r="G207" t="b">
        <v>1</v>
      </c>
      <c r="H207" t="b">
        <v>1</v>
      </c>
      <c r="I207" t="b">
        <v>1</v>
      </c>
      <c r="J207" t="b">
        <v>0</v>
      </c>
      <c r="K207" t="s">
        <v>168</v>
      </c>
      <c r="L207" t="str">
        <f t="shared" si="183"/>
        <v>DB10</v>
      </c>
      <c r="M207" t="str">
        <f t="shared" ref="M207" si="187">"P_"&amp;B204&amp;"_"</f>
        <v>P_G47_</v>
      </c>
      <c r="N207" t="s">
        <v>77</v>
      </c>
      <c r="O207" s="40">
        <f>IF(E207="","-",COUNTIF($O$10:O206,"&lt;&gt;-")+1-1)</f>
        <v>149</v>
      </c>
      <c r="P207" s="4" t="str">
        <f>IF(E207="","",$M207&amp;B207&amp;","&amp;$L207&amp;"."&amp;VLOOKUP(C207,LookupTable!$A$10:$G$24,2,0)&amp;IF(AND(C207="Bool",MOD(10*D207,10)=0),D207&amp;".0",D207)&amp;IF(C207="String",".256","")&amp;","&amp;VLOOKUP(C207,LookupTable!$A$10:$G$24,3,0)&amp;",1,R/W,100,,,,,,,,,,,")</f>
        <v>P_G47_TIme_Maintenance,DB10.DBD830,Float,1,R/W,100,,,,,,,,,,,</v>
      </c>
      <c r="Q207" s="13" t="str">
        <f t="shared" si="137"/>
        <v>tagIDs[149] = "Channel1.Device1.P_G47_TIme_Maintenance";</v>
      </c>
    </row>
    <row r="208" spans="2:17" ht="15.75">
      <c r="B208" t="s">
        <v>145</v>
      </c>
      <c r="C208" t="s">
        <v>97</v>
      </c>
      <c r="D208">
        <v>834</v>
      </c>
      <c r="F208" t="b">
        <v>0</v>
      </c>
      <c r="G208" t="b">
        <v>1</v>
      </c>
      <c r="H208" t="b">
        <v>1</v>
      </c>
      <c r="I208" t="b">
        <v>1</v>
      </c>
      <c r="J208" t="b">
        <v>1</v>
      </c>
      <c r="L208" t="str">
        <f t="shared" si="183"/>
        <v>DB10</v>
      </c>
      <c r="M208" t="str">
        <f t="shared" ref="M208:M239" si="188">"P_"&amp;B208&amp;"_"</f>
        <v>P_G48_</v>
      </c>
      <c r="N208" t="s">
        <v>77</v>
      </c>
      <c r="O208" s="40" t="str">
        <f>IF(E208="","-",COUNTIF($O$10:O207,"&lt;&gt;-")+1-1)</f>
        <v>-</v>
      </c>
      <c r="P208" s="4" t="str">
        <f>IF(E208="","",$M208&amp;B208&amp;","&amp;$L208&amp;"."&amp;VLOOKUP(C208,LookupTable!$A$10:$G$24,2,0)&amp;IF(AND(C208="Bool",MOD(10*D208,10)=0),D208&amp;".0",D208)&amp;IF(C208="String",".256","")&amp;","&amp;VLOOKUP(C208,LookupTable!$A$10:$G$24,3,0)&amp;",1,R/W,100,,,,,,,,,,,")</f>
        <v/>
      </c>
      <c r="Q208" s="13" t="str">
        <f t="shared" si="137"/>
        <v>//G48</v>
      </c>
    </row>
    <row r="209" spans="2:17" ht="15.75">
      <c r="B209" t="s">
        <v>163</v>
      </c>
      <c r="C209" t="s">
        <v>15</v>
      </c>
      <c r="D209">
        <v>834</v>
      </c>
      <c r="E209">
        <v>0</v>
      </c>
      <c r="F209" t="b">
        <v>0</v>
      </c>
      <c r="G209" t="b">
        <v>1</v>
      </c>
      <c r="H209" t="b">
        <v>1</v>
      </c>
      <c r="I209" t="b">
        <v>1</v>
      </c>
      <c r="J209" t="b">
        <v>0</v>
      </c>
      <c r="K209" t="s">
        <v>164</v>
      </c>
      <c r="L209" t="str">
        <f t="shared" si="183"/>
        <v>DB10</v>
      </c>
      <c r="M209" t="str">
        <f t="shared" ref="M209:M240" si="189">"P_"&amp;B208&amp;"_"</f>
        <v>P_G48_</v>
      </c>
      <c r="N209" t="s">
        <v>77</v>
      </c>
      <c r="O209" s="40">
        <f>IF(E209="","-",COUNTIF($O$10:O208,"&lt;&gt;-")+1-1)</f>
        <v>150</v>
      </c>
      <c r="P209" s="4" t="str">
        <f>IF(E209="","",$M209&amp;B209&amp;","&amp;$L209&amp;"."&amp;VLOOKUP(C209,LookupTable!$A$10:$G$24,2,0)&amp;IF(AND(C209="Bool",MOD(10*D209,10)=0),D209&amp;".0",D209)&amp;IF(C209="String",".256","")&amp;","&amp;VLOOKUP(C209,LookupTable!$A$10:$G$24,3,0)&amp;",1,R/W,100,,,,,,,,,,,")</f>
        <v>P_G48_Time_Working,DB10.DBD834,Float,1,R/W,100,,,,,,,,,,,</v>
      </c>
      <c r="Q209" s="13" t="str">
        <f t="shared" si="137"/>
        <v>tagIDs[150] = "Channel1.Device1.P_G48_Time_Working";</v>
      </c>
    </row>
    <row r="210" spans="2:17" ht="15.75">
      <c r="B210" t="s">
        <v>165</v>
      </c>
      <c r="C210" t="s">
        <v>15</v>
      </c>
      <c r="D210">
        <v>838</v>
      </c>
      <c r="E210">
        <v>0</v>
      </c>
      <c r="F210" t="b">
        <v>0</v>
      </c>
      <c r="G210" t="b">
        <v>1</v>
      </c>
      <c r="H210" t="b">
        <v>1</v>
      </c>
      <c r="I210" t="b">
        <v>1</v>
      </c>
      <c r="J210" t="b">
        <v>0</v>
      </c>
      <c r="K210" t="s">
        <v>166</v>
      </c>
      <c r="L210" t="str">
        <f t="shared" si="183"/>
        <v>DB10</v>
      </c>
      <c r="M210" t="str">
        <f t="shared" ref="M210" si="190">"P_"&amp;B208&amp;"_"</f>
        <v>P_G48_</v>
      </c>
      <c r="N210" t="s">
        <v>77</v>
      </c>
      <c r="O210" s="40">
        <f>IF(E210="","-",COUNTIF($O$10:O209,"&lt;&gt;-")+1-1)</f>
        <v>151</v>
      </c>
      <c r="P210" s="4" t="str">
        <f>IF(E210="","",$M210&amp;B210&amp;","&amp;$L210&amp;"."&amp;VLOOKUP(C210,LookupTable!$A$10:$G$24,2,0)&amp;IF(AND(C210="Bool",MOD(10*D210,10)=0),D210&amp;".0",D210)&amp;IF(C210="String",".256","")&amp;","&amp;VLOOKUP(C210,LookupTable!$A$10:$G$24,3,0)&amp;",1,R/W,100,,,,,,,,,,,")</f>
        <v>P_G48_Time_Standby,DB10.DBD838,Float,1,R/W,100,,,,,,,,,,,</v>
      </c>
      <c r="Q210" s="13" t="str">
        <f t="shared" si="137"/>
        <v>tagIDs[151] = "Channel1.Device1.P_G48_Time_Standby";</v>
      </c>
    </row>
    <row r="211" spans="2:17" ht="15.75">
      <c r="B211" t="s">
        <v>167</v>
      </c>
      <c r="C211" t="s">
        <v>15</v>
      </c>
      <c r="D211">
        <v>842</v>
      </c>
      <c r="E211">
        <v>0</v>
      </c>
      <c r="F211" t="b">
        <v>0</v>
      </c>
      <c r="G211" t="b">
        <v>1</v>
      </c>
      <c r="H211" t="b">
        <v>1</v>
      </c>
      <c r="I211" t="b">
        <v>1</v>
      </c>
      <c r="J211" t="b">
        <v>0</v>
      </c>
      <c r="K211" t="s">
        <v>168</v>
      </c>
      <c r="L211" t="str">
        <f t="shared" si="183"/>
        <v>DB10</v>
      </c>
      <c r="M211" t="str">
        <f t="shared" ref="M211" si="191">"P_"&amp;B208&amp;"_"</f>
        <v>P_G48_</v>
      </c>
      <c r="N211" t="s">
        <v>77</v>
      </c>
      <c r="O211" s="40">
        <f>IF(E211="","-",COUNTIF($O$10:O210,"&lt;&gt;-")+1-1)</f>
        <v>152</v>
      </c>
      <c r="P211" s="4" t="str">
        <f>IF(E211="","",$M211&amp;B211&amp;","&amp;$L211&amp;"."&amp;VLOOKUP(C211,LookupTable!$A$10:$G$24,2,0)&amp;IF(AND(C211="Bool",MOD(10*D211,10)=0),D211&amp;".0",D211)&amp;IF(C211="String",".256","")&amp;","&amp;VLOOKUP(C211,LookupTable!$A$10:$G$24,3,0)&amp;",1,R/W,100,,,,,,,,,,,")</f>
        <v>P_G48_TIme_Maintenance,DB10.DBD842,Float,1,R/W,100,,,,,,,,,,,</v>
      </c>
      <c r="Q211" s="13" t="str">
        <f t="shared" si="137"/>
        <v>tagIDs[152] = "Channel1.Device1.P_G48_TIme_Maintenance";</v>
      </c>
    </row>
    <row r="212" spans="2:17" ht="15.75">
      <c r="B212" t="s">
        <v>146</v>
      </c>
      <c r="C212" t="s">
        <v>97</v>
      </c>
      <c r="D212">
        <v>846</v>
      </c>
      <c r="F212" t="b">
        <v>0</v>
      </c>
      <c r="G212" t="b">
        <v>1</v>
      </c>
      <c r="H212" t="b">
        <v>1</v>
      </c>
      <c r="I212" t="b">
        <v>1</v>
      </c>
      <c r="J212" t="b">
        <v>1</v>
      </c>
      <c r="L212" t="str">
        <f t="shared" si="183"/>
        <v>DB10</v>
      </c>
      <c r="M212" t="str">
        <f t="shared" ref="M212:M243" si="192">"P_"&amp;B212&amp;"_"</f>
        <v>P_G49_</v>
      </c>
      <c r="N212" t="s">
        <v>77</v>
      </c>
      <c r="O212" s="40" t="str">
        <f>IF(E212="","-",COUNTIF($O$10:O211,"&lt;&gt;-")+1-1)</f>
        <v>-</v>
      </c>
      <c r="P212" s="4" t="str">
        <f>IF(E212="","",$M212&amp;B212&amp;","&amp;$L212&amp;"."&amp;VLOOKUP(C212,LookupTable!$A$10:$G$24,2,0)&amp;IF(AND(C212="Bool",MOD(10*D212,10)=0),D212&amp;".0",D212)&amp;IF(C212="String",".256","")&amp;","&amp;VLOOKUP(C212,LookupTable!$A$10:$G$24,3,0)&amp;",1,R/W,100,,,,,,,,,,,")</f>
        <v/>
      </c>
      <c r="Q212" s="13" t="str">
        <f t="shared" si="137"/>
        <v>//G49</v>
      </c>
    </row>
    <row r="213" spans="2:17" ht="15.75">
      <c r="B213" t="s">
        <v>163</v>
      </c>
      <c r="C213" t="s">
        <v>15</v>
      </c>
      <c r="D213">
        <v>846</v>
      </c>
      <c r="E213">
        <v>0</v>
      </c>
      <c r="F213" t="b">
        <v>0</v>
      </c>
      <c r="G213" t="b">
        <v>1</v>
      </c>
      <c r="H213" t="b">
        <v>1</v>
      </c>
      <c r="I213" t="b">
        <v>1</v>
      </c>
      <c r="J213" t="b">
        <v>0</v>
      </c>
      <c r="K213" t="s">
        <v>164</v>
      </c>
      <c r="L213" t="str">
        <f t="shared" si="183"/>
        <v>DB10</v>
      </c>
      <c r="M213" t="str">
        <f t="shared" ref="M213:M244" si="193">"P_"&amp;B212&amp;"_"</f>
        <v>P_G49_</v>
      </c>
      <c r="N213" t="s">
        <v>77</v>
      </c>
      <c r="O213" s="40">
        <f>IF(E213="","-",COUNTIF($O$10:O212,"&lt;&gt;-")+1-1)</f>
        <v>153</v>
      </c>
      <c r="P213" s="4" t="str">
        <f>IF(E213="","",$M213&amp;B213&amp;","&amp;$L213&amp;"."&amp;VLOOKUP(C213,LookupTable!$A$10:$G$24,2,0)&amp;IF(AND(C213="Bool",MOD(10*D213,10)=0),D213&amp;".0",D213)&amp;IF(C213="String",".256","")&amp;","&amp;VLOOKUP(C213,LookupTable!$A$10:$G$24,3,0)&amp;",1,R/W,100,,,,,,,,,,,")</f>
        <v>P_G49_Time_Working,DB10.DBD846,Float,1,R/W,100,,,,,,,,,,,</v>
      </c>
      <c r="Q213" s="13" t="str">
        <f t="shared" si="137"/>
        <v>tagIDs[153] = "Channel1.Device1.P_G49_Time_Working";</v>
      </c>
    </row>
    <row r="214" spans="2:17" ht="15.75">
      <c r="B214" t="s">
        <v>165</v>
      </c>
      <c r="C214" t="s">
        <v>15</v>
      </c>
      <c r="D214">
        <v>850</v>
      </c>
      <c r="E214">
        <v>0</v>
      </c>
      <c r="F214" t="b">
        <v>0</v>
      </c>
      <c r="G214" t="b">
        <v>1</v>
      </c>
      <c r="H214" t="b">
        <v>1</v>
      </c>
      <c r="I214" t="b">
        <v>1</v>
      </c>
      <c r="J214" t="b">
        <v>0</v>
      </c>
      <c r="K214" t="s">
        <v>166</v>
      </c>
      <c r="L214" t="str">
        <f t="shared" si="183"/>
        <v>DB10</v>
      </c>
      <c r="M214" t="str">
        <f t="shared" ref="M214" si="194">"P_"&amp;B212&amp;"_"</f>
        <v>P_G49_</v>
      </c>
      <c r="N214" t="s">
        <v>77</v>
      </c>
      <c r="O214" s="40">
        <f>IF(E214="","-",COUNTIF($O$10:O213,"&lt;&gt;-")+1-1)</f>
        <v>154</v>
      </c>
      <c r="P214" s="4" t="str">
        <f>IF(E214="","",$M214&amp;B214&amp;","&amp;$L214&amp;"."&amp;VLOOKUP(C214,LookupTable!$A$10:$G$24,2,0)&amp;IF(AND(C214="Bool",MOD(10*D214,10)=0),D214&amp;".0",D214)&amp;IF(C214="String",".256","")&amp;","&amp;VLOOKUP(C214,LookupTable!$A$10:$G$24,3,0)&amp;",1,R/W,100,,,,,,,,,,,")</f>
        <v>P_G49_Time_Standby,DB10.DBD850,Float,1,R/W,100,,,,,,,,,,,</v>
      </c>
      <c r="Q214" s="13" t="str">
        <f t="shared" si="137"/>
        <v>tagIDs[154] = "Channel1.Device1.P_G49_Time_Standby";</v>
      </c>
    </row>
    <row r="215" spans="2:17" ht="15.75">
      <c r="B215" t="s">
        <v>167</v>
      </c>
      <c r="C215" t="s">
        <v>15</v>
      </c>
      <c r="D215">
        <v>854</v>
      </c>
      <c r="E215">
        <v>0</v>
      </c>
      <c r="F215" t="b">
        <v>0</v>
      </c>
      <c r="G215" t="b">
        <v>1</v>
      </c>
      <c r="H215" t="b">
        <v>1</v>
      </c>
      <c r="I215" t="b">
        <v>1</v>
      </c>
      <c r="J215" t="b">
        <v>0</v>
      </c>
      <c r="K215" t="s">
        <v>168</v>
      </c>
      <c r="L215" t="str">
        <f t="shared" si="183"/>
        <v>DB10</v>
      </c>
      <c r="M215" t="str">
        <f t="shared" ref="M215" si="195">"P_"&amp;B212&amp;"_"</f>
        <v>P_G49_</v>
      </c>
      <c r="N215" t="s">
        <v>77</v>
      </c>
      <c r="O215" s="40">
        <f>IF(E215="","-",COUNTIF($O$10:O214,"&lt;&gt;-")+1-1)</f>
        <v>155</v>
      </c>
      <c r="P215" s="4" t="str">
        <f>IF(E215="","",$M215&amp;B215&amp;","&amp;$L215&amp;"."&amp;VLOOKUP(C215,LookupTable!$A$10:$G$24,2,0)&amp;IF(AND(C215="Bool",MOD(10*D215,10)=0),D215&amp;".0",D215)&amp;IF(C215="String",".256","")&amp;","&amp;VLOOKUP(C215,LookupTable!$A$10:$G$24,3,0)&amp;",1,R/W,100,,,,,,,,,,,")</f>
        <v>P_G49_TIme_Maintenance,DB10.DBD854,Float,1,R/W,100,,,,,,,,,,,</v>
      </c>
      <c r="Q215" s="13" t="str">
        <f t="shared" si="137"/>
        <v>tagIDs[155] = "Channel1.Device1.P_G49_TIme_Maintenance";</v>
      </c>
    </row>
    <row r="216" spans="2:17" ht="15.75">
      <c r="B216" t="s">
        <v>147</v>
      </c>
      <c r="C216" t="s">
        <v>97</v>
      </c>
      <c r="D216">
        <v>858</v>
      </c>
      <c r="F216" t="b">
        <v>0</v>
      </c>
      <c r="G216" t="b">
        <v>1</v>
      </c>
      <c r="H216" t="b">
        <v>1</v>
      </c>
      <c r="I216" t="b">
        <v>1</v>
      </c>
      <c r="J216" t="b">
        <v>1</v>
      </c>
      <c r="L216" t="str">
        <f t="shared" si="183"/>
        <v>DB10</v>
      </c>
      <c r="M216" t="str">
        <f t="shared" ref="M216:M247" si="196">"P_"&amp;B216&amp;"_"</f>
        <v>P_G50_</v>
      </c>
      <c r="N216" t="s">
        <v>77</v>
      </c>
      <c r="O216" s="40" t="str">
        <f>IF(E216="","-",COUNTIF($O$10:O215,"&lt;&gt;-")+1-1)</f>
        <v>-</v>
      </c>
      <c r="P216" s="4" t="str">
        <f>IF(E216="","",$M216&amp;B216&amp;","&amp;$L216&amp;"."&amp;VLOOKUP(C216,LookupTable!$A$10:$G$24,2,0)&amp;IF(AND(C216="Bool",MOD(10*D216,10)=0),D216&amp;".0",D216)&amp;IF(C216="String",".256","")&amp;","&amp;VLOOKUP(C216,LookupTable!$A$10:$G$24,3,0)&amp;",1,R/W,100,,,,,,,,,,,")</f>
        <v/>
      </c>
      <c r="Q216" s="13" t="str">
        <f t="shared" si="137"/>
        <v>//G50</v>
      </c>
    </row>
    <row r="217" spans="2:17" ht="15.75">
      <c r="B217" t="s">
        <v>163</v>
      </c>
      <c r="C217" t="s">
        <v>15</v>
      </c>
      <c r="D217">
        <v>858</v>
      </c>
      <c r="E217">
        <v>0</v>
      </c>
      <c r="F217" t="b">
        <v>0</v>
      </c>
      <c r="G217" t="b">
        <v>1</v>
      </c>
      <c r="H217" t="b">
        <v>1</v>
      </c>
      <c r="I217" t="b">
        <v>1</v>
      </c>
      <c r="J217" t="b">
        <v>0</v>
      </c>
      <c r="K217" t="s">
        <v>164</v>
      </c>
      <c r="L217" t="str">
        <f t="shared" si="183"/>
        <v>DB10</v>
      </c>
      <c r="M217" t="str">
        <f t="shared" ref="M217:M248" si="197">"P_"&amp;B216&amp;"_"</f>
        <v>P_G50_</v>
      </c>
      <c r="N217" t="s">
        <v>77</v>
      </c>
      <c r="O217" s="40">
        <f>IF(E217="","-",COUNTIF($O$10:O216,"&lt;&gt;-")+1-1)</f>
        <v>156</v>
      </c>
      <c r="P217" s="4" t="str">
        <f>IF(E217="","",$M217&amp;B217&amp;","&amp;$L217&amp;"."&amp;VLOOKUP(C217,LookupTable!$A$10:$G$24,2,0)&amp;IF(AND(C217="Bool",MOD(10*D217,10)=0),D217&amp;".0",D217)&amp;IF(C217="String",".256","")&amp;","&amp;VLOOKUP(C217,LookupTable!$A$10:$G$24,3,0)&amp;",1,R/W,100,,,,,,,,,,,")</f>
        <v>P_G50_Time_Working,DB10.DBD858,Float,1,R/W,100,,,,,,,,,,,</v>
      </c>
      <c r="Q217" s="13" t="str">
        <f t="shared" si="137"/>
        <v>tagIDs[156] = "Channel1.Device1.P_G50_Time_Working";</v>
      </c>
    </row>
    <row r="218" spans="2:17" ht="15.75">
      <c r="B218" t="s">
        <v>165</v>
      </c>
      <c r="C218" t="s">
        <v>15</v>
      </c>
      <c r="D218">
        <v>862</v>
      </c>
      <c r="E218">
        <v>0</v>
      </c>
      <c r="F218" t="b">
        <v>0</v>
      </c>
      <c r="G218" t="b">
        <v>1</v>
      </c>
      <c r="H218" t="b">
        <v>1</v>
      </c>
      <c r="I218" t="b">
        <v>1</v>
      </c>
      <c r="J218" t="b">
        <v>0</v>
      </c>
      <c r="K218" t="s">
        <v>166</v>
      </c>
      <c r="L218" t="str">
        <f t="shared" si="183"/>
        <v>DB10</v>
      </c>
      <c r="M218" t="str">
        <f t="shared" ref="M218" si="198">"P_"&amp;B216&amp;"_"</f>
        <v>P_G50_</v>
      </c>
      <c r="N218" t="s">
        <v>77</v>
      </c>
      <c r="O218" s="40">
        <f>IF(E218="","-",COUNTIF($O$10:O217,"&lt;&gt;-")+1-1)</f>
        <v>157</v>
      </c>
      <c r="P218" s="4" t="str">
        <f>IF(E218="","",$M218&amp;B218&amp;","&amp;$L218&amp;"."&amp;VLOOKUP(C218,LookupTable!$A$10:$G$24,2,0)&amp;IF(AND(C218="Bool",MOD(10*D218,10)=0),D218&amp;".0",D218)&amp;IF(C218="String",".256","")&amp;","&amp;VLOOKUP(C218,LookupTable!$A$10:$G$24,3,0)&amp;",1,R/W,100,,,,,,,,,,,")</f>
        <v>P_G50_Time_Standby,DB10.DBD862,Float,1,R/W,100,,,,,,,,,,,</v>
      </c>
      <c r="Q218" s="13" t="str">
        <f t="shared" si="137"/>
        <v>tagIDs[157] = "Channel1.Device1.P_G50_Time_Standby";</v>
      </c>
    </row>
    <row r="219" spans="2:17" ht="15.75">
      <c r="B219" t="s">
        <v>167</v>
      </c>
      <c r="C219" t="s">
        <v>15</v>
      </c>
      <c r="D219">
        <v>866</v>
      </c>
      <c r="E219">
        <v>0</v>
      </c>
      <c r="F219" t="b">
        <v>0</v>
      </c>
      <c r="G219" t="b">
        <v>1</v>
      </c>
      <c r="H219" t="b">
        <v>1</v>
      </c>
      <c r="I219" t="b">
        <v>1</v>
      </c>
      <c r="J219" t="b">
        <v>0</v>
      </c>
      <c r="K219" t="s">
        <v>168</v>
      </c>
      <c r="L219" t="str">
        <f t="shared" si="183"/>
        <v>DB10</v>
      </c>
      <c r="M219" t="str">
        <f t="shared" ref="M219" si="199">"P_"&amp;B216&amp;"_"</f>
        <v>P_G50_</v>
      </c>
      <c r="N219" t="s">
        <v>77</v>
      </c>
      <c r="O219" s="40">
        <f>IF(E219="","-",COUNTIF($O$10:O218,"&lt;&gt;-")+1-1)</f>
        <v>158</v>
      </c>
      <c r="P219" s="4" t="str">
        <f>IF(E219="","",$M219&amp;B219&amp;","&amp;$L219&amp;"."&amp;VLOOKUP(C219,LookupTable!$A$10:$G$24,2,0)&amp;IF(AND(C219="Bool",MOD(10*D219,10)=0),D219&amp;".0",D219)&amp;IF(C219="String",".256","")&amp;","&amp;VLOOKUP(C219,LookupTable!$A$10:$G$24,3,0)&amp;",1,R/W,100,,,,,,,,,,,")</f>
        <v>P_G50_TIme_Maintenance,DB10.DBD866,Float,1,R/W,100,,,,,,,,,,,</v>
      </c>
      <c r="Q219" s="13" t="str">
        <f t="shared" si="137"/>
        <v>tagIDs[158] = "Channel1.Device1.P_G50_TIme_Maintenance";</v>
      </c>
    </row>
    <row r="220" spans="2:17" ht="15.75">
      <c r="B220" t="s">
        <v>148</v>
      </c>
      <c r="C220" t="s">
        <v>97</v>
      </c>
      <c r="D220">
        <v>870</v>
      </c>
      <c r="F220" t="b">
        <v>0</v>
      </c>
      <c r="G220" t="b">
        <v>1</v>
      </c>
      <c r="H220" t="b">
        <v>1</v>
      </c>
      <c r="I220" t="b">
        <v>1</v>
      </c>
      <c r="J220" t="b">
        <v>1</v>
      </c>
      <c r="L220" t="str">
        <f t="shared" si="183"/>
        <v>DB10</v>
      </c>
      <c r="M220" t="str">
        <f t="shared" ref="M220:M251" si="200">"P_"&amp;B220&amp;"_"</f>
        <v>P_G51_</v>
      </c>
      <c r="N220" t="s">
        <v>77</v>
      </c>
      <c r="O220" s="40" t="str">
        <f>IF(E220="","-",COUNTIF($O$10:O219,"&lt;&gt;-")+1-1)</f>
        <v>-</v>
      </c>
      <c r="P220" s="4" t="str">
        <f>IF(E220="","",$M220&amp;B220&amp;","&amp;$L220&amp;"."&amp;VLOOKUP(C220,LookupTable!$A$10:$G$24,2,0)&amp;IF(AND(C220="Bool",MOD(10*D220,10)=0),D220&amp;".0",D220)&amp;IF(C220="String",".256","")&amp;","&amp;VLOOKUP(C220,LookupTable!$A$10:$G$24,3,0)&amp;",1,R/W,100,,,,,,,,,,,")</f>
        <v/>
      </c>
      <c r="Q220" s="13" t="str">
        <f t="shared" si="137"/>
        <v>//G51</v>
      </c>
    </row>
    <row r="221" spans="2:17" ht="15.75">
      <c r="B221" t="s">
        <v>163</v>
      </c>
      <c r="C221" t="s">
        <v>15</v>
      </c>
      <c r="D221">
        <v>870</v>
      </c>
      <c r="E221">
        <v>0</v>
      </c>
      <c r="F221" t="b">
        <v>0</v>
      </c>
      <c r="G221" t="b">
        <v>1</v>
      </c>
      <c r="H221" t="b">
        <v>1</v>
      </c>
      <c r="I221" t="b">
        <v>1</v>
      </c>
      <c r="J221" t="b">
        <v>0</v>
      </c>
      <c r="K221" t="s">
        <v>164</v>
      </c>
      <c r="L221" t="str">
        <f t="shared" si="183"/>
        <v>DB10</v>
      </c>
      <c r="M221" t="str">
        <f t="shared" ref="M221:M252" si="201">"P_"&amp;B220&amp;"_"</f>
        <v>P_G51_</v>
      </c>
      <c r="N221" t="s">
        <v>77</v>
      </c>
      <c r="O221" s="40">
        <f>IF(E221="","-",COUNTIF($O$10:O220,"&lt;&gt;-")+1-1)</f>
        <v>159</v>
      </c>
      <c r="P221" s="4" t="str">
        <f>IF(E221="","",$M221&amp;B221&amp;","&amp;$L221&amp;"."&amp;VLOOKUP(C221,LookupTable!$A$10:$G$24,2,0)&amp;IF(AND(C221="Bool",MOD(10*D221,10)=0),D221&amp;".0",D221)&amp;IF(C221="String",".256","")&amp;","&amp;VLOOKUP(C221,LookupTable!$A$10:$G$24,3,0)&amp;",1,R/W,100,,,,,,,,,,,")</f>
        <v>P_G51_Time_Working,DB10.DBD870,Float,1,R/W,100,,,,,,,,,,,</v>
      </c>
      <c r="Q221" s="13" t="str">
        <f t="shared" si="137"/>
        <v>tagIDs[159] = "Channel1.Device1.P_G51_Time_Working";</v>
      </c>
    </row>
    <row r="222" spans="2:17" ht="15.75">
      <c r="B222" t="s">
        <v>165</v>
      </c>
      <c r="C222" t="s">
        <v>15</v>
      </c>
      <c r="D222">
        <v>874</v>
      </c>
      <c r="E222">
        <v>0</v>
      </c>
      <c r="F222" t="b">
        <v>0</v>
      </c>
      <c r="G222" t="b">
        <v>1</v>
      </c>
      <c r="H222" t="b">
        <v>1</v>
      </c>
      <c r="I222" t="b">
        <v>1</v>
      </c>
      <c r="J222" t="b">
        <v>0</v>
      </c>
      <c r="K222" t="s">
        <v>166</v>
      </c>
      <c r="L222" t="str">
        <f t="shared" si="183"/>
        <v>DB10</v>
      </c>
      <c r="M222" t="str">
        <f t="shared" ref="M222" si="202">"P_"&amp;B220&amp;"_"</f>
        <v>P_G51_</v>
      </c>
      <c r="N222" t="s">
        <v>77</v>
      </c>
      <c r="O222" s="40">
        <f>IF(E222="","-",COUNTIF($O$10:O221,"&lt;&gt;-")+1-1)</f>
        <v>160</v>
      </c>
      <c r="P222" s="4" t="str">
        <f>IF(E222="","",$M222&amp;B222&amp;","&amp;$L222&amp;"."&amp;VLOOKUP(C222,LookupTable!$A$10:$G$24,2,0)&amp;IF(AND(C222="Bool",MOD(10*D222,10)=0),D222&amp;".0",D222)&amp;IF(C222="String",".256","")&amp;","&amp;VLOOKUP(C222,LookupTable!$A$10:$G$24,3,0)&amp;",1,R/W,100,,,,,,,,,,,")</f>
        <v>P_G51_Time_Standby,DB10.DBD874,Float,1,R/W,100,,,,,,,,,,,</v>
      </c>
      <c r="Q222" s="13" t="str">
        <f t="shared" ref="Q222:Q285" si="203">IF(E222="","//"&amp;B222,"tagIDs["&amp;O222&amp;"] = "&amp;$Q$3&amp;$N222&amp;$M222&amp;B222&amp;$Q$3&amp;";")</f>
        <v>tagIDs[160] = "Channel1.Device1.P_G51_Time_Standby";</v>
      </c>
    </row>
    <row r="223" spans="2:17" ht="15.75">
      <c r="B223" t="s">
        <v>167</v>
      </c>
      <c r="C223" t="s">
        <v>15</v>
      </c>
      <c r="D223">
        <v>878</v>
      </c>
      <c r="E223">
        <v>0</v>
      </c>
      <c r="F223" t="b">
        <v>0</v>
      </c>
      <c r="G223" t="b">
        <v>1</v>
      </c>
      <c r="H223" t="b">
        <v>1</v>
      </c>
      <c r="I223" t="b">
        <v>1</v>
      </c>
      <c r="J223" t="b">
        <v>0</v>
      </c>
      <c r="K223" t="s">
        <v>168</v>
      </c>
      <c r="L223" t="str">
        <f t="shared" si="183"/>
        <v>DB10</v>
      </c>
      <c r="M223" t="str">
        <f t="shared" ref="M223" si="204">"P_"&amp;B220&amp;"_"</f>
        <v>P_G51_</v>
      </c>
      <c r="N223" t="s">
        <v>77</v>
      </c>
      <c r="O223" s="40">
        <f>IF(E223="","-",COUNTIF($O$10:O222,"&lt;&gt;-")+1-1)</f>
        <v>161</v>
      </c>
      <c r="P223" s="4" t="str">
        <f>IF(E223="","",$M223&amp;B223&amp;","&amp;$L223&amp;"."&amp;VLOOKUP(C223,LookupTable!$A$10:$G$24,2,0)&amp;IF(AND(C223="Bool",MOD(10*D223,10)=0),D223&amp;".0",D223)&amp;IF(C223="String",".256","")&amp;","&amp;VLOOKUP(C223,LookupTable!$A$10:$G$24,3,0)&amp;",1,R/W,100,,,,,,,,,,,")</f>
        <v>P_G51_TIme_Maintenance,DB10.DBD878,Float,1,R/W,100,,,,,,,,,,,</v>
      </c>
      <c r="Q223" s="13" t="str">
        <f t="shared" si="203"/>
        <v>tagIDs[161] = "Channel1.Device1.P_G51_TIme_Maintenance";</v>
      </c>
    </row>
    <row r="224" spans="2:17" ht="15.75">
      <c r="B224" t="s">
        <v>149</v>
      </c>
      <c r="C224" t="s">
        <v>97</v>
      </c>
      <c r="D224">
        <v>882</v>
      </c>
      <c r="F224" t="b">
        <v>0</v>
      </c>
      <c r="G224" t="b">
        <v>1</v>
      </c>
      <c r="H224" t="b">
        <v>1</v>
      </c>
      <c r="I224" t="b">
        <v>1</v>
      </c>
      <c r="J224" t="b">
        <v>1</v>
      </c>
      <c r="L224" t="str">
        <f t="shared" si="183"/>
        <v>DB10</v>
      </c>
      <c r="M224" t="str">
        <f t="shared" ref="M224:M255" si="205">"P_"&amp;B224&amp;"_"</f>
        <v>P_G52_</v>
      </c>
      <c r="N224" t="s">
        <v>77</v>
      </c>
      <c r="O224" s="40" t="str">
        <f>IF(E224="","-",COUNTIF($O$10:O223,"&lt;&gt;-")+1-1)</f>
        <v>-</v>
      </c>
      <c r="P224" s="4" t="str">
        <f>IF(E224="","",$M224&amp;B224&amp;","&amp;$L224&amp;"."&amp;VLOOKUP(C224,LookupTable!$A$10:$G$24,2,0)&amp;IF(AND(C224="Bool",MOD(10*D224,10)=0),D224&amp;".0",D224)&amp;IF(C224="String",".256","")&amp;","&amp;VLOOKUP(C224,LookupTable!$A$10:$G$24,3,0)&amp;",1,R/W,100,,,,,,,,,,,")</f>
        <v/>
      </c>
      <c r="Q224" s="13" t="str">
        <f t="shared" si="203"/>
        <v>//G52</v>
      </c>
    </row>
    <row r="225" spans="2:17" ht="15.75">
      <c r="B225" t="s">
        <v>163</v>
      </c>
      <c r="C225" t="s">
        <v>15</v>
      </c>
      <c r="D225">
        <v>882</v>
      </c>
      <c r="E225">
        <v>0</v>
      </c>
      <c r="F225" t="b">
        <v>0</v>
      </c>
      <c r="G225" t="b">
        <v>1</v>
      </c>
      <c r="H225" t="b">
        <v>1</v>
      </c>
      <c r="I225" t="b">
        <v>1</v>
      </c>
      <c r="J225" t="b">
        <v>0</v>
      </c>
      <c r="K225" t="s">
        <v>164</v>
      </c>
      <c r="L225" t="str">
        <f t="shared" si="183"/>
        <v>DB10</v>
      </c>
      <c r="M225" t="str">
        <f t="shared" ref="M225:M256" si="206">"P_"&amp;B224&amp;"_"</f>
        <v>P_G52_</v>
      </c>
      <c r="N225" t="s">
        <v>77</v>
      </c>
      <c r="O225" s="40">
        <f>IF(E225="","-",COUNTIF($O$10:O224,"&lt;&gt;-")+1-1)</f>
        <v>162</v>
      </c>
      <c r="P225" s="4" t="str">
        <f>IF(E225="","",$M225&amp;B225&amp;","&amp;$L225&amp;"."&amp;VLOOKUP(C225,LookupTable!$A$10:$G$24,2,0)&amp;IF(AND(C225="Bool",MOD(10*D225,10)=0),D225&amp;".0",D225)&amp;IF(C225="String",".256","")&amp;","&amp;VLOOKUP(C225,LookupTable!$A$10:$G$24,3,0)&amp;",1,R/W,100,,,,,,,,,,,")</f>
        <v>P_G52_Time_Working,DB10.DBD882,Float,1,R/W,100,,,,,,,,,,,</v>
      </c>
      <c r="Q225" s="13" t="str">
        <f t="shared" si="203"/>
        <v>tagIDs[162] = "Channel1.Device1.P_G52_Time_Working";</v>
      </c>
    </row>
    <row r="226" spans="2:17" ht="15.75">
      <c r="B226" t="s">
        <v>165</v>
      </c>
      <c r="C226" t="s">
        <v>15</v>
      </c>
      <c r="D226">
        <v>886</v>
      </c>
      <c r="E226">
        <v>0</v>
      </c>
      <c r="F226" t="b">
        <v>0</v>
      </c>
      <c r="G226" t="b">
        <v>1</v>
      </c>
      <c r="H226" t="b">
        <v>1</v>
      </c>
      <c r="I226" t="b">
        <v>1</v>
      </c>
      <c r="J226" t="b">
        <v>0</v>
      </c>
      <c r="K226" t="s">
        <v>166</v>
      </c>
      <c r="L226" t="str">
        <f t="shared" si="183"/>
        <v>DB10</v>
      </c>
      <c r="M226" t="str">
        <f t="shared" ref="M226" si="207">"P_"&amp;B224&amp;"_"</f>
        <v>P_G52_</v>
      </c>
      <c r="N226" t="s">
        <v>77</v>
      </c>
      <c r="O226" s="40">
        <f>IF(E226="","-",COUNTIF($O$10:O225,"&lt;&gt;-")+1-1)</f>
        <v>163</v>
      </c>
      <c r="P226" s="4" t="str">
        <f>IF(E226="","",$M226&amp;B226&amp;","&amp;$L226&amp;"."&amp;VLOOKUP(C226,LookupTable!$A$10:$G$24,2,0)&amp;IF(AND(C226="Bool",MOD(10*D226,10)=0),D226&amp;".0",D226)&amp;IF(C226="String",".256","")&amp;","&amp;VLOOKUP(C226,LookupTable!$A$10:$G$24,3,0)&amp;",1,R/W,100,,,,,,,,,,,")</f>
        <v>P_G52_Time_Standby,DB10.DBD886,Float,1,R/W,100,,,,,,,,,,,</v>
      </c>
      <c r="Q226" s="13" t="str">
        <f t="shared" si="203"/>
        <v>tagIDs[163] = "Channel1.Device1.P_G52_Time_Standby";</v>
      </c>
    </row>
    <row r="227" spans="2:17" ht="15.75">
      <c r="B227" t="s">
        <v>167</v>
      </c>
      <c r="C227" t="s">
        <v>15</v>
      </c>
      <c r="D227">
        <v>890</v>
      </c>
      <c r="E227">
        <v>0</v>
      </c>
      <c r="F227" t="b">
        <v>0</v>
      </c>
      <c r="G227" t="b">
        <v>1</v>
      </c>
      <c r="H227" t="b">
        <v>1</v>
      </c>
      <c r="I227" t="b">
        <v>1</v>
      </c>
      <c r="J227" t="b">
        <v>0</v>
      </c>
      <c r="K227" t="s">
        <v>168</v>
      </c>
      <c r="L227" t="str">
        <f t="shared" si="183"/>
        <v>DB10</v>
      </c>
      <c r="M227" t="str">
        <f t="shared" ref="M227" si="208">"P_"&amp;B224&amp;"_"</f>
        <v>P_G52_</v>
      </c>
      <c r="N227" t="s">
        <v>77</v>
      </c>
      <c r="O227" s="40">
        <f>IF(E227="","-",COUNTIF($O$10:O226,"&lt;&gt;-")+1-1)</f>
        <v>164</v>
      </c>
      <c r="P227" s="4" t="str">
        <f>IF(E227="","",$M227&amp;B227&amp;","&amp;$L227&amp;"."&amp;VLOOKUP(C227,LookupTable!$A$10:$G$24,2,0)&amp;IF(AND(C227="Bool",MOD(10*D227,10)=0),D227&amp;".0",D227)&amp;IF(C227="String",".256","")&amp;","&amp;VLOOKUP(C227,LookupTable!$A$10:$G$24,3,0)&amp;",1,R/W,100,,,,,,,,,,,")</f>
        <v>P_G52_TIme_Maintenance,DB10.DBD890,Float,1,R/W,100,,,,,,,,,,,</v>
      </c>
      <c r="Q227" s="13" t="str">
        <f t="shared" si="203"/>
        <v>tagIDs[164] = "Channel1.Device1.P_G52_TIme_Maintenance";</v>
      </c>
    </row>
    <row r="228" spans="2:17" ht="15.75">
      <c r="B228" t="s">
        <v>150</v>
      </c>
      <c r="C228" t="s">
        <v>97</v>
      </c>
      <c r="D228">
        <v>894</v>
      </c>
      <c r="F228" t="b">
        <v>0</v>
      </c>
      <c r="G228" t="b">
        <v>1</v>
      </c>
      <c r="H228" t="b">
        <v>1</v>
      </c>
      <c r="I228" t="b">
        <v>1</v>
      </c>
      <c r="J228" t="b">
        <v>1</v>
      </c>
      <c r="L228" t="str">
        <f t="shared" si="183"/>
        <v>DB10</v>
      </c>
      <c r="M228" t="str">
        <f t="shared" ref="M228:M259" si="209">"P_"&amp;B228&amp;"_"</f>
        <v>P_G53_</v>
      </c>
      <c r="N228" t="s">
        <v>77</v>
      </c>
      <c r="O228" s="40" t="str">
        <f>IF(E228="","-",COUNTIF($O$10:O227,"&lt;&gt;-")+1-1)</f>
        <v>-</v>
      </c>
      <c r="P228" s="4" t="str">
        <f>IF(E228="","",$M228&amp;B228&amp;","&amp;$L228&amp;"."&amp;VLOOKUP(C228,LookupTable!$A$10:$G$24,2,0)&amp;IF(AND(C228="Bool",MOD(10*D228,10)=0),D228&amp;".0",D228)&amp;IF(C228="String",".256","")&amp;","&amp;VLOOKUP(C228,LookupTable!$A$10:$G$24,3,0)&amp;",1,R/W,100,,,,,,,,,,,")</f>
        <v/>
      </c>
      <c r="Q228" s="13" t="str">
        <f t="shared" si="203"/>
        <v>//G53</v>
      </c>
    </row>
    <row r="229" spans="2:17" ht="15.75">
      <c r="B229" t="s">
        <v>163</v>
      </c>
      <c r="C229" t="s">
        <v>15</v>
      </c>
      <c r="D229">
        <v>894</v>
      </c>
      <c r="E229">
        <v>0</v>
      </c>
      <c r="F229" t="b">
        <v>0</v>
      </c>
      <c r="G229" t="b">
        <v>1</v>
      </c>
      <c r="H229" t="b">
        <v>1</v>
      </c>
      <c r="I229" t="b">
        <v>1</v>
      </c>
      <c r="J229" t="b">
        <v>0</v>
      </c>
      <c r="K229" t="s">
        <v>164</v>
      </c>
      <c r="L229" t="str">
        <f t="shared" si="183"/>
        <v>DB10</v>
      </c>
      <c r="M229" t="str">
        <f t="shared" ref="M229:M260" si="210">"P_"&amp;B228&amp;"_"</f>
        <v>P_G53_</v>
      </c>
      <c r="N229" t="s">
        <v>77</v>
      </c>
      <c r="O229" s="40">
        <f>IF(E229="","-",COUNTIF($O$10:O228,"&lt;&gt;-")+1-1)</f>
        <v>165</v>
      </c>
      <c r="P229" s="4" t="str">
        <f>IF(E229="","",$M229&amp;B229&amp;","&amp;$L229&amp;"."&amp;VLOOKUP(C229,LookupTable!$A$10:$G$24,2,0)&amp;IF(AND(C229="Bool",MOD(10*D229,10)=0),D229&amp;".0",D229)&amp;IF(C229="String",".256","")&amp;","&amp;VLOOKUP(C229,LookupTable!$A$10:$G$24,3,0)&amp;",1,R/W,100,,,,,,,,,,,")</f>
        <v>P_G53_Time_Working,DB10.DBD894,Float,1,R/W,100,,,,,,,,,,,</v>
      </c>
      <c r="Q229" s="13" t="str">
        <f t="shared" si="203"/>
        <v>tagIDs[165] = "Channel1.Device1.P_G53_Time_Working";</v>
      </c>
    </row>
    <row r="230" spans="2:17" ht="15.75">
      <c r="B230" t="s">
        <v>165</v>
      </c>
      <c r="C230" t="s">
        <v>15</v>
      </c>
      <c r="D230">
        <v>898</v>
      </c>
      <c r="E230">
        <v>0</v>
      </c>
      <c r="F230" t="b">
        <v>0</v>
      </c>
      <c r="G230" t="b">
        <v>1</v>
      </c>
      <c r="H230" t="b">
        <v>1</v>
      </c>
      <c r="I230" t="b">
        <v>1</v>
      </c>
      <c r="J230" t="b">
        <v>0</v>
      </c>
      <c r="K230" t="s">
        <v>166</v>
      </c>
      <c r="L230" t="str">
        <f t="shared" si="183"/>
        <v>DB10</v>
      </c>
      <c r="M230" t="str">
        <f t="shared" ref="M230" si="211">"P_"&amp;B228&amp;"_"</f>
        <v>P_G53_</v>
      </c>
      <c r="N230" t="s">
        <v>77</v>
      </c>
      <c r="O230" s="40">
        <f>IF(E230="","-",COUNTIF($O$10:O229,"&lt;&gt;-")+1-1)</f>
        <v>166</v>
      </c>
      <c r="P230" s="4" t="str">
        <f>IF(E230="","",$M230&amp;B230&amp;","&amp;$L230&amp;"."&amp;VLOOKUP(C230,LookupTable!$A$10:$G$24,2,0)&amp;IF(AND(C230="Bool",MOD(10*D230,10)=0),D230&amp;".0",D230)&amp;IF(C230="String",".256","")&amp;","&amp;VLOOKUP(C230,LookupTable!$A$10:$G$24,3,0)&amp;",1,R/W,100,,,,,,,,,,,")</f>
        <v>P_G53_Time_Standby,DB10.DBD898,Float,1,R/W,100,,,,,,,,,,,</v>
      </c>
      <c r="Q230" s="13" t="str">
        <f t="shared" si="203"/>
        <v>tagIDs[166] = "Channel1.Device1.P_G53_Time_Standby";</v>
      </c>
    </row>
    <row r="231" spans="2:17" ht="15.75">
      <c r="B231" t="s">
        <v>167</v>
      </c>
      <c r="C231" t="s">
        <v>15</v>
      </c>
      <c r="D231">
        <v>902</v>
      </c>
      <c r="E231">
        <v>0</v>
      </c>
      <c r="F231" t="b">
        <v>0</v>
      </c>
      <c r="G231" t="b">
        <v>1</v>
      </c>
      <c r="H231" t="b">
        <v>1</v>
      </c>
      <c r="I231" t="b">
        <v>1</v>
      </c>
      <c r="J231" t="b">
        <v>0</v>
      </c>
      <c r="K231" t="s">
        <v>168</v>
      </c>
      <c r="L231" t="str">
        <f t="shared" si="183"/>
        <v>DB10</v>
      </c>
      <c r="M231" t="str">
        <f t="shared" ref="M231" si="212">"P_"&amp;B228&amp;"_"</f>
        <v>P_G53_</v>
      </c>
      <c r="N231" t="s">
        <v>77</v>
      </c>
      <c r="O231" s="40">
        <f>IF(E231="","-",COUNTIF($O$10:O230,"&lt;&gt;-")+1-1)</f>
        <v>167</v>
      </c>
      <c r="P231" s="4" t="str">
        <f>IF(E231="","",$M231&amp;B231&amp;","&amp;$L231&amp;"."&amp;VLOOKUP(C231,LookupTable!$A$10:$G$24,2,0)&amp;IF(AND(C231="Bool",MOD(10*D231,10)=0),D231&amp;".0",D231)&amp;IF(C231="String",".256","")&amp;","&amp;VLOOKUP(C231,LookupTable!$A$10:$G$24,3,0)&amp;",1,R/W,100,,,,,,,,,,,")</f>
        <v>P_G53_TIme_Maintenance,DB10.DBD902,Float,1,R/W,100,,,,,,,,,,,</v>
      </c>
      <c r="Q231" s="13" t="str">
        <f t="shared" si="203"/>
        <v>tagIDs[167] = "Channel1.Device1.P_G53_TIme_Maintenance";</v>
      </c>
    </row>
    <row r="232" spans="2:17" ht="15.75">
      <c r="B232" t="s">
        <v>151</v>
      </c>
      <c r="C232" t="s">
        <v>97</v>
      </c>
      <c r="D232">
        <v>906</v>
      </c>
      <c r="F232" t="b">
        <v>0</v>
      </c>
      <c r="G232" t="b">
        <v>1</v>
      </c>
      <c r="H232" t="b">
        <v>1</v>
      </c>
      <c r="I232" t="b">
        <v>1</v>
      </c>
      <c r="J232" t="b">
        <v>1</v>
      </c>
      <c r="L232" t="str">
        <f t="shared" si="183"/>
        <v>DB10</v>
      </c>
      <c r="M232" t="str">
        <f t="shared" ref="M232:M279" si="213">"P_"&amp;B232&amp;"_"</f>
        <v>P_G54_</v>
      </c>
      <c r="N232" t="s">
        <v>77</v>
      </c>
      <c r="O232" s="40" t="str">
        <f>IF(E232="","-",COUNTIF($O$10:O231,"&lt;&gt;-")+1-1)</f>
        <v>-</v>
      </c>
      <c r="P232" s="4" t="str">
        <f>IF(E232="","",$M232&amp;B232&amp;","&amp;$L232&amp;"."&amp;VLOOKUP(C232,LookupTable!$A$10:$G$24,2,0)&amp;IF(AND(C232="Bool",MOD(10*D232,10)=0),D232&amp;".0",D232)&amp;IF(C232="String",".256","")&amp;","&amp;VLOOKUP(C232,LookupTable!$A$10:$G$24,3,0)&amp;",1,R/W,100,,,,,,,,,,,")</f>
        <v/>
      </c>
      <c r="Q232" s="13" t="str">
        <f t="shared" si="203"/>
        <v>//G54</v>
      </c>
    </row>
    <row r="233" spans="2:17" ht="15.75">
      <c r="B233" t="s">
        <v>163</v>
      </c>
      <c r="C233" t="s">
        <v>15</v>
      </c>
      <c r="D233">
        <v>906</v>
      </c>
      <c r="E233">
        <v>0</v>
      </c>
      <c r="F233" t="b">
        <v>0</v>
      </c>
      <c r="G233" t="b">
        <v>1</v>
      </c>
      <c r="H233" t="b">
        <v>1</v>
      </c>
      <c r="I233" t="b">
        <v>1</v>
      </c>
      <c r="J233" t="b">
        <v>0</v>
      </c>
      <c r="K233" t="s">
        <v>164</v>
      </c>
      <c r="L233" t="str">
        <f t="shared" si="183"/>
        <v>DB10</v>
      </c>
      <c r="M233" t="str">
        <f t="shared" ref="M233:M279" si="214">"P_"&amp;B232&amp;"_"</f>
        <v>P_G54_</v>
      </c>
      <c r="N233" t="s">
        <v>77</v>
      </c>
      <c r="O233" s="40">
        <f>IF(E233="","-",COUNTIF($O$10:O232,"&lt;&gt;-")+1-1)</f>
        <v>168</v>
      </c>
      <c r="P233" s="4" t="str">
        <f>IF(E233="","",$M233&amp;B233&amp;","&amp;$L233&amp;"."&amp;VLOOKUP(C233,LookupTable!$A$10:$G$24,2,0)&amp;IF(AND(C233="Bool",MOD(10*D233,10)=0),D233&amp;".0",D233)&amp;IF(C233="String",".256","")&amp;","&amp;VLOOKUP(C233,LookupTable!$A$10:$G$24,3,0)&amp;",1,R/W,100,,,,,,,,,,,")</f>
        <v>P_G54_Time_Working,DB10.DBD906,Float,1,R/W,100,,,,,,,,,,,</v>
      </c>
      <c r="Q233" s="13" t="str">
        <f t="shared" si="203"/>
        <v>tagIDs[168] = "Channel1.Device1.P_G54_Time_Working";</v>
      </c>
    </row>
    <row r="234" spans="2:17" ht="15.75">
      <c r="B234" t="s">
        <v>165</v>
      </c>
      <c r="C234" t="s">
        <v>15</v>
      </c>
      <c r="D234">
        <v>910</v>
      </c>
      <c r="E234">
        <v>0</v>
      </c>
      <c r="F234" t="b">
        <v>0</v>
      </c>
      <c r="G234" t="b">
        <v>1</v>
      </c>
      <c r="H234" t="b">
        <v>1</v>
      </c>
      <c r="I234" t="b">
        <v>1</v>
      </c>
      <c r="J234" t="b">
        <v>0</v>
      </c>
      <c r="K234" t="s">
        <v>166</v>
      </c>
      <c r="L234" t="str">
        <f t="shared" si="183"/>
        <v>DB10</v>
      </c>
      <c r="M234" t="str">
        <f t="shared" ref="M234" si="215">"P_"&amp;B232&amp;"_"</f>
        <v>P_G54_</v>
      </c>
      <c r="N234" t="s">
        <v>77</v>
      </c>
      <c r="O234" s="40">
        <f>IF(E234="","-",COUNTIF($O$10:O233,"&lt;&gt;-")+1-1)</f>
        <v>169</v>
      </c>
      <c r="P234" s="4" t="str">
        <f>IF(E234="","",$M234&amp;B234&amp;","&amp;$L234&amp;"."&amp;VLOOKUP(C234,LookupTable!$A$10:$G$24,2,0)&amp;IF(AND(C234="Bool",MOD(10*D234,10)=0),D234&amp;".0",D234)&amp;IF(C234="String",".256","")&amp;","&amp;VLOOKUP(C234,LookupTable!$A$10:$G$24,3,0)&amp;",1,R/W,100,,,,,,,,,,,")</f>
        <v>P_G54_Time_Standby,DB10.DBD910,Float,1,R/W,100,,,,,,,,,,,</v>
      </c>
      <c r="Q234" s="13" t="str">
        <f t="shared" si="203"/>
        <v>tagIDs[169] = "Channel1.Device1.P_G54_Time_Standby";</v>
      </c>
    </row>
    <row r="235" spans="2:17" ht="15.75">
      <c r="B235" t="s">
        <v>167</v>
      </c>
      <c r="C235" t="s">
        <v>15</v>
      </c>
      <c r="D235">
        <v>914</v>
      </c>
      <c r="E235">
        <v>0</v>
      </c>
      <c r="F235" t="b">
        <v>0</v>
      </c>
      <c r="G235" t="b">
        <v>1</v>
      </c>
      <c r="H235" t="b">
        <v>1</v>
      </c>
      <c r="I235" t="b">
        <v>1</v>
      </c>
      <c r="J235" t="b">
        <v>0</v>
      </c>
      <c r="K235" t="s">
        <v>168</v>
      </c>
      <c r="L235" t="str">
        <f t="shared" si="183"/>
        <v>DB10</v>
      </c>
      <c r="M235" t="str">
        <f t="shared" ref="M235" si="216">"P_"&amp;B232&amp;"_"</f>
        <v>P_G54_</v>
      </c>
      <c r="N235" t="s">
        <v>77</v>
      </c>
      <c r="O235" s="40">
        <f>IF(E235="","-",COUNTIF($O$10:O234,"&lt;&gt;-")+1-1)</f>
        <v>170</v>
      </c>
      <c r="P235" s="4" t="str">
        <f>IF(E235="","",$M235&amp;B235&amp;","&amp;$L235&amp;"."&amp;VLOOKUP(C235,LookupTable!$A$10:$G$24,2,0)&amp;IF(AND(C235="Bool",MOD(10*D235,10)=0),D235&amp;".0",D235)&amp;IF(C235="String",".256","")&amp;","&amp;VLOOKUP(C235,LookupTable!$A$10:$G$24,3,0)&amp;",1,R/W,100,,,,,,,,,,,")</f>
        <v>P_G54_TIme_Maintenance,DB10.DBD914,Float,1,R/W,100,,,,,,,,,,,</v>
      </c>
      <c r="Q235" s="13" t="str">
        <f t="shared" si="203"/>
        <v>tagIDs[170] = "Channel1.Device1.P_G54_TIme_Maintenance";</v>
      </c>
    </row>
    <row r="236" spans="2:17" ht="15.75">
      <c r="B236" t="s">
        <v>152</v>
      </c>
      <c r="C236" t="s">
        <v>97</v>
      </c>
      <c r="D236">
        <v>918</v>
      </c>
      <c r="F236" t="b">
        <v>0</v>
      </c>
      <c r="G236" t="b">
        <v>1</v>
      </c>
      <c r="H236" t="b">
        <v>1</v>
      </c>
      <c r="I236" t="b">
        <v>1</v>
      </c>
      <c r="J236" t="b">
        <v>1</v>
      </c>
      <c r="L236" t="str">
        <f t="shared" si="183"/>
        <v>DB10</v>
      </c>
      <c r="M236" t="str">
        <f t="shared" ref="M236:M279" si="217">"P_"&amp;B236&amp;"_"</f>
        <v>P_G55_</v>
      </c>
      <c r="N236" t="s">
        <v>77</v>
      </c>
      <c r="O236" s="40" t="str">
        <f>IF(E236="","-",COUNTIF($O$10:O235,"&lt;&gt;-")+1-1)</f>
        <v>-</v>
      </c>
      <c r="P236" s="4" t="str">
        <f>IF(E236="","",$M236&amp;B236&amp;","&amp;$L236&amp;"."&amp;VLOOKUP(C236,LookupTable!$A$10:$G$24,2,0)&amp;IF(AND(C236="Bool",MOD(10*D236,10)=0),D236&amp;".0",D236)&amp;IF(C236="String",".256","")&amp;","&amp;VLOOKUP(C236,LookupTable!$A$10:$G$24,3,0)&amp;",1,R/W,100,,,,,,,,,,,")</f>
        <v/>
      </c>
      <c r="Q236" s="13" t="str">
        <f t="shared" si="203"/>
        <v>//G55</v>
      </c>
    </row>
    <row r="237" spans="2:17" ht="15.75">
      <c r="B237" t="s">
        <v>163</v>
      </c>
      <c r="C237" t="s">
        <v>15</v>
      </c>
      <c r="D237">
        <v>918</v>
      </c>
      <c r="E237">
        <v>0</v>
      </c>
      <c r="F237" t="b">
        <v>0</v>
      </c>
      <c r="G237" t="b">
        <v>1</v>
      </c>
      <c r="H237" t="b">
        <v>1</v>
      </c>
      <c r="I237" t="b">
        <v>1</v>
      </c>
      <c r="J237" t="b">
        <v>0</v>
      </c>
      <c r="K237" t="s">
        <v>164</v>
      </c>
      <c r="L237" t="str">
        <f t="shared" si="183"/>
        <v>DB10</v>
      </c>
      <c r="M237" t="str">
        <f t="shared" ref="M237:M279" si="218">"P_"&amp;B236&amp;"_"</f>
        <v>P_G55_</v>
      </c>
      <c r="N237" t="s">
        <v>77</v>
      </c>
      <c r="O237" s="40">
        <f>IF(E237="","-",COUNTIF($O$10:O236,"&lt;&gt;-")+1-1)</f>
        <v>171</v>
      </c>
      <c r="P237" s="4" t="str">
        <f>IF(E237="","",$M237&amp;B237&amp;","&amp;$L237&amp;"."&amp;VLOOKUP(C237,LookupTable!$A$10:$G$24,2,0)&amp;IF(AND(C237="Bool",MOD(10*D237,10)=0),D237&amp;".0",D237)&amp;IF(C237="String",".256","")&amp;","&amp;VLOOKUP(C237,LookupTable!$A$10:$G$24,3,0)&amp;",1,R/W,100,,,,,,,,,,,")</f>
        <v>P_G55_Time_Working,DB10.DBD918,Float,1,R/W,100,,,,,,,,,,,</v>
      </c>
      <c r="Q237" s="13" t="str">
        <f t="shared" si="203"/>
        <v>tagIDs[171] = "Channel1.Device1.P_G55_Time_Working";</v>
      </c>
    </row>
    <row r="238" spans="2:17" ht="15.75">
      <c r="B238" t="s">
        <v>165</v>
      </c>
      <c r="C238" t="s">
        <v>15</v>
      </c>
      <c r="D238">
        <v>922</v>
      </c>
      <c r="E238">
        <v>0</v>
      </c>
      <c r="F238" t="b">
        <v>0</v>
      </c>
      <c r="G238" t="b">
        <v>1</v>
      </c>
      <c r="H238" t="b">
        <v>1</v>
      </c>
      <c r="I238" t="b">
        <v>1</v>
      </c>
      <c r="J238" t="b">
        <v>0</v>
      </c>
      <c r="K238" t="s">
        <v>166</v>
      </c>
      <c r="L238" t="str">
        <f t="shared" si="183"/>
        <v>DB10</v>
      </c>
      <c r="M238" t="str">
        <f t="shared" ref="M238" si="219">"P_"&amp;B236&amp;"_"</f>
        <v>P_G55_</v>
      </c>
      <c r="N238" t="s">
        <v>77</v>
      </c>
      <c r="O238" s="40">
        <f>IF(E238="","-",COUNTIF($O$10:O237,"&lt;&gt;-")+1-1)</f>
        <v>172</v>
      </c>
      <c r="P238" s="4" t="str">
        <f>IF(E238="","",$M238&amp;B238&amp;","&amp;$L238&amp;"."&amp;VLOOKUP(C238,LookupTable!$A$10:$G$24,2,0)&amp;IF(AND(C238="Bool",MOD(10*D238,10)=0),D238&amp;".0",D238)&amp;IF(C238="String",".256","")&amp;","&amp;VLOOKUP(C238,LookupTable!$A$10:$G$24,3,0)&amp;",1,R/W,100,,,,,,,,,,,")</f>
        <v>P_G55_Time_Standby,DB10.DBD922,Float,1,R/W,100,,,,,,,,,,,</v>
      </c>
      <c r="Q238" s="13" t="str">
        <f t="shared" si="203"/>
        <v>tagIDs[172] = "Channel1.Device1.P_G55_Time_Standby";</v>
      </c>
    </row>
    <row r="239" spans="2:17" ht="15.75">
      <c r="B239" t="s">
        <v>167</v>
      </c>
      <c r="C239" t="s">
        <v>15</v>
      </c>
      <c r="D239">
        <v>926</v>
      </c>
      <c r="E239">
        <v>0</v>
      </c>
      <c r="F239" t="b">
        <v>0</v>
      </c>
      <c r="G239" t="b">
        <v>1</v>
      </c>
      <c r="H239" t="b">
        <v>1</v>
      </c>
      <c r="I239" t="b">
        <v>1</v>
      </c>
      <c r="J239" t="b">
        <v>0</v>
      </c>
      <c r="K239" t="s">
        <v>168</v>
      </c>
      <c r="L239" t="str">
        <f t="shared" si="183"/>
        <v>DB10</v>
      </c>
      <c r="M239" t="str">
        <f t="shared" ref="M239" si="220">"P_"&amp;B236&amp;"_"</f>
        <v>P_G55_</v>
      </c>
      <c r="N239" t="s">
        <v>77</v>
      </c>
      <c r="O239" s="40">
        <f>IF(E239="","-",COUNTIF($O$10:O238,"&lt;&gt;-")+1-1)</f>
        <v>173</v>
      </c>
      <c r="P239" s="4" t="str">
        <f>IF(E239="","",$M239&amp;B239&amp;","&amp;$L239&amp;"."&amp;VLOOKUP(C239,LookupTable!$A$10:$G$24,2,0)&amp;IF(AND(C239="Bool",MOD(10*D239,10)=0),D239&amp;".0",D239)&amp;IF(C239="String",".256","")&amp;","&amp;VLOOKUP(C239,LookupTable!$A$10:$G$24,3,0)&amp;",1,R/W,100,,,,,,,,,,,")</f>
        <v>P_G55_TIme_Maintenance,DB10.DBD926,Float,1,R/W,100,,,,,,,,,,,</v>
      </c>
      <c r="Q239" s="13" t="str">
        <f t="shared" si="203"/>
        <v>tagIDs[173] = "Channel1.Device1.P_G55_TIme_Maintenance";</v>
      </c>
    </row>
    <row r="240" spans="2:17" ht="15.75">
      <c r="B240" t="s">
        <v>153</v>
      </c>
      <c r="C240" t="s">
        <v>97</v>
      </c>
      <c r="D240">
        <v>930</v>
      </c>
      <c r="F240" t="b">
        <v>0</v>
      </c>
      <c r="G240" t="b">
        <v>1</v>
      </c>
      <c r="H240" t="b">
        <v>1</v>
      </c>
      <c r="I240" t="b">
        <v>1</v>
      </c>
      <c r="J240" t="b">
        <v>1</v>
      </c>
      <c r="L240" t="str">
        <f t="shared" si="183"/>
        <v>DB10</v>
      </c>
      <c r="M240" t="str">
        <f t="shared" ref="M240:M279" si="221">"P_"&amp;B240&amp;"_"</f>
        <v>P_G56_</v>
      </c>
      <c r="N240" t="s">
        <v>77</v>
      </c>
      <c r="O240" s="40" t="str">
        <f>IF(E240="","-",COUNTIF($O$10:O239,"&lt;&gt;-")+1-1)</f>
        <v>-</v>
      </c>
      <c r="P240" s="4" t="str">
        <f>IF(E240="","",$M240&amp;B240&amp;","&amp;$L240&amp;"."&amp;VLOOKUP(C240,LookupTable!$A$10:$G$24,2,0)&amp;IF(AND(C240="Bool",MOD(10*D240,10)=0),D240&amp;".0",D240)&amp;IF(C240="String",".256","")&amp;","&amp;VLOOKUP(C240,LookupTable!$A$10:$G$24,3,0)&amp;",1,R/W,100,,,,,,,,,,,")</f>
        <v/>
      </c>
      <c r="Q240" s="13" t="str">
        <f t="shared" si="203"/>
        <v>//G56</v>
      </c>
    </row>
    <row r="241" spans="2:17" ht="15.75">
      <c r="B241" t="s">
        <v>163</v>
      </c>
      <c r="C241" t="s">
        <v>15</v>
      </c>
      <c r="D241">
        <v>930</v>
      </c>
      <c r="E241">
        <v>0</v>
      </c>
      <c r="F241" t="b">
        <v>0</v>
      </c>
      <c r="G241" t="b">
        <v>1</v>
      </c>
      <c r="H241" t="b">
        <v>1</v>
      </c>
      <c r="I241" t="b">
        <v>1</v>
      </c>
      <c r="J241" t="b">
        <v>0</v>
      </c>
      <c r="K241" t="s">
        <v>164</v>
      </c>
      <c r="L241" t="str">
        <f t="shared" si="183"/>
        <v>DB10</v>
      </c>
      <c r="M241" t="str">
        <f t="shared" ref="M241:M279" si="222">"P_"&amp;B240&amp;"_"</f>
        <v>P_G56_</v>
      </c>
      <c r="N241" t="s">
        <v>77</v>
      </c>
      <c r="O241" s="40">
        <f>IF(E241="","-",COUNTIF($O$10:O240,"&lt;&gt;-")+1-1)</f>
        <v>174</v>
      </c>
      <c r="P241" s="4" t="str">
        <f>IF(E241="","",$M241&amp;B241&amp;","&amp;$L241&amp;"."&amp;VLOOKUP(C241,LookupTable!$A$10:$G$24,2,0)&amp;IF(AND(C241="Bool",MOD(10*D241,10)=0),D241&amp;".0",D241)&amp;IF(C241="String",".256","")&amp;","&amp;VLOOKUP(C241,LookupTable!$A$10:$G$24,3,0)&amp;",1,R/W,100,,,,,,,,,,,")</f>
        <v>P_G56_Time_Working,DB10.DBD930,Float,1,R/W,100,,,,,,,,,,,</v>
      </c>
      <c r="Q241" s="13" t="str">
        <f t="shared" si="203"/>
        <v>tagIDs[174] = "Channel1.Device1.P_G56_Time_Working";</v>
      </c>
    </row>
    <row r="242" spans="2:17" ht="15.75">
      <c r="B242" t="s">
        <v>165</v>
      </c>
      <c r="C242" t="s">
        <v>15</v>
      </c>
      <c r="D242">
        <v>934</v>
      </c>
      <c r="E242">
        <v>0</v>
      </c>
      <c r="F242" t="b">
        <v>0</v>
      </c>
      <c r="G242" t="b">
        <v>1</v>
      </c>
      <c r="H242" t="b">
        <v>1</v>
      </c>
      <c r="I242" t="b">
        <v>1</v>
      </c>
      <c r="J242" t="b">
        <v>0</v>
      </c>
      <c r="K242" t="s">
        <v>166</v>
      </c>
      <c r="L242" t="str">
        <f t="shared" si="183"/>
        <v>DB10</v>
      </c>
      <c r="M242" t="str">
        <f t="shared" ref="M242" si="223">"P_"&amp;B240&amp;"_"</f>
        <v>P_G56_</v>
      </c>
      <c r="N242" t="s">
        <v>77</v>
      </c>
      <c r="O242" s="40">
        <f>IF(E242="","-",COUNTIF($O$10:O241,"&lt;&gt;-")+1-1)</f>
        <v>175</v>
      </c>
      <c r="P242" s="4" t="str">
        <f>IF(E242="","",$M242&amp;B242&amp;","&amp;$L242&amp;"."&amp;VLOOKUP(C242,LookupTable!$A$10:$G$24,2,0)&amp;IF(AND(C242="Bool",MOD(10*D242,10)=0),D242&amp;".0",D242)&amp;IF(C242="String",".256","")&amp;","&amp;VLOOKUP(C242,LookupTable!$A$10:$G$24,3,0)&amp;",1,R/W,100,,,,,,,,,,,")</f>
        <v>P_G56_Time_Standby,DB10.DBD934,Float,1,R/W,100,,,,,,,,,,,</v>
      </c>
      <c r="Q242" s="13" t="str">
        <f t="shared" si="203"/>
        <v>tagIDs[175] = "Channel1.Device1.P_G56_Time_Standby";</v>
      </c>
    </row>
    <row r="243" spans="2:17" ht="15.75">
      <c r="B243" t="s">
        <v>167</v>
      </c>
      <c r="C243" t="s">
        <v>15</v>
      </c>
      <c r="D243">
        <v>938</v>
      </c>
      <c r="E243">
        <v>0</v>
      </c>
      <c r="F243" t="b">
        <v>0</v>
      </c>
      <c r="G243" t="b">
        <v>1</v>
      </c>
      <c r="H243" t="b">
        <v>1</v>
      </c>
      <c r="I243" t="b">
        <v>1</v>
      </c>
      <c r="J243" t="b">
        <v>0</v>
      </c>
      <c r="K243" t="s">
        <v>168</v>
      </c>
      <c r="L243" t="str">
        <f t="shared" si="183"/>
        <v>DB10</v>
      </c>
      <c r="M243" t="str">
        <f t="shared" ref="M243" si="224">"P_"&amp;B240&amp;"_"</f>
        <v>P_G56_</v>
      </c>
      <c r="N243" t="s">
        <v>77</v>
      </c>
      <c r="O243" s="40">
        <f>IF(E243="","-",COUNTIF($O$10:O242,"&lt;&gt;-")+1-1)</f>
        <v>176</v>
      </c>
      <c r="P243" s="4" t="str">
        <f>IF(E243="","",$M243&amp;B243&amp;","&amp;$L243&amp;"."&amp;VLOOKUP(C243,LookupTable!$A$10:$G$24,2,0)&amp;IF(AND(C243="Bool",MOD(10*D243,10)=0),D243&amp;".0",D243)&amp;IF(C243="String",".256","")&amp;","&amp;VLOOKUP(C243,LookupTable!$A$10:$G$24,3,0)&amp;",1,R/W,100,,,,,,,,,,,")</f>
        <v>P_G56_TIme_Maintenance,DB10.DBD938,Float,1,R/W,100,,,,,,,,,,,</v>
      </c>
      <c r="Q243" s="13" t="str">
        <f t="shared" si="203"/>
        <v>tagIDs[176] = "Channel1.Device1.P_G56_TIme_Maintenance";</v>
      </c>
    </row>
    <row r="244" spans="2:17" ht="15.75">
      <c r="B244" t="s">
        <v>154</v>
      </c>
      <c r="C244" t="s">
        <v>97</v>
      </c>
      <c r="D244">
        <v>942</v>
      </c>
      <c r="F244" t="b">
        <v>0</v>
      </c>
      <c r="G244" t="b">
        <v>1</v>
      </c>
      <c r="H244" t="b">
        <v>1</v>
      </c>
      <c r="I244" t="b">
        <v>1</v>
      </c>
      <c r="J244" t="b">
        <v>1</v>
      </c>
      <c r="L244" t="str">
        <f t="shared" si="183"/>
        <v>DB10</v>
      </c>
      <c r="M244" t="str">
        <f t="shared" ref="M244:M279" si="225">"P_"&amp;B244&amp;"_"</f>
        <v>P_G57_</v>
      </c>
      <c r="N244" t="s">
        <v>77</v>
      </c>
      <c r="O244" s="40" t="str">
        <f>IF(E244="","-",COUNTIF($O$10:O243,"&lt;&gt;-")+1-1)</f>
        <v>-</v>
      </c>
      <c r="P244" s="4" t="str">
        <f>IF(E244="","",$M244&amp;B244&amp;","&amp;$L244&amp;"."&amp;VLOOKUP(C244,LookupTable!$A$10:$G$24,2,0)&amp;IF(AND(C244="Bool",MOD(10*D244,10)=0),D244&amp;".0",D244)&amp;IF(C244="String",".256","")&amp;","&amp;VLOOKUP(C244,LookupTable!$A$10:$G$24,3,0)&amp;",1,R/W,100,,,,,,,,,,,")</f>
        <v/>
      </c>
      <c r="Q244" s="13" t="str">
        <f t="shared" si="203"/>
        <v>//G57</v>
      </c>
    </row>
    <row r="245" spans="2:17" ht="15.75">
      <c r="B245" t="s">
        <v>163</v>
      </c>
      <c r="C245" t="s">
        <v>15</v>
      </c>
      <c r="D245">
        <v>942</v>
      </c>
      <c r="E245">
        <v>0</v>
      </c>
      <c r="F245" t="b">
        <v>0</v>
      </c>
      <c r="G245" t="b">
        <v>1</v>
      </c>
      <c r="H245" t="b">
        <v>1</v>
      </c>
      <c r="I245" t="b">
        <v>1</v>
      </c>
      <c r="J245" t="b">
        <v>0</v>
      </c>
      <c r="K245" t="s">
        <v>164</v>
      </c>
      <c r="L245" t="str">
        <f t="shared" si="183"/>
        <v>DB10</v>
      </c>
      <c r="M245" t="str">
        <f t="shared" ref="M245:M279" si="226">"P_"&amp;B244&amp;"_"</f>
        <v>P_G57_</v>
      </c>
      <c r="N245" t="s">
        <v>77</v>
      </c>
      <c r="O245" s="40">
        <f>IF(E245="","-",COUNTIF($O$10:O244,"&lt;&gt;-")+1-1)</f>
        <v>177</v>
      </c>
      <c r="P245" s="4" t="str">
        <f>IF(E245="","",$M245&amp;B245&amp;","&amp;$L245&amp;"."&amp;VLOOKUP(C245,LookupTable!$A$10:$G$24,2,0)&amp;IF(AND(C245="Bool",MOD(10*D245,10)=0),D245&amp;".0",D245)&amp;IF(C245="String",".256","")&amp;","&amp;VLOOKUP(C245,LookupTable!$A$10:$G$24,3,0)&amp;",1,R/W,100,,,,,,,,,,,")</f>
        <v>P_G57_Time_Working,DB10.DBD942,Float,1,R/W,100,,,,,,,,,,,</v>
      </c>
      <c r="Q245" s="13" t="str">
        <f t="shared" si="203"/>
        <v>tagIDs[177] = "Channel1.Device1.P_G57_Time_Working";</v>
      </c>
    </row>
    <row r="246" spans="2:17" ht="15.75">
      <c r="B246" t="s">
        <v>165</v>
      </c>
      <c r="C246" t="s">
        <v>15</v>
      </c>
      <c r="D246">
        <v>946</v>
      </c>
      <c r="E246">
        <v>0</v>
      </c>
      <c r="F246" t="b">
        <v>0</v>
      </c>
      <c r="G246" t="b">
        <v>1</v>
      </c>
      <c r="H246" t="b">
        <v>1</v>
      </c>
      <c r="I246" t="b">
        <v>1</v>
      </c>
      <c r="J246" t="b">
        <v>0</v>
      </c>
      <c r="K246" t="s">
        <v>166</v>
      </c>
      <c r="L246" t="str">
        <f t="shared" si="183"/>
        <v>DB10</v>
      </c>
      <c r="M246" t="str">
        <f t="shared" ref="M246" si="227">"P_"&amp;B244&amp;"_"</f>
        <v>P_G57_</v>
      </c>
      <c r="N246" t="s">
        <v>77</v>
      </c>
      <c r="O246" s="40">
        <f>IF(E246="","-",COUNTIF($O$10:O245,"&lt;&gt;-")+1-1)</f>
        <v>178</v>
      </c>
      <c r="P246" s="4" t="str">
        <f>IF(E246="","",$M246&amp;B246&amp;","&amp;$L246&amp;"."&amp;VLOOKUP(C246,LookupTable!$A$10:$G$24,2,0)&amp;IF(AND(C246="Bool",MOD(10*D246,10)=0),D246&amp;".0",D246)&amp;IF(C246="String",".256","")&amp;","&amp;VLOOKUP(C246,LookupTable!$A$10:$G$24,3,0)&amp;",1,R/W,100,,,,,,,,,,,")</f>
        <v>P_G57_Time_Standby,DB10.DBD946,Float,1,R/W,100,,,,,,,,,,,</v>
      </c>
      <c r="Q246" s="13" t="str">
        <f t="shared" si="203"/>
        <v>tagIDs[178] = "Channel1.Device1.P_G57_Time_Standby";</v>
      </c>
    </row>
    <row r="247" spans="2:17" ht="15.75">
      <c r="B247" t="s">
        <v>167</v>
      </c>
      <c r="C247" t="s">
        <v>15</v>
      </c>
      <c r="D247">
        <v>950</v>
      </c>
      <c r="E247">
        <v>0</v>
      </c>
      <c r="F247" t="b">
        <v>0</v>
      </c>
      <c r="G247" t="b">
        <v>1</v>
      </c>
      <c r="H247" t="b">
        <v>1</v>
      </c>
      <c r="I247" t="b">
        <v>1</v>
      </c>
      <c r="J247" t="b">
        <v>0</v>
      </c>
      <c r="K247" t="s">
        <v>168</v>
      </c>
      <c r="L247" t="str">
        <f t="shared" si="183"/>
        <v>DB10</v>
      </c>
      <c r="M247" t="str">
        <f t="shared" ref="M247" si="228">"P_"&amp;B244&amp;"_"</f>
        <v>P_G57_</v>
      </c>
      <c r="N247" t="s">
        <v>77</v>
      </c>
      <c r="O247" s="40">
        <f>IF(E247="","-",COUNTIF($O$10:O246,"&lt;&gt;-")+1-1)</f>
        <v>179</v>
      </c>
      <c r="P247" s="4" t="str">
        <f>IF(E247="","",$M247&amp;B247&amp;","&amp;$L247&amp;"."&amp;VLOOKUP(C247,LookupTable!$A$10:$G$24,2,0)&amp;IF(AND(C247="Bool",MOD(10*D247,10)=0),D247&amp;".0",D247)&amp;IF(C247="String",".256","")&amp;","&amp;VLOOKUP(C247,LookupTable!$A$10:$G$24,3,0)&amp;",1,R/W,100,,,,,,,,,,,")</f>
        <v>P_G57_TIme_Maintenance,DB10.DBD950,Float,1,R/W,100,,,,,,,,,,,</v>
      </c>
      <c r="Q247" s="13" t="str">
        <f t="shared" si="203"/>
        <v>tagIDs[179] = "Channel1.Device1.P_G57_TIme_Maintenance";</v>
      </c>
    </row>
    <row r="248" spans="2:17" ht="15.75">
      <c r="B248" t="s">
        <v>155</v>
      </c>
      <c r="C248" t="s">
        <v>97</v>
      </c>
      <c r="D248">
        <v>954</v>
      </c>
      <c r="F248" t="b">
        <v>0</v>
      </c>
      <c r="G248" t="b">
        <v>1</v>
      </c>
      <c r="H248" t="b">
        <v>1</v>
      </c>
      <c r="I248" t="b">
        <v>1</v>
      </c>
      <c r="J248" t="b">
        <v>1</v>
      </c>
      <c r="L248" t="str">
        <f t="shared" si="183"/>
        <v>DB10</v>
      </c>
      <c r="M248" t="str">
        <f t="shared" ref="M248:M279" si="229">"P_"&amp;B248&amp;"_"</f>
        <v>P_G58_</v>
      </c>
      <c r="N248" t="s">
        <v>77</v>
      </c>
      <c r="O248" s="40" t="str">
        <f>IF(E248="","-",COUNTIF($O$10:O247,"&lt;&gt;-")+1-1)</f>
        <v>-</v>
      </c>
      <c r="P248" s="4" t="str">
        <f>IF(E248="","",$M248&amp;B248&amp;","&amp;$L248&amp;"."&amp;VLOOKUP(C248,LookupTable!$A$10:$G$24,2,0)&amp;IF(AND(C248="Bool",MOD(10*D248,10)=0),D248&amp;".0",D248)&amp;IF(C248="String",".256","")&amp;","&amp;VLOOKUP(C248,LookupTable!$A$10:$G$24,3,0)&amp;",1,R/W,100,,,,,,,,,,,")</f>
        <v/>
      </c>
      <c r="Q248" s="13" t="str">
        <f t="shared" si="203"/>
        <v>//G58</v>
      </c>
    </row>
    <row r="249" spans="2:17" ht="15.75">
      <c r="B249" t="s">
        <v>163</v>
      </c>
      <c r="C249" t="s">
        <v>15</v>
      </c>
      <c r="D249">
        <v>954</v>
      </c>
      <c r="E249">
        <v>0</v>
      </c>
      <c r="F249" t="b">
        <v>0</v>
      </c>
      <c r="G249" t="b">
        <v>1</v>
      </c>
      <c r="H249" t="b">
        <v>1</v>
      </c>
      <c r="I249" t="b">
        <v>1</v>
      </c>
      <c r="J249" t="b">
        <v>0</v>
      </c>
      <c r="K249" t="s">
        <v>164</v>
      </c>
      <c r="L249" t="str">
        <f t="shared" si="183"/>
        <v>DB10</v>
      </c>
      <c r="M249" t="str">
        <f t="shared" ref="M249:M279" si="230">"P_"&amp;B248&amp;"_"</f>
        <v>P_G58_</v>
      </c>
      <c r="N249" t="s">
        <v>77</v>
      </c>
      <c r="O249" s="40">
        <f>IF(E249="","-",COUNTIF($O$10:O248,"&lt;&gt;-")+1-1)</f>
        <v>180</v>
      </c>
      <c r="P249" s="4" t="str">
        <f>IF(E249="","",$M249&amp;B249&amp;","&amp;$L249&amp;"."&amp;VLOOKUP(C249,LookupTable!$A$10:$G$24,2,0)&amp;IF(AND(C249="Bool",MOD(10*D249,10)=0),D249&amp;".0",D249)&amp;IF(C249="String",".256","")&amp;","&amp;VLOOKUP(C249,LookupTable!$A$10:$G$24,3,0)&amp;",1,R/W,100,,,,,,,,,,,")</f>
        <v>P_G58_Time_Working,DB10.DBD954,Float,1,R/W,100,,,,,,,,,,,</v>
      </c>
      <c r="Q249" s="13" t="str">
        <f t="shared" si="203"/>
        <v>tagIDs[180] = "Channel1.Device1.P_G58_Time_Working";</v>
      </c>
    </row>
    <row r="250" spans="2:17" ht="15.75">
      <c r="B250" t="s">
        <v>165</v>
      </c>
      <c r="C250" t="s">
        <v>15</v>
      </c>
      <c r="D250">
        <v>958</v>
      </c>
      <c r="E250">
        <v>0</v>
      </c>
      <c r="F250" t="b">
        <v>0</v>
      </c>
      <c r="G250" t="b">
        <v>1</v>
      </c>
      <c r="H250" t="b">
        <v>1</v>
      </c>
      <c r="I250" t="b">
        <v>1</v>
      </c>
      <c r="J250" t="b">
        <v>0</v>
      </c>
      <c r="K250" t="s">
        <v>166</v>
      </c>
      <c r="L250" t="str">
        <f t="shared" si="183"/>
        <v>DB10</v>
      </c>
      <c r="M250" t="str">
        <f t="shared" ref="M250" si="231">"P_"&amp;B248&amp;"_"</f>
        <v>P_G58_</v>
      </c>
      <c r="N250" t="s">
        <v>77</v>
      </c>
      <c r="O250" s="40">
        <f>IF(E250="","-",COUNTIF($O$10:O249,"&lt;&gt;-")+1-1)</f>
        <v>181</v>
      </c>
      <c r="P250" s="4" t="str">
        <f>IF(E250="","",$M250&amp;B250&amp;","&amp;$L250&amp;"."&amp;VLOOKUP(C250,LookupTable!$A$10:$G$24,2,0)&amp;IF(AND(C250="Bool",MOD(10*D250,10)=0),D250&amp;".0",D250)&amp;IF(C250="String",".256","")&amp;","&amp;VLOOKUP(C250,LookupTable!$A$10:$G$24,3,0)&amp;",1,R/W,100,,,,,,,,,,,")</f>
        <v>P_G58_Time_Standby,DB10.DBD958,Float,1,R/W,100,,,,,,,,,,,</v>
      </c>
      <c r="Q250" s="13" t="str">
        <f t="shared" si="203"/>
        <v>tagIDs[181] = "Channel1.Device1.P_G58_Time_Standby";</v>
      </c>
    </row>
    <row r="251" spans="2:17" ht="15.75">
      <c r="B251" t="s">
        <v>167</v>
      </c>
      <c r="C251" t="s">
        <v>15</v>
      </c>
      <c r="D251">
        <v>962</v>
      </c>
      <c r="E251">
        <v>0</v>
      </c>
      <c r="F251" t="b">
        <v>0</v>
      </c>
      <c r="G251" t="b">
        <v>1</v>
      </c>
      <c r="H251" t="b">
        <v>1</v>
      </c>
      <c r="I251" t="b">
        <v>1</v>
      </c>
      <c r="J251" t="b">
        <v>0</v>
      </c>
      <c r="K251" t="s">
        <v>168</v>
      </c>
      <c r="L251" t="str">
        <f t="shared" si="183"/>
        <v>DB10</v>
      </c>
      <c r="M251" t="str">
        <f t="shared" ref="M251" si="232">"P_"&amp;B248&amp;"_"</f>
        <v>P_G58_</v>
      </c>
      <c r="N251" t="s">
        <v>77</v>
      </c>
      <c r="O251" s="40">
        <f>IF(E251="","-",COUNTIF($O$10:O250,"&lt;&gt;-")+1-1)</f>
        <v>182</v>
      </c>
      <c r="P251" s="4" t="str">
        <f>IF(E251="","",$M251&amp;B251&amp;","&amp;$L251&amp;"."&amp;VLOOKUP(C251,LookupTable!$A$10:$G$24,2,0)&amp;IF(AND(C251="Bool",MOD(10*D251,10)=0),D251&amp;".0",D251)&amp;IF(C251="String",".256","")&amp;","&amp;VLOOKUP(C251,LookupTable!$A$10:$G$24,3,0)&amp;",1,R/W,100,,,,,,,,,,,")</f>
        <v>P_G58_TIme_Maintenance,DB10.DBD962,Float,1,R/W,100,,,,,,,,,,,</v>
      </c>
      <c r="Q251" s="13" t="str">
        <f t="shared" si="203"/>
        <v>tagIDs[182] = "Channel1.Device1.P_G58_TIme_Maintenance";</v>
      </c>
    </row>
    <row r="252" spans="2:17" ht="15.75">
      <c r="B252" t="s">
        <v>156</v>
      </c>
      <c r="C252" t="s">
        <v>97</v>
      </c>
      <c r="D252">
        <v>966</v>
      </c>
      <c r="F252" t="b">
        <v>0</v>
      </c>
      <c r="G252" t="b">
        <v>1</v>
      </c>
      <c r="H252" t="b">
        <v>1</v>
      </c>
      <c r="I252" t="b">
        <v>1</v>
      </c>
      <c r="J252" t="b">
        <v>1</v>
      </c>
      <c r="L252" t="str">
        <f t="shared" si="183"/>
        <v>DB10</v>
      </c>
      <c r="M252" t="str">
        <f t="shared" ref="M252:M279" si="233">"P_"&amp;B252&amp;"_"</f>
        <v>P_G59_</v>
      </c>
      <c r="N252" t="s">
        <v>77</v>
      </c>
      <c r="O252" s="40" t="str">
        <f>IF(E252="","-",COUNTIF($O$10:O251,"&lt;&gt;-")+1-1)</f>
        <v>-</v>
      </c>
      <c r="P252" s="4" t="str">
        <f>IF(E252="","",$M252&amp;B252&amp;","&amp;$L252&amp;"."&amp;VLOOKUP(C252,LookupTable!$A$10:$G$24,2,0)&amp;IF(AND(C252="Bool",MOD(10*D252,10)=0),D252&amp;".0",D252)&amp;IF(C252="String",".256","")&amp;","&amp;VLOOKUP(C252,LookupTable!$A$10:$G$24,3,0)&amp;",1,R/W,100,,,,,,,,,,,")</f>
        <v/>
      </c>
      <c r="Q252" s="13" t="str">
        <f t="shared" si="203"/>
        <v>//G59</v>
      </c>
    </row>
    <row r="253" spans="2:17" ht="15.75">
      <c r="B253" t="s">
        <v>163</v>
      </c>
      <c r="C253" t="s">
        <v>15</v>
      </c>
      <c r="D253">
        <v>966</v>
      </c>
      <c r="E253">
        <v>0</v>
      </c>
      <c r="F253" t="b">
        <v>0</v>
      </c>
      <c r="G253" t="b">
        <v>1</v>
      </c>
      <c r="H253" t="b">
        <v>1</v>
      </c>
      <c r="I253" t="b">
        <v>1</v>
      </c>
      <c r="J253" t="b">
        <v>0</v>
      </c>
      <c r="K253" t="s">
        <v>164</v>
      </c>
      <c r="L253" t="str">
        <f t="shared" si="183"/>
        <v>DB10</v>
      </c>
      <c r="M253" t="str">
        <f t="shared" ref="M253:M279" si="234">"P_"&amp;B252&amp;"_"</f>
        <v>P_G59_</v>
      </c>
      <c r="N253" t="s">
        <v>77</v>
      </c>
      <c r="O253" s="40">
        <f>IF(E253="","-",COUNTIF($O$10:O252,"&lt;&gt;-")+1-1)</f>
        <v>183</v>
      </c>
      <c r="P253" s="4" t="str">
        <f>IF(E253="","",$M253&amp;B253&amp;","&amp;$L253&amp;"."&amp;VLOOKUP(C253,LookupTable!$A$10:$G$24,2,0)&amp;IF(AND(C253="Bool",MOD(10*D253,10)=0),D253&amp;".0",D253)&amp;IF(C253="String",".256","")&amp;","&amp;VLOOKUP(C253,LookupTable!$A$10:$G$24,3,0)&amp;",1,R/W,100,,,,,,,,,,,")</f>
        <v>P_G59_Time_Working,DB10.DBD966,Float,1,R/W,100,,,,,,,,,,,</v>
      </c>
      <c r="Q253" s="13" t="str">
        <f t="shared" si="203"/>
        <v>tagIDs[183] = "Channel1.Device1.P_G59_Time_Working";</v>
      </c>
    </row>
    <row r="254" spans="2:17" ht="15.75">
      <c r="B254" t="s">
        <v>165</v>
      </c>
      <c r="C254" t="s">
        <v>15</v>
      </c>
      <c r="D254">
        <v>970</v>
      </c>
      <c r="E254">
        <v>0</v>
      </c>
      <c r="F254" t="b">
        <v>0</v>
      </c>
      <c r="G254" t="b">
        <v>1</v>
      </c>
      <c r="H254" t="b">
        <v>1</v>
      </c>
      <c r="I254" t="b">
        <v>1</v>
      </c>
      <c r="J254" t="b">
        <v>0</v>
      </c>
      <c r="K254" t="s">
        <v>166</v>
      </c>
      <c r="L254" t="str">
        <f t="shared" si="183"/>
        <v>DB10</v>
      </c>
      <c r="M254" t="str">
        <f t="shared" ref="M254" si="235">"P_"&amp;B252&amp;"_"</f>
        <v>P_G59_</v>
      </c>
      <c r="N254" t="s">
        <v>77</v>
      </c>
      <c r="O254" s="40">
        <f>IF(E254="","-",COUNTIF($O$10:O253,"&lt;&gt;-")+1-1)</f>
        <v>184</v>
      </c>
      <c r="P254" s="4" t="str">
        <f>IF(E254="","",$M254&amp;B254&amp;","&amp;$L254&amp;"."&amp;VLOOKUP(C254,LookupTable!$A$10:$G$24,2,0)&amp;IF(AND(C254="Bool",MOD(10*D254,10)=0),D254&amp;".0",D254)&amp;IF(C254="String",".256","")&amp;","&amp;VLOOKUP(C254,LookupTable!$A$10:$G$24,3,0)&amp;",1,R/W,100,,,,,,,,,,,")</f>
        <v>P_G59_Time_Standby,DB10.DBD970,Float,1,R/W,100,,,,,,,,,,,</v>
      </c>
      <c r="Q254" s="13" t="str">
        <f t="shared" si="203"/>
        <v>tagIDs[184] = "Channel1.Device1.P_G59_Time_Standby";</v>
      </c>
    </row>
    <row r="255" spans="2:17" ht="15.75">
      <c r="B255" t="s">
        <v>167</v>
      </c>
      <c r="C255" t="s">
        <v>15</v>
      </c>
      <c r="D255">
        <v>974</v>
      </c>
      <c r="E255">
        <v>0</v>
      </c>
      <c r="F255" t="b">
        <v>0</v>
      </c>
      <c r="G255" t="b">
        <v>1</v>
      </c>
      <c r="H255" t="b">
        <v>1</v>
      </c>
      <c r="I255" t="b">
        <v>1</v>
      </c>
      <c r="J255" t="b">
        <v>0</v>
      </c>
      <c r="K255" t="s">
        <v>168</v>
      </c>
      <c r="L255" t="str">
        <f t="shared" si="183"/>
        <v>DB10</v>
      </c>
      <c r="M255" t="str">
        <f t="shared" ref="M255" si="236">"P_"&amp;B252&amp;"_"</f>
        <v>P_G59_</v>
      </c>
      <c r="N255" t="s">
        <v>77</v>
      </c>
      <c r="O255" s="40">
        <f>IF(E255="","-",COUNTIF($O$10:O254,"&lt;&gt;-")+1-1)</f>
        <v>185</v>
      </c>
      <c r="P255" s="4" t="str">
        <f>IF(E255="","",$M255&amp;B255&amp;","&amp;$L255&amp;"."&amp;VLOOKUP(C255,LookupTable!$A$10:$G$24,2,0)&amp;IF(AND(C255="Bool",MOD(10*D255,10)=0),D255&amp;".0",D255)&amp;IF(C255="String",".256","")&amp;","&amp;VLOOKUP(C255,LookupTable!$A$10:$G$24,3,0)&amp;",1,R/W,100,,,,,,,,,,,")</f>
        <v>P_G59_TIme_Maintenance,DB10.DBD974,Float,1,R/W,100,,,,,,,,,,,</v>
      </c>
      <c r="Q255" s="13" t="str">
        <f t="shared" si="203"/>
        <v>tagIDs[185] = "Channel1.Device1.P_G59_TIme_Maintenance";</v>
      </c>
    </row>
    <row r="256" spans="2:17" ht="15.75">
      <c r="B256" t="s">
        <v>157</v>
      </c>
      <c r="C256" t="s">
        <v>97</v>
      </c>
      <c r="D256">
        <v>978</v>
      </c>
      <c r="F256" t="b">
        <v>0</v>
      </c>
      <c r="G256" t="b">
        <v>1</v>
      </c>
      <c r="H256" t="b">
        <v>1</v>
      </c>
      <c r="I256" t="b">
        <v>1</v>
      </c>
      <c r="J256" t="b">
        <v>1</v>
      </c>
      <c r="L256" t="str">
        <f t="shared" si="183"/>
        <v>DB10</v>
      </c>
      <c r="M256" t="str">
        <f t="shared" ref="M256:M279" si="237">"P_"&amp;B256&amp;"_"</f>
        <v>P_G60_</v>
      </c>
      <c r="N256" t="s">
        <v>77</v>
      </c>
      <c r="O256" s="40" t="str">
        <f>IF(E256="","-",COUNTIF($O$10:O255,"&lt;&gt;-")+1-1)</f>
        <v>-</v>
      </c>
      <c r="P256" s="4" t="str">
        <f>IF(E256="","",$M256&amp;B256&amp;","&amp;$L256&amp;"."&amp;VLOOKUP(C256,LookupTable!$A$10:$G$24,2,0)&amp;IF(AND(C256="Bool",MOD(10*D256,10)=0),D256&amp;".0",D256)&amp;IF(C256="String",".256","")&amp;","&amp;VLOOKUP(C256,LookupTable!$A$10:$G$24,3,0)&amp;",1,R/W,100,,,,,,,,,,,")</f>
        <v/>
      </c>
      <c r="Q256" s="13" t="str">
        <f t="shared" si="203"/>
        <v>//G60</v>
      </c>
    </row>
    <row r="257" spans="2:17" ht="15.75">
      <c r="B257" t="s">
        <v>163</v>
      </c>
      <c r="C257" t="s">
        <v>15</v>
      </c>
      <c r="D257">
        <v>978</v>
      </c>
      <c r="E257">
        <v>0</v>
      </c>
      <c r="F257" t="b">
        <v>0</v>
      </c>
      <c r="G257" t="b">
        <v>1</v>
      </c>
      <c r="H257" t="b">
        <v>1</v>
      </c>
      <c r="I257" t="b">
        <v>1</v>
      </c>
      <c r="J257" t="b">
        <v>0</v>
      </c>
      <c r="K257" t="s">
        <v>164</v>
      </c>
      <c r="L257" t="str">
        <f t="shared" si="183"/>
        <v>DB10</v>
      </c>
      <c r="M257" t="str">
        <f t="shared" ref="M257:M279" si="238">"P_"&amp;B256&amp;"_"</f>
        <v>P_G60_</v>
      </c>
      <c r="N257" t="s">
        <v>77</v>
      </c>
      <c r="O257" s="40">
        <f>IF(E257="","-",COUNTIF($O$10:O256,"&lt;&gt;-")+1-1)</f>
        <v>186</v>
      </c>
      <c r="P257" s="4" t="str">
        <f>IF(E257="","",$M257&amp;B257&amp;","&amp;$L257&amp;"."&amp;VLOOKUP(C257,LookupTable!$A$10:$G$24,2,0)&amp;IF(AND(C257="Bool",MOD(10*D257,10)=0),D257&amp;".0",D257)&amp;IF(C257="String",".256","")&amp;","&amp;VLOOKUP(C257,LookupTable!$A$10:$G$24,3,0)&amp;",1,R/W,100,,,,,,,,,,,")</f>
        <v>P_G60_Time_Working,DB10.DBD978,Float,1,R/W,100,,,,,,,,,,,</v>
      </c>
      <c r="Q257" s="13" t="str">
        <f t="shared" si="203"/>
        <v>tagIDs[186] = "Channel1.Device1.P_G60_Time_Working";</v>
      </c>
    </row>
    <row r="258" spans="2:17" ht="15.75">
      <c r="B258" t="s">
        <v>165</v>
      </c>
      <c r="C258" t="s">
        <v>15</v>
      </c>
      <c r="D258">
        <v>982</v>
      </c>
      <c r="E258">
        <v>0</v>
      </c>
      <c r="F258" t="b">
        <v>0</v>
      </c>
      <c r="G258" t="b">
        <v>1</v>
      </c>
      <c r="H258" t="b">
        <v>1</v>
      </c>
      <c r="I258" t="b">
        <v>1</v>
      </c>
      <c r="J258" t="b">
        <v>0</v>
      </c>
      <c r="K258" t="s">
        <v>166</v>
      </c>
      <c r="L258" t="str">
        <f t="shared" si="183"/>
        <v>DB10</v>
      </c>
      <c r="M258" t="str">
        <f t="shared" ref="M258" si="239">"P_"&amp;B256&amp;"_"</f>
        <v>P_G60_</v>
      </c>
      <c r="N258" t="s">
        <v>77</v>
      </c>
      <c r="O258" s="40">
        <f>IF(E258="","-",COUNTIF($O$10:O257,"&lt;&gt;-")+1-1)</f>
        <v>187</v>
      </c>
      <c r="P258" s="4" t="str">
        <f>IF(E258="","",$M258&amp;B258&amp;","&amp;$L258&amp;"."&amp;VLOOKUP(C258,LookupTable!$A$10:$G$24,2,0)&amp;IF(AND(C258="Bool",MOD(10*D258,10)=0),D258&amp;".0",D258)&amp;IF(C258="String",".256","")&amp;","&amp;VLOOKUP(C258,LookupTable!$A$10:$G$24,3,0)&amp;",1,R/W,100,,,,,,,,,,,")</f>
        <v>P_G60_Time_Standby,DB10.DBD982,Float,1,R/W,100,,,,,,,,,,,</v>
      </c>
      <c r="Q258" s="13" t="str">
        <f t="shared" si="203"/>
        <v>tagIDs[187] = "Channel1.Device1.P_G60_Time_Standby";</v>
      </c>
    </row>
    <row r="259" spans="2:17" ht="15.75">
      <c r="B259" t="s">
        <v>167</v>
      </c>
      <c r="C259" t="s">
        <v>15</v>
      </c>
      <c r="D259">
        <v>986</v>
      </c>
      <c r="E259">
        <v>0</v>
      </c>
      <c r="F259" t="b">
        <v>0</v>
      </c>
      <c r="G259" t="b">
        <v>1</v>
      </c>
      <c r="H259" t="b">
        <v>1</v>
      </c>
      <c r="I259" t="b">
        <v>1</v>
      </c>
      <c r="J259" t="b">
        <v>0</v>
      </c>
      <c r="K259" t="s">
        <v>168</v>
      </c>
      <c r="L259" t="str">
        <f t="shared" si="183"/>
        <v>DB10</v>
      </c>
      <c r="M259" t="str">
        <f t="shared" ref="M259" si="240">"P_"&amp;B256&amp;"_"</f>
        <v>P_G60_</v>
      </c>
      <c r="N259" t="s">
        <v>77</v>
      </c>
      <c r="O259" s="40">
        <f>IF(E259="","-",COUNTIF($O$10:O258,"&lt;&gt;-")+1-1)</f>
        <v>188</v>
      </c>
      <c r="P259" s="4" t="str">
        <f>IF(E259="","",$M259&amp;B259&amp;","&amp;$L259&amp;"."&amp;VLOOKUP(C259,LookupTable!$A$10:$G$24,2,0)&amp;IF(AND(C259="Bool",MOD(10*D259,10)=0),D259&amp;".0",D259)&amp;IF(C259="String",".256","")&amp;","&amp;VLOOKUP(C259,LookupTable!$A$10:$G$24,3,0)&amp;",1,R/W,100,,,,,,,,,,,")</f>
        <v>P_G60_TIme_Maintenance,DB10.DBD986,Float,1,R/W,100,,,,,,,,,,,</v>
      </c>
      <c r="Q259" s="13" t="str">
        <f t="shared" si="203"/>
        <v>tagIDs[188] = "Channel1.Device1.P_G60_TIme_Maintenance";</v>
      </c>
    </row>
    <row r="260" spans="2:17" ht="15.75">
      <c r="B260" t="s">
        <v>158</v>
      </c>
      <c r="C260" t="s">
        <v>97</v>
      </c>
      <c r="D260">
        <v>990</v>
      </c>
      <c r="F260" t="b">
        <v>0</v>
      </c>
      <c r="G260" t="b">
        <v>1</v>
      </c>
      <c r="H260" t="b">
        <v>1</v>
      </c>
      <c r="I260" t="b">
        <v>1</v>
      </c>
      <c r="J260" t="b">
        <v>1</v>
      </c>
      <c r="L260" t="str">
        <f t="shared" si="183"/>
        <v>DB10</v>
      </c>
      <c r="M260" t="str">
        <f t="shared" ref="M260:M279" si="241">"P_"&amp;B260&amp;"_"</f>
        <v>P_G61_</v>
      </c>
      <c r="N260" t="s">
        <v>77</v>
      </c>
      <c r="O260" s="40" t="str">
        <f>IF(E260="","-",COUNTIF($O$10:O259,"&lt;&gt;-")+1-1)</f>
        <v>-</v>
      </c>
      <c r="P260" s="4" t="str">
        <f>IF(E260="","",$M260&amp;B260&amp;","&amp;$L260&amp;"."&amp;VLOOKUP(C260,LookupTable!$A$10:$G$24,2,0)&amp;IF(AND(C260="Bool",MOD(10*D260,10)=0),D260&amp;".0",D260)&amp;IF(C260="String",".256","")&amp;","&amp;VLOOKUP(C260,LookupTable!$A$10:$G$24,3,0)&amp;",1,R/W,100,,,,,,,,,,,")</f>
        <v/>
      </c>
      <c r="Q260" s="13" t="str">
        <f t="shared" si="203"/>
        <v>//G61</v>
      </c>
    </row>
    <row r="261" spans="2:17" ht="15.75">
      <c r="B261" t="s">
        <v>163</v>
      </c>
      <c r="C261" t="s">
        <v>15</v>
      </c>
      <c r="D261">
        <v>990</v>
      </c>
      <c r="E261">
        <v>0</v>
      </c>
      <c r="F261" t="b">
        <v>0</v>
      </c>
      <c r="G261" t="b">
        <v>1</v>
      </c>
      <c r="H261" t="b">
        <v>1</v>
      </c>
      <c r="I261" t="b">
        <v>1</v>
      </c>
      <c r="J261" t="b">
        <v>0</v>
      </c>
      <c r="K261" t="s">
        <v>164</v>
      </c>
      <c r="L261" t="str">
        <f t="shared" si="183"/>
        <v>DB10</v>
      </c>
      <c r="M261" t="str">
        <f t="shared" ref="M261:M279" si="242">"P_"&amp;B260&amp;"_"</f>
        <v>P_G61_</v>
      </c>
      <c r="N261" t="s">
        <v>77</v>
      </c>
      <c r="O261" s="40">
        <f>IF(E261="","-",COUNTIF($O$10:O260,"&lt;&gt;-")+1-1)</f>
        <v>189</v>
      </c>
      <c r="P261" s="4" t="str">
        <f>IF(E261="","",$M261&amp;B261&amp;","&amp;$L261&amp;"."&amp;VLOOKUP(C261,LookupTable!$A$10:$G$24,2,0)&amp;IF(AND(C261="Bool",MOD(10*D261,10)=0),D261&amp;".0",D261)&amp;IF(C261="String",".256","")&amp;","&amp;VLOOKUP(C261,LookupTable!$A$10:$G$24,3,0)&amp;",1,R/W,100,,,,,,,,,,,")</f>
        <v>P_G61_Time_Working,DB10.DBD990,Float,1,R/W,100,,,,,,,,,,,</v>
      </c>
      <c r="Q261" s="13" t="str">
        <f t="shared" si="203"/>
        <v>tagIDs[189] = "Channel1.Device1.P_G61_Time_Working";</v>
      </c>
    </row>
    <row r="262" spans="2:17" ht="15.75">
      <c r="B262" t="s">
        <v>165</v>
      </c>
      <c r="C262" t="s">
        <v>15</v>
      </c>
      <c r="D262">
        <v>994</v>
      </c>
      <c r="E262">
        <v>0</v>
      </c>
      <c r="F262" t="b">
        <v>0</v>
      </c>
      <c r="G262" t="b">
        <v>1</v>
      </c>
      <c r="H262" t="b">
        <v>1</v>
      </c>
      <c r="I262" t="b">
        <v>1</v>
      </c>
      <c r="J262" t="b">
        <v>0</v>
      </c>
      <c r="K262" t="s">
        <v>166</v>
      </c>
      <c r="L262" t="str">
        <f t="shared" si="183"/>
        <v>DB10</v>
      </c>
      <c r="M262" t="str">
        <f t="shared" ref="M262" si="243">"P_"&amp;B260&amp;"_"</f>
        <v>P_G61_</v>
      </c>
      <c r="N262" t="s">
        <v>77</v>
      </c>
      <c r="O262" s="40">
        <f>IF(E262="","-",COUNTIF($O$10:O261,"&lt;&gt;-")+1-1)</f>
        <v>190</v>
      </c>
      <c r="P262" s="4" t="str">
        <f>IF(E262="","",$M262&amp;B262&amp;","&amp;$L262&amp;"."&amp;VLOOKUP(C262,LookupTable!$A$10:$G$24,2,0)&amp;IF(AND(C262="Bool",MOD(10*D262,10)=0),D262&amp;".0",D262)&amp;IF(C262="String",".256","")&amp;","&amp;VLOOKUP(C262,LookupTable!$A$10:$G$24,3,0)&amp;",1,R/W,100,,,,,,,,,,,")</f>
        <v>P_G61_Time_Standby,DB10.DBD994,Float,1,R/W,100,,,,,,,,,,,</v>
      </c>
      <c r="Q262" s="13" t="str">
        <f t="shared" si="203"/>
        <v>tagIDs[190] = "Channel1.Device1.P_G61_Time_Standby";</v>
      </c>
    </row>
    <row r="263" spans="2:17" ht="15.75">
      <c r="B263" t="s">
        <v>167</v>
      </c>
      <c r="C263" t="s">
        <v>15</v>
      </c>
      <c r="D263">
        <v>998</v>
      </c>
      <c r="E263">
        <v>0</v>
      </c>
      <c r="F263" t="b">
        <v>0</v>
      </c>
      <c r="G263" t="b">
        <v>1</v>
      </c>
      <c r="H263" t="b">
        <v>1</v>
      </c>
      <c r="I263" t="b">
        <v>1</v>
      </c>
      <c r="J263" t="b">
        <v>0</v>
      </c>
      <c r="K263" t="s">
        <v>168</v>
      </c>
      <c r="L263" t="str">
        <f t="shared" si="183"/>
        <v>DB10</v>
      </c>
      <c r="M263" t="str">
        <f t="shared" ref="M263" si="244">"P_"&amp;B260&amp;"_"</f>
        <v>P_G61_</v>
      </c>
      <c r="N263" t="s">
        <v>77</v>
      </c>
      <c r="O263" s="40">
        <f>IF(E263="","-",COUNTIF($O$10:O262,"&lt;&gt;-")+1-1)</f>
        <v>191</v>
      </c>
      <c r="P263" s="4" t="str">
        <f>IF(E263="","",$M263&amp;B263&amp;","&amp;$L263&amp;"."&amp;VLOOKUP(C263,LookupTable!$A$10:$G$24,2,0)&amp;IF(AND(C263="Bool",MOD(10*D263,10)=0),D263&amp;".0",D263)&amp;IF(C263="String",".256","")&amp;","&amp;VLOOKUP(C263,LookupTable!$A$10:$G$24,3,0)&amp;",1,R/W,100,,,,,,,,,,,")</f>
        <v>P_G61_TIme_Maintenance,DB10.DBD998,Float,1,R/W,100,,,,,,,,,,,</v>
      </c>
      <c r="Q263" s="13" t="str">
        <f t="shared" si="203"/>
        <v>tagIDs[191] = "Channel1.Device1.P_G61_TIme_Maintenance";</v>
      </c>
    </row>
    <row r="264" spans="2:17" ht="15.75">
      <c r="B264" t="s">
        <v>159</v>
      </c>
      <c r="C264" t="s">
        <v>97</v>
      </c>
      <c r="D264">
        <v>1002</v>
      </c>
      <c r="F264" t="b">
        <v>0</v>
      </c>
      <c r="G264" t="b">
        <v>1</v>
      </c>
      <c r="H264" t="b">
        <v>1</v>
      </c>
      <c r="I264" t="b">
        <v>1</v>
      </c>
      <c r="J264" t="b">
        <v>1</v>
      </c>
      <c r="L264" t="str">
        <f t="shared" si="183"/>
        <v>DB10</v>
      </c>
      <c r="M264" t="str">
        <f t="shared" ref="M264:M279" si="245">"P_"&amp;B264&amp;"_"</f>
        <v>P_G62_</v>
      </c>
      <c r="N264" t="s">
        <v>77</v>
      </c>
      <c r="O264" s="40" t="str">
        <f>IF(E264="","-",COUNTIF($O$10:O263,"&lt;&gt;-")+1-1)</f>
        <v>-</v>
      </c>
      <c r="P264" s="4" t="str">
        <f>IF(E264="","",$M264&amp;B264&amp;","&amp;$L264&amp;"."&amp;VLOOKUP(C264,LookupTable!$A$10:$G$24,2,0)&amp;IF(AND(C264="Bool",MOD(10*D264,10)=0),D264&amp;".0",D264)&amp;IF(C264="String",".256","")&amp;","&amp;VLOOKUP(C264,LookupTable!$A$10:$G$24,3,0)&amp;",1,R/W,100,,,,,,,,,,,")</f>
        <v/>
      </c>
      <c r="Q264" s="13" t="str">
        <f t="shared" si="203"/>
        <v>//G62</v>
      </c>
    </row>
    <row r="265" spans="2:17" ht="15.75">
      <c r="B265" t="s">
        <v>163</v>
      </c>
      <c r="C265" t="s">
        <v>15</v>
      </c>
      <c r="D265">
        <v>1002</v>
      </c>
      <c r="E265">
        <v>0</v>
      </c>
      <c r="F265" t="b">
        <v>0</v>
      </c>
      <c r="G265" t="b">
        <v>1</v>
      </c>
      <c r="H265" t="b">
        <v>1</v>
      </c>
      <c r="I265" t="b">
        <v>1</v>
      </c>
      <c r="J265" t="b">
        <v>0</v>
      </c>
      <c r="K265" t="s">
        <v>164</v>
      </c>
      <c r="L265" t="str">
        <f t="shared" si="183"/>
        <v>DB10</v>
      </c>
      <c r="M265" t="str">
        <f t="shared" ref="M265:M279" si="246">"P_"&amp;B264&amp;"_"</f>
        <v>P_G62_</v>
      </c>
      <c r="N265" t="s">
        <v>77</v>
      </c>
      <c r="O265" s="40">
        <f>IF(E265="","-",COUNTIF($O$10:O264,"&lt;&gt;-")+1-1)</f>
        <v>192</v>
      </c>
      <c r="P265" s="4" t="str">
        <f>IF(E265="","",$M265&amp;B265&amp;","&amp;$L265&amp;"."&amp;VLOOKUP(C265,LookupTable!$A$10:$G$24,2,0)&amp;IF(AND(C265="Bool",MOD(10*D265,10)=0),D265&amp;".0",D265)&amp;IF(C265="String",".256","")&amp;","&amp;VLOOKUP(C265,LookupTable!$A$10:$G$24,3,0)&amp;",1,R/W,100,,,,,,,,,,,")</f>
        <v>P_G62_Time_Working,DB10.DBD1002,Float,1,R/W,100,,,,,,,,,,,</v>
      </c>
      <c r="Q265" s="13" t="str">
        <f t="shared" si="203"/>
        <v>tagIDs[192] = "Channel1.Device1.P_G62_Time_Working";</v>
      </c>
    </row>
    <row r="266" spans="2:17" ht="15.75">
      <c r="B266" t="s">
        <v>165</v>
      </c>
      <c r="C266" t="s">
        <v>15</v>
      </c>
      <c r="D266">
        <v>1006</v>
      </c>
      <c r="E266">
        <v>0</v>
      </c>
      <c r="F266" t="b">
        <v>0</v>
      </c>
      <c r="G266" t="b">
        <v>1</v>
      </c>
      <c r="H266" t="b">
        <v>1</v>
      </c>
      <c r="I266" t="b">
        <v>1</v>
      </c>
      <c r="J266" t="b">
        <v>0</v>
      </c>
      <c r="K266" t="s">
        <v>166</v>
      </c>
      <c r="L266" t="str">
        <f t="shared" si="183"/>
        <v>DB10</v>
      </c>
      <c r="M266" t="str">
        <f t="shared" ref="M266" si="247">"P_"&amp;B264&amp;"_"</f>
        <v>P_G62_</v>
      </c>
      <c r="N266" t="s">
        <v>77</v>
      </c>
      <c r="O266" s="40">
        <f>IF(E266="","-",COUNTIF($O$10:O265,"&lt;&gt;-")+1-1)</f>
        <v>193</v>
      </c>
      <c r="P266" s="4" t="str">
        <f>IF(E266="","",$M266&amp;B266&amp;","&amp;$L266&amp;"."&amp;VLOOKUP(C266,LookupTable!$A$10:$G$24,2,0)&amp;IF(AND(C266="Bool",MOD(10*D266,10)=0),D266&amp;".0",D266)&amp;IF(C266="String",".256","")&amp;","&amp;VLOOKUP(C266,LookupTable!$A$10:$G$24,3,0)&amp;",1,R/W,100,,,,,,,,,,,")</f>
        <v>P_G62_Time_Standby,DB10.DBD1006,Float,1,R/W,100,,,,,,,,,,,</v>
      </c>
      <c r="Q266" s="13" t="str">
        <f t="shared" si="203"/>
        <v>tagIDs[193] = "Channel1.Device1.P_G62_Time_Standby";</v>
      </c>
    </row>
    <row r="267" spans="2:17" ht="15.75">
      <c r="B267" t="s">
        <v>167</v>
      </c>
      <c r="C267" t="s">
        <v>15</v>
      </c>
      <c r="D267">
        <v>1010</v>
      </c>
      <c r="E267">
        <v>0</v>
      </c>
      <c r="F267" t="b">
        <v>0</v>
      </c>
      <c r="G267" t="b">
        <v>1</v>
      </c>
      <c r="H267" t="b">
        <v>1</v>
      </c>
      <c r="I267" t="b">
        <v>1</v>
      </c>
      <c r="J267" t="b">
        <v>0</v>
      </c>
      <c r="K267" t="s">
        <v>168</v>
      </c>
      <c r="L267" t="str">
        <f t="shared" si="183"/>
        <v>DB10</v>
      </c>
      <c r="M267" t="str">
        <f t="shared" ref="M267" si="248">"P_"&amp;B264&amp;"_"</f>
        <v>P_G62_</v>
      </c>
      <c r="N267" t="s">
        <v>77</v>
      </c>
      <c r="O267" s="40">
        <f>IF(E267="","-",COUNTIF($O$10:O266,"&lt;&gt;-")+1-1)</f>
        <v>194</v>
      </c>
      <c r="P267" s="4" t="str">
        <f>IF(E267="","",$M267&amp;B267&amp;","&amp;$L267&amp;"."&amp;VLOOKUP(C267,LookupTable!$A$10:$G$24,2,0)&amp;IF(AND(C267="Bool",MOD(10*D267,10)=0),D267&amp;".0",D267)&amp;IF(C267="String",".256","")&amp;","&amp;VLOOKUP(C267,LookupTable!$A$10:$G$24,3,0)&amp;",1,R/W,100,,,,,,,,,,,")</f>
        <v>P_G62_TIme_Maintenance,DB10.DBD1010,Float,1,R/W,100,,,,,,,,,,,</v>
      </c>
      <c r="Q267" s="13" t="str">
        <f t="shared" si="203"/>
        <v>tagIDs[194] = "Channel1.Device1.P_G62_TIme_Maintenance";</v>
      </c>
    </row>
    <row r="268" spans="2:17" ht="15.75">
      <c r="B268" t="s">
        <v>160</v>
      </c>
      <c r="C268" t="s">
        <v>97</v>
      </c>
      <c r="D268">
        <v>1014</v>
      </c>
      <c r="F268" t="b">
        <v>0</v>
      </c>
      <c r="G268" t="b">
        <v>1</v>
      </c>
      <c r="H268" t="b">
        <v>1</v>
      </c>
      <c r="I268" t="b">
        <v>1</v>
      </c>
      <c r="J268" t="b">
        <v>1</v>
      </c>
      <c r="L268" t="str">
        <f t="shared" ref="L268:L331" si="249">IF(LEFT(M268)="P","DB10",
IF(LEFT(M268)="E","DB11",
IF(LEFT(M268)="M","DB12"
)))</f>
        <v>DB10</v>
      </c>
      <c r="M268" t="str">
        <f t="shared" ref="M268:M279" si="250">"P_"&amp;B268&amp;"_"</f>
        <v>P_G63_</v>
      </c>
      <c r="N268" t="s">
        <v>77</v>
      </c>
      <c r="O268" s="40" t="str">
        <f>IF(E268="","-",COUNTIF($O$10:O267,"&lt;&gt;-")+1-1)</f>
        <v>-</v>
      </c>
      <c r="P268" s="4" t="str">
        <f>IF(E268="","",$M268&amp;B268&amp;","&amp;$L268&amp;"."&amp;VLOOKUP(C268,LookupTable!$A$10:$G$24,2,0)&amp;IF(AND(C268="Bool",MOD(10*D268,10)=0),D268&amp;".0",D268)&amp;IF(C268="String",".256","")&amp;","&amp;VLOOKUP(C268,LookupTable!$A$10:$G$24,3,0)&amp;",1,R/W,100,,,,,,,,,,,")</f>
        <v/>
      </c>
      <c r="Q268" s="13" t="str">
        <f t="shared" si="203"/>
        <v>//G63</v>
      </c>
    </row>
    <row r="269" spans="2:17" ht="15.75">
      <c r="B269" t="s">
        <v>163</v>
      </c>
      <c r="C269" t="s">
        <v>15</v>
      </c>
      <c r="D269">
        <v>1014</v>
      </c>
      <c r="E269">
        <v>0</v>
      </c>
      <c r="F269" t="b">
        <v>0</v>
      </c>
      <c r="G269" t="b">
        <v>1</v>
      </c>
      <c r="H269" t="b">
        <v>1</v>
      </c>
      <c r="I269" t="b">
        <v>1</v>
      </c>
      <c r="J269" t="b">
        <v>0</v>
      </c>
      <c r="K269" t="s">
        <v>164</v>
      </c>
      <c r="L269" t="str">
        <f t="shared" si="249"/>
        <v>DB10</v>
      </c>
      <c r="M269" t="str">
        <f t="shared" ref="M269:M279" si="251">"P_"&amp;B268&amp;"_"</f>
        <v>P_G63_</v>
      </c>
      <c r="N269" t="s">
        <v>77</v>
      </c>
      <c r="O269" s="40">
        <f>IF(E269="","-",COUNTIF($O$10:O268,"&lt;&gt;-")+1-1)</f>
        <v>195</v>
      </c>
      <c r="P269" s="4" t="str">
        <f>IF(E269="","",$M269&amp;B269&amp;","&amp;$L269&amp;"."&amp;VLOOKUP(C269,LookupTable!$A$10:$G$24,2,0)&amp;IF(AND(C269="Bool",MOD(10*D269,10)=0),D269&amp;".0",D269)&amp;IF(C269="String",".256","")&amp;","&amp;VLOOKUP(C269,LookupTable!$A$10:$G$24,3,0)&amp;",1,R/W,100,,,,,,,,,,,")</f>
        <v>P_G63_Time_Working,DB10.DBD1014,Float,1,R/W,100,,,,,,,,,,,</v>
      </c>
      <c r="Q269" s="13" t="str">
        <f t="shared" si="203"/>
        <v>tagIDs[195] = "Channel1.Device1.P_G63_Time_Working";</v>
      </c>
    </row>
    <row r="270" spans="2:17" ht="15.75">
      <c r="B270" t="s">
        <v>165</v>
      </c>
      <c r="C270" t="s">
        <v>15</v>
      </c>
      <c r="D270">
        <v>1018</v>
      </c>
      <c r="E270">
        <v>0</v>
      </c>
      <c r="F270" t="b">
        <v>0</v>
      </c>
      <c r="G270" t="b">
        <v>1</v>
      </c>
      <c r="H270" t="b">
        <v>1</v>
      </c>
      <c r="I270" t="b">
        <v>1</v>
      </c>
      <c r="J270" t="b">
        <v>0</v>
      </c>
      <c r="K270" t="s">
        <v>166</v>
      </c>
      <c r="L270" t="str">
        <f t="shared" si="249"/>
        <v>DB10</v>
      </c>
      <c r="M270" t="str">
        <f t="shared" ref="M270" si="252">"P_"&amp;B268&amp;"_"</f>
        <v>P_G63_</v>
      </c>
      <c r="N270" t="s">
        <v>77</v>
      </c>
      <c r="O270" s="40">
        <f>IF(E270="","-",COUNTIF($O$10:O269,"&lt;&gt;-")+1-1)</f>
        <v>196</v>
      </c>
      <c r="P270" s="4" t="str">
        <f>IF(E270="","",$M270&amp;B270&amp;","&amp;$L270&amp;"."&amp;VLOOKUP(C270,LookupTable!$A$10:$G$24,2,0)&amp;IF(AND(C270="Bool",MOD(10*D270,10)=0),D270&amp;".0",D270)&amp;IF(C270="String",".256","")&amp;","&amp;VLOOKUP(C270,LookupTable!$A$10:$G$24,3,0)&amp;",1,R/W,100,,,,,,,,,,,")</f>
        <v>P_G63_Time_Standby,DB10.DBD1018,Float,1,R/W,100,,,,,,,,,,,</v>
      </c>
      <c r="Q270" s="13" t="str">
        <f t="shared" si="203"/>
        <v>tagIDs[196] = "Channel1.Device1.P_G63_Time_Standby";</v>
      </c>
    </row>
    <row r="271" spans="2:17" ht="15.75">
      <c r="B271" t="s">
        <v>167</v>
      </c>
      <c r="C271" t="s">
        <v>15</v>
      </c>
      <c r="D271">
        <v>1022</v>
      </c>
      <c r="E271">
        <v>0</v>
      </c>
      <c r="F271" t="b">
        <v>0</v>
      </c>
      <c r="G271" t="b">
        <v>1</v>
      </c>
      <c r="H271" t="b">
        <v>1</v>
      </c>
      <c r="I271" t="b">
        <v>1</v>
      </c>
      <c r="J271" t="b">
        <v>0</v>
      </c>
      <c r="K271" t="s">
        <v>168</v>
      </c>
      <c r="L271" t="str">
        <f t="shared" si="249"/>
        <v>DB10</v>
      </c>
      <c r="M271" t="str">
        <f t="shared" ref="M271" si="253">"P_"&amp;B268&amp;"_"</f>
        <v>P_G63_</v>
      </c>
      <c r="N271" t="s">
        <v>77</v>
      </c>
      <c r="O271" s="40">
        <f>IF(E271="","-",COUNTIF($O$10:O270,"&lt;&gt;-")+1-1)</f>
        <v>197</v>
      </c>
      <c r="P271" s="4" t="str">
        <f>IF(E271="","",$M271&amp;B271&amp;","&amp;$L271&amp;"."&amp;VLOOKUP(C271,LookupTable!$A$10:$G$24,2,0)&amp;IF(AND(C271="Bool",MOD(10*D271,10)=0),D271&amp;".0",D271)&amp;IF(C271="String",".256","")&amp;","&amp;VLOOKUP(C271,LookupTable!$A$10:$G$24,3,0)&amp;",1,R/W,100,,,,,,,,,,,")</f>
        <v>P_G63_TIme_Maintenance,DB10.DBD1022,Float,1,R/W,100,,,,,,,,,,,</v>
      </c>
      <c r="Q271" s="13" t="str">
        <f t="shared" si="203"/>
        <v>tagIDs[197] = "Channel1.Device1.P_G63_TIme_Maintenance";</v>
      </c>
    </row>
    <row r="272" spans="2:17" ht="15.75">
      <c r="B272" t="s">
        <v>161</v>
      </c>
      <c r="C272" t="s">
        <v>97</v>
      </c>
      <c r="D272">
        <v>1026</v>
      </c>
      <c r="F272" t="b">
        <v>0</v>
      </c>
      <c r="G272" t="b">
        <v>1</v>
      </c>
      <c r="H272" t="b">
        <v>1</v>
      </c>
      <c r="I272" t="b">
        <v>1</v>
      </c>
      <c r="J272" t="b">
        <v>1</v>
      </c>
      <c r="L272" t="str">
        <f t="shared" si="249"/>
        <v>DB10</v>
      </c>
      <c r="M272" t="str">
        <f t="shared" ref="M272:M279" si="254">"P_"&amp;B272&amp;"_"</f>
        <v>P_G64_</v>
      </c>
      <c r="N272" t="s">
        <v>77</v>
      </c>
      <c r="O272" s="40" t="str">
        <f>IF(E272="","-",COUNTIF($O$10:O271,"&lt;&gt;-")+1-1)</f>
        <v>-</v>
      </c>
      <c r="P272" s="4" t="str">
        <f>IF(E272="","",$M272&amp;B272&amp;","&amp;$L272&amp;"."&amp;VLOOKUP(C272,LookupTable!$A$10:$G$24,2,0)&amp;IF(AND(C272="Bool",MOD(10*D272,10)=0),D272&amp;".0",D272)&amp;IF(C272="String",".256","")&amp;","&amp;VLOOKUP(C272,LookupTable!$A$10:$G$24,3,0)&amp;",1,R/W,100,,,,,,,,,,,")</f>
        <v/>
      </c>
      <c r="Q272" s="13" t="str">
        <f t="shared" si="203"/>
        <v>//G64</v>
      </c>
    </row>
    <row r="273" spans="2:17" ht="15.75">
      <c r="B273" t="s">
        <v>163</v>
      </c>
      <c r="C273" t="s">
        <v>15</v>
      </c>
      <c r="D273">
        <v>1026</v>
      </c>
      <c r="E273">
        <v>0</v>
      </c>
      <c r="F273" t="b">
        <v>0</v>
      </c>
      <c r="G273" t="b">
        <v>1</v>
      </c>
      <c r="H273" t="b">
        <v>1</v>
      </c>
      <c r="I273" t="b">
        <v>1</v>
      </c>
      <c r="J273" t="b">
        <v>0</v>
      </c>
      <c r="K273" t="s">
        <v>164</v>
      </c>
      <c r="L273" t="str">
        <f t="shared" si="249"/>
        <v>DB10</v>
      </c>
      <c r="M273" t="str">
        <f t="shared" ref="M273:M279" si="255">"P_"&amp;B272&amp;"_"</f>
        <v>P_G64_</v>
      </c>
      <c r="N273" t="s">
        <v>77</v>
      </c>
      <c r="O273" s="40">
        <f>IF(E273="","-",COUNTIF($O$10:O272,"&lt;&gt;-")+1-1)</f>
        <v>198</v>
      </c>
      <c r="P273" s="4" t="str">
        <f>IF(E273="","",$M273&amp;B273&amp;","&amp;$L273&amp;"."&amp;VLOOKUP(C273,LookupTable!$A$10:$G$24,2,0)&amp;IF(AND(C273="Bool",MOD(10*D273,10)=0),D273&amp;".0",D273)&amp;IF(C273="String",".256","")&amp;","&amp;VLOOKUP(C273,LookupTable!$A$10:$G$24,3,0)&amp;",1,R/W,100,,,,,,,,,,,")</f>
        <v>P_G64_Time_Working,DB10.DBD1026,Float,1,R/W,100,,,,,,,,,,,</v>
      </c>
      <c r="Q273" s="13" t="str">
        <f t="shared" si="203"/>
        <v>tagIDs[198] = "Channel1.Device1.P_G64_Time_Working";</v>
      </c>
    </row>
    <row r="274" spans="2:17" ht="15.75">
      <c r="B274" t="s">
        <v>165</v>
      </c>
      <c r="C274" t="s">
        <v>15</v>
      </c>
      <c r="D274">
        <v>1030</v>
      </c>
      <c r="E274">
        <v>0</v>
      </c>
      <c r="F274" t="b">
        <v>0</v>
      </c>
      <c r="G274" t="b">
        <v>1</v>
      </c>
      <c r="H274" t="b">
        <v>1</v>
      </c>
      <c r="I274" t="b">
        <v>1</v>
      </c>
      <c r="J274" t="b">
        <v>0</v>
      </c>
      <c r="K274" t="s">
        <v>166</v>
      </c>
      <c r="L274" t="str">
        <f t="shared" si="249"/>
        <v>DB10</v>
      </c>
      <c r="M274" t="str">
        <f t="shared" ref="M274" si="256">"P_"&amp;B272&amp;"_"</f>
        <v>P_G64_</v>
      </c>
      <c r="N274" t="s">
        <v>77</v>
      </c>
      <c r="O274" s="40">
        <f>IF(E274="","-",COUNTIF($O$10:O273,"&lt;&gt;-")+1-1)</f>
        <v>199</v>
      </c>
      <c r="P274" s="4" t="str">
        <f>IF(E274="","",$M274&amp;B274&amp;","&amp;$L274&amp;"."&amp;VLOOKUP(C274,LookupTable!$A$10:$G$24,2,0)&amp;IF(AND(C274="Bool",MOD(10*D274,10)=0),D274&amp;".0",D274)&amp;IF(C274="String",".256","")&amp;","&amp;VLOOKUP(C274,LookupTable!$A$10:$G$24,3,0)&amp;",1,R/W,100,,,,,,,,,,,")</f>
        <v>P_G64_Time_Standby,DB10.DBD1030,Float,1,R/W,100,,,,,,,,,,,</v>
      </c>
      <c r="Q274" s="13" t="str">
        <f t="shared" si="203"/>
        <v>tagIDs[199] = "Channel1.Device1.P_G64_Time_Standby";</v>
      </c>
    </row>
    <row r="275" spans="2:17" ht="15.75">
      <c r="B275" t="s">
        <v>167</v>
      </c>
      <c r="C275" t="s">
        <v>15</v>
      </c>
      <c r="D275">
        <v>1034</v>
      </c>
      <c r="E275">
        <v>0</v>
      </c>
      <c r="F275" t="b">
        <v>0</v>
      </c>
      <c r="G275" t="b">
        <v>1</v>
      </c>
      <c r="H275" t="b">
        <v>1</v>
      </c>
      <c r="I275" t="b">
        <v>1</v>
      </c>
      <c r="J275" t="b">
        <v>0</v>
      </c>
      <c r="K275" t="s">
        <v>168</v>
      </c>
      <c r="L275" t="str">
        <f t="shared" si="249"/>
        <v>DB10</v>
      </c>
      <c r="M275" t="str">
        <f t="shared" ref="M275" si="257">"P_"&amp;B272&amp;"_"</f>
        <v>P_G64_</v>
      </c>
      <c r="N275" t="s">
        <v>77</v>
      </c>
      <c r="O275" s="40">
        <f>IF(E275="","-",COUNTIF($O$10:O274,"&lt;&gt;-")+1-1)</f>
        <v>200</v>
      </c>
      <c r="P275" s="4" t="str">
        <f>IF(E275="","",$M275&amp;B275&amp;","&amp;$L275&amp;"."&amp;VLOOKUP(C275,LookupTable!$A$10:$G$24,2,0)&amp;IF(AND(C275="Bool",MOD(10*D275,10)=0),D275&amp;".0",D275)&amp;IF(C275="String",".256","")&amp;","&amp;VLOOKUP(C275,LookupTable!$A$10:$G$24,3,0)&amp;",1,R/W,100,,,,,,,,,,,")</f>
        <v>P_G64_TIme_Maintenance,DB10.DBD1034,Float,1,R/W,100,,,,,,,,,,,</v>
      </c>
      <c r="Q275" s="13" t="str">
        <f t="shared" si="203"/>
        <v>tagIDs[200] = "Channel1.Device1.P_G64_TIme_Maintenance";</v>
      </c>
    </row>
    <row r="276" spans="2:17" ht="15.75">
      <c r="B276" t="s">
        <v>162</v>
      </c>
      <c r="C276" t="s">
        <v>97</v>
      </c>
      <c r="D276">
        <v>1038</v>
      </c>
      <c r="F276" t="b">
        <v>0</v>
      </c>
      <c r="G276" t="b">
        <v>1</v>
      </c>
      <c r="H276" t="b">
        <v>1</v>
      </c>
      <c r="I276" t="b">
        <v>1</v>
      </c>
      <c r="J276" t="b">
        <v>1</v>
      </c>
      <c r="L276" t="str">
        <f t="shared" si="249"/>
        <v>DB10</v>
      </c>
      <c r="M276" t="str">
        <f t="shared" ref="M276:M279" si="258">"P_"&amp;B276&amp;"_"</f>
        <v>P_G65_</v>
      </c>
      <c r="N276" t="s">
        <v>77</v>
      </c>
      <c r="O276" s="40" t="str">
        <f>IF(E276="","-",COUNTIF($O$10:O275,"&lt;&gt;-")+1-1)</f>
        <v>-</v>
      </c>
      <c r="P276" s="4" t="str">
        <f>IF(E276="","",$M276&amp;B276&amp;","&amp;$L276&amp;"."&amp;VLOOKUP(C276,LookupTable!$A$10:$G$24,2,0)&amp;IF(AND(C276="Bool",MOD(10*D276,10)=0),D276&amp;".0",D276)&amp;IF(C276="String",".256","")&amp;","&amp;VLOOKUP(C276,LookupTable!$A$10:$G$24,3,0)&amp;",1,R/W,100,,,,,,,,,,,")</f>
        <v/>
      </c>
      <c r="Q276" s="13" t="str">
        <f t="shared" si="203"/>
        <v>//G65</v>
      </c>
    </row>
    <row r="277" spans="2:17" ht="15.75">
      <c r="B277" t="s">
        <v>163</v>
      </c>
      <c r="C277" t="s">
        <v>15</v>
      </c>
      <c r="D277">
        <v>1038</v>
      </c>
      <c r="E277">
        <v>0</v>
      </c>
      <c r="F277" t="b">
        <v>0</v>
      </c>
      <c r="G277" t="b">
        <v>1</v>
      </c>
      <c r="H277" t="b">
        <v>1</v>
      </c>
      <c r="I277" t="b">
        <v>1</v>
      </c>
      <c r="J277" t="b">
        <v>0</v>
      </c>
      <c r="K277" t="s">
        <v>164</v>
      </c>
      <c r="L277" t="str">
        <f t="shared" si="249"/>
        <v>DB10</v>
      </c>
      <c r="M277" t="str">
        <f t="shared" ref="M277:M279" si="259">"P_"&amp;B276&amp;"_"</f>
        <v>P_G65_</v>
      </c>
      <c r="N277" t="s">
        <v>77</v>
      </c>
      <c r="O277" s="40">
        <f>IF(E277="","-",COUNTIF($O$10:O276,"&lt;&gt;-")+1-1)</f>
        <v>201</v>
      </c>
      <c r="P277" s="4" t="str">
        <f>IF(E277="","",$M277&amp;B277&amp;","&amp;$L277&amp;"."&amp;VLOOKUP(C277,LookupTable!$A$10:$G$24,2,0)&amp;IF(AND(C277="Bool",MOD(10*D277,10)=0),D277&amp;".0",D277)&amp;IF(C277="String",".256","")&amp;","&amp;VLOOKUP(C277,LookupTable!$A$10:$G$24,3,0)&amp;",1,R/W,100,,,,,,,,,,,")</f>
        <v>P_G65_Time_Working,DB10.DBD1038,Float,1,R/W,100,,,,,,,,,,,</v>
      </c>
      <c r="Q277" s="13" t="str">
        <f t="shared" si="203"/>
        <v>tagIDs[201] = "Channel1.Device1.P_G65_Time_Working";</v>
      </c>
    </row>
    <row r="278" spans="2:17" ht="15.75">
      <c r="B278" t="s">
        <v>165</v>
      </c>
      <c r="C278" t="s">
        <v>15</v>
      </c>
      <c r="D278">
        <v>1042</v>
      </c>
      <c r="E278">
        <v>0</v>
      </c>
      <c r="F278" t="b">
        <v>0</v>
      </c>
      <c r="G278" t="b">
        <v>1</v>
      </c>
      <c r="H278" t="b">
        <v>1</v>
      </c>
      <c r="I278" t="b">
        <v>1</v>
      </c>
      <c r="J278" t="b">
        <v>0</v>
      </c>
      <c r="K278" t="s">
        <v>166</v>
      </c>
      <c r="L278" t="str">
        <f t="shared" si="249"/>
        <v>DB10</v>
      </c>
      <c r="M278" t="str">
        <f t="shared" ref="M278" si="260">"P_"&amp;B276&amp;"_"</f>
        <v>P_G65_</v>
      </c>
      <c r="N278" t="s">
        <v>77</v>
      </c>
      <c r="O278" s="40">
        <f>IF(E278="","-",COUNTIF($O$10:O277,"&lt;&gt;-")+1-1)</f>
        <v>202</v>
      </c>
      <c r="P278" s="4" t="str">
        <f>IF(E278="","",$M278&amp;B278&amp;","&amp;$L278&amp;"."&amp;VLOOKUP(C278,LookupTable!$A$10:$G$24,2,0)&amp;IF(AND(C278="Bool",MOD(10*D278,10)=0),D278&amp;".0",D278)&amp;IF(C278="String",".256","")&amp;","&amp;VLOOKUP(C278,LookupTable!$A$10:$G$24,3,0)&amp;",1,R/W,100,,,,,,,,,,,")</f>
        <v>P_G65_Time_Standby,DB10.DBD1042,Float,1,R/W,100,,,,,,,,,,,</v>
      </c>
      <c r="Q278" s="13" t="str">
        <f t="shared" si="203"/>
        <v>tagIDs[202] = "Channel1.Device1.P_G65_Time_Standby";</v>
      </c>
    </row>
    <row r="279" spans="2:17" ht="15.75">
      <c r="B279" t="s">
        <v>167</v>
      </c>
      <c r="C279" t="s">
        <v>15</v>
      </c>
      <c r="D279">
        <v>1046</v>
      </c>
      <c r="E279">
        <v>0</v>
      </c>
      <c r="F279" t="b">
        <v>0</v>
      </c>
      <c r="G279" t="b">
        <v>1</v>
      </c>
      <c r="H279" t="b">
        <v>1</v>
      </c>
      <c r="I279" t="b">
        <v>1</v>
      </c>
      <c r="J279" t="b">
        <v>0</v>
      </c>
      <c r="K279" t="s">
        <v>168</v>
      </c>
      <c r="L279" t="str">
        <f t="shared" si="249"/>
        <v>DB10</v>
      </c>
      <c r="M279" t="str">
        <f t="shared" ref="M279" si="261">"P_"&amp;B276&amp;"_"</f>
        <v>P_G65_</v>
      </c>
      <c r="N279" t="s">
        <v>77</v>
      </c>
      <c r="O279" s="40">
        <f>IF(E279="","-",COUNTIF($O$10:O278,"&lt;&gt;-")+1-1)</f>
        <v>203</v>
      </c>
      <c r="P279" s="4" t="str">
        <f>IF(E279="","",$M279&amp;B279&amp;","&amp;$L279&amp;"."&amp;VLOOKUP(C279,LookupTable!$A$10:$G$24,2,0)&amp;IF(AND(C279="Bool",MOD(10*D279,10)=0),D279&amp;".0",D279)&amp;IF(C279="String",".256","")&amp;","&amp;VLOOKUP(C279,LookupTable!$A$10:$G$24,3,0)&amp;",1,R/W,100,,,,,,,,,,,")</f>
        <v>P_G65_TIme_Maintenance,DB10.DBD1046,Float,1,R/W,100,,,,,,,,,,,</v>
      </c>
      <c r="Q279" s="13" t="str">
        <f t="shared" si="203"/>
        <v>tagIDs[203] = "Channel1.Device1.P_G65_TIme_Maintenance";</v>
      </c>
    </row>
    <row r="280" spans="2:17" ht="15.75">
      <c r="B280" t="s">
        <v>78</v>
      </c>
      <c r="L280" t="str">
        <f t="shared" si="249"/>
        <v>DB11</v>
      </c>
      <c r="M280" t="s">
        <v>245</v>
      </c>
      <c r="N280" t="s">
        <v>77</v>
      </c>
      <c r="O280" s="40" t="str">
        <f>IF(E280="","-",COUNTIF($O$10:O279,"&lt;&gt;-")+1-1)</f>
        <v>-</v>
      </c>
      <c r="P280" s="4" t="str">
        <f>IF(E280="","",$M280&amp;B280&amp;","&amp;$L280&amp;"."&amp;VLOOKUP(C280,LookupTable!$A$10:$G$24,2,0)&amp;IF(AND(C280="Bool",MOD(10*D280,10)=0),D280&amp;".0",D280)&amp;IF(C280="String",".256","")&amp;","&amp;VLOOKUP(C280,LookupTable!$A$10:$G$24,3,0)&amp;",1,R/W,100,,,,,,,,,,,")</f>
        <v/>
      </c>
      <c r="Q280" s="13" t="str">
        <f t="shared" si="203"/>
        <v>//Static</v>
      </c>
    </row>
    <row r="281" spans="2:17" ht="15.75">
      <c r="B281" t="s">
        <v>93</v>
      </c>
      <c r="C281" t="s">
        <v>53</v>
      </c>
      <c r="D281">
        <v>0</v>
      </c>
      <c r="E281" t="s">
        <v>94</v>
      </c>
      <c r="F281" t="b">
        <v>0</v>
      </c>
      <c r="G281" t="b">
        <v>1</v>
      </c>
      <c r="H281" t="b">
        <v>1</v>
      </c>
      <c r="I281" t="b">
        <v>1</v>
      </c>
      <c r="J281" t="b">
        <v>0</v>
      </c>
      <c r="K281" t="s">
        <v>95</v>
      </c>
      <c r="L281" t="str">
        <f t="shared" si="249"/>
        <v>DB11</v>
      </c>
      <c r="M281" t="s">
        <v>245</v>
      </c>
      <c r="N281" t="s">
        <v>77</v>
      </c>
      <c r="O281" s="40">
        <f>IF(E281="","-",COUNTIF($O$10:O280,"&lt;&gt;-")+1-1)</f>
        <v>204</v>
      </c>
      <c r="P281" s="4" t="str">
        <f>IF(E281="","",$M281&amp;B281&amp;","&amp;$L281&amp;"."&amp;VLOOKUP(C281,LookupTable!$A$10:$G$24,2,0)&amp;IF(AND(C281="Bool",MOD(10*D281,10)=0),D281&amp;".0",D281)&amp;IF(C281="String",".256","")&amp;","&amp;VLOOKUP(C281,LookupTable!$A$10:$G$24,3,0)&amp;",1,R/W,100,,,,,,,,,,,")</f>
        <v>E_Send_Operator,DB11.DBB0.256,Char Array,1,R/W,100,,,,,,,,,,,</v>
      </c>
      <c r="Q281" s="13" t="str">
        <f t="shared" si="203"/>
        <v>tagIDs[204] = "Channel1.Device1.E_Send_Operator";</v>
      </c>
    </row>
    <row r="282" spans="2:17" ht="15.75">
      <c r="B282" t="s">
        <v>169</v>
      </c>
      <c r="C282" t="s">
        <v>1</v>
      </c>
      <c r="D282">
        <v>256</v>
      </c>
      <c r="E282">
        <v>0</v>
      </c>
      <c r="F282" t="b">
        <v>0</v>
      </c>
      <c r="G282" t="b">
        <v>1</v>
      </c>
      <c r="H282" t="b">
        <v>1</v>
      </c>
      <c r="I282" t="b">
        <v>1</v>
      </c>
      <c r="J282" t="b">
        <v>0</v>
      </c>
      <c r="K282" t="s">
        <v>170</v>
      </c>
      <c r="L282" t="str">
        <f t="shared" si="249"/>
        <v>DB11</v>
      </c>
      <c r="M282" t="s">
        <v>245</v>
      </c>
      <c r="N282" t="s">
        <v>77</v>
      </c>
      <c r="O282" s="40">
        <f>IF(E282="","-",COUNTIF($O$10:O281,"&lt;&gt;-")+1-1)</f>
        <v>205</v>
      </c>
      <c r="P282" s="4" t="str">
        <f>IF(E282="","",$M282&amp;B282&amp;","&amp;$L282&amp;"."&amp;VLOOKUP(C282,LookupTable!$A$10:$G$24,2,0)&amp;IF(AND(C282="Bool",MOD(10*D282,10)=0),D282&amp;".0",D282)&amp;IF(C282="String",".256","")&amp;","&amp;VLOOKUP(C282,LookupTable!$A$10:$G$24,3,0)&amp;",1,R/W,100,,,,,,,,,,,")</f>
        <v>E_G1_Fault_ID,DB11.DBW256,Word,1,R/W,100,,,,,,,,,,,</v>
      </c>
      <c r="Q282" s="13" t="str">
        <f t="shared" si="203"/>
        <v>tagIDs[205] = "Channel1.Device1.E_G1_Fault_ID";</v>
      </c>
    </row>
    <row r="283" spans="2:17" ht="15.75">
      <c r="B283" t="s">
        <v>171</v>
      </c>
      <c r="C283" t="s">
        <v>1</v>
      </c>
      <c r="D283">
        <v>258</v>
      </c>
      <c r="E283">
        <v>0</v>
      </c>
      <c r="F283" t="b">
        <v>0</v>
      </c>
      <c r="G283" t="b">
        <v>1</v>
      </c>
      <c r="H283" t="b">
        <v>1</v>
      </c>
      <c r="I283" t="b">
        <v>1</v>
      </c>
      <c r="J283" t="b">
        <v>0</v>
      </c>
      <c r="L283" t="str">
        <f t="shared" si="249"/>
        <v>DB11</v>
      </c>
      <c r="M283" t="s">
        <v>245</v>
      </c>
      <c r="N283" t="s">
        <v>77</v>
      </c>
      <c r="O283" s="40">
        <f>IF(E283="","-",COUNTIF($O$10:O282,"&lt;&gt;-")+1-1)</f>
        <v>206</v>
      </c>
      <c r="P283" s="4" t="str">
        <f>IF(E283="","",$M283&amp;B283&amp;","&amp;$L283&amp;"."&amp;VLOOKUP(C283,LookupTable!$A$10:$G$24,2,0)&amp;IF(AND(C283="Bool",MOD(10*D283,10)=0),D283&amp;".0",D283)&amp;IF(C283="String",".256","")&amp;","&amp;VLOOKUP(C283,LookupTable!$A$10:$G$24,3,0)&amp;",1,R/W,100,,,,,,,,,,,")</f>
        <v>E_G2_Fault_ID,DB11.DBW258,Word,1,R/W,100,,,,,,,,,,,</v>
      </c>
      <c r="Q283" s="13" t="str">
        <f t="shared" si="203"/>
        <v>tagIDs[206] = "Channel1.Device1.E_G2_Fault_ID";</v>
      </c>
    </row>
    <row r="284" spans="2:17" ht="15.75">
      <c r="B284" t="s">
        <v>172</v>
      </c>
      <c r="C284" t="s">
        <v>1</v>
      </c>
      <c r="D284">
        <v>260</v>
      </c>
      <c r="E284">
        <v>0</v>
      </c>
      <c r="F284" t="b">
        <v>0</v>
      </c>
      <c r="G284" t="b">
        <v>1</v>
      </c>
      <c r="H284" t="b">
        <v>1</v>
      </c>
      <c r="I284" t="b">
        <v>1</v>
      </c>
      <c r="J284" t="b">
        <v>0</v>
      </c>
      <c r="L284" t="str">
        <f t="shared" si="249"/>
        <v>DB11</v>
      </c>
      <c r="M284" t="s">
        <v>245</v>
      </c>
      <c r="N284" t="s">
        <v>77</v>
      </c>
      <c r="O284" s="40">
        <f>IF(E284="","-",COUNTIF($O$10:O283,"&lt;&gt;-")+1-1)</f>
        <v>207</v>
      </c>
      <c r="P284" s="4" t="str">
        <f>IF(E284="","",$M284&amp;B284&amp;","&amp;$L284&amp;"."&amp;VLOOKUP(C284,LookupTable!$A$10:$G$24,2,0)&amp;IF(AND(C284="Bool",MOD(10*D284,10)=0),D284&amp;".0",D284)&amp;IF(C284="String",".256","")&amp;","&amp;VLOOKUP(C284,LookupTable!$A$10:$G$24,3,0)&amp;",1,R/W,100,,,,,,,,,,,")</f>
        <v>E_G3_Fault_ID,DB11.DBW260,Word,1,R/W,100,,,,,,,,,,,</v>
      </c>
      <c r="Q284" s="13" t="str">
        <f t="shared" si="203"/>
        <v>tagIDs[207] = "Channel1.Device1.E_G3_Fault_ID";</v>
      </c>
    </row>
    <row r="285" spans="2:17" ht="15.75">
      <c r="B285" t="s">
        <v>173</v>
      </c>
      <c r="C285" t="s">
        <v>1</v>
      </c>
      <c r="D285">
        <v>262</v>
      </c>
      <c r="E285">
        <v>0</v>
      </c>
      <c r="F285" t="b">
        <v>0</v>
      </c>
      <c r="G285" t="b">
        <v>1</v>
      </c>
      <c r="H285" t="b">
        <v>1</v>
      </c>
      <c r="I285" t="b">
        <v>1</v>
      </c>
      <c r="J285" t="b">
        <v>0</v>
      </c>
      <c r="L285" t="str">
        <f t="shared" si="249"/>
        <v>DB11</v>
      </c>
      <c r="M285" t="s">
        <v>245</v>
      </c>
      <c r="N285" t="s">
        <v>77</v>
      </c>
      <c r="O285" s="40">
        <f>IF(E285="","-",COUNTIF($O$10:O284,"&lt;&gt;-")+1-1)</f>
        <v>208</v>
      </c>
      <c r="P285" s="4" t="str">
        <f>IF(E285="","",$M285&amp;B285&amp;","&amp;$L285&amp;"."&amp;VLOOKUP(C285,LookupTable!$A$10:$G$24,2,0)&amp;IF(AND(C285="Bool",MOD(10*D285,10)=0),D285&amp;".0",D285)&amp;IF(C285="String",".256","")&amp;","&amp;VLOOKUP(C285,LookupTable!$A$10:$G$24,3,0)&amp;",1,R/W,100,,,,,,,,,,,")</f>
        <v>E_G4_Fault_ID,DB11.DBW262,Word,1,R/W,100,,,,,,,,,,,</v>
      </c>
      <c r="Q285" s="13" t="str">
        <f t="shared" si="203"/>
        <v>tagIDs[208] = "Channel1.Device1.E_G4_Fault_ID";</v>
      </c>
    </row>
    <row r="286" spans="2:17" ht="15.75">
      <c r="B286" t="s">
        <v>174</v>
      </c>
      <c r="C286" t="s">
        <v>1</v>
      </c>
      <c r="D286">
        <v>264</v>
      </c>
      <c r="E286">
        <v>0</v>
      </c>
      <c r="F286" t="b">
        <v>0</v>
      </c>
      <c r="G286" t="b">
        <v>1</v>
      </c>
      <c r="H286" t="b">
        <v>1</v>
      </c>
      <c r="I286" t="b">
        <v>1</v>
      </c>
      <c r="J286" t="b">
        <v>0</v>
      </c>
      <c r="L286" t="str">
        <f t="shared" si="249"/>
        <v>DB11</v>
      </c>
      <c r="M286" t="s">
        <v>245</v>
      </c>
      <c r="N286" t="s">
        <v>77</v>
      </c>
      <c r="O286" s="40">
        <f>IF(E286="","-",COUNTIF($O$10:O285,"&lt;&gt;-")+1-1)</f>
        <v>209</v>
      </c>
      <c r="P286" s="4" t="str">
        <f>IF(E286="","",$M286&amp;B286&amp;","&amp;$L286&amp;"."&amp;VLOOKUP(C286,LookupTable!$A$10:$G$24,2,0)&amp;IF(AND(C286="Bool",MOD(10*D286,10)=0),D286&amp;".0",D286)&amp;IF(C286="String",".256","")&amp;","&amp;VLOOKUP(C286,LookupTable!$A$10:$G$24,3,0)&amp;",1,R/W,100,,,,,,,,,,,")</f>
        <v>E_G5_Fault_ID,DB11.DBW264,Word,1,R/W,100,,,,,,,,,,,</v>
      </c>
      <c r="Q286" s="13" t="str">
        <f t="shared" ref="Q286:Q349" si="262">IF(E286="","//"&amp;B286,"tagIDs["&amp;O286&amp;"] = "&amp;$Q$3&amp;$N286&amp;$M286&amp;B286&amp;$Q$3&amp;";")</f>
        <v>tagIDs[209] = "Channel1.Device1.E_G5_Fault_ID";</v>
      </c>
    </row>
    <row r="287" spans="2:17" ht="15.75">
      <c r="B287" t="s">
        <v>175</v>
      </c>
      <c r="C287" t="s">
        <v>1</v>
      </c>
      <c r="D287">
        <v>266</v>
      </c>
      <c r="E287">
        <v>0</v>
      </c>
      <c r="F287" t="b">
        <v>0</v>
      </c>
      <c r="G287" t="b">
        <v>1</v>
      </c>
      <c r="H287" t="b">
        <v>1</v>
      </c>
      <c r="I287" t="b">
        <v>1</v>
      </c>
      <c r="J287" t="b">
        <v>0</v>
      </c>
      <c r="L287" t="str">
        <f t="shared" si="249"/>
        <v>DB11</v>
      </c>
      <c r="M287" t="s">
        <v>245</v>
      </c>
      <c r="N287" t="s">
        <v>77</v>
      </c>
      <c r="O287" s="40">
        <f>IF(E287="","-",COUNTIF($O$10:O286,"&lt;&gt;-")+1-1)</f>
        <v>210</v>
      </c>
      <c r="P287" s="4" t="str">
        <f>IF(E287="","",$M287&amp;B287&amp;","&amp;$L287&amp;"."&amp;VLOOKUP(C287,LookupTable!$A$10:$G$24,2,0)&amp;IF(AND(C287="Bool",MOD(10*D287,10)=0),D287&amp;".0",D287)&amp;IF(C287="String",".256","")&amp;","&amp;VLOOKUP(C287,LookupTable!$A$10:$G$24,3,0)&amp;",1,R/W,100,,,,,,,,,,,")</f>
        <v>E_G6_Fault_ID,DB11.DBW266,Word,1,R/W,100,,,,,,,,,,,</v>
      </c>
      <c r="Q287" s="13" t="str">
        <f t="shared" si="262"/>
        <v>tagIDs[210] = "Channel1.Device1.E_G6_Fault_ID";</v>
      </c>
    </row>
    <row r="288" spans="2:17" ht="15.75">
      <c r="B288" t="s">
        <v>176</v>
      </c>
      <c r="C288" t="s">
        <v>1</v>
      </c>
      <c r="D288">
        <v>268</v>
      </c>
      <c r="E288">
        <v>0</v>
      </c>
      <c r="F288" t="b">
        <v>0</v>
      </c>
      <c r="G288" t="b">
        <v>1</v>
      </c>
      <c r="H288" t="b">
        <v>1</v>
      </c>
      <c r="I288" t="b">
        <v>1</v>
      </c>
      <c r="J288" t="b">
        <v>0</v>
      </c>
      <c r="L288" t="str">
        <f t="shared" si="249"/>
        <v>DB11</v>
      </c>
      <c r="M288" t="s">
        <v>245</v>
      </c>
      <c r="N288" t="s">
        <v>77</v>
      </c>
      <c r="O288" s="40">
        <f>IF(E288="","-",COUNTIF($O$10:O287,"&lt;&gt;-")+1-1)</f>
        <v>211</v>
      </c>
      <c r="P288" s="4" t="str">
        <f>IF(E288="","",$M288&amp;B288&amp;","&amp;$L288&amp;"."&amp;VLOOKUP(C288,LookupTable!$A$10:$G$24,2,0)&amp;IF(AND(C288="Bool",MOD(10*D288,10)=0),D288&amp;".0",D288)&amp;IF(C288="String",".256","")&amp;","&amp;VLOOKUP(C288,LookupTable!$A$10:$G$24,3,0)&amp;",1,R/W,100,,,,,,,,,,,")</f>
        <v>E_G7_Fault_ID,DB11.DBW268,Word,1,R/W,100,,,,,,,,,,,</v>
      </c>
      <c r="Q288" s="13" t="str">
        <f t="shared" si="262"/>
        <v>tagIDs[211] = "Channel1.Device1.E_G7_Fault_ID";</v>
      </c>
    </row>
    <row r="289" spans="2:17" ht="15.75">
      <c r="B289" t="s">
        <v>177</v>
      </c>
      <c r="C289" t="s">
        <v>1</v>
      </c>
      <c r="D289">
        <v>270</v>
      </c>
      <c r="E289">
        <v>0</v>
      </c>
      <c r="F289" t="b">
        <v>0</v>
      </c>
      <c r="G289" t="b">
        <v>1</v>
      </c>
      <c r="H289" t="b">
        <v>1</v>
      </c>
      <c r="I289" t="b">
        <v>1</v>
      </c>
      <c r="J289" t="b">
        <v>0</v>
      </c>
      <c r="L289" t="str">
        <f t="shared" si="249"/>
        <v>DB11</v>
      </c>
      <c r="M289" t="s">
        <v>245</v>
      </c>
      <c r="N289" t="s">
        <v>77</v>
      </c>
      <c r="O289" s="40">
        <f>IF(E289="","-",COUNTIF($O$10:O288,"&lt;&gt;-")+1-1)</f>
        <v>212</v>
      </c>
      <c r="P289" s="4" t="str">
        <f>IF(E289="","",$M289&amp;B289&amp;","&amp;$L289&amp;"."&amp;VLOOKUP(C289,LookupTable!$A$10:$G$24,2,0)&amp;IF(AND(C289="Bool",MOD(10*D289,10)=0),D289&amp;".0",D289)&amp;IF(C289="String",".256","")&amp;","&amp;VLOOKUP(C289,LookupTable!$A$10:$G$24,3,0)&amp;",1,R/W,100,,,,,,,,,,,")</f>
        <v>E_G8_Fault_ID,DB11.DBW270,Word,1,R/W,100,,,,,,,,,,,</v>
      </c>
      <c r="Q289" s="13" t="str">
        <f t="shared" si="262"/>
        <v>tagIDs[212] = "Channel1.Device1.E_G8_Fault_ID";</v>
      </c>
    </row>
    <row r="290" spans="2:17" ht="15.75">
      <c r="B290" t="s">
        <v>178</v>
      </c>
      <c r="C290" t="s">
        <v>1</v>
      </c>
      <c r="D290">
        <v>272</v>
      </c>
      <c r="E290">
        <v>0</v>
      </c>
      <c r="F290" t="b">
        <v>0</v>
      </c>
      <c r="G290" t="b">
        <v>1</v>
      </c>
      <c r="H290" t="b">
        <v>1</v>
      </c>
      <c r="I290" t="b">
        <v>1</v>
      </c>
      <c r="J290" t="b">
        <v>0</v>
      </c>
      <c r="L290" t="str">
        <f t="shared" si="249"/>
        <v>DB11</v>
      </c>
      <c r="M290" t="s">
        <v>245</v>
      </c>
      <c r="N290" t="s">
        <v>77</v>
      </c>
      <c r="O290" s="40">
        <f>IF(E290="","-",COUNTIF($O$10:O289,"&lt;&gt;-")+1-1)</f>
        <v>213</v>
      </c>
      <c r="P290" s="4" t="str">
        <f>IF(E290="","",$M290&amp;B290&amp;","&amp;$L290&amp;"."&amp;VLOOKUP(C290,LookupTable!$A$10:$G$24,2,0)&amp;IF(AND(C290="Bool",MOD(10*D290,10)=0),D290&amp;".0",D290)&amp;IF(C290="String",".256","")&amp;","&amp;VLOOKUP(C290,LookupTable!$A$10:$G$24,3,0)&amp;",1,R/W,100,,,,,,,,,,,")</f>
        <v>E_G9_Fault_ID,DB11.DBW272,Word,1,R/W,100,,,,,,,,,,,</v>
      </c>
      <c r="Q290" s="13" t="str">
        <f t="shared" si="262"/>
        <v>tagIDs[213] = "Channel1.Device1.E_G9_Fault_ID";</v>
      </c>
    </row>
    <row r="291" spans="2:17" ht="15.75">
      <c r="B291" t="s">
        <v>179</v>
      </c>
      <c r="C291" t="s">
        <v>1</v>
      </c>
      <c r="D291">
        <v>274</v>
      </c>
      <c r="E291">
        <v>0</v>
      </c>
      <c r="F291" t="b">
        <v>0</v>
      </c>
      <c r="G291" t="b">
        <v>1</v>
      </c>
      <c r="H291" t="b">
        <v>1</v>
      </c>
      <c r="I291" t="b">
        <v>1</v>
      </c>
      <c r="J291" t="b">
        <v>0</v>
      </c>
      <c r="L291" t="str">
        <f t="shared" si="249"/>
        <v>DB11</v>
      </c>
      <c r="M291" t="s">
        <v>245</v>
      </c>
      <c r="N291" t="s">
        <v>77</v>
      </c>
      <c r="O291" s="40">
        <f>IF(E291="","-",COUNTIF($O$10:O290,"&lt;&gt;-")+1-1)</f>
        <v>214</v>
      </c>
      <c r="P291" s="4" t="str">
        <f>IF(E291="","",$M291&amp;B291&amp;","&amp;$L291&amp;"."&amp;VLOOKUP(C291,LookupTable!$A$10:$G$24,2,0)&amp;IF(AND(C291="Bool",MOD(10*D291,10)=0),D291&amp;".0",D291)&amp;IF(C291="String",".256","")&amp;","&amp;VLOOKUP(C291,LookupTable!$A$10:$G$24,3,0)&amp;",1,R/W,100,,,,,,,,,,,")</f>
        <v>E_G10_Fault_ID,DB11.DBW274,Word,1,R/W,100,,,,,,,,,,,</v>
      </c>
      <c r="Q291" s="13" t="str">
        <f t="shared" si="262"/>
        <v>tagIDs[214] = "Channel1.Device1.E_G10_Fault_ID";</v>
      </c>
    </row>
    <row r="292" spans="2:17" ht="15.75">
      <c r="B292" t="s">
        <v>180</v>
      </c>
      <c r="C292" t="s">
        <v>1</v>
      </c>
      <c r="D292">
        <v>276</v>
      </c>
      <c r="E292">
        <v>0</v>
      </c>
      <c r="F292" t="b">
        <v>0</v>
      </c>
      <c r="G292" t="b">
        <v>1</v>
      </c>
      <c r="H292" t="b">
        <v>1</v>
      </c>
      <c r="I292" t="b">
        <v>1</v>
      </c>
      <c r="J292" t="b">
        <v>0</v>
      </c>
      <c r="L292" t="str">
        <f t="shared" si="249"/>
        <v>DB11</v>
      </c>
      <c r="M292" t="s">
        <v>245</v>
      </c>
      <c r="N292" t="s">
        <v>77</v>
      </c>
      <c r="O292" s="40">
        <f>IF(E292="","-",COUNTIF($O$10:O291,"&lt;&gt;-")+1-1)</f>
        <v>215</v>
      </c>
      <c r="P292" s="4" t="str">
        <f>IF(E292="","",$M292&amp;B292&amp;","&amp;$L292&amp;"."&amp;VLOOKUP(C292,LookupTable!$A$10:$G$24,2,0)&amp;IF(AND(C292="Bool",MOD(10*D292,10)=0),D292&amp;".0",D292)&amp;IF(C292="String",".256","")&amp;","&amp;VLOOKUP(C292,LookupTable!$A$10:$G$24,3,0)&amp;",1,R/W,100,,,,,,,,,,,")</f>
        <v>E_G11_Fault_ID,DB11.DBW276,Word,1,R/W,100,,,,,,,,,,,</v>
      </c>
      <c r="Q292" s="13" t="str">
        <f t="shared" si="262"/>
        <v>tagIDs[215] = "Channel1.Device1.E_G11_Fault_ID";</v>
      </c>
    </row>
    <row r="293" spans="2:17" ht="15.75">
      <c r="B293" t="s">
        <v>181</v>
      </c>
      <c r="C293" t="s">
        <v>1</v>
      </c>
      <c r="D293">
        <v>278</v>
      </c>
      <c r="E293">
        <v>0</v>
      </c>
      <c r="F293" t="b">
        <v>0</v>
      </c>
      <c r="G293" t="b">
        <v>1</v>
      </c>
      <c r="H293" t="b">
        <v>1</v>
      </c>
      <c r="I293" t="b">
        <v>1</v>
      </c>
      <c r="J293" t="b">
        <v>0</v>
      </c>
      <c r="L293" t="str">
        <f t="shared" si="249"/>
        <v>DB11</v>
      </c>
      <c r="M293" t="s">
        <v>245</v>
      </c>
      <c r="N293" t="s">
        <v>77</v>
      </c>
      <c r="O293" s="40">
        <f>IF(E293="","-",COUNTIF($O$10:O292,"&lt;&gt;-")+1-1)</f>
        <v>216</v>
      </c>
      <c r="P293" s="4" t="str">
        <f>IF(E293="","",$M293&amp;B293&amp;","&amp;$L293&amp;"."&amp;VLOOKUP(C293,LookupTable!$A$10:$G$24,2,0)&amp;IF(AND(C293="Bool",MOD(10*D293,10)=0),D293&amp;".0",D293)&amp;IF(C293="String",".256","")&amp;","&amp;VLOOKUP(C293,LookupTable!$A$10:$G$24,3,0)&amp;",1,R/W,100,,,,,,,,,,,")</f>
        <v>E_G12_Fault_ID,DB11.DBW278,Word,1,R/W,100,,,,,,,,,,,</v>
      </c>
      <c r="Q293" s="13" t="str">
        <f t="shared" si="262"/>
        <v>tagIDs[216] = "Channel1.Device1.E_G12_Fault_ID";</v>
      </c>
    </row>
    <row r="294" spans="2:17" ht="15.75">
      <c r="B294" t="s">
        <v>182</v>
      </c>
      <c r="C294" t="s">
        <v>1</v>
      </c>
      <c r="D294">
        <v>280</v>
      </c>
      <c r="E294">
        <v>0</v>
      </c>
      <c r="F294" t="b">
        <v>0</v>
      </c>
      <c r="G294" t="b">
        <v>1</v>
      </c>
      <c r="H294" t="b">
        <v>1</v>
      </c>
      <c r="I294" t="b">
        <v>1</v>
      </c>
      <c r="J294" t="b">
        <v>0</v>
      </c>
      <c r="L294" t="str">
        <f t="shared" si="249"/>
        <v>DB11</v>
      </c>
      <c r="M294" t="s">
        <v>245</v>
      </c>
      <c r="N294" t="s">
        <v>77</v>
      </c>
      <c r="O294" s="40">
        <f>IF(E294="","-",COUNTIF($O$10:O293,"&lt;&gt;-")+1-1)</f>
        <v>217</v>
      </c>
      <c r="P294" s="4" t="str">
        <f>IF(E294="","",$M294&amp;B294&amp;","&amp;$L294&amp;"."&amp;VLOOKUP(C294,LookupTable!$A$10:$G$24,2,0)&amp;IF(AND(C294="Bool",MOD(10*D294,10)=0),D294&amp;".0",D294)&amp;IF(C294="String",".256","")&amp;","&amp;VLOOKUP(C294,LookupTable!$A$10:$G$24,3,0)&amp;",1,R/W,100,,,,,,,,,,,")</f>
        <v>E_G13_Fault_ID,DB11.DBW280,Word,1,R/W,100,,,,,,,,,,,</v>
      </c>
      <c r="Q294" s="13" t="str">
        <f t="shared" si="262"/>
        <v>tagIDs[217] = "Channel1.Device1.E_G13_Fault_ID";</v>
      </c>
    </row>
    <row r="295" spans="2:17" ht="15.75">
      <c r="B295" t="s">
        <v>183</v>
      </c>
      <c r="C295" t="s">
        <v>1</v>
      </c>
      <c r="D295">
        <v>282</v>
      </c>
      <c r="E295">
        <v>0</v>
      </c>
      <c r="F295" t="b">
        <v>0</v>
      </c>
      <c r="G295" t="b">
        <v>1</v>
      </c>
      <c r="H295" t="b">
        <v>1</v>
      </c>
      <c r="I295" t="b">
        <v>1</v>
      </c>
      <c r="J295" t="b">
        <v>0</v>
      </c>
      <c r="L295" t="str">
        <f t="shared" si="249"/>
        <v>DB11</v>
      </c>
      <c r="M295" t="s">
        <v>245</v>
      </c>
      <c r="N295" t="s">
        <v>77</v>
      </c>
      <c r="O295" s="40">
        <f>IF(E295="","-",COUNTIF($O$10:O294,"&lt;&gt;-")+1-1)</f>
        <v>218</v>
      </c>
      <c r="P295" s="4" t="str">
        <f>IF(E295="","",$M295&amp;B295&amp;","&amp;$L295&amp;"."&amp;VLOOKUP(C295,LookupTable!$A$10:$G$24,2,0)&amp;IF(AND(C295="Bool",MOD(10*D295,10)=0),D295&amp;".0",D295)&amp;IF(C295="String",".256","")&amp;","&amp;VLOOKUP(C295,LookupTable!$A$10:$G$24,3,0)&amp;",1,R/W,100,,,,,,,,,,,")</f>
        <v>E_G14_Fault_ID,DB11.DBW282,Word,1,R/W,100,,,,,,,,,,,</v>
      </c>
      <c r="Q295" s="13" t="str">
        <f t="shared" si="262"/>
        <v>tagIDs[218] = "Channel1.Device1.E_G14_Fault_ID";</v>
      </c>
    </row>
    <row r="296" spans="2:17" ht="15.75">
      <c r="B296" t="s">
        <v>184</v>
      </c>
      <c r="C296" t="s">
        <v>1</v>
      </c>
      <c r="D296">
        <v>284</v>
      </c>
      <c r="E296">
        <v>0</v>
      </c>
      <c r="F296" t="b">
        <v>0</v>
      </c>
      <c r="G296" t="b">
        <v>1</v>
      </c>
      <c r="H296" t="b">
        <v>1</v>
      </c>
      <c r="I296" t="b">
        <v>1</v>
      </c>
      <c r="J296" t="b">
        <v>0</v>
      </c>
      <c r="L296" t="str">
        <f t="shared" si="249"/>
        <v>DB11</v>
      </c>
      <c r="M296" t="s">
        <v>245</v>
      </c>
      <c r="N296" t="s">
        <v>77</v>
      </c>
      <c r="O296" s="40">
        <f>IF(E296="","-",COUNTIF($O$10:O295,"&lt;&gt;-")+1-1)</f>
        <v>219</v>
      </c>
      <c r="P296" s="4" t="str">
        <f>IF(E296="","",$M296&amp;B296&amp;","&amp;$L296&amp;"."&amp;VLOOKUP(C296,LookupTable!$A$10:$G$24,2,0)&amp;IF(AND(C296="Bool",MOD(10*D296,10)=0),D296&amp;".0",D296)&amp;IF(C296="String",".256","")&amp;","&amp;VLOOKUP(C296,LookupTable!$A$10:$G$24,3,0)&amp;",1,R/W,100,,,,,,,,,,,")</f>
        <v>E_G15_Fault_ID,DB11.DBW284,Word,1,R/W,100,,,,,,,,,,,</v>
      </c>
      <c r="Q296" s="13" t="str">
        <f t="shared" si="262"/>
        <v>tagIDs[219] = "Channel1.Device1.E_G15_Fault_ID";</v>
      </c>
    </row>
    <row r="297" spans="2:17" ht="15.75">
      <c r="B297" t="s">
        <v>185</v>
      </c>
      <c r="C297" t="s">
        <v>1</v>
      </c>
      <c r="D297">
        <v>286</v>
      </c>
      <c r="E297">
        <v>0</v>
      </c>
      <c r="F297" t="b">
        <v>0</v>
      </c>
      <c r="G297" t="b">
        <v>1</v>
      </c>
      <c r="H297" t="b">
        <v>1</v>
      </c>
      <c r="I297" t="b">
        <v>1</v>
      </c>
      <c r="J297" t="b">
        <v>0</v>
      </c>
      <c r="L297" t="str">
        <f t="shared" si="249"/>
        <v>DB11</v>
      </c>
      <c r="M297" t="s">
        <v>245</v>
      </c>
      <c r="N297" t="s">
        <v>77</v>
      </c>
      <c r="O297" s="40">
        <f>IF(E297="","-",COUNTIF($O$10:O296,"&lt;&gt;-")+1-1)</f>
        <v>220</v>
      </c>
      <c r="P297" s="4" t="str">
        <f>IF(E297="","",$M297&amp;B297&amp;","&amp;$L297&amp;"."&amp;VLOOKUP(C297,LookupTable!$A$10:$G$24,2,0)&amp;IF(AND(C297="Bool",MOD(10*D297,10)=0),D297&amp;".0",D297)&amp;IF(C297="String",".256","")&amp;","&amp;VLOOKUP(C297,LookupTable!$A$10:$G$24,3,0)&amp;",1,R/W,100,,,,,,,,,,,")</f>
        <v>E_G16_Fault_ID,DB11.DBW286,Word,1,R/W,100,,,,,,,,,,,</v>
      </c>
      <c r="Q297" s="13" t="str">
        <f t="shared" si="262"/>
        <v>tagIDs[220] = "Channel1.Device1.E_G16_Fault_ID";</v>
      </c>
    </row>
    <row r="298" spans="2:17" ht="15.75">
      <c r="B298" t="s">
        <v>186</v>
      </c>
      <c r="C298" t="s">
        <v>1</v>
      </c>
      <c r="D298">
        <v>288</v>
      </c>
      <c r="E298">
        <v>0</v>
      </c>
      <c r="F298" t="b">
        <v>0</v>
      </c>
      <c r="G298" t="b">
        <v>1</v>
      </c>
      <c r="H298" t="b">
        <v>1</v>
      </c>
      <c r="I298" t="b">
        <v>1</v>
      </c>
      <c r="J298" t="b">
        <v>0</v>
      </c>
      <c r="L298" t="str">
        <f t="shared" si="249"/>
        <v>DB11</v>
      </c>
      <c r="M298" t="s">
        <v>245</v>
      </c>
      <c r="N298" t="s">
        <v>77</v>
      </c>
      <c r="O298" s="40">
        <f>IF(E298="","-",COUNTIF($O$10:O297,"&lt;&gt;-")+1-1)</f>
        <v>221</v>
      </c>
      <c r="P298" s="4" t="str">
        <f>IF(E298="","",$M298&amp;B298&amp;","&amp;$L298&amp;"."&amp;VLOOKUP(C298,LookupTable!$A$10:$G$24,2,0)&amp;IF(AND(C298="Bool",MOD(10*D298,10)=0),D298&amp;".0",D298)&amp;IF(C298="String",".256","")&amp;","&amp;VLOOKUP(C298,LookupTable!$A$10:$G$24,3,0)&amp;",1,R/W,100,,,,,,,,,,,")</f>
        <v>E_G17_Fault_ID,DB11.DBW288,Word,1,R/W,100,,,,,,,,,,,</v>
      </c>
      <c r="Q298" s="13" t="str">
        <f t="shared" si="262"/>
        <v>tagIDs[221] = "Channel1.Device1.E_G17_Fault_ID";</v>
      </c>
    </row>
    <row r="299" spans="2:17" ht="15.75">
      <c r="B299" t="s">
        <v>187</v>
      </c>
      <c r="C299" t="s">
        <v>1</v>
      </c>
      <c r="D299">
        <v>290</v>
      </c>
      <c r="E299">
        <v>0</v>
      </c>
      <c r="F299" t="b">
        <v>0</v>
      </c>
      <c r="G299" t="b">
        <v>1</v>
      </c>
      <c r="H299" t="b">
        <v>1</v>
      </c>
      <c r="I299" t="b">
        <v>1</v>
      </c>
      <c r="J299" t="b">
        <v>0</v>
      </c>
      <c r="L299" t="str">
        <f t="shared" si="249"/>
        <v>DB11</v>
      </c>
      <c r="M299" t="s">
        <v>245</v>
      </c>
      <c r="N299" t="s">
        <v>77</v>
      </c>
      <c r="O299" s="40">
        <f>IF(E299="","-",COUNTIF($O$10:O298,"&lt;&gt;-")+1-1)</f>
        <v>222</v>
      </c>
      <c r="P299" s="4" t="str">
        <f>IF(E299="","",$M299&amp;B299&amp;","&amp;$L299&amp;"."&amp;VLOOKUP(C299,LookupTable!$A$10:$G$24,2,0)&amp;IF(AND(C299="Bool",MOD(10*D299,10)=0),D299&amp;".0",D299)&amp;IF(C299="String",".256","")&amp;","&amp;VLOOKUP(C299,LookupTable!$A$10:$G$24,3,0)&amp;",1,R/W,100,,,,,,,,,,,")</f>
        <v>E_G18_Fault_ID,DB11.DBW290,Word,1,R/W,100,,,,,,,,,,,</v>
      </c>
      <c r="Q299" s="13" t="str">
        <f t="shared" si="262"/>
        <v>tagIDs[222] = "Channel1.Device1.E_G18_Fault_ID";</v>
      </c>
    </row>
    <row r="300" spans="2:17" ht="15.75">
      <c r="B300" t="s">
        <v>188</v>
      </c>
      <c r="C300" t="s">
        <v>1</v>
      </c>
      <c r="D300">
        <v>292</v>
      </c>
      <c r="E300">
        <v>0</v>
      </c>
      <c r="F300" t="b">
        <v>0</v>
      </c>
      <c r="G300" t="b">
        <v>1</v>
      </c>
      <c r="H300" t="b">
        <v>1</v>
      </c>
      <c r="I300" t="b">
        <v>1</v>
      </c>
      <c r="J300" t="b">
        <v>0</v>
      </c>
      <c r="L300" t="str">
        <f t="shared" si="249"/>
        <v>DB11</v>
      </c>
      <c r="M300" t="s">
        <v>245</v>
      </c>
      <c r="N300" t="s">
        <v>77</v>
      </c>
      <c r="O300" s="40">
        <f>IF(E300="","-",COUNTIF($O$10:O299,"&lt;&gt;-")+1-1)</f>
        <v>223</v>
      </c>
      <c r="P300" s="4" t="str">
        <f>IF(E300="","",$M300&amp;B300&amp;","&amp;$L300&amp;"."&amp;VLOOKUP(C300,LookupTable!$A$10:$G$24,2,0)&amp;IF(AND(C300="Bool",MOD(10*D300,10)=0),D300&amp;".0",D300)&amp;IF(C300="String",".256","")&amp;","&amp;VLOOKUP(C300,LookupTable!$A$10:$G$24,3,0)&amp;",1,R/W,100,,,,,,,,,,,")</f>
        <v>E_G19_Fault_ID,DB11.DBW292,Word,1,R/W,100,,,,,,,,,,,</v>
      </c>
      <c r="Q300" s="13" t="str">
        <f t="shared" si="262"/>
        <v>tagIDs[223] = "Channel1.Device1.E_G19_Fault_ID";</v>
      </c>
    </row>
    <row r="301" spans="2:17" ht="15.75">
      <c r="B301" t="s">
        <v>189</v>
      </c>
      <c r="C301" t="s">
        <v>1</v>
      </c>
      <c r="D301">
        <v>294</v>
      </c>
      <c r="E301">
        <v>0</v>
      </c>
      <c r="F301" t="b">
        <v>0</v>
      </c>
      <c r="G301" t="b">
        <v>1</v>
      </c>
      <c r="H301" t="b">
        <v>1</v>
      </c>
      <c r="I301" t="b">
        <v>1</v>
      </c>
      <c r="J301" t="b">
        <v>0</v>
      </c>
      <c r="L301" t="str">
        <f t="shared" si="249"/>
        <v>DB11</v>
      </c>
      <c r="M301" t="s">
        <v>245</v>
      </c>
      <c r="N301" t="s">
        <v>77</v>
      </c>
      <c r="O301" s="40">
        <f>IF(E301="","-",COUNTIF($O$10:O300,"&lt;&gt;-")+1-1)</f>
        <v>224</v>
      </c>
      <c r="P301" s="4" t="str">
        <f>IF(E301="","",$M301&amp;B301&amp;","&amp;$L301&amp;"."&amp;VLOOKUP(C301,LookupTable!$A$10:$G$24,2,0)&amp;IF(AND(C301="Bool",MOD(10*D301,10)=0),D301&amp;".0",D301)&amp;IF(C301="String",".256","")&amp;","&amp;VLOOKUP(C301,LookupTable!$A$10:$G$24,3,0)&amp;",1,R/W,100,,,,,,,,,,,")</f>
        <v>E_G20_Fault_ID,DB11.DBW294,Word,1,R/W,100,,,,,,,,,,,</v>
      </c>
      <c r="Q301" s="13" t="str">
        <f t="shared" si="262"/>
        <v>tagIDs[224] = "Channel1.Device1.E_G20_Fault_ID";</v>
      </c>
    </row>
    <row r="302" spans="2:17" ht="15.75">
      <c r="B302" t="s">
        <v>190</v>
      </c>
      <c r="C302" t="s">
        <v>1</v>
      </c>
      <c r="D302">
        <v>296</v>
      </c>
      <c r="E302">
        <v>0</v>
      </c>
      <c r="F302" t="b">
        <v>0</v>
      </c>
      <c r="G302" t="b">
        <v>1</v>
      </c>
      <c r="H302" t="b">
        <v>1</v>
      </c>
      <c r="I302" t="b">
        <v>1</v>
      </c>
      <c r="J302" t="b">
        <v>0</v>
      </c>
      <c r="L302" t="str">
        <f t="shared" si="249"/>
        <v>DB11</v>
      </c>
      <c r="M302" t="s">
        <v>245</v>
      </c>
      <c r="N302" t="s">
        <v>77</v>
      </c>
      <c r="O302" s="40">
        <f>IF(E302="","-",COUNTIF($O$10:O301,"&lt;&gt;-")+1-1)</f>
        <v>225</v>
      </c>
      <c r="P302" s="4" t="str">
        <f>IF(E302="","",$M302&amp;B302&amp;","&amp;$L302&amp;"."&amp;VLOOKUP(C302,LookupTable!$A$10:$G$24,2,0)&amp;IF(AND(C302="Bool",MOD(10*D302,10)=0),D302&amp;".0",D302)&amp;IF(C302="String",".256","")&amp;","&amp;VLOOKUP(C302,LookupTable!$A$10:$G$24,3,0)&amp;",1,R/W,100,,,,,,,,,,,")</f>
        <v>E_G21_Fault_ID,DB11.DBW296,Word,1,R/W,100,,,,,,,,,,,</v>
      </c>
      <c r="Q302" s="13" t="str">
        <f t="shared" si="262"/>
        <v>tagIDs[225] = "Channel1.Device1.E_G21_Fault_ID";</v>
      </c>
    </row>
    <row r="303" spans="2:17" ht="15.75">
      <c r="B303" t="s">
        <v>191</v>
      </c>
      <c r="C303" t="s">
        <v>1</v>
      </c>
      <c r="D303">
        <v>298</v>
      </c>
      <c r="E303">
        <v>0</v>
      </c>
      <c r="F303" t="b">
        <v>0</v>
      </c>
      <c r="G303" t="b">
        <v>1</v>
      </c>
      <c r="H303" t="b">
        <v>1</v>
      </c>
      <c r="I303" t="b">
        <v>1</v>
      </c>
      <c r="J303" t="b">
        <v>0</v>
      </c>
      <c r="L303" t="str">
        <f t="shared" si="249"/>
        <v>DB11</v>
      </c>
      <c r="M303" t="s">
        <v>245</v>
      </c>
      <c r="N303" t="s">
        <v>77</v>
      </c>
      <c r="O303" s="40">
        <f>IF(E303="","-",COUNTIF($O$10:O302,"&lt;&gt;-")+1-1)</f>
        <v>226</v>
      </c>
      <c r="P303" s="4" t="str">
        <f>IF(E303="","",$M303&amp;B303&amp;","&amp;$L303&amp;"."&amp;VLOOKUP(C303,LookupTable!$A$10:$G$24,2,0)&amp;IF(AND(C303="Bool",MOD(10*D303,10)=0),D303&amp;".0",D303)&amp;IF(C303="String",".256","")&amp;","&amp;VLOOKUP(C303,LookupTable!$A$10:$G$24,3,0)&amp;",1,R/W,100,,,,,,,,,,,")</f>
        <v>E_G22_Fault_ID,DB11.DBW298,Word,1,R/W,100,,,,,,,,,,,</v>
      </c>
      <c r="Q303" s="13" t="str">
        <f t="shared" si="262"/>
        <v>tagIDs[226] = "Channel1.Device1.E_G22_Fault_ID";</v>
      </c>
    </row>
    <row r="304" spans="2:17" ht="15.75">
      <c r="B304" t="s">
        <v>192</v>
      </c>
      <c r="C304" t="s">
        <v>1</v>
      </c>
      <c r="D304">
        <v>300</v>
      </c>
      <c r="E304">
        <v>0</v>
      </c>
      <c r="F304" t="b">
        <v>0</v>
      </c>
      <c r="G304" t="b">
        <v>1</v>
      </c>
      <c r="H304" t="b">
        <v>1</v>
      </c>
      <c r="I304" t="b">
        <v>1</v>
      </c>
      <c r="J304" t="b">
        <v>0</v>
      </c>
      <c r="L304" t="str">
        <f t="shared" si="249"/>
        <v>DB11</v>
      </c>
      <c r="M304" t="s">
        <v>245</v>
      </c>
      <c r="N304" t="s">
        <v>77</v>
      </c>
      <c r="O304" s="40">
        <f>IF(E304="","-",COUNTIF($O$10:O303,"&lt;&gt;-")+1-1)</f>
        <v>227</v>
      </c>
      <c r="P304" s="4" t="str">
        <f>IF(E304="","",$M304&amp;B304&amp;","&amp;$L304&amp;"."&amp;VLOOKUP(C304,LookupTable!$A$10:$G$24,2,0)&amp;IF(AND(C304="Bool",MOD(10*D304,10)=0),D304&amp;".0",D304)&amp;IF(C304="String",".256","")&amp;","&amp;VLOOKUP(C304,LookupTable!$A$10:$G$24,3,0)&amp;",1,R/W,100,,,,,,,,,,,")</f>
        <v>E_G23_Fault_ID,DB11.DBW300,Word,1,R/W,100,,,,,,,,,,,</v>
      </c>
      <c r="Q304" s="13" t="str">
        <f t="shared" si="262"/>
        <v>tagIDs[227] = "Channel1.Device1.E_G23_Fault_ID";</v>
      </c>
    </row>
    <row r="305" spans="2:17" ht="15.75">
      <c r="B305" t="s">
        <v>193</v>
      </c>
      <c r="C305" t="s">
        <v>1</v>
      </c>
      <c r="D305">
        <v>302</v>
      </c>
      <c r="E305">
        <v>0</v>
      </c>
      <c r="F305" t="b">
        <v>0</v>
      </c>
      <c r="G305" t="b">
        <v>1</v>
      </c>
      <c r="H305" t="b">
        <v>1</v>
      </c>
      <c r="I305" t="b">
        <v>1</v>
      </c>
      <c r="J305" t="b">
        <v>0</v>
      </c>
      <c r="L305" t="str">
        <f t="shared" si="249"/>
        <v>DB11</v>
      </c>
      <c r="M305" t="s">
        <v>245</v>
      </c>
      <c r="N305" t="s">
        <v>77</v>
      </c>
      <c r="O305" s="40">
        <f>IF(E305="","-",COUNTIF($O$10:O304,"&lt;&gt;-")+1-1)</f>
        <v>228</v>
      </c>
      <c r="P305" s="4" t="str">
        <f>IF(E305="","",$M305&amp;B305&amp;","&amp;$L305&amp;"."&amp;VLOOKUP(C305,LookupTable!$A$10:$G$24,2,0)&amp;IF(AND(C305="Bool",MOD(10*D305,10)=0),D305&amp;".0",D305)&amp;IF(C305="String",".256","")&amp;","&amp;VLOOKUP(C305,LookupTable!$A$10:$G$24,3,0)&amp;",1,R/W,100,,,,,,,,,,,")</f>
        <v>E_G24_Fault_ID,DB11.DBW302,Word,1,R/W,100,,,,,,,,,,,</v>
      </c>
      <c r="Q305" s="13" t="str">
        <f t="shared" si="262"/>
        <v>tagIDs[228] = "Channel1.Device1.E_G24_Fault_ID";</v>
      </c>
    </row>
    <row r="306" spans="2:17" ht="15.75">
      <c r="B306" t="s">
        <v>194</v>
      </c>
      <c r="C306" t="s">
        <v>1</v>
      </c>
      <c r="D306">
        <v>304</v>
      </c>
      <c r="E306">
        <v>0</v>
      </c>
      <c r="F306" t="b">
        <v>0</v>
      </c>
      <c r="G306" t="b">
        <v>1</v>
      </c>
      <c r="H306" t="b">
        <v>1</v>
      </c>
      <c r="I306" t="b">
        <v>1</v>
      </c>
      <c r="J306" t="b">
        <v>0</v>
      </c>
      <c r="L306" t="str">
        <f t="shared" si="249"/>
        <v>DB11</v>
      </c>
      <c r="M306" t="s">
        <v>245</v>
      </c>
      <c r="N306" t="s">
        <v>77</v>
      </c>
      <c r="O306" s="40">
        <f>IF(E306="","-",COUNTIF($O$10:O305,"&lt;&gt;-")+1-1)</f>
        <v>229</v>
      </c>
      <c r="P306" s="4" t="str">
        <f>IF(E306="","",$M306&amp;B306&amp;","&amp;$L306&amp;"."&amp;VLOOKUP(C306,LookupTable!$A$10:$G$24,2,0)&amp;IF(AND(C306="Bool",MOD(10*D306,10)=0),D306&amp;".0",D306)&amp;IF(C306="String",".256","")&amp;","&amp;VLOOKUP(C306,LookupTable!$A$10:$G$24,3,0)&amp;",1,R/W,100,,,,,,,,,,,")</f>
        <v>E_G25_Fault_ID,DB11.DBW304,Word,1,R/W,100,,,,,,,,,,,</v>
      </c>
      <c r="Q306" s="13" t="str">
        <f t="shared" si="262"/>
        <v>tagIDs[229] = "Channel1.Device1.E_G25_Fault_ID";</v>
      </c>
    </row>
    <row r="307" spans="2:17" ht="15.75">
      <c r="B307" t="s">
        <v>195</v>
      </c>
      <c r="C307" t="s">
        <v>1</v>
      </c>
      <c r="D307">
        <v>306</v>
      </c>
      <c r="E307">
        <v>0</v>
      </c>
      <c r="F307" t="b">
        <v>0</v>
      </c>
      <c r="G307" t="b">
        <v>1</v>
      </c>
      <c r="H307" t="b">
        <v>1</v>
      </c>
      <c r="I307" t="b">
        <v>1</v>
      </c>
      <c r="J307" t="b">
        <v>0</v>
      </c>
      <c r="L307" t="str">
        <f t="shared" si="249"/>
        <v>DB11</v>
      </c>
      <c r="M307" t="s">
        <v>245</v>
      </c>
      <c r="N307" t="s">
        <v>77</v>
      </c>
      <c r="O307" s="40">
        <f>IF(E307="","-",COUNTIF($O$10:O306,"&lt;&gt;-")+1-1)</f>
        <v>230</v>
      </c>
      <c r="P307" s="4" t="str">
        <f>IF(E307="","",$M307&amp;B307&amp;","&amp;$L307&amp;"."&amp;VLOOKUP(C307,LookupTable!$A$10:$G$24,2,0)&amp;IF(AND(C307="Bool",MOD(10*D307,10)=0),D307&amp;".0",D307)&amp;IF(C307="String",".256","")&amp;","&amp;VLOOKUP(C307,LookupTable!$A$10:$G$24,3,0)&amp;",1,R/W,100,,,,,,,,,,,")</f>
        <v>E_G26_Fault_ID,DB11.DBW306,Word,1,R/W,100,,,,,,,,,,,</v>
      </c>
      <c r="Q307" s="13" t="str">
        <f t="shared" si="262"/>
        <v>tagIDs[230] = "Channel1.Device1.E_G26_Fault_ID";</v>
      </c>
    </row>
    <row r="308" spans="2:17" ht="15.75">
      <c r="B308" t="s">
        <v>196</v>
      </c>
      <c r="C308" t="s">
        <v>1</v>
      </c>
      <c r="D308">
        <v>308</v>
      </c>
      <c r="E308">
        <v>0</v>
      </c>
      <c r="F308" t="b">
        <v>0</v>
      </c>
      <c r="G308" t="b">
        <v>1</v>
      </c>
      <c r="H308" t="b">
        <v>1</v>
      </c>
      <c r="I308" t="b">
        <v>1</v>
      </c>
      <c r="J308" t="b">
        <v>0</v>
      </c>
      <c r="L308" t="str">
        <f t="shared" si="249"/>
        <v>DB11</v>
      </c>
      <c r="M308" t="s">
        <v>245</v>
      </c>
      <c r="N308" t="s">
        <v>77</v>
      </c>
      <c r="O308" s="40">
        <f>IF(E308="","-",COUNTIF($O$10:O307,"&lt;&gt;-")+1-1)</f>
        <v>231</v>
      </c>
      <c r="P308" s="4" t="str">
        <f>IF(E308="","",$M308&amp;B308&amp;","&amp;$L308&amp;"."&amp;VLOOKUP(C308,LookupTable!$A$10:$G$24,2,0)&amp;IF(AND(C308="Bool",MOD(10*D308,10)=0),D308&amp;".0",D308)&amp;IF(C308="String",".256","")&amp;","&amp;VLOOKUP(C308,LookupTable!$A$10:$G$24,3,0)&amp;",1,R/W,100,,,,,,,,,,,")</f>
        <v>E_G27_Fault_ID,DB11.DBW308,Word,1,R/W,100,,,,,,,,,,,</v>
      </c>
      <c r="Q308" s="13" t="str">
        <f t="shared" si="262"/>
        <v>tagIDs[231] = "Channel1.Device1.E_G27_Fault_ID";</v>
      </c>
    </row>
    <row r="309" spans="2:17" ht="15.75">
      <c r="B309" t="s">
        <v>197</v>
      </c>
      <c r="C309" t="s">
        <v>1</v>
      </c>
      <c r="D309">
        <v>310</v>
      </c>
      <c r="E309">
        <v>0</v>
      </c>
      <c r="F309" t="b">
        <v>0</v>
      </c>
      <c r="G309" t="b">
        <v>1</v>
      </c>
      <c r="H309" t="b">
        <v>1</v>
      </c>
      <c r="I309" t="b">
        <v>1</v>
      </c>
      <c r="J309" t="b">
        <v>0</v>
      </c>
      <c r="L309" t="str">
        <f t="shared" si="249"/>
        <v>DB11</v>
      </c>
      <c r="M309" t="s">
        <v>245</v>
      </c>
      <c r="N309" t="s">
        <v>77</v>
      </c>
      <c r="O309" s="40">
        <f>IF(E309="","-",COUNTIF($O$10:O308,"&lt;&gt;-")+1-1)</f>
        <v>232</v>
      </c>
      <c r="P309" s="4" t="str">
        <f>IF(E309="","",$M309&amp;B309&amp;","&amp;$L309&amp;"."&amp;VLOOKUP(C309,LookupTable!$A$10:$G$24,2,0)&amp;IF(AND(C309="Bool",MOD(10*D309,10)=0),D309&amp;".0",D309)&amp;IF(C309="String",".256","")&amp;","&amp;VLOOKUP(C309,LookupTable!$A$10:$G$24,3,0)&amp;",1,R/W,100,,,,,,,,,,,")</f>
        <v>E_G28_Fault_ID,DB11.DBW310,Word,1,R/W,100,,,,,,,,,,,</v>
      </c>
      <c r="Q309" s="13" t="str">
        <f t="shared" si="262"/>
        <v>tagIDs[232] = "Channel1.Device1.E_G28_Fault_ID";</v>
      </c>
    </row>
    <row r="310" spans="2:17" ht="15.75">
      <c r="B310" t="s">
        <v>198</v>
      </c>
      <c r="C310" t="s">
        <v>1</v>
      </c>
      <c r="D310">
        <v>312</v>
      </c>
      <c r="E310">
        <v>0</v>
      </c>
      <c r="F310" t="b">
        <v>0</v>
      </c>
      <c r="G310" t="b">
        <v>1</v>
      </c>
      <c r="H310" t="b">
        <v>1</v>
      </c>
      <c r="I310" t="b">
        <v>1</v>
      </c>
      <c r="J310" t="b">
        <v>0</v>
      </c>
      <c r="L310" t="str">
        <f t="shared" si="249"/>
        <v>DB11</v>
      </c>
      <c r="M310" t="s">
        <v>245</v>
      </c>
      <c r="N310" t="s">
        <v>77</v>
      </c>
      <c r="O310" s="40">
        <f>IF(E310="","-",COUNTIF($O$10:O309,"&lt;&gt;-")+1-1)</f>
        <v>233</v>
      </c>
      <c r="P310" s="4" t="str">
        <f>IF(E310="","",$M310&amp;B310&amp;","&amp;$L310&amp;"."&amp;VLOOKUP(C310,LookupTable!$A$10:$G$24,2,0)&amp;IF(AND(C310="Bool",MOD(10*D310,10)=0),D310&amp;".0",D310)&amp;IF(C310="String",".256","")&amp;","&amp;VLOOKUP(C310,LookupTable!$A$10:$G$24,3,0)&amp;",1,R/W,100,,,,,,,,,,,")</f>
        <v>E_G29_Fault_ID,DB11.DBW312,Word,1,R/W,100,,,,,,,,,,,</v>
      </c>
      <c r="Q310" s="13" t="str">
        <f t="shared" si="262"/>
        <v>tagIDs[233] = "Channel1.Device1.E_G29_Fault_ID";</v>
      </c>
    </row>
    <row r="311" spans="2:17" ht="15.75">
      <c r="B311" t="s">
        <v>199</v>
      </c>
      <c r="C311" t="s">
        <v>1</v>
      </c>
      <c r="D311">
        <v>314</v>
      </c>
      <c r="E311">
        <v>0</v>
      </c>
      <c r="F311" t="b">
        <v>0</v>
      </c>
      <c r="G311" t="b">
        <v>1</v>
      </c>
      <c r="H311" t="b">
        <v>1</v>
      </c>
      <c r="I311" t="b">
        <v>1</v>
      </c>
      <c r="J311" t="b">
        <v>0</v>
      </c>
      <c r="L311" t="str">
        <f t="shared" si="249"/>
        <v>DB11</v>
      </c>
      <c r="M311" t="s">
        <v>245</v>
      </c>
      <c r="N311" t="s">
        <v>77</v>
      </c>
      <c r="O311" s="40">
        <f>IF(E311="","-",COUNTIF($O$10:O310,"&lt;&gt;-")+1-1)</f>
        <v>234</v>
      </c>
      <c r="P311" s="4" t="str">
        <f>IF(E311="","",$M311&amp;B311&amp;","&amp;$L311&amp;"."&amp;VLOOKUP(C311,LookupTable!$A$10:$G$24,2,0)&amp;IF(AND(C311="Bool",MOD(10*D311,10)=0),D311&amp;".0",D311)&amp;IF(C311="String",".256","")&amp;","&amp;VLOOKUP(C311,LookupTable!$A$10:$G$24,3,0)&amp;",1,R/W,100,,,,,,,,,,,")</f>
        <v>E_G30_Fault_ID,DB11.DBW314,Word,1,R/W,100,,,,,,,,,,,</v>
      </c>
      <c r="Q311" s="13" t="str">
        <f t="shared" si="262"/>
        <v>tagIDs[234] = "Channel1.Device1.E_G30_Fault_ID";</v>
      </c>
    </row>
    <row r="312" spans="2:17" ht="15.75">
      <c r="B312" t="s">
        <v>200</v>
      </c>
      <c r="C312" t="s">
        <v>1</v>
      </c>
      <c r="D312">
        <v>316</v>
      </c>
      <c r="E312">
        <v>0</v>
      </c>
      <c r="F312" t="b">
        <v>0</v>
      </c>
      <c r="G312" t="b">
        <v>1</v>
      </c>
      <c r="H312" t="b">
        <v>1</v>
      </c>
      <c r="I312" t="b">
        <v>1</v>
      </c>
      <c r="J312" t="b">
        <v>0</v>
      </c>
      <c r="L312" t="str">
        <f t="shared" si="249"/>
        <v>DB11</v>
      </c>
      <c r="M312" t="s">
        <v>245</v>
      </c>
      <c r="N312" t="s">
        <v>77</v>
      </c>
      <c r="O312" s="40">
        <f>IF(E312="","-",COUNTIF($O$10:O311,"&lt;&gt;-")+1-1)</f>
        <v>235</v>
      </c>
      <c r="P312" s="4" t="str">
        <f>IF(E312="","",$M312&amp;B312&amp;","&amp;$L312&amp;"."&amp;VLOOKUP(C312,LookupTable!$A$10:$G$24,2,0)&amp;IF(AND(C312="Bool",MOD(10*D312,10)=0),D312&amp;".0",D312)&amp;IF(C312="String",".256","")&amp;","&amp;VLOOKUP(C312,LookupTable!$A$10:$G$24,3,0)&amp;",1,R/W,100,,,,,,,,,,,")</f>
        <v>E_G31_Fault_ID,DB11.DBW316,Word,1,R/W,100,,,,,,,,,,,</v>
      </c>
      <c r="Q312" s="13" t="str">
        <f t="shared" si="262"/>
        <v>tagIDs[235] = "Channel1.Device1.E_G31_Fault_ID";</v>
      </c>
    </row>
    <row r="313" spans="2:17" ht="15.75">
      <c r="B313" t="s">
        <v>201</v>
      </c>
      <c r="C313" t="s">
        <v>1</v>
      </c>
      <c r="D313">
        <v>318</v>
      </c>
      <c r="E313">
        <v>0</v>
      </c>
      <c r="F313" t="b">
        <v>0</v>
      </c>
      <c r="G313" t="b">
        <v>1</v>
      </c>
      <c r="H313" t="b">
        <v>1</v>
      </c>
      <c r="I313" t="b">
        <v>1</v>
      </c>
      <c r="J313" t="b">
        <v>0</v>
      </c>
      <c r="L313" t="str">
        <f t="shared" si="249"/>
        <v>DB11</v>
      </c>
      <c r="M313" t="s">
        <v>245</v>
      </c>
      <c r="N313" t="s">
        <v>77</v>
      </c>
      <c r="O313" s="40">
        <f>IF(E313="","-",COUNTIF($O$10:O312,"&lt;&gt;-")+1-1)</f>
        <v>236</v>
      </c>
      <c r="P313" s="4" t="str">
        <f>IF(E313="","",$M313&amp;B313&amp;","&amp;$L313&amp;"."&amp;VLOOKUP(C313,LookupTable!$A$10:$G$24,2,0)&amp;IF(AND(C313="Bool",MOD(10*D313,10)=0),D313&amp;".0",D313)&amp;IF(C313="String",".256","")&amp;","&amp;VLOOKUP(C313,LookupTable!$A$10:$G$24,3,0)&amp;",1,R/W,100,,,,,,,,,,,")</f>
        <v>E_G32_Fault_ID,DB11.DBW318,Word,1,R/W,100,,,,,,,,,,,</v>
      </c>
      <c r="Q313" s="13" t="str">
        <f t="shared" si="262"/>
        <v>tagIDs[236] = "Channel1.Device1.E_G32_Fault_ID";</v>
      </c>
    </row>
    <row r="314" spans="2:17" ht="15.75">
      <c r="B314" t="s">
        <v>202</v>
      </c>
      <c r="C314" t="s">
        <v>1</v>
      </c>
      <c r="D314">
        <v>320</v>
      </c>
      <c r="E314">
        <v>0</v>
      </c>
      <c r="F314" t="b">
        <v>0</v>
      </c>
      <c r="G314" t="b">
        <v>1</v>
      </c>
      <c r="H314" t="b">
        <v>1</v>
      </c>
      <c r="I314" t="b">
        <v>1</v>
      </c>
      <c r="J314" t="b">
        <v>0</v>
      </c>
      <c r="L314" t="str">
        <f t="shared" si="249"/>
        <v>DB11</v>
      </c>
      <c r="M314" t="s">
        <v>245</v>
      </c>
      <c r="N314" t="s">
        <v>77</v>
      </c>
      <c r="O314" s="40">
        <f>IF(E314="","-",COUNTIF($O$10:O313,"&lt;&gt;-")+1-1)</f>
        <v>237</v>
      </c>
      <c r="P314" s="4" t="str">
        <f>IF(E314="","",$M314&amp;B314&amp;","&amp;$L314&amp;"."&amp;VLOOKUP(C314,LookupTable!$A$10:$G$24,2,0)&amp;IF(AND(C314="Bool",MOD(10*D314,10)=0),D314&amp;".0",D314)&amp;IF(C314="String",".256","")&amp;","&amp;VLOOKUP(C314,LookupTable!$A$10:$G$24,3,0)&amp;",1,R/W,100,,,,,,,,,,,")</f>
        <v>E_G33_Fault_ID,DB11.DBW320,Word,1,R/W,100,,,,,,,,,,,</v>
      </c>
      <c r="Q314" s="13" t="str">
        <f t="shared" si="262"/>
        <v>tagIDs[237] = "Channel1.Device1.E_G33_Fault_ID";</v>
      </c>
    </row>
    <row r="315" spans="2:17" ht="15.75">
      <c r="B315" t="s">
        <v>203</v>
      </c>
      <c r="C315" t="s">
        <v>1</v>
      </c>
      <c r="D315">
        <v>322</v>
      </c>
      <c r="E315">
        <v>0</v>
      </c>
      <c r="F315" t="b">
        <v>0</v>
      </c>
      <c r="G315" t="b">
        <v>1</v>
      </c>
      <c r="H315" t="b">
        <v>1</v>
      </c>
      <c r="I315" t="b">
        <v>1</v>
      </c>
      <c r="J315" t="b">
        <v>0</v>
      </c>
      <c r="L315" t="str">
        <f t="shared" si="249"/>
        <v>DB11</v>
      </c>
      <c r="M315" t="s">
        <v>245</v>
      </c>
      <c r="N315" t="s">
        <v>77</v>
      </c>
      <c r="O315" s="40">
        <f>IF(E315="","-",COUNTIF($O$10:O314,"&lt;&gt;-")+1-1)</f>
        <v>238</v>
      </c>
      <c r="P315" s="4" t="str">
        <f>IF(E315="","",$M315&amp;B315&amp;","&amp;$L315&amp;"."&amp;VLOOKUP(C315,LookupTable!$A$10:$G$24,2,0)&amp;IF(AND(C315="Bool",MOD(10*D315,10)=0),D315&amp;".0",D315)&amp;IF(C315="String",".256","")&amp;","&amp;VLOOKUP(C315,LookupTable!$A$10:$G$24,3,0)&amp;",1,R/W,100,,,,,,,,,,,")</f>
        <v>E_G34_Fault_ID,DB11.DBW322,Word,1,R/W,100,,,,,,,,,,,</v>
      </c>
      <c r="Q315" s="13" t="str">
        <f t="shared" si="262"/>
        <v>tagIDs[238] = "Channel1.Device1.E_G34_Fault_ID";</v>
      </c>
    </row>
    <row r="316" spans="2:17" ht="15.75">
      <c r="B316" t="s">
        <v>204</v>
      </c>
      <c r="C316" t="s">
        <v>1</v>
      </c>
      <c r="D316">
        <v>324</v>
      </c>
      <c r="E316">
        <v>0</v>
      </c>
      <c r="F316" t="b">
        <v>0</v>
      </c>
      <c r="G316" t="b">
        <v>1</v>
      </c>
      <c r="H316" t="b">
        <v>1</v>
      </c>
      <c r="I316" t="b">
        <v>1</v>
      </c>
      <c r="J316" t="b">
        <v>0</v>
      </c>
      <c r="L316" t="str">
        <f t="shared" si="249"/>
        <v>DB11</v>
      </c>
      <c r="M316" t="s">
        <v>245</v>
      </c>
      <c r="N316" t="s">
        <v>77</v>
      </c>
      <c r="O316" s="40">
        <f>IF(E316="","-",COUNTIF($O$10:O315,"&lt;&gt;-")+1-1)</f>
        <v>239</v>
      </c>
      <c r="P316" s="4" t="str">
        <f>IF(E316="","",$M316&amp;B316&amp;","&amp;$L316&amp;"."&amp;VLOOKUP(C316,LookupTable!$A$10:$G$24,2,0)&amp;IF(AND(C316="Bool",MOD(10*D316,10)=0),D316&amp;".0",D316)&amp;IF(C316="String",".256","")&amp;","&amp;VLOOKUP(C316,LookupTable!$A$10:$G$24,3,0)&amp;",1,R/W,100,,,,,,,,,,,")</f>
        <v>E_G35_Fault_ID,DB11.DBW324,Word,1,R/W,100,,,,,,,,,,,</v>
      </c>
      <c r="Q316" s="13" t="str">
        <f t="shared" si="262"/>
        <v>tagIDs[239] = "Channel1.Device1.E_G35_Fault_ID";</v>
      </c>
    </row>
    <row r="317" spans="2:17" ht="15.75">
      <c r="B317" t="s">
        <v>205</v>
      </c>
      <c r="C317" t="s">
        <v>1</v>
      </c>
      <c r="D317">
        <v>326</v>
      </c>
      <c r="E317">
        <v>0</v>
      </c>
      <c r="F317" t="b">
        <v>0</v>
      </c>
      <c r="G317" t="b">
        <v>1</v>
      </c>
      <c r="H317" t="b">
        <v>1</v>
      </c>
      <c r="I317" t="b">
        <v>1</v>
      </c>
      <c r="J317" t="b">
        <v>0</v>
      </c>
      <c r="L317" t="str">
        <f t="shared" si="249"/>
        <v>DB11</v>
      </c>
      <c r="M317" t="s">
        <v>245</v>
      </c>
      <c r="N317" t="s">
        <v>77</v>
      </c>
      <c r="O317" s="40">
        <f>IF(E317="","-",COUNTIF($O$10:O316,"&lt;&gt;-")+1-1)</f>
        <v>240</v>
      </c>
      <c r="P317" s="4" t="str">
        <f>IF(E317="","",$M317&amp;B317&amp;","&amp;$L317&amp;"."&amp;VLOOKUP(C317,LookupTable!$A$10:$G$24,2,0)&amp;IF(AND(C317="Bool",MOD(10*D317,10)=0),D317&amp;".0",D317)&amp;IF(C317="String",".256","")&amp;","&amp;VLOOKUP(C317,LookupTable!$A$10:$G$24,3,0)&amp;",1,R/W,100,,,,,,,,,,,")</f>
        <v>E_G36_Fault_ID,DB11.DBW326,Word,1,R/W,100,,,,,,,,,,,</v>
      </c>
      <c r="Q317" s="13" t="str">
        <f t="shared" si="262"/>
        <v>tagIDs[240] = "Channel1.Device1.E_G36_Fault_ID";</v>
      </c>
    </row>
    <row r="318" spans="2:17" ht="15.75">
      <c r="B318" t="s">
        <v>206</v>
      </c>
      <c r="C318" t="s">
        <v>1</v>
      </c>
      <c r="D318">
        <v>328</v>
      </c>
      <c r="E318">
        <v>0</v>
      </c>
      <c r="F318" t="b">
        <v>0</v>
      </c>
      <c r="G318" t="b">
        <v>1</v>
      </c>
      <c r="H318" t="b">
        <v>1</v>
      </c>
      <c r="I318" t="b">
        <v>1</v>
      </c>
      <c r="J318" t="b">
        <v>0</v>
      </c>
      <c r="L318" t="str">
        <f t="shared" si="249"/>
        <v>DB11</v>
      </c>
      <c r="M318" t="s">
        <v>245</v>
      </c>
      <c r="N318" t="s">
        <v>77</v>
      </c>
      <c r="O318" s="40">
        <f>IF(E318="","-",COUNTIF($O$10:O317,"&lt;&gt;-")+1-1)</f>
        <v>241</v>
      </c>
      <c r="P318" s="4" t="str">
        <f>IF(E318="","",$M318&amp;B318&amp;","&amp;$L318&amp;"."&amp;VLOOKUP(C318,LookupTable!$A$10:$G$24,2,0)&amp;IF(AND(C318="Bool",MOD(10*D318,10)=0),D318&amp;".0",D318)&amp;IF(C318="String",".256","")&amp;","&amp;VLOOKUP(C318,LookupTable!$A$10:$G$24,3,0)&amp;",1,R/W,100,,,,,,,,,,,")</f>
        <v>E_G37_Fault_ID,DB11.DBW328,Word,1,R/W,100,,,,,,,,,,,</v>
      </c>
      <c r="Q318" s="13" t="str">
        <f t="shared" si="262"/>
        <v>tagIDs[241] = "Channel1.Device1.E_G37_Fault_ID";</v>
      </c>
    </row>
    <row r="319" spans="2:17" ht="15.75">
      <c r="B319" t="s">
        <v>207</v>
      </c>
      <c r="C319" t="s">
        <v>1</v>
      </c>
      <c r="D319">
        <v>330</v>
      </c>
      <c r="E319">
        <v>0</v>
      </c>
      <c r="F319" t="b">
        <v>0</v>
      </c>
      <c r="G319" t="b">
        <v>1</v>
      </c>
      <c r="H319" t="b">
        <v>1</v>
      </c>
      <c r="I319" t="b">
        <v>1</v>
      </c>
      <c r="J319" t="b">
        <v>0</v>
      </c>
      <c r="L319" t="str">
        <f t="shared" si="249"/>
        <v>DB11</v>
      </c>
      <c r="M319" t="s">
        <v>245</v>
      </c>
      <c r="N319" t="s">
        <v>77</v>
      </c>
      <c r="O319" s="40">
        <f>IF(E319="","-",COUNTIF($O$10:O318,"&lt;&gt;-")+1-1)</f>
        <v>242</v>
      </c>
      <c r="P319" s="4" t="str">
        <f>IF(E319="","",$M319&amp;B319&amp;","&amp;$L319&amp;"."&amp;VLOOKUP(C319,LookupTable!$A$10:$G$24,2,0)&amp;IF(AND(C319="Bool",MOD(10*D319,10)=0),D319&amp;".0",D319)&amp;IF(C319="String",".256","")&amp;","&amp;VLOOKUP(C319,LookupTable!$A$10:$G$24,3,0)&amp;",1,R/W,100,,,,,,,,,,,")</f>
        <v>E_G38_Fault_ID,DB11.DBW330,Word,1,R/W,100,,,,,,,,,,,</v>
      </c>
      <c r="Q319" s="13" t="str">
        <f t="shared" si="262"/>
        <v>tagIDs[242] = "Channel1.Device1.E_G38_Fault_ID";</v>
      </c>
    </row>
    <row r="320" spans="2:17" ht="15.75">
      <c r="B320" t="s">
        <v>208</v>
      </c>
      <c r="C320" t="s">
        <v>1</v>
      </c>
      <c r="D320">
        <v>332</v>
      </c>
      <c r="E320">
        <v>0</v>
      </c>
      <c r="F320" t="b">
        <v>0</v>
      </c>
      <c r="G320" t="b">
        <v>1</v>
      </c>
      <c r="H320" t="b">
        <v>1</v>
      </c>
      <c r="I320" t="b">
        <v>1</v>
      </c>
      <c r="J320" t="b">
        <v>0</v>
      </c>
      <c r="L320" t="str">
        <f t="shared" si="249"/>
        <v>DB11</v>
      </c>
      <c r="M320" t="s">
        <v>245</v>
      </c>
      <c r="N320" t="s">
        <v>77</v>
      </c>
      <c r="O320" s="40">
        <f>IF(E320="","-",COUNTIF($O$10:O319,"&lt;&gt;-")+1-1)</f>
        <v>243</v>
      </c>
      <c r="P320" s="4" t="str">
        <f>IF(E320="","",$M320&amp;B320&amp;","&amp;$L320&amp;"."&amp;VLOOKUP(C320,LookupTable!$A$10:$G$24,2,0)&amp;IF(AND(C320="Bool",MOD(10*D320,10)=0),D320&amp;".0",D320)&amp;IF(C320="String",".256","")&amp;","&amp;VLOOKUP(C320,LookupTable!$A$10:$G$24,3,0)&amp;",1,R/W,100,,,,,,,,,,,")</f>
        <v>E_G39_Fault_ID,DB11.DBW332,Word,1,R/W,100,,,,,,,,,,,</v>
      </c>
      <c r="Q320" s="13" t="str">
        <f t="shared" si="262"/>
        <v>tagIDs[243] = "Channel1.Device1.E_G39_Fault_ID";</v>
      </c>
    </row>
    <row r="321" spans="2:17" ht="15.75">
      <c r="B321" t="s">
        <v>209</v>
      </c>
      <c r="C321" t="s">
        <v>1</v>
      </c>
      <c r="D321">
        <v>334</v>
      </c>
      <c r="E321">
        <v>0</v>
      </c>
      <c r="F321" t="b">
        <v>0</v>
      </c>
      <c r="G321" t="b">
        <v>1</v>
      </c>
      <c r="H321" t="b">
        <v>1</v>
      </c>
      <c r="I321" t="b">
        <v>1</v>
      </c>
      <c r="J321" t="b">
        <v>0</v>
      </c>
      <c r="L321" t="str">
        <f t="shared" si="249"/>
        <v>DB11</v>
      </c>
      <c r="M321" t="s">
        <v>245</v>
      </c>
      <c r="N321" t="s">
        <v>77</v>
      </c>
      <c r="O321" s="40">
        <f>IF(E321="","-",COUNTIF($O$10:O320,"&lt;&gt;-")+1-1)</f>
        <v>244</v>
      </c>
      <c r="P321" s="4" t="str">
        <f>IF(E321="","",$M321&amp;B321&amp;","&amp;$L321&amp;"."&amp;VLOOKUP(C321,LookupTable!$A$10:$G$24,2,0)&amp;IF(AND(C321="Bool",MOD(10*D321,10)=0),D321&amp;".0",D321)&amp;IF(C321="String",".256","")&amp;","&amp;VLOOKUP(C321,LookupTable!$A$10:$G$24,3,0)&amp;",1,R/W,100,,,,,,,,,,,")</f>
        <v>E_G40_Fault_ID,DB11.DBW334,Word,1,R/W,100,,,,,,,,,,,</v>
      </c>
      <c r="Q321" s="13" t="str">
        <f t="shared" si="262"/>
        <v>tagIDs[244] = "Channel1.Device1.E_G40_Fault_ID";</v>
      </c>
    </row>
    <row r="322" spans="2:17" ht="15.75">
      <c r="B322" t="s">
        <v>210</v>
      </c>
      <c r="C322" t="s">
        <v>1</v>
      </c>
      <c r="D322">
        <v>336</v>
      </c>
      <c r="E322">
        <v>0</v>
      </c>
      <c r="F322" t="b">
        <v>0</v>
      </c>
      <c r="G322" t="b">
        <v>1</v>
      </c>
      <c r="H322" t="b">
        <v>1</v>
      </c>
      <c r="I322" t="b">
        <v>1</v>
      </c>
      <c r="J322" t="b">
        <v>0</v>
      </c>
      <c r="L322" t="str">
        <f t="shared" si="249"/>
        <v>DB11</v>
      </c>
      <c r="M322" t="s">
        <v>245</v>
      </c>
      <c r="N322" t="s">
        <v>77</v>
      </c>
      <c r="O322" s="40">
        <f>IF(E322="","-",COUNTIF($O$10:O321,"&lt;&gt;-")+1-1)</f>
        <v>245</v>
      </c>
      <c r="P322" s="4" t="str">
        <f>IF(E322="","",$M322&amp;B322&amp;","&amp;$L322&amp;"."&amp;VLOOKUP(C322,LookupTable!$A$10:$G$24,2,0)&amp;IF(AND(C322="Bool",MOD(10*D322,10)=0),D322&amp;".0",D322)&amp;IF(C322="String",".256","")&amp;","&amp;VLOOKUP(C322,LookupTable!$A$10:$G$24,3,0)&amp;",1,R/W,100,,,,,,,,,,,")</f>
        <v>E_G41_Fault_ID,DB11.DBW336,Word,1,R/W,100,,,,,,,,,,,</v>
      </c>
      <c r="Q322" s="13" t="str">
        <f t="shared" si="262"/>
        <v>tagIDs[245] = "Channel1.Device1.E_G41_Fault_ID";</v>
      </c>
    </row>
    <row r="323" spans="2:17" ht="15.75">
      <c r="B323" t="s">
        <v>211</v>
      </c>
      <c r="C323" t="s">
        <v>1</v>
      </c>
      <c r="D323">
        <v>338</v>
      </c>
      <c r="E323">
        <v>0</v>
      </c>
      <c r="F323" t="b">
        <v>0</v>
      </c>
      <c r="G323" t="b">
        <v>1</v>
      </c>
      <c r="H323" t="b">
        <v>1</v>
      </c>
      <c r="I323" t="b">
        <v>1</v>
      </c>
      <c r="J323" t="b">
        <v>0</v>
      </c>
      <c r="L323" t="str">
        <f t="shared" si="249"/>
        <v>DB11</v>
      </c>
      <c r="M323" t="s">
        <v>245</v>
      </c>
      <c r="N323" t="s">
        <v>77</v>
      </c>
      <c r="O323" s="40">
        <f>IF(E323="","-",COUNTIF($O$10:O322,"&lt;&gt;-")+1-1)</f>
        <v>246</v>
      </c>
      <c r="P323" s="4" t="str">
        <f>IF(E323="","",$M323&amp;B323&amp;","&amp;$L323&amp;"."&amp;VLOOKUP(C323,LookupTable!$A$10:$G$24,2,0)&amp;IF(AND(C323="Bool",MOD(10*D323,10)=0),D323&amp;".0",D323)&amp;IF(C323="String",".256","")&amp;","&amp;VLOOKUP(C323,LookupTable!$A$10:$G$24,3,0)&amp;",1,R/W,100,,,,,,,,,,,")</f>
        <v>E_G42_Fault_ID,DB11.DBW338,Word,1,R/W,100,,,,,,,,,,,</v>
      </c>
      <c r="Q323" s="13" t="str">
        <f t="shared" si="262"/>
        <v>tagIDs[246] = "Channel1.Device1.E_G42_Fault_ID";</v>
      </c>
    </row>
    <row r="324" spans="2:17" ht="15.75">
      <c r="B324" t="s">
        <v>212</v>
      </c>
      <c r="C324" t="s">
        <v>1</v>
      </c>
      <c r="D324">
        <v>340</v>
      </c>
      <c r="E324">
        <v>0</v>
      </c>
      <c r="F324" t="b">
        <v>0</v>
      </c>
      <c r="G324" t="b">
        <v>1</v>
      </c>
      <c r="H324" t="b">
        <v>1</v>
      </c>
      <c r="I324" t="b">
        <v>1</v>
      </c>
      <c r="J324" t="b">
        <v>0</v>
      </c>
      <c r="L324" t="str">
        <f t="shared" si="249"/>
        <v>DB11</v>
      </c>
      <c r="M324" t="s">
        <v>245</v>
      </c>
      <c r="N324" t="s">
        <v>77</v>
      </c>
      <c r="O324" s="40">
        <f>IF(E324="","-",COUNTIF($O$10:O323,"&lt;&gt;-")+1-1)</f>
        <v>247</v>
      </c>
      <c r="P324" s="4" t="str">
        <f>IF(E324="","",$M324&amp;B324&amp;","&amp;$L324&amp;"."&amp;VLOOKUP(C324,LookupTable!$A$10:$G$24,2,0)&amp;IF(AND(C324="Bool",MOD(10*D324,10)=0),D324&amp;".0",D324)&amp;IF(C324="String",".256","")&amp;","&amp;VLOOKUP(C324,LookupTable!$A$10:$G$24,3,0)&amp;",1,R/W,100,,,,,,,,,,,")</f>
        <v>E_G43_Fault_ID,DB11.DBW340,Word,1,R/W,100,,,,,,,,,,,</v>
      </c>
      <c r="Q324" s="13" t="str">
        <f t="shared" si="262"/>
        <v>tagIDs[247] = "Channel1.Device1.E_G43_Fault_ID";</v>
      </c>
    </row>
    <row r="325" spans="2:17" ht="15.75">
      <c r="B325" t="s">
        <v>213</v>
      </c>
      <c r="C325" t="s">
        <v>1</v>
      </c>
      <c r="D325">
        <v>342</v>
      </c>
      <c r="E325">
        <v>0</v>
      </c>
      <c r="F325" t="b">
        <v>0</v>
      </c>
      <c r="G325" t="b">
        <v>1</v>
      </c>
      <c r="H325" t="b">
        <v>1</v>
      </c>
      <c r="I325" t="b">
        <v>1</v>
      </c>
      <c r="J325" t="b">
        <v>0</v>
      </c>
      <c r="L325" t="str">
        <f t="shared" si="249"/>
        <v>DB11</v>
      </c>
      <c r="M325" t="s">
        <v>245</v>
      </c>
      <c r="N325" t="s">
        <v>77</v>
      </c>
      <c r="O325" s="40">
        <f>IF(E325="","-",COUNTIF($O$10:O324,"&lt;&gt;-")+1-1)</f>
        <v>248</v>
      </c>
      <c r="P325" s="4" t="str">
        <f>IF(E325="","",$M325&amp;B325&amp;","&amp;$L325&amp;"."&amp;VLOOKUP(C325,LookupTable!$A$10:$G$24,2,0)&amp;IF(AND(C325="Bool",MOD(10*D325,10)=0),D325&amp;".0",D325)&amp;IF(C325="String",".256","")&amp;","&amp;VLOOKUP(C325,LookupTable!$A$10:$G$24,3,0)&amp;",1,R/W,100,,,,,,,,,,,")</f>
        <v>E_G44_Fault_ID,DB11.DBW342,Word,1,R/W,100,,,,,,,,,,,</v>
      </c>
      <c r="Q325" s="13" t="str">
        <f t="shared" si="262"/>
        <v>tagIDs[248] = "Channel1.Device1.E_G44_Fault_ID";</v>
      </c>
    </row>
    <row r="326" spans="2:17" ht="15.75">
      <c r="B326" t="s">
        <v>214</v>
      </c>
      <c r="C326" t="s">
        <v>1</v>
      </c>
      <c r="D326">
        <v>344</v>
      </c>
      <c r="E326">
        <v>0</v>
      </c>
      <c r="F326" t="b">
        <v>0</v>
      </c>
      <c r="G326" t="b">
        <v>1</v>
      </c>
      <c r="H326" t="b">
        <v>1</v>
      </c>
      <c r="I326" t="b">
        <v>1</v>
      </c>
      <c r="J326" t="b">
        <v>0</v>
      </c>
      <c r="L326" t="str">
        <f t="shared" si="249"/>
        <v>DB11</v>
      </c>
      <c r="M326" t="s">
        <v>245</v>
      </c>
      <c r="N326" t="s">
        <v>77</v>
      </c>
      <c r="O326" s="40">
        <f>IF(E326="","-",COUNTIF($O$10:O325,"&lt;&gt;-")+1-1)</f>
        <v>249</v>
      </c>
      <c r="P326" s="4" t="str">
        <f>IF(E326="","",$M326&amp;B326&amp;","&amp;$L326&amp;"."&amp;VLOOKUP(C326,LookupTable!$A$10:$G$24,2,0)&amp;IF(AND(C326="Bool",MOD(10*D326,10)=0),D326&amp;".0",D326)&amp;IF(C326="String",".256","")&amp;","&amp;VLOOKUP(C326,LookupTable!$A$10:$G$24,3,0)&amp;",1,R/W,100,,,,,,,,,,,")</f>
        <v>E_G45_Fault_ID,DB11.DBW344,Word,1,R/W,100,,,,,,,,,,,</v>
      </c>
      <c r="Q326" s="13" t="str">
        <f t="shared" si="262"/>
        <v>tagIDs[249] = "Channel1.Device1.E_G45_Fault_ID";</v>
      </c>
    </row>
    <row r="327" spans="2:17" ht="15.75">
      <c r="B327" t="s">
        <v>215</v>
      </c>
      <c r="C327" t="s">
        <v>1</v>
      </c>
      <c r="D327">
        <v>346</v>
      </c>
      <c r="E327">
        <v>0</v>
      </c>
      <c r="F327" t="b">
        <v>0</v>
      </c>
      <c r="G327" t="b">
        <v>1</v>
      </c>
      <c r="H327" t="b">
        <v>1</v>
      </c>
      <c r="I327" t="b">
        <v>1</v>
      </c>
      <c r="J327" t="b">
        <v>0</v>
      </c>
      <c r="L327" t="str">
        <f t="shared" si="249"/>
        <v>DB11</v>
      </c>
      <c r="M327" t="s">
        <v>245</v>
      </c>
      <c r="N327" t="s">
        <v>77</v>
      </c>
      <c r="O327" s="40">
        <f>IF(E327="","-",COUNTIF($O$10:O326,"&lt;&gt;-")+1-1)</f>
        <v>250</v>
      </c>
      <c r="P327" s="4" t="str">
        <f>IF(E327="","",$M327&amp;B327&amp;","&amp;$L327&amp;"."&amp;VLOOKUP(C327,LookupTable!$A$10:$G$24,2,0)&amp;IF(AND(C327="Bool",MOD(10*D327,10)=0),D327&amp;".0",D327)&amp;IF(C327="String",".256","")&amp;","&amp;VLOOKUP(C327,LookupTable!$A$10:$G$24,3,0)&amp;",1,R/W,100,,,,,,,,,,,")</f>
        <v>E_G46_Fault_ID,DB11.DBW346,Word,1,R/W,100,,,,,,,,,,,</v>
      </c>
      <c r="Q327" s="13" t="str">
        <f t="shared" si="262"/>
        <v>tagIDs[250] = "Channel1.Device1.E_G46_Fault_ID";</v>
      </c>
    </row>
    <row r="328" spans="2:17" ht="15.75">
      <c r="B328" t="s">
        <v>216</v>
      </c>
      <c r="C328" t="s">
        <v>1</v>
      </c>
      <c r="D328">
        <v>348</v>
      </c>
      <c r="E328">
        <v>0</v>
      </c>
      <c r="F328" t="b">
        <v>0</v>
      </c>
      <c r="G328" t="b">
        <v>1</v>
      </c>
      <c r="H328" t="b">
        <v>1</v>
      </c>
      <c r="I328" t="b">
        <v>1</v>
      </c>
      <c r="J328" t="b">
        <v>0</v>
      </c>
      <c r="L328" t="str">
        <f t="shared" si="249"/>
        <v>DB11</v>
      </c>
      <c r="M328" t="s">
        <v>245</v>
      </c>
      <c r="N328" t="s">
        <v>77</v>
      </c>
      <c r="O328" s="40">
        <f>IF(E328="","-",COUNTIF($O$10:O327,"&lt;&gt;-")+1-1)</f>
        <v>251</v>
      </c>
      <c r="P328" s="4" t="str">
        <f>IF(E328="","",$M328&amp;B328&amp;","&amp;$L328&amp;"."&amp;VLOOKUP(C328,LookupTable!$A$10:$G$24,2,0)&amp;IF(AND(C328="Bool",MOD(10*D328,10)=0),D328&amp;".0",D328)&amp;IF(C328="String",".256","")&amp;","&amp;VLOOKUP(C328,LookupTable!$A$10:$G$24,3,0)&amp;",1,R/W,100,,,,,,,,,,,")</f>
        <v>E_G47_Fault_ID,DB11.DBW348,Word,1,R/W,100,,,,,,,,,,,</v>
      </c>
      <c r="Q328" s="13" t="str">
        <f t="shared" si="262"/>
        <v>tagIDs[251] = "Channel1.Device1.E_G47_Fault_ID";</v>
      </c>
    </row>
    <row r="329" spans="2:17" ht="15.75">
      <c r="B329" t="s">
        <v>217</v>
      </c>
      <c r="C329" t="s">
        <v>1</v>
      </c>
      <c r="D329">
        <v>350</v>
      </c>
      <c r="E329">
        <v>0</v>
      </c>
      <c r="F329" t="b">
        <v>0</v>
      </c>
      <c r="G329" t="b">
        <v>1</v>
      </c>
      <c r="H329" t="b">
        <v>1</v>
      </c>
      <c r="I329" t="b">
        <v>1</v>
      </c>
      <c r="J329" t="b">
        <v>0</v>
      </c>
      <c r="L329" t="str">
        <f t="shared" si="249"/>
        <v>DB11</v>
      </c>
      <c r="M329" t="s">
        <v>245</v>
      </c>
      <c r="N329" t="s">
        <v>77</v>
      </c>
      <c r="O329" s="40">
        <f>IF(E329="","-",COUNTIF($O$10:O328,"&lt;&gt;-")+1-1)</f>
        <v>252</v>
      </c>
      <c r="P329" s="4" t="str">
        <f>IF(E329="","",$M329&amp;B329&amp;","&amp;$L329&amp;"."&amp;VLOOKUP(C329,LookupTable!$A$10:$G$24,2,0)&amp;IF(AND(C329="Bool",MOD(10*D329,10)=0),D329&amp;".0",D329)&amp;IF(C329="String",".256","")&amp;","&amp;VLOOKUP(C329,LookupTable!$A$10:$G$24,3,0)&amp;",1,R/W,100,,,,,,,,,,,")</f>
        <v>E_G48_Fault_ID,DB11.DBW350,Word,1,R/W,100,,,,,,,,,,,</v>
      </c>
      <c r="Q329" s="13" t="str">
        <f t="shared" si="262"/>
        <v>tagIDs[252] = "Channel1.Device1.E_G48_Fault_ID";</v>
      </c>
    </row>
    <row r="330" spans="2:17" ht="15.75">
      <c r="B330" t="s">
        <v>218</v>
      </c>
      <c r="C330" t="s">
        <v>1</v>
      </c>
      <c r="D330">
        <v>352</v>
      </c>
      <c r="E330">
        <v>0</v>
      </c>
      <c r="F330" t="b">
        <v>0</v>
      </c>
      <c r="G330" t="b">
        <v>1</v>
      </c>
      <c r="H330" t="b">
        <v>1</v>
      </c>
      <c r="I330" t="b">
        <v>1</v>
      </c>
      <c r="J330" t="b">
        <v>0</v>
      </c>
      <c r="L330" t="str">
        <f t="shared" si="249"/>
        <v>DB11</v>
      </c>
      <c r="M330" t="s">
        <v>245</v>
      </c>
      <c r="N330" t="s">
        <v>77</v>
      </c>
      <c r="O330" s="40">
        <f>IF(E330="","-",COUNTIF($O$10:O329,"&lt;&gt;-")+1-1)</f>
        <v>253</v>
      </c>
      <c r="P330" s="4" t="str">
        <f>IF(E330="","",$M330&amp;B330&amp;","&amp;$L330&amp;"."&amp;VLOOKUP(C330,LookupTable!$A$10:$G$24,2,0)&amp;IF(AND(C330="Bool",MOD(10*D330,10)=0),D330&amp;".0",D330)&amp;IF(C330="String",".256","")&amp;","&amp;VLOOKUP(C330,LookupTable!$A$10:$G$24,3,0)&amp;",1,R/W,100,,,,,,,,,,,")</f>
        <v>E_G49_Fault_ID,DB11.DBW352,Word,1,R/W,100,,,,,,,,,,,</v>
      </c>
      <c r="Q330" s="13" t="str">
        <f t="shared" si="262"/>
        <v>tagIDs[253] = "Channel1.Device1.E_G49_Fault_ID";</v>
      </c>
    </row>
    <row r="331" spans="2:17" ht="15.75">
      <c r="B331" t="s">
        <v>219</v>
      </c>
      <c r="C331" t="s">
        <v>1</v>
      </c>
      <c r="D331">
        <v>354</v>
      </c>
      <c r="E331">
        <v>0</v>
      </c>
      <c r="F331" t="b">
        <v>0</v>
      </c>
      <c r="G331" t="b">
        <v>1</v>
      </c>
      <c r="H331" t="b">
        <v>1</v>
      </c>
      <c r="I331" t="b">
        <v>1</v>
      </c>
      <c r="J331" t="b">
        <v>0</v>
      </c>
      <c r="L331" t="str">
        <f t="shared" si="249"/>
        <v>DB11</v>
      </c>
      <c r="M331" t="s">
        <v>245</v>
      </c>
      <c r="N331" t="s">
        <v>77</v>
      </c>
      <c r="O331" s="40">
        <f>IF(E331="","-",COUNTIF($O$10:O330,"&lt;&gt;-")+1-1)</f>
        <v>254</v>
      </c>
      <c r="P331" s="4" t="str">
        <f>IF(E331="","",$M331&amp;B331&amp;","&amp;$L331&amp;"."&amp;VLOOKUP(C331,LookupTable!$A$10:$G$24,2,0)&amp;IF(AND(C331="Bool",MOD(10*D331,10)=0),D331&amp;".0",D331)&amp;IF(C331="String",".256","")&amp;","&amp;VLOOKUP(C331,LookupTable!$A$10:$G$24,3,0)&amp;",1,R/W,100,,,,,,,,,,,")</f>
        <v>E_G50_Fault_ID,DB11.DBW354,Word,1,R/W,100,,,,,,,,,,,</v>
      </c>
      <c r="Q331" s="13" t="str">
        <f t="shared" si="262"/>
        <v>tagIDs[254] = "Channel1.Device1.E_G50_Fault_ID";</v>
      </c>
    </row>
    <row r="332" spans="2:17" ht="15.75">
      <c r="B332" t="s">
        <v>220</v>
      </c>
      <c r="C332" t="s">
        <v>1</v>
      </c>
      <c r="D332">
        <v>356</v>
      </c>
      <c r="E332">
        <v>0</v>
      </c>
      <c r="F332" t="b">
        <v>0</v>
      </c>
      <c r="G332" t="b">
        <v>1</v>
      </c>
      <c r="H332" t="b">
        <v>1</v>
      </c>
      <c r="I332" t="b">
        <v>1</v>
      </c>
      <c r="J332" t="b">
        <v>0</v>
      </c>
      <c r="L332" t="str">
        <f t="shared" ref="L332:L395" si="263">IF(LEFT(M332)="P","DB10",
IF(LEFT(M332)="E","DB11",
IF(LEFT(M332)="M","DB12"
)))</f>
        <v>DB11</v>
      </c>
      <c r="M332" t="s">
        <v>245</v>
      </c>
      <c r="N332" t="s">
        <v>77</v>
      </c>
      <c r="O332" s="40">
        <f>IF(E332="","-",COUNTIF($O$10:O331,"&lt;&gt;-")+1-1)</f>
        <v>255</v>
      </c>
      <c r="P332" s="4" t="str">
        <f>IF(E332="","",$M332&amp;B332&amp;","&amp;$L332&amp;"."&amp;VLOOKUP(C332,LookupTable!$A$10:$G$24,2,0)&amp;IF(AND(C332="Bool",MOD(10*D332,10)=0),D332&amp;".0",D332)&amp;IF(C332="String",".256","")&amp;","&amp;VLOOKUP(C332,LookupTable!$A$10:$G$24,3,0)&amp;",1,R/W,100,,,,,,,,,,,")</f>
        <v>E_G51_Fault_ID,DB11.DBW356,Word,1,R/W,100,,,,,,,,,,,</v>
      </c>
      <c r="Q332" s="13" t="str">
        <f t="shared" si="262"/>
        <v>tagIDs[255] = "Channel1.Device1.E_G51_Fault_ID";</v>
      </c>
    </row>
    <row r="333" spans="2:17" ht="15.75">
      <c r="B333" t="s">
        <v>221</v>
      </c>
      <c r="C333" t="s">
        <v>1</v>
      </c>
      <c r="D333">
        <v>358</v>
      </c>
      <c r="E333">
        <v>0</v>
      </c>
      <c r="F333" t="b">
        <v>0</v>
      </c>
      <c r="G333" t="b">
        <v>1</v>
      </c>
      <c r="H333" t="b">
        <v>1</v>
      </c>
      <c r="I333" t="b">
        <v>1</v>
      </c>
      <c r="J333" t="b">
        <v>0</v>
      </c>
      <c r="L333" t="str">
        <f t="shared" si="263"/>
        <v>DB11</v>
      </c>
      <c r="M333" t="s">
        <v>245</v>
      </c>
      <c r="N333" t="s">
        <v>77</v>
      </c>
      <c r="O333" s="40">
        <f>IF(E333="","-",COUNTIF($O$10:O332,"&lt;&gt;-")+1-1)</f>
        <v>256</v>
      </c>
      <c r="P333" s="4" t="str">
        <f>IF(E333="","",$M333&amp;B333&amp;","&amp;$L333&amp;"."&amp;VLOOKUP(C333,LookupTable!$A$10:$G$24,2,0)&amp;IF(AND(C333="Bool",MOD(10*D333,10)=0),D333&amp;".0",D333)&amp;IF(C333="String",".256","")&amp;","&amp;VLOOKUP(C333,LookupTable!$A$10:$G$24,3,0)&amp;",1,R/W,100,,,,,,,,,,,")</f>
        <v>E_G52_Fault_ID,DB11.DBW358,Word,1,R/W,100,,,,,,,,,,,</v>
      </c>
      <c r="Q333" s="13" t="str">
        <f t="shared" si="262"/>
        <v>tagIDs[256] = "Channel1.Device1.E_G52_Fault_ID";</v>
      </c>
    </row>
    <row r="334" spans="2:17" ht="15.75">
      <c r="B334" t="s">
        <v>222</v>
      </c>
      <c r="C334" t="s">
        <v>1</v>
      </c>
      <c r="D334">
        <v>360</v>
      </c>
      <c r="E334">
        <v>0</v>
      </c>
      <c r="F334" t="b">
        <v>0</v>
      </c>
      <c r="G334" t="b">
        <v>1</v>
      </c>
      <c r="H334" t="b">
        <v>1</v>
      </c>
      <c r="I334" t="b">
        <v>1</v>
      </c>
      <c r="J334" t="b">
        <v>0</v>
      </c>
      <c r="L334" t="str">
        <f t="shared" si="263"/>
        <v>DB11</v>
      </c>
      <c r="M334" t="s">
        <v>245</v>
      </c>
      <c r="N334" t="s">
        <v>77</v>
      </c>
      <c r="O334" s="40">
        <f>IF(E334="","-",COUNTIF($O$10:O333,"&lt;&gt;-")+1-1)</f>
        <v>257</v>
      </c>
      <c r="P334" s="4" t="str">
        <f>IF(E334="","",$M334&amp;B334&amp;","&amp;$L334&amp;"."&amp;VLOOKUP(C334,LookupTable!$A$10:$G$24,2,0)&amp;IF(AND(C334="Bool",MOD(10*D334,10)=0),D334&amp;".0",D334)&amp;IF(C334="String",".256","")&amp;","&amp;VLOOKUP(C334,LookupTable!$A$10:$G$24,3,0)&amp;",1,R/W,100,,,,,,,,,,,")</f>
        <v>E_G53_Fault_ID,DB11.DBW360,Word,1,R/W,100,,,,,,,,,,,</v>
      </c>
      <c r="Q334" s="13" t="str">
        <f t="shared" si="262"/>
        <v>tagIDs[257] = "Channel1.Device1.E_G53_Fault_ID";</v>
      </c>
    </row>
    <row r="335" spans="2:17" ht="15.75">
      <c r="B335" t="s">
        <v>223</v>
      </c>
      <c r="C335" t="s">
        <v>1</v>
      </c>
      <c r="D335">
        <v>362</v>
      </c>
      <c r="E335">
        <v>0</v>
      </c>
      <c r="F335" t="b">
        <v>0</v>
      </c>
      <c r="G335" t="b">
        <v>1</v>
      </c>
      <c r="H335" t="b">
        <v>1</v>
      </c>
      <c r="I335" t="b">
        <v>1</v>
      </c>
      <c r="J335" t="b">
        <v>0</v>
      </c>
      <c r="L335" t="str">
        <f t="shared" si="263"/>
        <v>DB11</v>
      </c>
      <c r="M335" t="s">
        <v>245</v>
      </c>
      <c r="N335" t="s">
        <v>77</v>
      </c>
      <c r="O335" s="40">
        <f>IF(E335="","-",COUNTIF($O$10:O334,"&lt;&gt;-")+1-1)</f>
        <v>258</v>
      </c>
      <c r="P335" s="4" t="str">
        <f>IF(E335="","",$M335&amp;B335&amp;","&amp;$L335&amp;"."&amp;VLOOKUP(C335,LookupTable!$A$10:$G$24,2,0)&amp;IF(AND(C335="Bool",MOD(10*D335,10)=0),D335&amp;".0",D335)&amp;IF(C335="String",".256","")&amp;","&amp;VLOOKUP(C335,LookupTable!$A$10:$G$24,3,0)&amp;",1,R/W,100,,,,,,,,,,,")</f>
        <v>E_G54_Fault_ID,DB11.DBW362,Word,1,R/W,100,,,,,,,,,,,</v>
      </c>
      <c r="Q335" s="13" t="str">
        <f t="shared" si="262"/>
        <v>tagIDs[258] = "Channel1.Device1.E_G54_Fault_ID";</v>
      </c>
    </row>
    <row r="336" spans="2:17" ht="15.75">
      <c r="B336" t="s">
        <v>224</v>
      </c>
      <c r="C336" t="s">
        <v>1</v>
      </c>
      <c r="D336">
        <v>364</v>
      </c>
      <c r="E336">
        <v>0</v>
      </c>
      <c r="F336" t="b">
        <v>0</v>
      </c>
      <c r="G336" t="b">
        <v>1</v>
      </c>
      <c r="H336" t="b">
        <v>1</v>
      </c>
      <c r="I336" t="b">
        <v>1</v>
      </c>
      <c r="J336" t="b">
        <v>0</v>
      </c>
      <c r="L336" t="str">
        <f t="shared" si="263"/>
        <v>DB11</v>
      </c>
      <c r="M336" t="s">
        <v>245</v>
      </c>
      <c r="N336" t="s">
        <v>77</v>
      </c>
      <c r="O336" s="40">
        <f>IF(E336="","-",COUNTIF($O$10:O335,"&lt;&gt;-")+1-1)</f>
        <v>259</v>
      </c>
      <c r="P336" s="4" t="str">
        <f>IF(E336="","",$M336&amp;B336&amp;","&amp;$L336&amp;"."&amp;VLOOKUP(C336,LookupTable!$A$10:$G$24,2,0)&amp;IF(AND(C336="Bool",MOD(10*D336,10)=0),D336&amp;".0",D336)&amp;IF(C336="String",".256","")&amp;","&amp;VLOOKUP(C336,LookupTable!$A$10:$G$24,3,0)&amp;",1,R/W,100,,,,,,,,,,,")</f>
        <v>E_G55_Fault_ID,DB11.DBW364,Word,1,R/W,100,,,,,,,,,,,</v>
      </c>
      <c r="Q336" s="13" t="str">
        <f t="shared" si="262"/>
        <v>tagIDs[259] = "Channel1.Device1.E_G55_Fault_ID";</v>
      </c>
    </row>
    <row r="337" spans="2:17" ht="15.75">
      <c r="B337" t="s">
        <v>225</v>
      </c>
      <c r="C337" t="s">
        <v>1</v>
      </c>
      <c r="D337">
        <v>366</v>
      </c>
      <c r="E337">
        <v>0</v>
      </c>
      <c r="F337" t="b">
        <v>0</v>
      </c>
      <c r="G337" t="b">
        <v>1</v>
      </c>
      <c r="H337" t="b">
        <v>1</v>
      </c>
      <c r="I337" t="b">
        <v>1</v>
      </c>
      <c r="J337" t="b">
        <v>0</v>
      </c>
      <c r="L337" t="str">
        <f t="shared" si="263"/>
        <v>DB11</v>
      </c>
      <c r="M337" t="s">
        <v>245</v>
      </c>
      <c r="N337" t="s">
        <v>77</v>
      </c>
      <c r="O337" s="40">
        <f>IF(E337="","-",COUNTIF($O$10:O336,"&lt;&gt;-")+1-1)</f>
        <v>260</v>
      </c>
      <c r="P337" s="4" t="str">
        <f>IF(E337="","",$M337&amp;B337&amp;","&amp;$L337&amp;"."&amp;VLOOKUP(C337,LookupTable!$A$10:$G$24,2,0)&amp;IF(AND(C337="Bool",MOD(10*D337,10)=0),D337&amp;".0",D337)&amp;IF(C337="String",".256","")&amp;","&amp;VLOOKUP(C337,LookupTable!$A$10:$G$24,3,0)&amp;",1,R/W,100,,,,,,,,,,,")</f>
        <v>E_G56_Fault_ID,DB11.DBW366,Word,1,R/W,100,,,,,,,,,,,</v>
      </c>
      <c r="Q337" s="13" t="str">
        <f t="shared" si="262"/>
        <v>tagIDs[260] = "Channel1.Device1.E_G56_Fault_ID";</v>
      </c>
    </row>
    <row r="338" spans="2:17" ht="15.75">
      <c r="B338" t="s">
        <v>226</v>
      </c>
      <c r="C338" t="s">
        <v>1</v>
      </c>
      <c r="D338">
        <v>368</v>
      </c>
      <c r="E338">
        <v>0</v>
      </c>
      <c r="F338" t="b">
        <v>0</v>
      </c>
      <c r="G338" t="b">
        <v>1</v>
      </c>
      <c r="H338" t="b">
        <v>1</v>
      </c>
      <c r="I338" t="b">
        <v>1</v>
      </c>
      <c r="J338" t="b">
        <v>0</v>
      </c>
      <c r="L338" t="str">
        <f t="shared" si="263"/>
        <v>DB11</v>
      </c>
      <c r="M338" t="s">
        <v>245</v>
      </c>
      <c r="N338" t="s">
        <v>77</v>
      </c>
      <c r="O338" s="40">
        <f>IF(E338="","-",COUNTIF($O$10:O337,"&lt;&gt;-")+1-1)</f>
        <v>261</v>
      </c>
      <c r="P338" s="4" t="str">
        <f>IF(E338="","",$M338&amp;B338&amp;","&amp;$L338&amp;"."&amp;VLOOKUP(C338,LookupTable!$A$10:$G$24,2,0)&amp;IF(AND(C338="Bool",MOD(10*D338,10)=0),D338&amp;".0",D338)&amp;IF(C338="String",".256","")&amp;","&amp;VLOOKUP(C338,LookupTable!$A$10:$G$24,3,0)&amp;",1,R/W,100,,,,,,,,,,,")</f>
        <v>E_G57_Fault_ID,DB11.DBW368,Word,1,R/W,100,,,,,,,,,,,</v>
      </c>
      <c r="Q338" s="13" t="str">
        <f t="shared" si="262"/>
        <v>tagIDs[261] = "Channel1.Device1.E_G57_Fault_ID";</v>
      </c>
    </row>
    <row r="339" spans="2:17" ht="15.75">
      <c r="B339" t="s">
        <v>227</v>
      </c>
      <c r="C339" t="s">
        <v>1</v>
      </c>
      <c r="D339">
        <v>370</v>
      </c>
      <c r="E339">
        <v>0</v>
      </c>
      <c r="F339" t="b">
        <v>0</v>
      </c>
      <c r="G339" t="b">
        <v>1</v>
      </c>
      <c r="H339" t="b">
        <v>1</v>
      </c>
      <c r="I339" t="b">
        <v>1</v>
      </c>
      <c r="J339" t="b">
        <v>0</v>
      </c>
      <c r="L339" t="str">
        <f t="shared" si="263"/>
        <v>DB11</v>
      </c>
      <c r="M339" t="s">
        <v>245</v>
      </c>
      <c r="N339" t="s">
        <v>77</v>
      </c>
      <c r="O339" s="40">
        <f>IF(E339="","-",COUNTIF($O$10:O338,"&lt;&gt;-")+1-1)</f>
        <v>262</v>
      </c>
      <c r="P339" s="4" t="str">
        <f>IF(E339="","",$M339&amp;B339&amp;","&amp;$L339&amp;"."&amp;VLOOKUP(C339,LookupTable!$A$10:$G$24,2,0)&amp;IF(AND(C339="Bool",MOD(10*D339,10)=0),D339&amp;".0",D339)&amp;IF(C339="String",".256","")&amp;","&amp;VLOOKUP(C339,LookupTable!$A$10:$G$24,3,0)&amp;",1,R/W,100,,,,,,,,,,,")</f>
        <v>E_G58_Fault_ID,DB11.DBW370,Word,1,R/W,100,,,,,,,,,,,</v>
      </c>
      <c r="Q339" s="13" t="str">
        <f t="shared" si="262"/>
        <v>tagIDs[262] = "Channel1.Device1.E_G58_Fault_ID";</v>
      </c>
    </row>
    <row r="340" spans="2:17" ht="15.75">
      <c r="B340" t="s">
        <v>228</v>
      </c>
      <c r="C340" t="s">
        <v>1</v>
      </c>
      <c r="D340">
        <v>372</v>
      </c>
      <c r="E340">
        <v>0</v>
      </c>
      <c r="F340" t="b">
        <v>0</v>
      </c>
      <c r="G340" t="b">
        <v>1</v>
      </c>
      <c r="H340" t="b">
        <v>1</v>
      </c>
      <c r="I340" t="b">
        <v>1</v>
      </c>
      <c r="J340" t="b">
        <v>0</v>
      </c>
      <c r="L340" t="str">
        <f t="shared" si="263"/>
        <v>DB11</v>
      </c>
      <c r="M340" t="s">
        <v>245</v>
      </c>
      <c r="N340" t="s">
        <v>77</v>
      </c>
      <c r="O340" s="40">
        <f>IF(E340="","-",COUNTIF($O$10:O339,"&lt;&gt;-")+1-1)</f>
        <v>263</v>
      </c>
      <c r="P340" s="4" t="str">
        <f>IF(E340="","",$M340&amp;B340&amp;","&amp;$L340&amp;"."&amp;VLOOKUP(C340,LookupTable!$A$10:$G$24,2,0)&amp;IF(AND(C340="Bool",MOD(10*D340,10)=0),D340&amp;".0",D340)&amp;IF(C340="String",".256","")&amp;","&amp;VLOOKUP(C340,LookupTable!$A$10:$G$24,3,0)&amp;",1,R/W,100,,,,,,,,,,,")</f>
        <v>E_G59_Fault_ID,DB11.DBW372,Word,1,R/W,100,,,,,,,,,,,</v>
      </c>
      <c r="Q340" s="13" t="str">
        <f t="shared" si="262"/>
        <v>tagIDs[263] = "Channel1.Device1.E_G59_Fault_ID";</v>
      </c>
    </row>
    <row r="341" spans="2:17" ht="15.75">
      <c r="B341" t="s">
        <v>229</v>
      </c>
      <c r="C341" t="s">
        <v>1</v>
      </c>
      <c r="D341">
        <v>374</v>
      </c>
      <c r="E341">
        <v>0</v>
      </c>
      <c r="F341" t="b">
        <v>0</v>
      </c>
      <c r="G341" t="b">
        <v>1</v>
      </c>
      <c r="H341" t="b">
        <v>1</v>
      </c>
      <c r="I341" t="b">
        <v>1</v>
      </c>
      <c r="J341" t="b">
        <v>0</v>
      </c>
      <c r="L341" t="str">
        <f t="shared" si="263"/>
        <v>DB11</v>
      </c>
      <c r="M341" t="s">
        <v>245</v>
      </c>
      <c r="N341" t="s">
        <v>77</v>
      </c>
      <c r="O341" s="40">
        <f>IF(E341="","-",COUNTIF($O$10:O340,"&lt;&gt;-")+1-1)</f>
        <v>264</v>
      </c>
      <c r="P341" s="4" t="str">
        <f>IF(E341="","",$M341&amp;B341&amp;","&amp;$L341&amp;"."&amp;VLOOKUP(C341,LookupTable!$A$10:$G$24,2,0)&amp;IF(AND(C341="Bool",MOD(10*D341,10)=0),D341&amp;".0",D341)&amp;IF(C341="String",".256","")&amp;","&amp;VLOOKUP(C341,LookupTable!$A$10:$G$24,3,0)&amp;",1,R/W,100,,,,,,,,,,,")</f>
        <v>E_G60_Fault_ID,DB11.DBW374,Word,1,R/W,100,,,,,,,,,,,</v>
      </c>
      <c r="Q341" s="13" t="str">
        <f t="shared" si="262"/>
        <v>tagIDs[264] = "Channel1.Device1.E_G60_Fault_ID";</v>
      </c>
    </row>
    <row r="342" spans="2:17" ht="15.75">
      <c r="B342" t="s">
        <v>230</v>
      </c>
      <c r="C342" t="s">
        <v>1</v>
      </c>
      <c r="D342">
        <v>376</v>
      </c>
      <c r="E342">
        <v>0</v>
      </c>
      <c r="F342" t="b">
        <v>0</v>
      </c>
      <c r="G342" t="b">
        <v>1</v>
      </c>
      <c r="H342" t="b">
        <v>1</v>
      </c>
      <c r="I342" t="b">
        <v>1</v>
      </c>
      <c r="J342" t="b">
        <v>0</v>
      </c>
      <c r="L342" t="str">
        <f t="shared" si="263"/>
        <v>DB11</v>
      </c>
      <c r="M342" t="s">
        <v>245</v>
      </c>
      <c r="N342" t="s">
        <v>77</v>
      </c>
      <c r="O342" s="40">
        <f>IF(E342="","-",COUNTIF($O$10:O341,"&lt;&gt;-")+1-1)</f>
        <v>265</v>
      </c>
      <c r="P342" s="4" t="str">
        <f>IF(E342="","",$M342&amp;B342&amp;","&amp;$L342&amp;"."&amp;VLOOKUP(C342,LookupTable!$A$10:$G$24,2,0)&amp;IF(AND(C342="Bool",MOD(10*D342,10)=0),D342&amp;".0",D342)&amp;IF(C342="String",".256","")&amp;","&amp;VLOOKUP(C342,LookupTable!$A$10:$G$24,3,0)&amp;",1,R/W,100,,,,,,,,,,,")</f>
        <v>E_G61_Fault_ID,DB11.DBW376,Word,1,R/W,100,,,,,,,,,,,</v>
      </c>
      <c r="Q342" s="13" t="str">
        <f t="shared" si="262"/>
        <v>tagIDs[265] = "Channel1.Device1.E_G61_Fault_ID";</v>
      </c>
    </row>
    <row r="343" spans="2:17" ht="15.75">
      <c r="B343" t="s">
        <v>231</v>
      </c>
      <c r="C343" t="s">
        <v>1</v>
      </c>
      <c r="D343">
        <v>378</v>
      </c>
      <c r="E343">
        <v>0</v>
      </c>
      <c r="F343" t="b">
        <v>0</v>
      </c>
      <c r="G343" t="b">
        <v>1</v>
      </c>
      <c r="H343" t="b">
        <v>1</v>
      </c>
      <c r="I343" t="b">
        <v>1</v>
      </c>
      <c r="J343" t="b">
        <v>0</v>
      </c>
      <c r="L343" t="str">
        <f t="shared" si="263"/>
        <v>DB11</v>
      </c>
      <c r="M343" t="s">
        <v>245</v>
      </c>
      <c r="N343" t="s">
        <v>77</v>
      </c>
      <c r="O343" s="40">
        <f>IF(E343="","-",COUNTIF($O$10:O342,"&lt;&gt;-")+1-1)</f>
        <v>266</v>
      </c>
      <c r="P343" s="4" t="str">
        <f>IF(E343="","",$M343&amp;B343&amp;","&amp;$L343&amp;"."&amp;VLOOKUP(C343,LookupTable!$A$10:$G$24,2,0)&amp;IF(AND(C343="Bool",MOD(10*D343,10)=0),D343&amp;".0",D343)&amp;IF(C343="String",".256","")&amp;","&amp;VLOOKUP(C343,LookupTable!$A$10:$G$24,3,0)&amp;",1,R/W,100,,,,,,,,,,,")</f>
        <v>E_G62_Fault_ID,DB11.DBW378,Word,1,R/W,100,,,,,,,,,,,</v>
      </c>
      <c r="Q343" s="13" t="str">
        <f t="shared" si="262"/>
        <v>tagIDs[266] = "Channel1.Device1.E_G62_Fault_ID";</v>
      </c>
    </row>
    <row r="344" spans="2:17" ht="15.75">
      <c r="B344" t="s">
        <v>232</v>
      </c>
      <c r="C344" t="s">
        <v>1</v>
      </c>
      <c r="D344">
        <v>380</v>
      </c>
      <c r="E344">
        <v>0</v>
      </c>
      <c r="F344" t="b">
        <v>0</v>
      </c>
      <c r="G344" t="b">
        <v>1</v>
      </c>
      <c r="H344" t="b">
        <v>1</v>
      </c>
      <c r="I344" t="b">
        <v>1</v>
      </c>
      <c r="J344" t="b">
        <v>0</v>
      </c>
      <c r="L344" t="str">
        <f t="shared" si="263"/>
        <v>DB11</v>
      </c>
      <c r="M344" t="s">
        <v>245</v>
      </c>
      <c r="N344" t="s">
        <v>77</v>
      </c>
      <c r="O344" s="40">
        <f>IF(E344="","-",COUNTIF($O$10:O343,"&lt;&gt;-")+1-1)</f>
        <v>267</v>
      </c>
      <c r="P344" s="4" t="str">
        <f>IF(E344="","",$M344&amp;B344&amp;","&amp;$L344&amp;"."&amp;VLOOKUP(C344,LookupTable!$A$10:$G$24,2,0)&amp;IF(AND(C344="Bool",MOD(10*D344,10)=0),D344&amp;".0",D344)&amp;IF(C344="String",".256","")&amp;","&amp;VLOOKUP(C344,LookupTable!$A$10:$G$24,3,0)&amp;",1,R/W,100,,,,,,,,,,,")</f>
        <v>E_G63_Fault_ID,DB11.DBW380,Word,1,R/W,100,,,,,,,,,,,</v>
      </c>
      <c r="Q344" s="13" t="str">
        <f t="shared" si="262"/>
        <v>tagIDs[267] = "Channel1.Device1.E_G63_Fault_ID";</v>
      </c>
    </row>
    <row r="345" spans="2:17" ht="15.75">
      <c r="B345" t="s">
        <v>233</v>
      </c>
      <c r="C345" t="s">
        <v>1</v>
      </c>
      <c r="D345">
        <v>382</v>
      </c>
      <c r="E345">
        <v>0</v>
      </c>
      <c r="F345" t="b">
        <v>0</v>
      </c>
      <c r="G345" t="b">
        <v>1</v>
      </c>
      <c r="H345" t="b">
        <v>1</v>
      </c>
      <c r="I345" t="b">
        <v>1</v>
      </c>
      <c r="J345" t="b">
        <v>0</v>
      </c>
      <c r="L345" t="str">
        <f t="shared" si="263"/>
        <v>DB11</v>
      </c>
      <c r="M345" t="s">
        <v>245</v>
      </c>
      <c r="N345" t="s">
        <v>77</v>
      </c>
      <c r="O345" s="40">
        <f>IF(E345="","-",COUNTIF($O$10:O344,"&lt;&gt;-")+1-1)</f>
        <v>268</v>
      </c>
      <c r="P345" s="4" t="str">
        <f>IF(E345="","",$M345&amp;B345&amp;","&amp;$L345&amp;"."&amp;VLOOKUP(C345,LookupTable!$A$10:$G$24,2,0)&amp;IF(AND(C345="Bool",MOD(10*D345,10)=0),D345&amp;".0",D345)&amp;IF(C345="String",".256","")&amp;","&amp;VLOOKUP(C345,LookupTable!$A$10:$G$24,3,0)&amp;",1,R/W,100,,,,,,,,,,,")</f>
        <v>E_G64_Fault_ID,DB11.DBW382,Word,1,R/W,100,,,,,,,,,,,</v>
      </c>
      <c r="Q345" s="13" t="str">
        <f t="shared" si="262"/>
        <v>tagIDs[268] = "Channel1.Device1.E_G64_Fault_ID";</v>
      </c>
    </row>
    <row r="346" spans="2:17" ht="15.75">
      <c r="B346" t="s">
        <v>234</v>
      </c>
      <c r="C346" t="s">
        <v>1</v>
      </c>
      <c r="D346">
        <v>384</v>
      </c>
      <c r="E346">
        <v>0</v>
      </c>
      <c r="F346" t="b">
        <v>0</v>
      </c>
      <c r="G346" t="b">
        <v>1</v>
      </c>
      <c r="H346" t="b">
        <v>1</v>
      </c>
      <c r="I346" t="b">
        <v>1</v>
      </c>
      <c r="J346" t="b">
        <v>0</v>
      </c>
      <c r="L346" t="str">
        <f t="shared" si="263"/>
        <v>DB11</v>
      </c>
      <c r="M346" t="s">
        <v>245</v>
      </c>
      <c r="N346" t="s">
        <v>77</v>
      </c>
      <c r="O346" s="40">
        <f>IF(E346="","-",COUNTIF($O$10:O345,"&lt;&gt;-")+1-1)</f>
        <v>269</v>
      </c>
      <c r="P346" s="4" t="str">
        <f>IF(E346="","",$M346&amp;B346&amp;","&amp;$L346&amp;"."&amp;VLOOKUP(C346,LookupTable!$A$10:$G$24,2,0)&amp;IF(AND(C346="Bool",MOD(10*D346,10)=0),D346&amp;".0",D346)&amp;IF(C346="String",".256","")&amp;","&amp;VLOOKUP(C346,LookupTable!$A$10:$G$24,3,0)&amp;",1,R/W,100,,,,,,,,,,,")</f>
        <v>E_G65_Fault_ID,DB11.DBW384,Word,1,R/W,100,,,,,,,,,,,</v>
      </c>
      <c r="Q346" s="13" t="str">
        <f t="shared" si="262"/>
        <v>tagIDs[269] = "Channel1.Device1.E_G65_Fault_ID";</v>
      </c>
    </row>
    <row r="347" spans="2:17" ht="15.75">
      <c r="B347" t="s">
        <v>78</v>
      </c>
      <c r="L347" t="str">
        <f t="shared" si="263"/>
        <v>DB12</v>
      </c>
      <c r="M347" t="s">
        <v>246</v>
      </c>
      <c r="N347" t="s">
        <v>77</v>
      </c>
      <c r="O347" s="40" t="str">
        <f>IF(E347="","-",COUNTIF($O$10:O346,"&lt;&gt;-")+1-1)</f>
        <v>-</v>
      </c>
      <c r="P347" s="4" t="str">
        <f>IF(E347="","",$M347&amp;B347&amp;","&amp;$L347&amp;"."&amp;VLOOKUP(C347,LookupTable!$A$10:$G$24,2,0)&amp;IF(AND(C347="Bool",MOD(10*D347,10)=0),D347&amp;".0",D347)&amp;IF(C347="String",".256","")&amp;","&amp;VLOOKUP(C347,LookupTable!$A$10:$G$24,3,0)&amp;",1,R/W,100,,,,,,,,,,,")</f>
        <v/>
      </c>
      <c r="Q347" s="13" t="str">
        <f t="shared" si="262"/>
        <v>//Static</v>
      </c>
    </row>
    <row r="348" spans="2:17" ht="15.75">
      <c r="B348" t="s">
        <v>96</v>
      </c>
      <c r="C348" t="s">
        <v>235</v>
      </c>
      <c r="D348">
        <v>0</v>
      </c>
      <c r="F348" t="b">
        <v>0</v>
      </c>
      <c r="G348" t="b">
        <v>1</v>
      </c>
      <c r="H348" t="b">
        <v>1</v>
      </c>
      <c r="I348" t="b">
        <v>1</v>
      </c>
      <c r="J348" t="b">
        <v>0</v>
      </c>
      <c r="L348" t="str">
        <f t="shared" si="263"/>
        <v>DB12</v>
      </c>
      <c r="M348" t="str">
        <f>"M_"&amp;B348&amp;"_"</f>
        <v>M_G1_</v>
      </c>
      <c r="N348" t="s">
        <v>77</v>
      </c>
      <c r="O348" s="40" t="str">
        <f>IF(E348="","-",COUNTIF($O$10:O347,"&lt;&gt;-")+1-1)</f>
        <v>-</v>
      </c>
      <c r="P348" s="4" t="str">
        <f>IF(E348="","",$M348&amp;B348&amp;","&amp;$L348&amp;"."&amp;VLOOKUP(C348,LookupTable!$A$10:$G$24,2,0)&amp;IF(AND(C348="Bool",MOD(10*D348,10)=0),D348&amp;".0",D348)&amp;IF(C348="String",".256","")&amp;","&amp;VLOOKUP(C348,LookupTable!$A$10:$G$24,3,0)&amp;",1,R/W,100,,,,,,,,,,,")</f>
        <v/>
      </c>
      <c r="Q348" s="13" t="str">
        <f t="shared" si="262"/>
        <v>//G1</v>
      </c>
    </row>
    <row r="349" spans="2:17" ht="15.75">
      <c r="B349" t="s">
        <v>236</v>
      </c>
      <c r="C349" t="s">
        <v>15</v>
      </c>
      <c r="D349">
        <v>0</v>
      </c>
      <c r="E349">
        <v>0</v>
      </c>
      <c r="F349" t="b">
        <v>0</v>
      </c>
      <c r="G349" t="b">
        <v>1</v>
      </c>
      <c r="H349" t="b">
        <v>1</v>
      </c>
      <c r="I349" t="b">
        <v>1</v>
      </c>
      <c r="J349" t="b">
        <v>0</v>
      </c>
      <c r="K349" t="s">
        <v>237</v>
      </c>
      <c r="L349" t="str">
        <f t="shared" si="263"/>
        <v>DB12</v>
      </c>
      <c r="M349" t="str">
        <f>"M_"&amp;B348&amp;"_"</f>
        <v>M_G1_</v>
      </c>
      <c r="N349" t="s">
        <v>77</v>
      </c>
      <c r="O349" s="40">
        <f>IF(E349="","-",COUNTIF($O$10:O348,"&lt;&gt;-")+1-1)</f>
        <v>270</v>
      </c>
      <c r="P349" s="4" t="str">
        <f>IF(E349="","",$M349&amp;B349&amp;","&amp;$L349&amp;"."&amp;VLOOKUP(C349,LookupTable!$A$10:$G$24,2,0)&amp;IF(AND(C349="Bool",MOD(10*D349,10)=0),D349&amp;".0",D349)&amp;IF(C349="String",".256","")&amp;","&amp;VLOOKUP(C349,LookupTable!$A$10:$G$24,3,0)&amp;",1,R/W,100,,,,,,,,,,,")</f>
        <v>M_G1_Time_BD,DB12.DBD0,Float,1,R/W,100,,,,,,,,,,,</v>
      </c>
      <c r="Q349" s="13" t="str">
        <f t="shared" si="262"/>
        <v>tagIDs[270] = "Channel1.Device1.M_G1_Time_BD";</v>
      </c>
    </row>
    <row r="350" spans="2:17" ht="15.75">
      <c r="B350" t="s">
        <v>238</v>
      </c>
      <c r="C350" t="s">
        <v>15</v>
      </c>
      <c r="D350">
        <v>4</v>
      </c>
      <c r="E350">
        <v>0</v>
      </c>
      <c r="F350" t="b">
        <v>0</v>
      </c>
      <c r="G350" t="b">
        <v>1</v>
      </c>
      <c r="H350" t="b">
        <v>1</v>
      </c>
      <c r="I350" t="b">
        <v>1</v>
      </c>
      <c r="J350" t="b">
        <v>0</v>
      </c>
      <c r="K350" t="s">
        <v>239</v>
      </c>
      <c r="L350" t="str">
        <f t="shared" si="263"/>
        <v>DB12</v>
      </c>
      <c r="M350" t="str">
        <f>"M_"&amp;B348&amp;"_"</f>
        <v>M_G1_</v>
      </c>
      <c r="N350" t="s">
        <v>77</v>
      </c>
      <c r="O350" s="40">
        <f>IF(E350="","-",COUNTIF($O$10:O349,"&lt;&gt;-")+1-1)</f>
        <v>271</v>
      </c>
      <c r="P350" s="4" t="str">
        <f>IF(E350="","",$M350&amp;B350&amp;","&amp;$L350&amp;"."&amp;VLOOKUP(C350,LookupTable!$A$10:$G$24,2,0)&amp;IF(AND(C350="Bool",MOD(10*D350,10)=0),D350&amp;".0",D350)&amp;IF(C350="String",".256","")&amp;","&amp;VLOOKUP(C350,LookupTable!$A$10:$G$24,3,0)&amp;",1,R/W,100,,,,,,,,,,,")</f>
        <v>M_G1_Time_CUROA,DB12.DBD4,Float,1,R/W,100,,,,,,,,,,,</v>
      </c>
      <c r="Q350" s="13" t="str">
        <f t="shared" ref="Q350:Q413" si="264">IF(E350="","//"&amp;B350,"tagIDs["&amp;O350&amp;"] = "&amp;$Q$3&amp;$N350&amp;$M350&amp;B350&amp;$Q$3&amp;";")</f>
        <v>tagIDs[271] = "Channel1.Device1.M_G1_Time_CUROA";</v>
      </c>
    </row>
    <row r="351" spans="2:17" ht="15.75">
      <c r="B351" t="s">
        <v>240</v>
      </c>
      <c r="C351" t="s">
        <v>15</v>
      </c>
      <c r="D351">
        <v>8</v>
      </c>
      <c r="E351">
        <v>0</v>
      </c>
      <c r="F351" t="b">
        <v>0</v>
      </c>
      <c r="G351" t="b">
        <v>1</v>
      </c>
      <c r="H351" t="b">
        <v>1</v>
      </c>
      <c r="I351" t="b">
        <v>1</v>
      </c>
      <c r="J351" t="b">
        <v>0</v>
      </c>
      <c r="K351" t="s">
        <v>241</v>
      </c>
      <c r="L351" t="str">
        <f t="shared" si="263"/>
        <v>DB12</v>
      </c>
      <c r="M351" t="str">
        <f>"M_"&amp;B348&amp;"_"</f>
        <v>M_G1_</v>
      </c>
      <c r="N351" t="s">
        <v>77</v>
      </c>
      <c r="O351" s="40">
        <f>IF(E351="","-",COUNTIF($O$10:O350,"&lt;&gt;-")+1-1)</f>
        <v>272</v>
      </c>
      <c r="P351" s="4" t="str">
        <f>IF(E351="","",$M351&amp;B351&amp;","&amp;$L351&amp;"."&amp;VLOOKUP(C351,LookupTable!$A$10:$G$24,2,0)&amp;IF(AND(C351="Bool",MOD(10*D351,10)=0),D351&amp;".0",D351)&amp;IF(C351="String",".256","")&amp;","&amp;VLOOKUP(C351,LookupTable!$A$10:$G$24,3,0)&amp;",1,R/W,100,,,,,,,,,,,")</f>
        <v>M_G1_Time_Belt,DB12.DBD8,Float,1,R/W,100,,,,,,,,,,,</v>
      </c>
      <c r="Q351" s="13" t="str">
        <f t="shared" si="264"/>
        <v>tagIDs[272] = "Channel1.Device1.M_G1_Time_Belt";</v>
      </c>
    </row>
    <row r="352" spans="2:17" ht="15.75">
      <c r="B352" t="s">
        <v>242</v>
      </c>
      <c r="C352" t="s">
        <v>15</v>
      </c>
      <c r="D352">
        <v>12</v>
      </c>
      <c r="E352">
        <v>0</v>
      </c>
      <c r="F352" t="b">
        <v>0</v>
      </c>
      <c r="G352" t="b">
        <v>1</v>
      </c>
      <c r="H352" t="b">
        <v>1</v>
      </c>
      <c r="I352" t="b">
        <v>1</v>
      </c>
      <c r="J352" t="b">
        <v>0</v>
      </c>
      <c r="K352" t="s">
        <v>243</v>
      </c>
      <c r="L352" t="str">
        <f t="shared" si="263"/>
        <v>DB12</v>
      </c>
      <c r="M352" t="str">
        <f>"M_"&amp;B348&amp;"_"</f>
        <v>M_G1_</v>
      </c>
      <c r="N352" t="s">
        <v>77</v>
      </c>
      <c r="O352" s="40">
        <f>IF(E352="","-",COUNTIF($O$10:O351,"&lt;&gt;-")+1-1)</f>
        <v>273</v>
      </c>
      <c r="P352" s="4" t="str">
        <f>IF(E352="","",$M352&amp;B352&amp;","&amp;$L352&amp;"."&amp;VLOOKUP(C352,LookupTable!$A$10:$G$24,2,0)&amp;IF(AND(C352="Bool",MOD(10*D352,10)=0),D352&amp;".0",D352)&amp;IF(C352="String",".256","")&amp;","&amp;VLOOKUP(C352,LookupTable!$A$10:$G$24,3,0)&amp;",1,R/W,100,,,,,,,,,,,")</f>
        <v>M_G1_TIme_Motor,DB12.DBD12,Float,1,R/W,100,,,,,,,,,,,</v>
      </c>
      <c r="Q352" s="13" t="str">
        <f t="shared" si="264"/>
        <v>tagIDs[273] = "Channel1.Device1.M_G1_TIme_Motor";</v>
      </c>
    </row>
    <row r="353" spans="2:17" ht="15.75">
      <c r="B353" t="s">
        <v>99</v>
      </c>
      <c r="C353" t="s">
        <v>235</v>
      </c>
      <c r="D353">
        <v>16</v>
      </c>
      <c r="F353" t="b">
        <v>0</v>
      </c>
      <c r="G353" t="b">
        <v>1</v>
      </c>
      <c r="H353" t="b">
        <v>1</v>
      </c>
      <c r="I353" t="b">
        <v>1</v>
      </c>
      <c r="J353" t="b">
        <v>1</v>
      </c>
      <c r="L353" t="str">
        <f t="shared" si="263"/>
        <v>DB12</v>
      </c>
      <c r="M353" t="str">
        <f>"M_"&amp;B353&amp;"_"</f>
        <v>M_G2_</v>
      </c>
      <c r="N353" t="s">
        <v>77</v>
      </c>
      <c r="O353" s="40" t="str">
        <f>IF(E353="","-",COUNTIF($O$10:O352,"&lt;&gt;-")+1-1)</f>
        <v>-</v>
      </c>
      <c r="P353" s="4" t="str">
        <f>IF(E353="","",$M353&amp;B353&amp;","&amp;$L353&amp;"."&amp;VLOOKUP(C353,LookupTable!$A$10:$G$24,2,0)&amp;IF(AND(C353="Bool",MOD(10*D353,10)=0),D353&amp;".0",D353)&amp;IF(C353="String",".256","")&amp;","&amp;VLOOKUP(C353,LookupTable!$A$10:$G$24,3,0)&amp;",1,R/W,100,,,,,,,,,,,")</f>
        <v/>
      </c>
      <c r="Q353" s="13" t="str">
        <f t="shared" si="264"/>
        <v>//G2</v>
      </c>
    </row>
    <row r="354" spans="2:17" ht="15.75">
      <c r="B354" t="s">
        <v>236</v>
      </c>
      <c r="C354" t="s">
        <v>15</v>
      </c>
      <c r="D354">
        <v>16</v>
      </c>
      <c r="E354">
        <v>0</v>
      </c>
      <c r="F354" t="b">
        <v>0</v>
      </c>
      <c r="G354" t="b">
        <v>1</v>
      </c>
      <c r="H354" t="b">
        <v>1</v>
      </c>
      <c r="I354" t="b">
        <v>1</v>
      </c>
      <c r="J354" t="b">
        <v>0</v>
      </c>
      <c r="K354" t="s">
        <v>237</v>
      </c>
      <c r="L354" t="str">
        <f t="shared" si="263"/>
        <v>DB12</v>
      </c>
      <c r="M354" t="str">
        <f>"M_"&amp;B353&amp;"_"</f>
        <v>M_G2_</v>
      </c>
      <c r="N354" t="s">
        <v>77</v>
      </c>
      <c r="O354" s="40">
        <f>IF(E354="","-",COUNTIF($O$10:O353,"&lt;&gt;-")+1-1)</f>
        <v>274</v>
      </c>
      <c r="P354" s="4" t="str">
        <f>IF(E354="","",$M354&amp;B354&amp;","&amp;$L354&amp;"."&amp;VLOOKUP(C354,LookupTable!$A$10:$G$24,2,0)&amp;IF(AND(C354="Bool",MOD(10*D354,10)=0),D354&amp;".0",D354)&amp;IF(C354="String",".256","")&amp;","&amp;VLOOKUP(C354,LookupTable!$A$10:$G$24,3,0)&amp;",1,R/W,100,,,,,,,,,,,")</f>
        <v>M_G2_Time_BD,DB12.DBD16,Float,1,R/W,100,,,,,,,,,,,</v>
      </c>
      <c r="Q354" s="13" t="str">
        <f t="shared" si="264"/>
        <v>tagIDs[274] = "Channel1.Device1.M_G2_Time_BD";</v>
      </c>
    </row>
    <row r="355" spans="2:17" ht="15.75">
      <c r="B355" t="s">
        <v>238</v>
      </c>
      <c r="C355" t="s">
        <v>15</v>
      </c>
      <c r="D355">
        <v>20</v>
      </c>
      <c r="E355">
        <v>0</v>
      </c>
      <c r="F355" t="b">
        <v>0</v>
      </c>
      <c r="G355" t="b">
        <v>1</v>
      </c>
      <c r="H355" t="b">
        <v>1</v>
      </c>
      <c r="I355" t="b">
        <v>1</v>
      </c>
      <c r="J355" t="b">
        <v>0</v>
      </c>
      <c r="K355" t="s">
        <v>239</v>
      </c>
      <c r="L355" t="str">
        <f t="shared" si="263"/>
        <v>DB12</v>
      </c>
      <c r="M355" t="str">
        <f>"M_"&amp;B353&amp;"_"</f>
        <v>M_G2_</v>
      </c>
      <c r="N355" t="s">
        <v>77</v>
      </c>
      <c r="O355" s="40">
        <f>IF(E355="","-",COUNTIF($O$10:O354,"&lt;&gt;-")+1-1)</f>
        <v>275</v>
      </c>
      <c r="P355" s="4" t="str">
        <f>IF(E355="","",$M355&amp;B355&amp;","&amp;$L355&amp;"."&amp;VLOOKUP(C355,LookupTable!$A$10:$G$24,2,0)&amp;IF(AND(C355="Bool",MOD(10*D355,10)=0),D355&amp;".0",D355)&amp;IF(C355="String",".256","")&amp;","&amp;VLOOKUP(C355,LookupTable!$A$10:$G$24,3,0)&amp;",1,R/W,100,,,,,,,,,,,")</f>
        <v>M_G2_Time_CUROA,DB12.DBD20,Float,1,R/W,100,,,,,,,,,,,</v>
      </c>
      <c r="Q355" s="13" t="str">
        <f t="shared" si="264"/>
        <v>tagIDs[275] = "Channel1.Device1.M_G2_Time_CUROA";</v>
      </c>
    </row>
    <row r="356" spans="2:17" ht="15.75">
      <c r="B356" t="s">
        <v>240</v>
      </c>
      <c r="C356" t="s">
        <v>15</v>
      </c>
      <c r="D356">
        <v>24</v>
      </c>
      <c r="E356">
        <v>0</v>
      </c>
      <c r="F356" t="b">
        <v>0</v>
      </c>
      <c r="G356" t="b">
        <v>1</v>
      </c>
      <c r="H356" t="b">
        <v>1</v>
      </c>
      <c r="I356" t="b">
        <v>1</v>
      </c>
      <c r="J356" t="b">
        <v>0</v>
      </c>
      <c r="K356" t="s">
        <v>241</v>
      </c>
      <c r="L356" t="str">
        <f t="shared" si="263"/>
        <v>DB12</v>
      </c>
      <c r="M356" t="str">
        <f>"M_"&amp;B353&amp;"_"</f>
        <v>M_G2_</v>
      </c>
      <c r="N356" t="s">
        <v>77</v>
      </c>
      <c r="O356" s="40">
        <f>IF(E356="","-",COUNTIF($O$10:O355,"&lt;&gt;-")+1-1)</f>
        <v>276</v>
      </c>
      <c r="P356" s="4" t="str">
        <f>IF(E356="","",$M356&amp;B356&amp;","&amp;$L356&amp;"."&amp;VLOOKUP(C356,LookupTable!$A$10:$G$24,2,0)&amp;IF(AND(C356="Bool",MOD(10*D356,10)=0),D356&amp;".0",D356)&amp;IF(C356="String",".256","")&amp;","&amp;VLOOKUP(C356,LookupTable!$A$10:$G$24,3,0)&amp;",1,R/W,100,,,,,,,,,,,")</f>
        <v>M_G2_Time_Belt,DB12.DBD24,Float,1,R/W,100,,,,,,,,,,,</v>
      </c>
      <c r="Q356" s="13" t="str">
        <f t="shared" si="264"/>
        <v>tagIDs[276] = "Channel1.Device1.M_G2_Time_Belt";</v>
      </c>
    </row>
    <row r="357" spans="2:17" ht="15.75">
      <c r="B357" t="s">
        <v>242</v>
      </c>
      <c r="C357" t="s">
        <v>15</v>
      </c>
      <c r="D357">
        <v>28</v>
      </c>
      <c r="E357">
        <v>0</v>
      </c>
      <c r="F357" t="b">
        <v>0</v>
      </c>
      <c r="G357" t="b">
        <v>1</v>
      </c>
      <c r="H357" t="b">
        <v>1</v>
      </c>
      <c r="I357" t="b">
        <v>1</v>
      </c>
      <c r="J357" t="b">
        <v>0</v>
      </c>
      <c r="K357" t="s">
        <v>243</v>
      </c>
      <c r="L357" t="str">
        <f t="shared" si="263"/>
        <v>DB12</v>
      </c>
      <c r="M357" t="str">
        <f>"M_"&amp;B353&amp;"_"</f>
        <v>M_G2_</v>
      </c>
      <c r="N357" t="s">
        <v>77</v>
      </c>
      <c r="O357" s="40">
        <f>IF(E357="","-",COUNTIF($O$10:O356,"&lt;&gt;-")+1-1)</f>
        <v>277</v>
      </c>
      <c r="P357" s="4" t="str">
        <f>IF(E357="","",$M357&amp;B357&amp;","&amp;$L357&amp;"."&amp;VLOOKUP(C357,LookupTable!$A$10:$G$24,2,0)&amp;IF(AND(C357="Bool",MOD(10*D357,10)=0),D357&amp;".0",D357)&amp;IF(C357="String",".256","")&amp;","&amp;VLOOKUP(C357,LookupTable!$A$10:$G$24,3,0)&amp;",1,R/W,100,,,,,,,,,,,")</f>
        <v>M_G2_TIme_Motor,DB12.DBD28,Float,1,R/W,100,,,,,,,,,,,</v>
      </c>
      <c r="Q357" s="13" t="str">
        <f t="shared" si="264"/>
        <v>tagIDs[277] = "Channel1.Device1.M_G2_TIme_Motor";</v>
      </c>
    </row>
    <row r="358" spans="2:17" ht="15.75">
      <c r="B358" t="s">
        <v>100</v>
      </c>
      <c r="C358" t="s">
        <v>235</v>
      </c>
      <c r="D358">
        <v>32</v>
      </c>
      <c r="F358" t="b">
        <v>0</v>
      </c>
      <c r="G358" t="b">
        <v>1</v>
      </c>
      <c r="H358" t="b">
        <v>1</v>
      </c>
      <c r="I358" t="b">
        <v>1</v>
      </c>
      <c r="J358" t="b">
        <v>1</v>
      </c>
      <c r="L358" t="str">
        <f t="shared" si="263"/>
        <v>DB12</v>
      </c>
      <c r="M358" t="str">
        <f>"M_"&amp;B358&amp;"_"</f>
        <v>M_G3_</v>
      </c>
      <c r="N358" t="s">
        <v>77</v>
      </c>
      <c r="O358" s="40" t="str">
        <f>IF(E358="","-",COUNTIF($O$10:O357,"&lt;&gt;-")+1-1)</f>
        <v>-</v>
      </c>
      <c r="P358" s="4" t="str">
        <f>IF(E358="","",$M358&amp;B358&amp;","&amp;$L358&amp;"."&amp;VLOOKUP(C358,LookupTable!$A$10:$G$24,2,0)&amp;IF(AND(C358="Bool",MOD(10*D358,10)=0),D358&amp;".0",D358)&amp;IF(C358="String",".256","")&amp;","&amp;VLOOKUP(C358,LookupTable!$A$10:$G$24,3,0)&amp;",1,R/W,100,,,,,,,,,,,")</f>
        <v/>
      </c>
      <c r="Q358" s="13" t="str">
        <f t="shared" si="264"/>
        <v>//G3</v>
      </c>
    </row>
    <row r="359" spans="2:17" ht="15.75">
      <c r="B359" t="s">
        <v>236</v>
      </c>
      <c r="C359" t="s">
        <v>15</v>
      </c>
      <c r="D359">
        <v>32</v>
      </c>
      <c r="E359">
        <v>0</v>
      </c>
      <c r="F359" t="b">
        <v>0</v>
      </c>
      <c r="G359" t="b">
        <v>1</v>
      </c>
      <c r="H359" t="b">
        <v>1</v>
      </c>
      <c r="I359" t="b">
        <v>1</v>
      </c>
      <c r="J359" t="b">
        <v>0</v>
      </c>
      <c r="K359" t="s">
        <v>237</v>
      </c>
      <c r="L359" t="str">
        <f t="shared" si="263"/>
        <v>DB12</v>
      </c>
      <c r="M359" t="str">
        <f>"M_"&amp;B358&amp;"_"</f>
        <v>M_G3_</v>
      </c>
      <c r="N359" t="s">
        <v>77</v>
      </c>
      <c r="O359" s="40">
        <f>IF(E359="","-",COUNTIF($O$10:O358,"&lt;&gt;-")+1-1)</f>
        <v>278</v>
      </c>
      <c r="P359" s="4" t="str">
        <f>IF(E359="","",$M359&amp;B359&amp;","&amp;$L359&amp;"."&amp;VLOOKUP(C359,LookupTable!$A$10:$G$24,2,0)&amp;IF(AND(C359="Bool",MOD(10*D359,10)=0),D359&amp;".0",D359)&amp;IF(C359="String",".256","")&amp;","&amp;VLOOKUP(C359,LookupTable!$A$10:$G$24,3,0)&amp;",1,R/W,100,,,,,,,,,,,")</f>
        <v>M_G3_Time_BD,DB12.DBD32,Float,1,R/W,100,,,,,,,,,,,</v>
      </c>
      <c r="Q359" s="13" t="str">
        <f t="shared" si="264"/>
        <v>tagIDs[278] = "Channel1.Device1.M_G3_Time_BD";</v>
      </c>
    </row>
    <row r="360" spans="2:17" ht="15.75">
      <c r="B360" t="s">
        <v>238</v>
      </c>
      <c r="C360" t="s">
        <v>15</v>
      </c>
      <c r="D360">
        <v>36</v>
      </c>
      <c r="E360">
        <v>0</v>
      </c>
      <c r="F360" t="b">
        <v>0</v>
      </c>
      <c r="G360" t="b">
        <v>1</v>
      </c>
      <c r="H360" t="b">
        <v>1</v>
      </c>
      <c r="I360" t="b">
        <v>1</v>
      </c>
      <c r="J360" t="b">
        <v>0</v>
      </c>
      <c r="K360" t="s">
        <v>239</v>
      </c>
      <c r="L360" t="str">
        <f t="shared" si="263"/>
        <v>DB12</v>
      </c>
      <c r="M360" t="str">
        <f>"M_"&amp;B358&amp;"_"</f>
        <v>M_G3_</v>
      </c>
      <c r="N360" t="s">
        <v>77</v>
      </c>
      <c r="O360" s="40">
        <f>IF(E360="","-",COUNTIF($O$10:O359,"&lt;&gt;-")+1-1)</f>
        <v>279</v>
      </c>
      <c r="P360" s="4" t="str">
        <f>IF(E360="","",$M360&amp;B360&amp;","&amp;$L360&amp;"."&amp;VLOOKUP(C360,LookupTable!$A$10:$G$24,2,0)&amp;IF(AND(C360="Bool",MOD(10*D360,10)=0),D360&amp;".0",D360)&amp;IF(C360="String",".256","")&amp;","&amp;VLOOKUP(C360,LookupTable!$A$10:$G$24,3,0)&amp;",1,R/W,100,,,,,,,,,,,")</f>
        <v>M_G3_Time_CUROA,DB12.DBD36,Float,1,R/W,100,,,,,,,,,,,</v>
      </c>
      <c r="Q360" s="13" t="str">
        <f t="shared" si="264"/>
        <v>tagIDs[279] = "Channel1.Device1.M_G3_Time_CUROA";</v>
      </c>
    </row>
    <row r="361" spans="2:17" ht="15.75">
      <c r="B361" t="s">
        <v>240</v>
      </c>
      <c r="C361" t="s">
        <v>15</v>
      </c>
      <c r="D361">
        <v>40</v>
      </c>
      <c r="E361">
        <v>0</v>
      </c>
      <c r="F361" t="b">
        <v>0</v>
      </c>
      <c r="G361" t="b">
        <v>1</v>
      </c>
      <c r="H361" t="b">
        <v>1</v>
      </c>
      <c r="I361" t="b">
        <v>1</v>
      </c>
      <c r="J361" t="b">
        <v>0</v>
      </c>
      <c r="K361" t="s">
        <v>241</v>
      </c>
      <c r="L361" t="str">
        <f t="shared" si="263"/>
        <v>DB12</v>
      </c>
      <c r="M361" t="str">
        <f>"M_"&amp;B358&amp;"_"</f>
        <v>M_G3_</v>
      </c>
      <c r="N361" t="s">
        <v>77</v>
      </c>
      <c r="O361" s="40">
        <f>IF(E361="","-",COUNTIF($O$10:O360,"&lt;&gt;-")+1-1)</f>
        <v>280</v>
      </c>
      <c r="P361" s="4" t="str">
        <f>IF(E361="","",$M361&amp;B361&amp;","&amp;$L361&amp;"."&amp;VLOOKUP(C361,LookupTable!$A$10:$G$24,2,0)&amp;IF(AND(C361="Bool",MOD(10*D361,10)=0),D361&amp;".0",D361)&amp;IF(C361="String",".256","")&amp;","&amp;VLOOKUP(C361,LookupTable!$A$10:$G$24,3,0)&amp;",1,R/W,100,,,,,,,,,,,")</f>
        <v>M_G3_Time_Belt,DB12.DBD40,Float,1,R/W,100,,,,,,,,,,,</v>
      </c>
      <c r="Q361" s="13" t="str">
        <f t="shared" si="264"/>
        <v>tagIDs[280] = "Channel1.Device1.M_G3_Time_Belt";</v>
      </c>
    </row>
    <row r="362" spans="2:17" ht="15.75">
      <c r="B362" t="s">
        <v>242</v>
      </c>
      <c r="C362" t="s">
        <v>15</v>
      </c>
      <c r="D362">
        <v>44</v>
      </c>
      <c r="E362">
        <v>0</v>
      </c>
      <c r="F362" t="b">
        <v>0</v>
      </c>
      <c r="G362" t="b">
        <v>1</v>
      </c>
      <c r="H362" t="b">
        <v>1</v>
      </c>
      <c r="I362" t="b">
        <v>1</v>
      </c>
      <c r="J362" t="b">
        <v>0</v>
      </c>
      <c r="K362" t="s">
        <v>243</v>
      </c>
      <c r="L362" t="str">
        <f t="shared" si="263"/>
        <v>DB12</v>
      </c>
      <c r="M362" t="str">
        <f>"M_"&amp;B358&amp;"_"</f>
        <v>M_G3_</v>
      </c>
      <c r="N362" t="s">
        <v>77</v>
      </c>
      <c r="O362" s="40">
        <f>IF(E362="","-",COUNTIF($O$10:O361,"&lt;&gt;-")+1-1)</f>
        <v>281</v>
      </c>
      <c r="P362" s="4" t="str">
        <f>IF(E362="","",$M362&amp;B362&amp;","&amp;$L362&amp;"."&amp;VLOOKUP(C362,LookupTable!$A$10:$G$24,2,0)&amp;IF(AND(C362="Bool",MOD(10*D362,10)=0),D362&amp;".0",D362)&amp;IF(C362="String",".256","")&amp;","&amp;VLOOKUP(C362,LookupTable!$A$10:$G$24,3,0)&amp;",1,R/W,100,,,,,,,,,,,")</f>
        <v>M_G3_TIme_Motor,DB12.DBD44,Float,1,R/W,100,,,,,,,,,,,</v>
      </c>
      <c r="Q362" s="13" t="str">
        <f t="shared" si="264"/>
        <v>tagIDs[281] = "Channel1.Device1.M_G3_TIme_Motor";</v>
      </c>
    </row>
    <row r="363" spans="2:17" ht="15.75">
      <c r="B363" t="s">
        <v>101</v>
      </c>
      <c r="C363" t="s">
        <v>235</v>
      </c>
      <c r="D363">
        <v>48</v>
      </c>
      <c r="F363" t="b">
        <v>0</v>
      </c>
      <c r="G363" t="b">
        <v>1</v>
      </c>
      <c r="H363" t="b">
        <v>1</v>
      </c>
      <c r="I363" t="b">
        <v>1</v>
      </c>
      <c r="J363" t="b">
        <v>1</v>
      </c>
      <c r="L363" t="str">
        <f t="shared" si="263"/>
        <v>DB12</v>
      </c>
      <c r="M363" t="str">
        <f>"M_"&amp;B363&amp;"_"</f>
        <v>M_G4_</v>
      </c>
      <c r="N363" t="s">
        <v>77</v>
      </c>
      <c r="O363" s="40" t="str">
        <f>IF(E363="","-",COUNTIF($O$10:O362,"&lt;&gt;-")+1-1)</f>
        <v>-</v>
      </c>
      <c r="P363" s="4" t="str">
        <f>IF(E363="","",$M363&amp;B363&amp;","&amp;$L363&amp;"."&amp;VLOOKUP(C363,LookupTable!$A$10:$G$24,2,0)&amp;IF(AND(C363="Bool",MOD(10*D363,10)=0),D363&amp;".0",D363)&amp;IF(C363="String",".256","")&amp;","&amp;VLOOKUP(C363,LookupTable!$A$10:$G$24,3,0)&amp;",1,R/W,100,,,,,,,,,,,")</f>
        <v/>
      </c>
      <c r="Q363" s="13" t="str">
        <f t="shared" si="264"/>
        <v>//G4</v>
      </c>
    </row>
    <row r="364" spans="2:17" ht="15.75">
      <c r="B364" t="s">
        <v>236</v>
      </c>
      <c r="C364" t="s">
        <v>15</v>
      </c>
      <c r="D364">
        <v>48</v>
      </c>
      <c r="E364">
        <v>0</v>
      </c>
      <c r="F364" t="b">
        <v>0</v>
      </c>
      <c r="G364" t="b">
        <v>1</v>
      </c>
      <c r="H364" t="b">
        <v>1</v>
      </c>
      <c r="I364" t="b">
        <v>1</v>
      </c>
      <c r="J364" t="b">
        <v>0</v>
      </c>
      <c r="K364" t="s">
        <v>237</v>
      </c>
      <c r="L364" t="str">
        <f t="shared" si="263"/>
        <v>DB12</v>
      </c>
      <c r="M364" t="str">
        <f>"M_"&amp;B363&amp;"_"</f>
        <v>M_G4_</v>
      </c>
      <c r="N364" t="s">
        <v>77</v>
      </c>
      <c r="O364" s="40">
        <f>IF(E364="","-",COUNTIF($O$10:O363,"&lt;&gt;-")+1-1)</f>
        <v>282</v>
      </c>
      <c r="P364" s="4" t="str">
        <f>IF(E364="","",$M364&amp;B364&amp;","&amp;$L364&amp;"."&amp;VLOOKUP(C364,LookupTable!$A$10:$G$24,2,0)&amp;IF(AND(C364="Bool",MOD(10*D364,10)=0),D364&amp;".0",D364)&amp;IF(C364="String",".256","")&amp;","&amp;VLOOKUP(C364,LookupTable!$A$10:$G$24,3,0)&amp;",1,R/W,100,,,,,,,,,,,")</f>
        <v>M_G4_Time_BD,DB12.DBD48,Float,1,R/W,100,,,,,,,,,,,</v>
      </c>
      <c r="Q364" s="13" t="str">
        <f t="shared" si="264"/>
        <v>tagIDs[282] = "Channel1.Device1.M_G4_Time_BD";</v>
      </c>
    </row>
    <row r="365" spans="2:17" ht="15.75">
      <c r="B365" t="s">
        <v>238</v>
      </c>
      <c r="C365" t="s">
        <v>15</v>
      </c>
      <c r="D365">
        <v>52</v>
      </c>
      <c r="E365">
        <v>0</v>
      </c>
      <c r="F365" t="b">
        <v>0</v>
      </c>
      <c r="G365" t="b">
        <v>1</v>
      </c>
      <c r="H365" t="b">
        <v>1</v>
      </c>
      <c r="I365" t="b">
        <v>1</v>
      </c>
      <c r="J365" t="b">
        <v>0</v>
      </c>
      <c r="K365" t="s">
        <v>239</v>
      </c>
      <c r="L365" t="str">
        <f t="shared" si="263"/>
        <v>DB12</v>
      </c>
      <c r="M365" t="str">
        <f>"M_"&amp;B363&amp;"_"</f>
        <v>M_G4_</v>
      </c>
      <c r="N365" t="s">
        <v>77</v>
      </c>
      <c r="O365" s="40">
        <f>IF(E365="","-",COUNTIF($O$10:O364,"&lt;&gt;-")+1-1)</f>
        <v>283</v>
      </c>
      <c r="P365" s="4" t="str">
        <f>IF(E365="","",$M365&amp;B365&amp;","&amp;$L365&amp;"."&amp;VLOOKUP(C365,LookupTable!$A$10:$G$24,2,0)&amp;IF(AND(C365="Bool",MOD(10*D365,10)=0),D365&amp;".0",D365)&amp;IF(C365="String",".256","")&amp;","&amp;VLOOKUP(C365,LookupTable!$A$10:$G$24,3,0)&amp;",1,R/W,100,,,,,,,,,,,")</f>
        <v>M_G4_Time_CUROA,DB12.DBD52,Float,1,R/W,100,,,,,,,,,,,</v>
      </c>
      <c r="Q365" s="13" t="str">
        <f t="shared" si="264"/>
        <v>tagIDs[283] = "Channel1.Device1.M_G4_Time_CUROA";</v>
      </c>
    </row>
    <row r="366" spans="2:17" ht="15.75">
      <c r="B366" t="s">
        <v>240</v>
      </c>
      <c r="C366" t="s">
        <v>15</v>
      </c>
      <c r="D366">
        <v>56</v>
      </c>
      <c r="E366">
        <v>0</v>
      </c>
      <c r="F366" t="b">
        <v>0</v>
      </c>
      <c r="G366" t="b">
        <v>1</v>
      </c>
      <c r="H366" t="b">
        <v>1</v>
      </c>
      <c r="I366" t="b">
        <v>1</v>
      </c>
      <c r="J366" t="b">
        <v>0</v>
      </c>
      <c r="K366" t="s">
        <v>241</v>
      </c>
      <c r="L366" t="str">
        <f t="shared" si="263"/>
        <v>DB12</v>
      </c>
      <c r="M366" t="str">
        <f>"M_"&amp;B363&amp;"_"</f>
        <v>M_G4_</v>
      </c>
      <c r="N366" t="s">
        <v>77</v>
      </c>
      <c r="O366" s="40">
        <f>IF(E366="","-",COUNTIF($O$10:O365,"&lt;&gt;-")+1-1)</f>
        <v>284</v>
      </c>
      <c r="P366" s="4" t="str">
        <f>IF(E366="","",$M366&amp;B366&amp;","&amp;$L366&amp;"."&amp;VLOOKUP(C366,LookupTable!$A$10:$G$24,2,0)&amp;IF(AND(C366="Bool",MOD(10*D366,10)=0),D366&amp;".0",D366)&amp;IF(C366="String",".256","")&amp;","&amp;VLOOKUP(C366,LookupTable!$A$10:$G$24,3,0)&amp;",1,R/W,100,,,,,,,,,,,")</f>
        <v>M_G4_Time_Belt,DB12.DBD56,Float,1,R/W,100,,,,,,,,,,,</v>
      </c>
      <c r="Q366" s="13" t="str">
        <f t="shared" si="264"/>
        <v>tagIDs[284] = "Channel1.Device1.M_G4_Time_Belt";</v>
      </c>
    </row>
    <row r="367" spans="2:17" ht="15.75">
      <c r="B367" t="s">
        <v>242</v>
      </c>
      <c r="C367" t="s">
        <v>15</v>
      </c>
      <c r="D367">
        <v>60</v>
      </c>
      <c r="E367">
        <v>0</v>
      </c>
      <c r="F367" t="b">
        <v>0</v>
      </c>
      <c r="G367" t="b">
        <v>1</v>
      </c>
      <c r="H367" t="b">
        <v>1</v>
      </c>
      <c r="I367" t="b">
        <v>1</v>
      </c>
      <c r="J367" t="b">
        <v>0</v>
      </c>
      <c r="K367" t="s">
        <v>243</v>
      </c>
      <c r="L367" t="str">
        <f t="shared" si="263"/>
        <v>DB12</v>
      </c>
      <c r="M367" t="str">
        <f>"M_"&amp;B363&amp;"_"</f>
        <v>M_G4_</v>
      </c>
      <c r="N367" t="s">
        <v>77</v>
      </c>
      <c r="O367" s="40">
        <f>IF(E367="","-",COUNTIF($O$10:O366,"&lt;&gt;-")+1-1)</f>
        <v>285</v>
      </c>
      <c r="P367" s="4" t="str">
        <f>IF(E367="","",$M367&amp;B367&amp;","&amp;$L367&amp;"."&amp;VLOOKUP(C367,LookupTable!$A$10:$G$24,2,0)&amp;IF(AND(C367="Bool",MOD(10*D367,10)=0),D367&amp;".0",D367)&amp;IF(C367="String",".256","")&amp;","&amp;VLOOKUP(C367,LookupTable!$A$10:$G$24,3,0)&amp;",1,R/W,100,,,,,,,,,,,")</f>
        <v>M_G4_TIme_Motor,DB12.DBD60,Float,1,R/W,100,,,,,,,,,,,</v>
      </c>
      <c r="Q367" s="13" t="str">
        <f t="shared" si="264"/>
        <v>tagIDs[285] = "Channel1.Device1.M_G4_TIme_Motor";</v>
      </c>
    </row>
    <row r="368" spans="2:17" ht="15.75">
      <c r="B368" t="s">
        <v>102</v>
      </c>
      <c r="C368" t="s">
        <v>235</v>
      </c>
      <c r="D368">
        <v>64</v>
      </c>
      <c r="F368" t="b">
        <v>0</v>
      </c>
      <c r="G368" t="b">
        <v>1</v>
      </c>
      <c r="H368" t="b">
        <v>1</v>
      </c>
      <c r="I368" t="b">
        <v>1</v>
      </c>
      <c r="J368" t="b">
        <v>1</v>
      </c>
      <c r="L368" t="str">
        <f t="shared" si="263"/>
        <v>DB12</v>
      </c>
      <c r="M368" t="str">
        <f>"M_"&amp;B368&amp;"_"</f>
        <v>M_G5_</v>
      </c>
      <c r="N368" t="s">
        <v>77</v>
      </c>
      <c r="O368" s="40" t="str">
        <f>IF(E368="","-",COUNTIF($O$10:O367,"&lt;&gt;-")+1-1)</f>
        <v>-</v>
      </c>
      <c r="P368" s="4" t="str">
        <f>IF(E368="","",$M368&amp;B368&amp;","&amp;$L368&amp;"."&amp;VLOOKUP(C368,LookupTable!$A$10:$G$24,2,0)&amp;IF(AND(C368="Bool",MOD(10*D368,10)=0),D368&amp;".0",D368)&amp;IF(C368="String",".256","")&amp;","&amp;VLOOKUP(C368,LookupTable!$A$10:$G$24,3,0)&amp;",1,R/W,100,,,,,,,,,,,")</f>
        <v/>
      </c>
      <c r="Q368" s="13" t="str">
        <f t="shared" si="264"/>
        <v>//G5</v>
      </c>
    </row>
    <row r="369" spans="2:17" ht="15.75">
      <c r="B369" t="s">
        <v>236</v>
      </c>
      <c r="C369" t="s">
        <v>15</v>
      </c>
      <c r="D369">
        <v>64</v>
      </c>
      <c r="E369">
        <v>0</v>
      </c>
      <c r="F369" t="b">
        <v>0</v>
      </c>
      <c r="G369" t="b">
        <v>1</v>
      </c>
      <c r="H369" t="b">
        <v>1</v>
      </c>
      <c r="I369" t="b">
        <v>1</v>
      </c>
      <c r="J369" t="b">
        <v>0</v>
      </c>
      <c r="K369" t="s">
        <v>237</v>
      </c>
      <c r="L369" t="str">
        <f t="shared" si="263"/>
        <v>DB12</v>
      </c>
      <c r="M369" t="str">
        <f>"M_"&amp;B368&amp;"_"</f>
        <v>M_G5_</v>
      </c>
      <c r="N369" t="s">
        <v>77</v>
      </c>
      <c r="O369" s="40">
        <f>IF(E369="","-",COUNTIF($O$10:O368,"&lt;&gt;-")+1-1)</f>
        <v>286</v>
      </c>
      <c r="P369" s="4" t="str">
        <f>IF(E369="","",$M369&amp;B369&amp;","&amp;$L369&amp;"."&amp;VLOOKUP(C369,LookupTable!$A$10:$G$24,2,0)&amp;IF(AND(C369="Bool",MOD(10*D369,10)=0),D369&amp;".0",D369)&amp;IF(C369="String",".256","")&amp;","&amp;VLOOKUP(C369,LookupTable!$A$10:$G$24,3,0)&amp;",1,R/W,100,,,,,,,,,,,")</f>
        <v>M_G5_Time_BD,DB12.DBD64,Float,1,R/W,100,,,,,,,,,,,</v>
      </c>
      <c r="Q369" s="13" t="str">
        <f t="shared" si="264"/>
        <v>tagIDs[286] = "Channel1.Device1.M_G5_Time_BD";</v>
      </c>
    </row>
    <row r="370" spans="2:17" ht="15.75">
      <c r="B370" t="s">
        <v>238</v>
      </c>
      <c r="C370" t="s">
        <v>15</v>
      </c>
      <c r="D370">
        <v>68</v>
      </c>
      <c r="E370">
        <v>0</v>
      </c>
      <c r="F370" t="b">
        <v>0</v>
      </c>
      <c r="G370" t="b">
        <v>1</v>
      </c>
      <c r="H370" t="b">
        <v>1</v>
      </c>
      <c r="I370" t="b">
        <v>1</v>
      </c>
      <c r="J370" t="b">
        <v>0</v>
      </c>
      <c r="K370" t="s">
        <v>239</v>
      </c>
      <c r="L370" t="str">
        <f t="shared" si="263"/>
        <v>DB12</v>
      </c>
      <c r="M370" t="str">
        <f>"M_"&amp;B368&amp;"_"</f>
        <v>M_G5_</v>
      </c>
      <c r="N370" t="s">
        <v>77</v>
      </c>
      <c r="O370" s="40">
        <f>IF(E370="","-",COUNTIF($O$10:O369,"&lt;&gt;-")+1-1)</f>
        <v>287</v>
      </c>
      <c r="P370" s="4" t="str">
        <f>IF(E370="","",$M370&amp;B370&amp;","&amp;$L370&amp;"."&amp;VLOOKUP(C370,LookupTable!$A$10:$G$24,2,0)&amp;IF(AND(C370="Bool",MOD(10*D370,10)=0),D370&amp;".0",D370)&amp;IF(C370="String",".256","")&amp;","&amp;VLOOKUP(C370,LookupTable!$A$10:$G$24,3,0)&amp;",1,R/W,100,,,,,,,,,,,")</f>
        <v>M_G5_Time_CUROA,DB12.DBD68,Float,1,R/W,100,,,,,,,,,,,</v>
      </c>
      <c r="Q370" s="13" t="str">
        <f t="shared" si="264"/>
        <v>tagIDs[287] = "Channel1.Device1.M_G5_Time_CUROA";</v>
      </c>
    </row>
    <row r="371" spans="2:17" ht="15.75">
      <c r="B371" t="s">
        <v>240</v>
      </c>
      <c r="C371" t="s">
        <v>15</v>
      </c>
      <c r="D371">
        <v>72</v>
      </c>
      <c r="E371">
        <v>0</v>
      </c>
      <c r="F371" t="b">
        <v>0</v>
      </c>
      <c r="G371" t="b">
        <v>1</v>
      </c>
      <c r="H371" t="b">
        <v>1</v>
      </c>
      <c r="I371" t="b">
        <v>1</v>
      </c>
      <c r="J371" t="b">
        <v>0</v>
      </c>
      <c r="K371" t="s">
        <v>241</v>
      </c>
      <c r="L371" t="str">
        <f t="shared" si="263"/>
        <v>DB12</v>
      </c>
      <c r="M371" t="str">
        <f>"M_"&amp;B368&amp;"_"</f>
        <v>M_G5_</v>
      </c>
      <c r="N371" t="s">
        <v>77</v>
      </c>
      <c r="O371" s="40">
        <f>IF(E371="","-",COUNTIF($O$10:O370,"&lt;&gt;-")+1-1)</f>
        <v>288</v>
      </c>
      <c r="P371" s="4" t="str">
        <f>IF(E371="","",$M371&amp;B371&amp;","&amp;$L371&amp;"."&amp;VLOOKUP(C371,LookupTable!$A$10:$G$24,2,0)&amp;IF(AND(C371="Bool",MOD(10*D371,10)=0),D371&amp;".0",D371)&amp;IF(C371="String",".256","")&amp;","&amp;VLOOKUP(C371,LookupTable!$A$10:$G$24,3,0)&amp;",1,R/W,100,,,,,,,,,,,")</f>
        <v>M_G5_Time_Belt,DB12.DBD72,Float,1,R/W,100,,,,,,,,,,,</v>
      </c>
      <c r="Q371" s="13" t="str">
        <f t="shared" si="264"/>
        <v>tagIDs[288] = "Channel1.Device1.M_G5_Time_Belt";</v>
      </c>
    </row>
    <row r="372" spans="2:17" ht="15.75">
      <c r="B372" t="s">
        <v>242</v>
      </c>
      <c r="C372" t="s">
        <v>15</v>
      </c>
      <c r="D372">
        <v>76</v>
      </c>
      <c r="E372">
        <v>0</v>
      </c>
      <c r="F372" t="b">
        <v>0</v>
      </c>
      <c r="G372" t="b">
        <v>1</v>
      </c>
      <c r="H372" t="b">
        <v>1</v>
      </c>
      <c r="I372" t="b">
        <v>1</v>
      </c>
      <c r="J372" t="b">
        <v>0</v>
      </c>
      <c r="K372" t="s">
        <v>243</v>
      </c>
      <c r="L372" t="str">
        <f t="shared" si="263"/>
        <v>DB12</v>
      </c>
      <c r="M372" t="str">
        <f>"M_"&amp;B368&amp;"_"</f>
        <v>M_G5_</v>
      </c>
      <c r="N372" t="s">
        <v>77</v>
      </c>
      <c r="O372" s="40">
        <f>IF(E372="","-",COUNTIF($O$10:O371,"&lt;&gt;-")+1-1)</f>
        <v>289</v>
      </c>
      <c r="P372" s="4" t="str">
        <f>IF(E372="","",$M372&amp;B372&amp;","&amp;$L372&amp;"."&amp;VLOOKUP(C372,LookupTable!$A$10:$G$24,2,0)&amp;IF(AND(C372="Bool",MOD(10*D372,10)=0),D372&amp;".0",D372)&amp;IF(C372="String",".256","")&amp;","&amp;VLOOKUP(C372,LookupTable!$A$10:$G$24,3,0)&amp;",1,R/W,100,,,,,,,,,,,")</f>
        <v>M_G5_TIme_Motor,DB12.DBD76,Float,1,R/W,100,,,,,,,,,,,</v>
      </c>
      <c r="Q372" s="13" t="str">
        <f t="shared" si="264"/>
        <v>tagIDs[289] = "Channel1.Device1.M_G5_TIme_Motor";</v>
      </c>
    </row>
    <row r="373" spans="2:17" ht="15.75">
      <c r="B373" t="s">
        <v>103</v>
      </c>
      <c r="C373" t="s">
        <v>235</v>
      </c>
      <c r="D373">
        <v>80</v>
      </c>
      <c r="F373" t="b">
        <v>0</v>
      </c>
      <c r="G373" t="b">
        <v>1</v>
      </c>
      <c r="H373" t="b">
        <v>1</v>
      </c>
      <c r="I373" t="b">
        <v>1</v>
      </c>
      <c r="J373" t="b">
        <v>1</v>
      </c>
      <c r="L373" t="str">
        <f t="shared" si="263"/>
        <v>DB12</v>
      </c>
      <c r="M373" t="str">
        <f t="shared" ref="M373:M436" si="265">"M_"&amp;B373&amp;"_"</f>
        <v>M_G6_</v>
      </c>
      <c r="N373" t="s">
        <v>77</v>
      </c>
      <c r="O373" s="40" t="str">
        <f>IF(E373="","-",COUNTIF($O$10:O372,"&lt;&gt;-")+1-1)</f>
        <v>-</v>
      </c>
      <c r="P373" s="4" t="str">
        <f>IF(E373="","",$M373&amp;B373&amp;","&amp;$L373&amp;"."&amp;VLOOKUP(C373,LookupTable!$A$10:$G$24,2,0)&amp;IF(AND(C373="Bool",MOD(10*D373,10)=0),D373&amp;".0",D373)&amp;IF(C373="String",".256","")&amp;","&amp;VLOOKUP(C373,LookupTable!$A$10:$G$24,3,0)&amp;",1,R/W,100,,,,,,,,,,,")</f>
        <v/>
      </c>
      <c r="Q373" s="13" t="str">
        <f t="shared" si="264"/>
        <v>//G6</v>
      </c>
    </row>
    <row r="374" spans="2:17" ht="15.75">
      <c r="B374" t="s">
        <v>236</v>
      </c>
      <c r="C374" t="s">
        <v>15</v>
      </c>
      <c r="D374">
        <v>80</v>
      </c>
      <c r="E374">
        <v>0</v>
      </c>
      <c r="F374" t="b">
        <v>0</v>
      </c>
      <c r="G374" t="b">
        <v>1</v>
      </c>
      <c r="H374" t="b">
        <v>1</v>
      </c>
      <c r="I374" t="b">
        <v>1</v>
      </c>
      <c r="J374" t="b">
        <v>0</v>
      </c>
      <c r="K374" t="s">
        <v>237</v>
      </c>
      <c r="L374" t="str">
        <f t="shared" si="263"/>
        <v>DB12</v>
      </c>
      <c r="M374" t="str">
        <f t="shared" ref="M374:M437" si="266">"M_"&amp;B373&amp;"_"</f>
        <v>M_G6_</v>
      </c>
      <c r="N374" t="s">
        <v>77</v>
      </c>
      <c r="O374" s="40">
        <f>IF(E374="","-",COUNTIF($O$10:O373,"&lt;&gt;-")+1-1)</f>
        <v>290</v>
      </c>
      <c r="P374" s="4" t="str">
        <f>IF(E374="","",$M374&amp;B374&amp;","&amp;$L374&amp;"."&amp;VLOOKUP(C374,LookupTable!$A$10:$G$24,2,0)&amp;IF(AND(C374="Bool",MOD(10*D374,10)=0),D374&amp;".0",D374)&amp;IF(C374="String",".256","")&amp;","&amp;VLOOKUP(C374,LookupTable!$A$10:$G$24,3,0)&amp;",1,R/W,100,,,,,,,,,,,")</f>
        <v>M_G6_Time_BD,DB12.DBD80,Float,1,R/W,100,,,,,,,,,,,</v>
      </c>
      <c r="Q374" s="13" t="str">
        <f t="shared" si="264"/>
        <v>tagIDs[290] = "Channel1.Device1.M_G6_Time_BD";</v>
      </c>
    </row>
    <row r="375" spans="2:17" ht="15.75">
      <c r="B375" t="s">
        <v>238</v>
      </c>
      <c r="C375" t="s">
        <v>15</v>
      </c>
      <c r="D375">
        <v>84</v>
      </c>
      <c r="E375">
        <v>0</v>
      </c>
      <c r="F375" t="b">
        <v>0</v>
      </c>
      <c r="G375" t="b">
        <v>1</v>
      </c>
      <c r="H375" t="b">
        <v>1</v>
      </c>
      <c r="I375" t="b">
        <v>1</v>
      </c>
      <c r="J375" t="b">
        <v>0</v>
      </c>
      <c r="K375" t="s">
        <v>239</v>
      </c>
      <c r="L375" t="str">
        <f t="shared" si="263"/>
        <v>DB12</v>
      </c>
      <c r="M375" t="str">
        <f t="shared" ref="M375" si="267">"M_"&amp;B373&amp;"_"</f>
        <v>M_G6_</v>
      </c>
      <c r="N375" t="s">
        <v>77</v>
      </c>
      <c r="O375" s="40">
        <f>IF(E375="","-",COUNTIF($O$10:O374,"&lt;&gt;-")+1-1)</f>
        <v>291</v>
      </c>
      <c r="P375" s="4" t="str">
        <f>IF(E375="","",$M375&amp;B375&amp;","&amp;$L375&amp;"."&amp;VLOOKUP(C375,LookupTable!$A$10:$G$24,2,0)&amp;IF(AND(C375="Bool",MOD(10*D375,10)=0),D375&amp;".0",D375)&amp;IF(C375="String",".256","")&amp;","&amp;VLOOKUP(C375,LookupTable!$A$10:$G$24,3,0)&amp;",1,R/W,100,,,,,,,,,,,")</f>
        <v>M_G6_Time_CUROA,DB12.DBD84,Float,1,R/W,100,,,,,,,,,,,</v>
      </c>
      <c r="Q375" s="13" t="str">
        <f t="shared" si="264"/>
        <v>tagIDs[291] = "Channel1.Device1.M_G6_Time_CUROA";</v>
      </c>
    </row>
    <row r="376" spans="2:17" ht="15.75">
      <c r="B376" t="s">
        <v>240</v>
      </c>
      <c r="C376" t="s">
        <v>15</v>
      </c>
      <c r="D376">
        <v>88</v>
      </c>
      <c r="E376">
        <v>0</v>
      </c>
      <c r="F376" t="b">
        <v>0</v>
      </c>
      <c r="G376" t="b">
        <v>1</v>
      </c>
      <c r="H376" t="b">
        <v>1</v>
      </c>
      <c r="I376" t="b">
        <v>1</v>
      </c>
      <c r="J376" t="b">
        <v>0</v>
      </c>
      <c r="K376" t="s">
        <v>241</v>
      </c>
      <c r="L376" t="str">
        <f t="shared" si="263"/>
        <v>DB12</v>
      </c>
      <c r="M376" t="str">
        <f t="shared" ref="M376" si="268">"M_"&amp;B373&amp;"_"</f>
        <v>M_G6_</v>
      </c>
      <c r="N376" t="s">
        <v>77</v>
      </c>
      <c r="O376" s="40">
        <f>IF(E376="","-",COUNTIF($O$10:O375,"&lt;&gt;-")+1-1)</f>
        <v>292</v>
      </c>
      <c r="P376" s="4" t="str">
        <f>IF(E376="","",$M376&amp;B376&amp;","&amp;$L376&amp;"."&amp;VLOOKUP(C376,LookupTable!$A$10:$G$24,2,0)&amp;IF(AND(C376="Bool",MOD(10*D376,10)=0),D376&amp;".0",D376)&amp;IF(C376="String",".256","")&amp;","&amp;VLOOKUP(C376,LookupTable!$A$10:$G$24,3,0)&amp;",1,R/W,100,,,,,,,,,,,")</f>
        <v>M_G6_Time_Belt,DB12.DBD88,Float,1,R/W,100,,,,,,,,,,,</v>
      </c>
      <c r="Q376" s="13" t="str">
        <f t="shared" si="264"/>
        <v>tagIDs[292] = "Channel1.Device1.M_G6_Time_Belt";</v>
      </c>
    </row>
    <row r="377" spans="2:17" ht="15.75">
      <c r="B377" t="s">
        <v>242</v>
      </c>
      <c r="C377" t="s">
        <v>15</v>
      </c>
      <c r="D377">
        <v>92</v>
      </c>
      <c r="E377">
        <v>0</v>
      </c>
      <c r="F377" t="b">
        <v>0</v>
      </c>
      <c r="G377" t="b">
        <v>1</v>
      </c>
      <c r="H377" t="b">
        <v>1</v>
      </c>
      <c r="I377" t="b">
        <v>1</v>
      </c>
      <c r="J377" t="b">
        <v>0</v>
      </c>
      <c r="K377" t="s">
        <v>243</v>
      </c>
      <c r="L377" t="str">
        <f t="shared" si="263"/>
        <v>DB12</v>
      </c>
      <c r="M377" t="str">
        <f t="shared" ref="M377" si="269">"M_"&amp;B373&amp;"_"</f>
        <v>M_G6_</v>
      </c>
      <c r="N377" t="s">
        <v>77</v>
      </c>
      <c r="O377" s="40">
        <f>IF(E377="","-",COUNTIF($O$10:O376,"&lt;&gt;-")+1-1)</f>
        <v>293</v>
      </c>
      <c r="P377" s="4" t="str">
        <f>IF(E377="","",$M377&amp;B377&amp;","&amp;$L377&amp;"."&amp;VLOOKUP(C377,LookupTable!$A$10:$G$24,2,0)&amp;IF(AND(C377="Bool",MOD(10*D377,10)=0),D377&amp;".0",D377)&amp;IF(C377="String",".256","")&amp;","&amp;VLOOKUP(C377,LookupTable!$A$10:$G$24,3,0)&amp;",1,R/W,100,,,,,,,,,,,")</f>
        <v>M_G6_TIme_Motor,DB12.DBD92,Float,1,R/W,100,,,,,,,,,,,</v>
      </c>
      <c r="Q377" s="13" t="str">
        <f t="shared" si="264"/>
        <v>tagIDs[293] = "Channel1.Device1.M_G6_TIme_Motor";</v>
      </c>
    </row>
    <row r="378" spans="2:17" ht="15.75">
      <c r="B378" t="s">
        <v>104</v>
      </c>
      <c r="C378" t="s">
        <v>235</v>
      </c>
      <c r="D378">
        <v>96</v>
      </c>
      <c r="F378" t="b">
        <v>0</v>
      </c>
      <c r="G378" t="b">
        <v>1</v>
      </c>
      <c r="H378" t="b">
        <v>1</v>
      </c>
      <c r="I378" t="b">
        <v>1</v>
      </c>
      <c r="J378" t="b">
        <v>1</v>
      </c>
      <c r="L378" t="str">
        <f t="shared" si="263"/>
        <v>DB12</v>
      </c>
      <c r="M378" t="str">
        <f t="shared" ref="M378:M441" si="270">"M_"&amp;B378&amp;"_"</f>
        <v>M_G7_</v>
      </c>
      <c r="N378" t="s">
        <v>77</v>
      </c>
      <c r="O378" s="40" t="str">
        <f>IF(E378="","-",COUNTIF($O$10:O377,"&lt;&gt;-")+1-1)</f>
        <v>-</v>
      </c>
      <c r="P378" s="4" t="str">
        <f>IF(E378="","",$M378&amp;B378&amp;","&amp;$L378&amp;"."&amp;VLOOKUP(C378,LookupTable!$A$10:$G$24,2,0)&amp;IF(AND(C378="Bool",MOD(10*D378,10)=0),D378&amp;".0",D378)&amp;IF(C378="String",".256","")&amp;","&amp;VLOOKUP(C378,LookupTable!$A$10:$G$24,3,0)&amp;",1,R/W,100,,,,,,,,,,,")</f>
        <v/>
      </c>
      <c r="Q378" s="13" t="str">
        <f t="shared" si="264"/>
        <v>//G7</v>
      </c>
    </row>
    <row r="379" spans="2:17" ht="15.75">
      <c r="B379" t="s">
        <v>236</v>
      </c>
      <c r="C379" t="s">
        <v>15</v>
      </c>
      <c r="D379">
        <v>96</v>
      </c>
      <c r="E379">
        <v>0</v>
      </c>
      <c r="F379" t="b">
        <v>0</v>
      </c>
      <c r="G379" t="b">
        <v>1</v>
      </c>
      <c r="H379" t="b">
        <v>1</v>
      </c>
      <c r="I379" t="b">
        <v>1</v>
      </c>
      <c r="J379" t="b">
        <v>0</v>
      </c>
      <c r="K379" t="s">
        <v>237</v>
      </c>
      <c r="L379" t="str">
        <f t="shared" si="263"/>
        <v>DB12</v>
      </c>
      <c r="M379" t="str">
        <f t="shared" ref="M379:M442" si="271">"M_"&amp;B378&amp;"_"</f>
        <v>M_G7_</v>
      </c>
      <c r="N379" t="s">
        <v>77</v>
      </c>
      <c r="O379" s="40">
        <f>IF(E379="","-",COUNTIF($O$10:O378,"&lt;&gt;-")+1-1)</f>
        <v>294</v>
      </c>
      <c r="P379" s="4" t="str">
        <f>IF(E379="","",$M379&amp;B379&amp;","&amp;$L379&amp;"."&amp;VLOOKUP(C379,LookupTable!$A$10:$G$24,2,0)&amp;IF(AND(C379="Bool",MOD(10*D379,10)=0),D379&amp;".0",D379)&amp;IF(C379="String",".256","")&amp;","&amp;VLOOKUP(C379,LookupTable!$A$10:$G$24,3,0)&amp;",1,R/W,100,,,,,,,,,,,")</f>
        <v>M_G7_Time_BD,DB12.DBD96,Float,1,R/W,100,,,,,,,,,,,</v>
      </c>
      <c r="Q379" s="13" t="str">
        <f t="shared" si="264"/>
        <v>tagIDs[294] = "Channel1.Device1.M_G7_Time_BD";</v>
      </c>
    </row>
    <row r="380" spans="2:17" ht="15.75">
      <c r="B380" t="s">
        <v>238</v>
      </c>
      <c r="C380" t="s">
        <v>15</v>
      </c>
      <c r="D380">
        <v>100</v>
      </c>
      <c r="E380">
        <v>0</v>
      </c>
      <c r="F380" t="b">
        <v>0</v>
      </c>
      <c r="G380" t="b">
        <v>1</v>
      </c>
      <c r="H380" t="b">
        <v>1</v>
      </c>
      <c r="I380" t="b">
        <v>1</v>
      </c>
      <c r="J380" t="b">
        <v>0</v>
      </c>
      <c r="K380" t="s">
        <v>239</v>
      </c>
      <c r="L380" t="str">
        <f t="shared" si="263"/>
        <v>DB12</v>
      </c>
      <c r="M380" t="str">
        <f t="shared" ref="M380" si="272">"M_"&amp;B378&amp;"_"</f>
        <v>M_G7_</v>
      </c>
      <c r="N380" t="s">
        <v>77</v>
      </c>
      <c r="O380" s="40">
        <f>IF(E380="","-",COUNTIF($O$10:O379,"&lt;&gt;-")+1-1)</f>
        <v>295</v>
      </c>
      <c r="P380" s="4" t="str">
        <f>IF(E380="","",$M380&amp;B380&amp;","&amp;$L380&amp;"."&amp;VLOOKUP(C380,LookupTable!$A$10:$G$24,2,0)&amp;IF(AND(C380="Bool",MOD(10*D380,10)=0),D380&amp;".0",D380)&amp;IF(C380="String",".256","")&amp;","&amp;VLOOKUP(C380,LookupTable!$A$10:$G$24,3,0)&amp;",1,R/W,100,,,,,,,,,,,")</f>
        <v>M_G7_Time_CUROA,DB12.DBD100,Float,1,R/W,100,,,,,,,,,,,</v>
      </c>
      <c r="Q380" s="13" t="str">
        <f t="shared" si="264"/>
        <v>tagIDs[295] = "Channel1.Device1.M_G7_Time_CUROA";</v>
      </c>
    </row>
    <row r="381" spans="2:17" ht="15.75">
      <c r="B381" t="s">
        <v>240</v>
      </c>
      <c r="C381" t="s">
        <v>15</v>
      </c>
      <c r="D381">
        <v>104</v>
      </c>
      <c r="E381">
        <v>0</v>
      </c>
      <c r="F381" t="b">
        <v>0</v>
      </c>
      <c r="G381" t="b">
        <v>1</v>
      </c>
      <c r="H381" t="b">
        <v>1</v>
      </c>
      <c r="I381" t="b">
        <v>1</v>
      </c>
      <c r="J381" t="b">
        <v>0</v>
      </c>
      <c r="K381" t="s">
        <v>241</v>
      </c>
      <c r="L381" t="str">
        <f t="shared" si="263"/>
        <v>DB12</v>
      </c>
      <c r="M381" t="str">
        <f t="shared" ref="M381" si="273">"M_"&amp;B378&amp;"_"</f>
        <v>M_G7_</v>
      </c>
      <c r="N381" t="s">
        <v>77</v>
      </c>
      <c r="O381" s="40">
        <f>IF(E381="","-",COUNTIF($O$10:O380,"&lt;&gt;-")+1-1)</f>
        <v>296</v>
      </c>
      <c r="P381" s="4" t="str">
        <f>IF(E381="","",$M381&amp;B381&amp;","&amp;$L381&amp;"."&amp;VLOOKUP(C381,LookupTable!$A$10:$G$24,2,0)&amp;IF(AND(C381="Bool",MOD(10*D381,10)=0),D381&amp;".0",D381)&amp;IF(C381="String",".256","")&amp;","&amp;VLOOKUP(C381,LookupTable!$A$10:$G$24,3,0)&amp;",1,R/W,100,,,,,,,,,,,")</f>
        <v>M_G7_Time_Belt,DB12.DBD104,Float,1,R/W,100,,,,,,,,,,,</v>
      </c>
      <c r="Q381" s="13" t="str">
        <f t="shared" si="264"/>
        <v>tagIDs[296] = "Channel1.Device1.M_G7_Time_Belt";</v>
      </c>
    </row>
    <row r="382" spans="2:17" ht="15.75">
      <c r="B382" t="s">
        <v>242</v>
      </c>
      <c r="C382" t="s">
        <v>15</v>
      </c>
      <c r="D382">
        <v>108</v>
      </c>
      <c r="E382">
        <v>0</v>
      </c>
      <c r="F382" t="b">
        <v>0</v>
      </c>
      <c r="G382" t="b">
        <v>1</v>
      </c>
      <c r="H382" t="b">
        <v>1</v>
      </c>
      <c r="I382" t="b">
        <v>1</v>
      </c>
      <c r="J382" t="b">
        <v>0</v>
      </c>
      <c r="K382" t="s">
        <v>243</v>
      </c>
      <c r="L382" t="str">
        <f t="shared" si="263"/>
        <v>DB12</v>
      </c>
      <c r="M382" t="str">
        <f t="shared" ref="M382" si="274">"M_"&amp;B378&amp;"_"</f>
        <v>M_G7_</v>
      </c>
      <c r="N382" t="s">
        <v>77</v>
      </c>
      <c r="O382" s="40">
        <f>IF(E382="","-",COUNTIF($O$10:O381,"&lt;&gt;-")+1-1)</f>
        <v>297</v>
      </c>
      <c r="P382" s="4" t="str">
        <f>IF(E382="","",$M382&amp;B382&amp;","&amp;$L382&amp;"."&amp;VLOOKUP(C382,LookupTable!$A$10:$G$24,2,0)&amp;IF(AND(C382="Bool",MOD(10*D382,10)=0),D382&amp;".0",D382)&amp;IF(C382="String",".256","")&amp;","&amp;VLOOKUP(C382,LookupTable!$A$10:$G$24,3,0)&amp;",1,R/W,100,,,,,,,,,,,")</f>
        <v>M_G7_TIme_Motor,DB12.DBD108,Float,1,R/W,100,,,,,,,,,,,</v>
      </c>
      <c r="Q382" s="13" t="str">
        <f t="shared" si="264"/>
        <v>tagIDs[297] = "Channel1.Device1.M_G7_TIme_Motor";</v>
      </c>
    </row>
    <row r="383" spans="2:17" ht="15.75">
      <c r="B383" t="s">
        <v>105</v>
      </c>
      <c r="C383" t="s">
        <v>235</v>
      </c>
      <c r="D383">
        <v>112</v>
      </c>
      <c r="F383" t="b">
        <v>0</v>
      </c>
      <c r="G383" t="b">
        <v>1</v>
      </c>
      <c r="H383" t="b">
        <v>1</v>
      </c>
      <c r="I383" t="b">
        <v>1</v>
      </c>
      <c r="J383" t="b">
        <v>1</v>
      </c>
      <c r="L383" t="str">
        <f t="shared" si="263"/>
        <v>DB12</v>
      </c>
      <c r="M383" t="str">
        <f t="shared" ref="M383:M446" si="275">"M_"&amp;B383&amp;"_"</f>
        <v>M_G8_</v>
      </c>
      <c r="N383" t="s">
        <v>77</v>
      </c>
      <c r="O383" s="40" t="str">
        <f>IF(E383="","-",COUNTIF($O$10:O382,"&lt;&gt;-")+1-1)</f>
        <v>-</v>
      </c>
      <c r="P383" s="4" t="str">
        <f>IF(E383="","",$M383&amp;B383&amp;","&amp;$L383&amp;"."&amp;VLOOKUP(C383,LookupTable!$A$10:$G$24,2,0)&amp;IF(AND(C383="Bool",MOD(10*D383,10)=0),D383&amp;".0",D383)&amp;IF(C383="String",".256","")&amp;","&amp;VLOOKUP(C383,LookupTable!$A$10:$G$24,3,0)&amp;",1,R/W,100,,,,,,,,,,,")</f>
        <v/>
      </c>
      <c r="Q383" s="13" t="str">
        <f t="shared" si="264"/>
        <v>//G8</v>
      </c>
    </row>
    <row r="384" spans="2:17" ht="15.75">
      <c r="B384" t="s">
        <v>236</v>
      </c>
      <c r="C384" t="s">
        <v>15</v>
      </c>
      <c r="D384">
        <v>112</v>
      </c>
      <c r="E384">
        <v>0</v>
      </c>
      <c r="F384" t="b">
        <v>0</v>
      </c>
      <c r="G384" t="b">
        <v>1</v>
      </c>
      <c r="H384" t="b">
        <v>1</v>
      </c>
      <c r="I384" t="b">
        <v>1</v>
      </c>
      <c r="J384" t="b">
        <v>0</v>
      </c>
      <c r="K384" t="s">
        <v>237</v>
      </c>
      <c r="L384" t="str">
        <f t="shared" si="263"/>
        <v>DB12</v>
      </c>
      <c r="M384" t="str">
        <f t="shared" ref="M384:M447" si="276">"M_"&amp;B383&amp;"_"</f>
        <v>M_G8_</v>
      </c>
      <c r="N384" t="s">
        <v>77</v>
      </c>
      <c r="O384" s="40">
        <f>IF(E384="","-",COUNTIF($O$10:O383,"&lt;&gt;-")+1-1)</f>
        <v>298</v>
      </c>
      <c r="P384" s="4" t="str">
        <f>IF(E384="","",$M384&amp;B384&amp;","&amp;$L384&amp;"."&amp;VLOOKUP(C384,LookupTable!$A$10:$G$24,2,0)&amp;IF(AND(C384="Bool",MOD(10*D384,10)=0),D384&amp;".0",D384)&amp;IF(C384="String",".256","")&amp;","&amp;VLOOKUP(C384,LookupTable!$A$10:$G$24,3,0)&amp;",1,R/W,100,,,,,,,,,,,")</f>
        <v>M_G8_Time_BD,DB12.DBD112,Float,1,R/W,100,,,,,,,,,,,</v>
      </c>
      <c r="Q384" s="13" t="str">
        <f t="shared" si="264"/>
        <v>tagIDs[298] = "Channel1.Device1.M_G8_Time_BD";</v>
      </c>
    </row>
    <row r="385" spans="2:17" ht="15.75">
      <c r="B385" t="s">
        <v>238</v>
      </c>
      <c r="C385" t="s">
        <v>15</v>
      </c>
      <c r="D385">
        <v>116</v>
      </c>
      <c r="E385">
        <v>0</v>
      </c>
      <c r="F385" t="b">
        <v>0</v>
      </c>
      <c r="G385" t="b">
        <v>1</v>
      </c>
      <c r="H385" t="b">
        <v>1</v>
      </c>
      <c r="I385" t="b">
        <v>1</v>
      </c>
      <c r="J385" t="b">
        <v>0</v>
      </c>
      <c r="K385" t="s">
        <v>239</v>
      </c>
      <c r="L385" t="str">
        <f t="shared" si="263"/>
        <v>DB12</v>
      </c>
      <c r="M385" t="str">
        <f t="shared" ref="M385" si="277">"M_"&amp;B383&amp;"_"</f>
        <v>M_G8_</v>
      </c>
      <c r="N385" t="s">
        <v>77</v>
      </c>
      <c r="O385" s="40">
        <f>IF(E385="","-",COUNTIF($O$10:O384,"&lt;&gt;-")+1-1)</f>
        <v>299</v>
      </c>
      <c r="P385" s="4" t="str">
        <f>IF(E385="","",$M385&amp;B385&amp;","&amp;$L385&amp;"."&amp;VLOOKUP(C385,LookupTable!$A$10:$G$24,2,0)&amp;IF(AND(C385="Bool",MOD(10*D385,10)=0),D385&amp;".0",D385)&amp;IF(C385="String",".256","")&amp;","&amp;VLOOKUP(C385,LookupTable!$A$10:$G$24,3,0)&amp;",1,R/W,100,,,,,,,,,,,")</f>
        <v>M_G8_Time_CUROA,DB12.DBD116,Float,1,R/W,100,,,,,,,,,,,</v>
      </c>
      <c r="Q385" s="13" t="str">
        <f t="shared" si="264"/>
        <v>tagIDs[299] = "Channel1.Device1.M_G8_Time_CUROA";</v>
      </c>
    </row>
    <row r="386" spans="2:17" ht="15.75">
      <c r="B386" t="s">
        <v>240</v>
      </c>
      <c r="C386" t="s">
        <v>15</v>
      </c>
      <c r="D386">
        <v>120</v>
      </c>
      <c r="E386">
        <v>0</v>
      </c>
      <c r="F386" t="b">
        <v>0</v>
      </c>
      <c r="G386" t="b">
        <v>1</v>
      </c>
      <c r="H386" t="b">
        <v>1</v>
      </c>
      <c r="I386" t="b">
        <v>1</v>
      </c>
      <c r="J386" t="b">
        <v>0</v>
      </c>
      <c r="K386" t="s">
        <v>241</v>
      </c>
      <c r="L386" t="str">
        <f t="shared" si="263"/>
        <v>DB12</v>
      </c>
      <c r="M386" t="str">
        <f t="shared" ref="M386" si="278">"M_"&amp;B383&amp;"_"</f>
        <v>M_G8_</v>
      </c>
      <c r="N386" t="s">
        <v>77</v>
      </c>
      <c r="O386" s="40">
        <f>IF(E386="","-",COUNTIF($O$10:O385,"&lt;&gt;-")+1-1)</f>
        <v>300</v>
      </c>
      <c r="P386" s="4" t="str">
        <f>IF(E386="","",$M386&amp;B386&amp;","&amp;$L386&amp;"."&amp;VLOOKUP(C386,LookupTable!$A$10:$G$24,2,0)&amp;IF(AND(C386="Bool",MOD(10*D386,10)=0),D386&amp;".0",D386)&amp;IF(C386="String",".256","")&amp;","&amp;VLOOKUP(C386,LookupTable!$A$10:$G$24,3,0)&amp;",1,R/W,100,,,,,,,,,,,")</f>
        <v>M_G8_Time_Belt,DB12.DBD120,Float,1,R/W,100,,,,,,,,,,,</v>
      </c>
      <c r="Q386" s="13" t="str">
        <f t="shared" si="264"/>
        <v>tagIDs[300] = "Channel1.Device1.M_G8_Time_Belt";</v>
      </c>
    </row>
    <row r="387" spans="2:17" ht="15.75">
      <c r="B387" t="s">
        <v>242</v>
      </c>
      <c r="C387" t="s">
        <v>15</v>
      </c>
      <c r="D387">
        <v>124</v>
      </c>
      <c r="E387">
        <v>0</v>
      </c>
      <c r="F387" t="b">
        <v>0</v>
      </c>
      <c r="G387" t="b">
        <v>1</v>
      </c>
      <c r="H387" t="b">
        <v>1</v>
      </c>
      <c r="I387" t="b">
        <v>1</v>
      </c>
      <c r="J387" t="b">
        <v>0</v>
      </c>
      <c r="K387" t="s">
        <v>243</v>
      </c>
      <c r="L387" t="str">
        <f t="shared" si="263"/>
        <v>DB12</v>
      </c>
      <c r="M387" t="str">
        <f t="shared" ref="M387" si="279">"M_"&amp;B383&amp;"_"</f>
        <v>M_G8_</v>
      </c>
      <c r="N387" t="s">
        <v>77</v>
      </c>
      <c r="O387" s="40">
        <f>IF(E387="","-",COUNTIF($O$10:O386,"&lt;&gt;-")+1-1)</f>
        <v>301</v>
      </c>
      <c r="P387" s="4" t="str">
        <f>IF(E387="","",$M387&amp;B387&amp;","&amp;$L387&amp;"."&amp;VLOOKUP(C387,LookupTable!$A$10:$G$24,2,0)&amp;IF(AND(C387="Bool",MOD(10*D387,10)=0),D387&amp;".0",D387)&amp;IF(C387="String",".256","")&amp;","&amp;VLOOKUP(C387,LookupTable!$A$10:$G$24,3,0)&amp;",1,R/W,100,,,,,,,,,,,")</f>
        <v>M_G8_TIme_Motor,DB12.DBD124,Float,1,R/W,100,,,,,,,,,,,</v>
      </c>
      <c r="Q387" s="13" t="str">
        <f t="shared" si="264"/>
        <v>tagIDs[301] = "Channel1.Device1.M_G8_TIme_Motor";</v>
      </c>
    </row>
    <row r="388" spans="2:17" ht="15.75">
      <c r="B388" t="s">
        <v>106</v>
      </c>
      <c r="C388" t="s">
        <v>235</v>
      </c>
      <c r="D388">
        <v>128</v>
      </c>
      <c r="F388" t="b">
        <v>0</v>
      </c>
      <c r="G388" t="b">
        <v>1</v>
      </c>
      <c r="H388" t="b">
        <v>1</v>
      </c>
      <c r="I388" t="b">
        <v>1</v>
      </c>
      <c r="J388" t="b">
        <v>1</v>
      </c>
      <c r="L388" t="str">
        <f t="shared" si="263"/>
        <v>DB12</v>
      </c>
      <c r="M388" t="str">
        <f t="shared" ref="M388:M451" si="280">"M_"&amp;B388&amp;"_"</f>
        <v>M_G9_</v>
      </c>
      <c r="N388" t="s">
        <v>77</v>
      </c>
      <c r="O388" s="40" t="str">
        <f>IF(E388="","-",COUNTIF($O$10:O387,"&lt;&gt;-")+1-1)</f>
        <v>-</v>
      </c>
      <c r="P388" s="4" t="str">
        <f>IF(E388="","",$M388&amp;B388&amp;","&amp;$L388&amp;"."&amp;VLOOKUP(C388,LookupTable!$A$10:$G$24,2,0)&amp;IF(AND(C388="Bool",MOD(10*D388,10)=0),D388&amp;".0",D388)&amp;IF(C388="String",".256","")&amp;","&amp;VLOOKUP(C388,LookupTable!$A$10:$G$24,3,0)&amp;",1,R/W,100,,,,,,,,,,,")</f>
        <v/>
      </c>
      <c r="Q388" s="13" t="str">
        <f t="shared" si="264"/>
        <v>//G9</v>
      </c>
    </row>
    <row r="389" spans="2:17" ht="15.75">
      <c r="B389" t="s">
        <v>236</v>
      </c>
      <c r="C389" t="s">
        <v>15</v>
      </c>
      <c r="D389">
        <v>128</v>
      </c>
      <c r="E389">
        <v>0</v>
      </c>
      <c r="F389" t="b">
        <v>0</v>
      </c>
      <c r="G389" t="b">
        <v>1</v>
      </c>
      <c r="H389" t="b">
        <v>1</v>
      </c>
      <c r="I389" t="b">
        <v>1</v>
      </c>
      <c r="J389" t="b">
        <v>0</v>
      </c>
      <c r="K389" t="s">
        <v>237</v>
      </c>
      <c r="L389" t="str">
        <f t="shared" si="263"/>
        <v>DB12</v>
      </c>
      <c r="M389" t="str">
        <f t="shared" ref="M389:M452" si="281">"M_"&amp;B388&amp;"_"</f>
        <v>M_G9_</v>
      </c>
      <c r="N389" t="s">
        <v>77</v>
      </c>
      <c r="O389" s="40">
        <f>IF(E389="","-",COUNTIF($O$10:O388,"&lt;&gt;-")+1-1)</f>
        <v>302</v>
      </c>
      <c r="P389" s="4" t="str">
        <f>IF(E389="","",$M389&amp;B389&amp;","&amp;$L389&amp;"."&amp;VLOOKUP(C389,LookupTable!$A$10:$G$24,2,0)&amp;IF(AND(C389="Bool",MOD(10*D389,10)=0),D389&amp;".0",D389)&amp;IF(C389="String",".256","")&amp;","&amp;VLOOKUP(C389,LookupTable!$A$10:$G$24,3,0)&amp;",1,R/W,100,,,,,,,,,,,")</f>
        <v>M_G9_Time_BD,DB12.DBD128,Float,1,R/W,100,,,,,,,,,,,</v>
      </c>
      <c r="Q389" s="13" t="str">
        <f t="shared" si="264"/>
        <v>tagIDs[302] = "Channel1.Device1.M_G9_Time_BD";</v>
      </c>
    </row>
    <row r="390" spans="2:17" ht="15.75">
      <c r="B390" t="s">
        <v>238</v>
      </c>
      <c r="C390" t="s">
        <v>15</v>
      </c>
      <c r="D390">
        <v>132</v>
      </c>
      <c r="E390">
        <v>0</v>
      </c>
      <c r="F390" t="b">
        <v>0</v>
      </c>
      <c r="G390" t="b">
        <v>1</v>
      </c>
      <c r="H390" t="b">
        <v>1</v>
      </c>
      <c r="I390" t="b">
        <v>1</v>
      </c>
      <c r="J390" t="b">
        <v>0</v>
      </c>
      <c r="K390" t="s">
        <v>239</v>
      </c>
      <c r="L390" t="str">
        <f t="shared" si="263"/>
        <v>DB12</v>
      </c>
      <c r="M390" t="str">
        <f t="shared" ref="M390" si="282">"M_"&amp;B388&amp;"_"</f>
        <v>M_G9_</v>
      </c>
      <c r="N390" t="s">
        <v>77</v>
      </c>
      <c r="O390" s="40">
        <f>IF(E390="","-",COUNTIF($O$10:O389,"&lt;&gt;-")+1-1)</f>
        <v>303</v>
      </c>
      <c r="P390" s="4" t="str">
        <f>IF(E390="","",$M390&amp;B390&amp;","&amp;$L390&amp;"."&amp;VLOOKUP(C390,LookupTable!$A$10:$G$24,2,0)&amp;IF(AND(C390="Bool",MOD(10*D390,10)=0),D390&amp;".0",D390)&amp;IF(C390="String",".256","")&amp;","&amp;VLOOKUP(C390,LookupTable!$A$10:$G$24,3,0)&amp;",1,R/W,100,,,,,,,,,,,")</f>
        <v>M_G9_Time_CUROA,DB12.DBD132,Float,1,R/W,100,,,,,,,,,,,</v>
      </c>
      <c r="Q390" s="13" t="str">
        <f t="shared" si="264"/>
        <v>tagIDs[303] = "Channel1.Device1.M_G9_Time_CUROA";</v>
      </c>
    </row>
    <row r="391" spans="2:17" ht="15.75">
      <c r="B391" t="s">
        <v>240</v>
      </c>
      <c r="C391" t="s">
        <v>15</v>
      </c>
      <c r="D391">
        <v>136</v>
      </c>
      <c r="E391">
        <v>0</v>
      </c>
      <c r="F391" t="b">
        <v>0</v>
      </c>
      <c r="G391" t="b">
        <v>1</v>
      </c>
      <c r="H391" t="b">
        <v>1</v>
      </c>
      <c r="I391" t="b">
        <v>1</v>
      </c>
      <c r="J391" t="b">
        <v>0</v>
      </c>
      <c r="K391" t="s">
        <v>241</v>
      </c>
      <c r="L391" t="str">
        <f t="shared" si="263"/>
        <v>DB12</v>
      </c>
      <c r="M391" t="str">
        <f t="shared" ref="M391" si="283">"M_"&amp;B388&amp;"_"</f>
        <v>M_G9_</v>
      </c>
      <c r="N391" t="s">
        <v>77</v>
      </c>
      <c r="O391" s="40">
        <f>IF(E391="","-",COUNTIF($O$10:O390,"&lt;&gt;-")+1-1)</f>
        <v>304</v>
      </c>
      <c r="P391" s="4" t="str">
        <f>IF(E391="","",$M391&amp;B391&amp;","&amp;$L391&amp;"."&amp;VLOOKUP(C391,LookupTable!$A$10:$G$24,2,0)&amp;IF(AND(C391="Bool",MOD(10*D391,10)=0),D391&amp;".0",D391)&amp;IF(C391="String",".256","")&amp;","&amp;VLOOKUP(C391,LookupTable!$A$10:$G$24,3,0)&amp;",1,R/W,100,,,,,,,,,,,")</f>
        <v>M_G9_Time_Belt,DB12.DBD136,Float,1,R/W,100,,,,,,,,,,,</v>
      </c>
      <c r="Q391" s="13" t="str">
        <f t="shared" si="264"/>
        <v>tagIDs[304] = "Channel1.Device1.M_G9_Time_Belt";</v>
      </c>
    </row>
    <row r="392" spans="2:17" ht="15.75">
      <c r="B392" t="s">
        <v>242</v>
      </c>
      <c r="C392" t="s">
        <v>15</v>
      </c>
      <c r="D392">
        <v>140</v>
      </c>
      <c r="E392">
        <v>0</v>
      </c>
      <c r="F392" t="b">
        <v>0</v>
      </c>
      <c r="G392" t="b">
        <v>1</v>
      </c>
      <c r="H392" t="b">
        <v>1</v>
      </c>
      <c r="I392" t="b">
        <v>1</v>
      </c>
      <c r="J392" t="b">
        <v>0</v>
      </c>
      <c r="K392" t="s">
        <v>243</v>
      </c>
      <c r="L392" t="str">
        <f t="shared" si="263"/>
        <v>DB12</v>
      </c>
      <c r="M392" t="str">
        <f t="shared" ref="M392" si="284">"M_"&amp;B388&amp;"_"</f>
        <v>M_G9_</v>
      </c>
      <c r="N392" t="s">
        <v>77</v>
      </c>
      <c r="O392" s="40">
        <f>IF(E392="","-",COUNTIF($O$10:O391,"&lt;&gt;-")+1-1)</f>
        <v>305</v>
      </c>
      <c r="P392" s="4" t="str">
        <f>IF(E392="","",$M392&amp;B392&amp;","&amp;$L392&amp;"."&amp;VLOOKUP(C392,LookupTable!$A$10:$G$24,2,0)&amp;IF(AND(C392="Bool",MOD(10*D392,10)=0),D392&amp;".0",D392)&amp;IF(C392="String",".256","")&amp;","&amp;VLOOKUP(C392,LookupTable!$A$10:$G$24,3,0)&amp;",1,R/W,100,,,,,,,,,,,")</f>
        <v>M_G9_TIme_Motor,DB12.DBD140,Float,1,R/W,100,,,,,,,,,,,</v>
      </c>
      <c r="Q392" s="13" t="str">
        <f t="shared" si="264"/>
        <v>tagIDs[305] = "Channel1.Device1.M_G9_TIme_Motor";</v>
      </c>
    </row>
    <row r="393" spans="2:17" ht="15.75">
      <c r="B393" t="s">
        <v>107</v>
      </c>
      <c r="C393" t="s">
        <v>235</v>
      </c>
      <c r="D393">
        <v>144</v>
      </c>
      <c r="F393" t="b">
        <v>0</v>
      </c>
      <c r="G393" t="b">
        <v>1</v>
      </c>
      <c r="H393" t="b">
        <v>1</v>
      </c>
      <c r="I393" t="b">
        <v>1</v>
      </c>
      <c r="J393" t="b">
        <v>1</v>
      </c>
      <c r="L393" t="str">
        <f t="shared" si="263"/>
        <v>DB12</v>
      </c>
      <c r="M393" t="str">
        <f t="shared" ref="M393:M456" si="285">"M_"&amp;B393&amp;"_"</f>
        <v>M_G10_</v>
      </c>
      <c r="N393" t="s">
        <v>77</v>
      </c>
      <c r="O393" s="40" t="str">
        <f>IF(E393="","-",COUNTIF($O$10:O392,"&lt;&gt;-")+1-1)</f>
        <v>-</v>
      </c>
      <c r="P393" s="4" t="str">
        <f>IF(E393="","",$M393&amp;B393&amp;","&amp;$L393&amp;"."&amp;VLOOKUP(C393,LookupTable!$A$10:$G$24,2,0)&amp;IF(AND(C393="Bool",MOD(10*D393,10)=0),D393&amp;".0",D393)&amp;IF(C393="String",".256","")&amp;","&amp;VLOOKUP(C393,LookupTable!$A$10:$G$24,3,0)&amp;",1,R/W,100,,,,,,,,,,,")</f>
        <v/>
      </c>
      <c r="Q393" s="13" t="str">
        <f t="shared" si="264"/>
        <v>//G10</v>
      </c>
    </row>
    <row r="394" spans="2:17" ht="15.75">
      <c r="B394" t="s">
        <v>236</v>
      </c>
      <c r="C394" t="s">
        <v>15</v>
      </c>
      <c r="D394">
        <v>144</v>
      </c>
      <c r="E394">
        <v>0</v>
      </c>
      <c r="F394" t="b">
        <v>0</v>
      </c>
      <c r="G394" t="b">
        <v>1</v>
      </c>
      <c r="H394" t="b">
        <v>1</v>
      </c>
      <c r="I394" t="b">
        <v>1</v>
      </c>
      <c r="J394" t="b">
        <v>0</v>
      </c>
      <c r="K394" t="s">
        <v>237</v>
      </c>
      <c r="L394" t="str">
        <f t="shared" si="263"/>
        <v>DB12</v>
      </c>
      <c r="M394" t="str">
        <f t="shared" ref="M394:M457" si="286">"M_"&amp;B393&amp;"_"</f>
        <v>M_G10_</v>
      </c>
      <c r="N394" t="s">
        <v>77</v>
      </c>
      <c r="O394" s="40">
        <f>IF(E394="","-",COUNTIF($O$10:O393,"&lt;&gt;-")+1-1)</f>
        <v>306</v>
      </c>
      <c r="P394" s="4" t="str">
        <f>IF(E394="","",$M394&amp;B394&amp;","&amp;$L394&amp;"."&amp;VLOOKUP(C394,LookupTable!$A$10:$G$24,2,0)&amp;IF(AND(C394="Bool",MOD(10*D394,10)=0),D394&amp;".0",D394)&amp;IF(C394="String",".256","")&amp;","&amp;VLOOKUP(C394,LookupTable!$A$10:$G$24,3,0)&amp;",1,R/W,100,,,,,,,,,,,")</f>
        <v>M_G10_Time_BD,DB12.DBD144,Float,1,R/W,100,,,,,,,,,,,</v>
      </c>
      <c r="Q394" s="13" t="str">
        <f t="shared" si="264"/>
        <v>tagIDs[306] = "Channel1.Device1.M_G10_Time_BD";</v>
      </c>
    </row>
    <row r="395" spans="2:17" ht="15.75">
      <c r="B395" t="s">
        <v>238</v>
      </c>
      <c r="C395" t="s">
        <v>15</v>
      </c>
      <c r="D395">
        <v>148</v>
      </c>
      <c r="E395">
        <v>0</v>
      </c>
      <c r="F395" t="b">
        <v>0</v>
      </c>
      <c r="G395" t="b">
        <v>1</v>
      </c>
      <c r="H395" t="b">
        <v>1</v>
      </c>
      <c r="I395" t="b">
        <v>1</v>
      </c>
      <c r="J395" t="b">
        <v>0</v>
      </c>
      <c r="K395" t="s">
        <v>239</v>
      </c>
      <c r="L395" t="str">
        <f t="shared" si="263"/>
        <v>DB12</v>
      </c>
      <c r="M395" t="str">
        <f t="shared" ref="M395" si="287">"M_"&amp;B393&amp;"_"</f>
        <v>M_G10_</v>
      </c>
      <c r="N395" t="s">
        <v>77</v>
      </c>
      <c r="O395" s="40">
        <f>IF(E395="","-",COUNTIF($O$10:O394,"&lt;&gt;-")+1-1)</f>
        <v>307</v>
      </c>
      <c r="P395" s="4" t="str">
        <f>IF(E395="","",$M395&amp;B395&amp;","&amp;$L395&amp;"."&amp;VLOOKUP(C395,LookupTable!$A$10:$G$24,2,0)&amp;IF(AND(C395="Bool",MOD(10*D395,10)=0),D395&amp;".0",D395)&amp;IF(C395="String",".256","")&amp;","&amp;VLOOKUP(C395,LookupTable!$A$10:$G$24,3,0)&amp;",1,R/W,100,,,,,,,,,,,")</f>
        <v>M_G10_Time_CUROA,DB12.DBD148,Float,1,R/W,100,,,,,,,,,,,</v>
      </c>
      <c r="Q395" s="13" t="str">
        <f t="shared" si="264"/>
        <v>tagIDs[307] = "Channel1.Device1.M_G10_Time_CUROA";</v>
      </c>
    </row>
    <row r="396" spans="2:17" ht="15.75">
      <c r="B396" t="s">
        <v>240</v>
      </c>
      <c r="C396" t="s">
        <v>15</v>
      </c>
      <c r="D396">
        <v>152</v>
      </c>
      <c r="E396">
        <v>0</v>
      </c>
      <c r="F396" t="b">
        <v>0</v>
      </c>
      <c r="G396" t="b">
        <v>1</v>
      </c>
      <c r="H396" t="b">
        <v>1</v>
      </c>
      <c r="I396" t="b">
        <v>1</v>
      </c>
      <c r="J396" t="b">
        <v>0</v>
      </c>
      <c r="K396" t="s">
        <v>241</v>
      </c>
      <c r="L396" t="str">
        <f t="shared" ref="L396:L459" si="288">IF(LEFT(M396)="P","DB10",
IF(LEFT(M396)="E","DB11",
IF(LEFT(M396)="M","DB12"
)))</f>
        <v>DB12</v>
      </c>
      <c r="M396" t="str">
        <f t="shared" ref="M396" si="289">"M_"&amp;B393&amp;"_"</f>
        <v>M_G10_</v>
      </c>
      <c r="N396" t="s">
        <v>77</v>
      </c>
      <c r="O396" s="40">
        <f>IF(E396="","-",COUNTIF($O$10:O395,"&lt;&gt;-")+1-1)</f>
        <v>308</v>
      </c>
      <c r="P396" s="4" t="str">
        <f>IF(E396="","",$M396&amp;B396&amp;","&amp;$L396&amp;"."&amp;VLOOKUP(C396,LookupTable!$A$10:$G$24,2,0)&amp;IF(AND(C396="Bool",MOD(10*D396,10)=0),D396&amp;".0",D396)&amp;IF(C396="String",".256","")&amp;","&amp;VLOOKUP(C396,LookupTable!$A$10:$G$24,3,0)&amp;",1,R/W,100,,,,,,,,,,,")</f>
        <v>M_G10_Time_Belt,DB12.DBD152,Float,1,R/W,100,,,,,,,,,,,</v>
      </c>
      <c r="Q396" s="13" t="str">
        <f t="shared" si="264"/>
        <v>tagIDs[308] = "Channel1.Device1.M_G10_Time_Belt";</v>
      </c>
    </row>
    <row r="397" spans="2:17" ht="15.75">
      <c r="B397" t="s">
        <v>242</v>
      </c>
      <c r="C397" t="s">
        <v>15</v>
      </c>
      <c r="D397">
        <v>156</v>
      </c>
      <c r="E397">
        <v>0</v>
      </c>
      <c r="F397" t="b">
        <v>0</v>
      </c>
      <c r="G397" t="b">
        <v>1</v>
      </c>
      <c r="H397" t="b">
        <v>1</v>
      </c>
      <c r="I397" t="b">
        <v>1</v>
      </c>
      <c r="J397" t="b">
        <v>0</v>
      </c>
      <c r="K397" t="s">
        <v>243</v>
      </c>
      <c r="L397" t="str">
        <f t="shared" si="288"/>
        <v>DB12</v>
      </c>
      <c r="M397" t="str">
        <f t="shared" ref="M397" si="290">"M_"&amp;B393&amp;"_"</f>
        <v>M_G10_</v>
      </c>
      <c r="N397" t="s">
        <v>77</v>
      </c>
      <c r="O397" s="40">
        <f>IF(E397="","-",COUNTIF($O$10:O396,"&lt;&gt;-")+1-1)</f>
        <v>309</v>
      </c>
      <c r="P397" s="4" t="str">
        <f>IF(E397="","",$M397&amp;B397&amp;","&amp;$L397&amp;"."&amp;VLOOKUP(C397,LookupTable!$A$10:$G$24,2,0)&amp;IF(AND(C397="Bool",MOD(10*D397,10)=0),D397&amp;".0",D397)&amp;IF(C397="String",".256","")&amp;","&amp;VLOOKUP(C397,LookupTable!$A$10:$G$24,3,0)&amp;",1,R/W,100,,,,,,,,,,,")</f>
        <v>M_G10_TIme_Motor,DB12.DBD156,Float,1,R/W,100,,,,,,,,,,,</v>
      </c>
      <c r="Q397" s="13" t="str">
        <f t="shared" si="264"/>
        <v>tagIDs[309] = "Channel1.Device1.M_G10_TIme_Motor";</v>
      </c>
    </row>
    <row r="398" spans="2:17" ht="15.75">
      <c r="B398" t="s">
        <v>108</v>
      </c>
      <c r="C398" t="s">
        <v>235</v>
      </c>
      <c r="D398">
        <v>160</v>
      </c>
      <c r="F398" t="b">
        <v>0</v>
      </c>
      <c r="G398" t="b">
        <v>1</v>
      </c>
      <c r="H398" t="b">
        <v>1</v>
      </c>
      <c r="I398" t="b">
        <v>1</v>
      </c>
      <c r="J398" t="b">
        <v>1</v>
      </c>
      <c r="L398" t="str">
        <f t="shared" si="288"/>
        <v>DB12</v>
      </c>
      <c r="M398" t="str">
        <f t="shared" ref="M398:M461" si="291">"M_"&amp;B398&amp;"_"</f>
        <v>M_G11_</v>
      </c>
      <c r="N398" t="s">
        <v>77</v>
      </c>
      <c r="O398" s="40" t="str">
        <f>IF(E398="","-",COUNTIF($O$10:O397,"&lt;&gt;-")+1-1)</f>
        <v>-</v>
      </c>
      <c r="P398" s="4" t="str">
        <f>IF(E398="","",$M398&amp;B398&amp;","&amp;$L398&amp;"."&amp;VLOOKUP(C398,LookupTable!$A$10:$G$24,2,0)&amp;IF(AND(C398="Bool",MOD(10*D398,10)=0),D398&amp;".0",D398)&amp;IF(C398="String",".256","")&amp;","&amp;VLOOKUP(C398,LookupTable!$A$10:$G$24,3,0)&amp;",1,R/W,100,,,,,,,,,,,")</f>
        <v/>
      </c>
      <c r="Q398" s="13" t="str">
        <f t="shared" si="264"/>
        <v>//G11</v>
      </c>
    </row>
    <row r="399" spans="2:17" ht="15.75">
      <c r="B399" t="s">
        <v>236</v>
      </c>
      <c r="C399" t="s">
        <v>15</v>
      </c>
      <c r="D399">
        <v>160</v>
      </c>
      <c r="E399">
        <v>0</v>
      </c>
      <c r="F399" t="b">
        <v>0</v>
      </c>
      <c r="G399" t="b">
        <v>1</v>
      </c>
      <c r="H399" t="b">
        <v>1</v>
      </c>
      <c r="I399" t="b">
        <v>1</v>
      </c>
      <c r="J399" t="b">
        <v>0</v>
      </c>
      <c r="K399" t="s">
        <v>237</v>
      </c>
      <c r="L399" t="str">
        <f t="shared" si="288"/>
        <v>DB12</v>
      </c>
      <c r="M399" t="str">
        <f t="shared" ref="M399:M462" si="292">"M_"&amp;B398&amp;"_"</f>
        <v>M_G11_</v>
      </c>
      <c r="N399" t="s">
        <v>77</v>
      </c>
      <c r="O399" s="40">
        <f>IF(E399="","-",COUNTIF($O$10:O398,"&lt;&gt;-")+1-1)</f>
        <v>310</v>
      </c>
      <c r="P399" s="4" t="str">
        <f>IF(E399="","",$M399&amp;B399&amp;","&amp;$L399&amp;"."&amp;VLOOKUP(C399,LookupTable!$A$10:$G$24,2,0)&amp;IF(AND(C399="Bool",MOD(10*D399,10)=0),D399&amp;".0",D399)&amp;IF(C399="String",".256","")&amp;","&amp;VLOOKUP(C399,LookupTable!$A$10:$G$24,3,0)&amp;",1,R/W,100,,,,,,,,,,,")</f>
        <v>M_G11_Time_BD,DB12.DBD160,Float,1,R/W,100,,,,,,,,,,,</v>
      </c>
      <c r="Q399" s="13" t="str">
        <f t="shared" si="264"/>
        <v>tagIDs[310] = "Channel1.Device1.M_G11_Time_BD";</v>
      </c>
    </row>
    <row r="400" spans="2:17" ht="15.75">
      <c r="B400" t="s">
        <v>238</v>
      </c>
      <c r="C400" t="s">
        <v>15</v>
      </c>
      <c r="D400">
        <v>164</v>
      </c>
      <c r="E400">
        <v>0</v>
      </c>
      <c r="F400" t="b">
        <v>0</v>
      </c>
      <c r="G400" t="b">
        <v>1</v>
      </c>
      <c r="H400" t="b">
        <v>1</v>
      </c>
      <c r="I400" t="b">
        <v>1</v>
      </c>
      <c r="J400" t="b">
        <v>0</v>
      </c>
      <c r="K400" t="s">
        <v>239</v>
      </c>
      <c r="L400" t="str">
        <f t="shared" si="288"/>
        <v>DB12</v>
      </c>
      <c r="M400" t="str">
        <f t="shared" ref="M400" si="293">"M_"&amp;B398&amp;"_"</f>
        <v>M_G11_</v>
      </c>
      <c r="N400" t="s">
        <v>77</v>
      </c>
      <c r="O400" s="40">
        <f>IF(E400="","-",COUNTIF($O$10:O399,"&lt;&gt;-")+1-1)</f>
        <v>311</v>
      </c>
      <c r="P400" s="4" t="str">
        <f>IF(E400="","",$M400&amp;B400&amp;","&amp;$L400&amp;"."&amp;VLOOKUP(C400,LookupTable!$A$10:$G$24,2,0)&amp;IF(AND(C400="Bool",MOD(10*D400,10)=0),D400&amp;".0",D400)&amp;IF(C400="String",".256","")&amp;","&amp;VLOOKUP(C400,LookupTable!$A$10:$G$24,3,0)&amp;",1,R/W,100,,,,,,,,,,,")</f>
        <v>M_G11_Time_CUROA,DB12.DBD164,Float,1,R/W,100,,,,,,,,,,,</v>
      </c>
      <c r="Q400" s="13" t="str">
        <f t="shared" si="264"/>
        <v>tagIDs[311] = "Channel1.Device1.M_G11_Time_CUROA";</v>
      </c>
    </row>
    <row r="401" spans="2:17" ht="15.75">
      <c r="B401" t="s">
        <v>240</v>
      </c>
      <c r="C401" t="s">
        <v>15</v>
      </c>
      <c r="D401">
        <v>168</v>
      </c>
      <c r="E401">
        <v>0</v>
      </c>
      <c r="F401" t="b">
        <v>0</v>
      </c>
      <c r="G401" t="b">
        <v>1</v>
      </c>
      <c r="H401" t="b">
        <v>1</v>
      </c>
      <c r="I401" t="b">
        <v>1</v>
      </c>
      <c r="J401" t="b">
        <v>0</v>
      </c>
      <c r="K401" t="s">
        <v>241</v>
      </c>
      <c r="L401" t="str">
        <f t="shared" si="288"/>
        <v>DB12</v>
      </c>
      <c r="M401" t="str">
        <f t="shared" ref="M401" si="294">"M_"&amp;B398&amp;"_"</f>
        <v>M_G11_</v>
      </c>
      <c r="N401" t="s">
        <v>77</v>
      </c>
      <c r="O401" s="40">
        <f>IF(E401="","-",COUNTIF($O$10:O400,"&lt;&gt;-")+1-1)</f>
        <v>312</v>
      </c>
      <c r="P401" s="4" t="str">
        <f>IF(E401="","",$M401&amp;B401&amp;","&amp;$L401&amp;"."&amp;VLOOKUP(C401,LookupTable!$A$10:$G$24,2,0)&amp;IF(AND(C401="Bool",MOD(10*D401,10)=0),D401&amp;".0",D401)&amp;IF(C401="String",".256","")&amp;","&amp;VLOOKUP(C401,LookupTable!$A$10:$G$24,3,0)&amp;",1,R/W,100,,,,,,,,,,,")</f>
        <v>M_G11_Time_Belt,DB12.DBD168,Float,1,R/W,100,,,,,,,,,,,</v>
      </c>
      <c r="Q401" s="13" t="str">
        <f t="shared" si="264"/>
        <v>tagIDs[312] = "Channel1.Device1.M_G11_Time_Belt";</v>
      </c>
    </row>
    <row r="402" spans="2:17" ht="15.75">
      <c r="B402" t="s">
        <v>242</v>
      </c>
      <c r="C402" t="s">
        <v>15</v>
      </c>
      <c r="D402">
        <v>172</v>
      </c>
      <c r="E402">
        <v>0</v>
      </c>
      <c r="F402" t="b">
        <v>0</v>
      </c>
      <c r="G402" t="b">
        <v>1</v>
      </c>
      <c r="H402" t="b">
        <v>1</v>
      </c>
      <c r="I402" t="b">
        <v>1</v>
      </c>
      <c r="J402" t="b">
        <v>0</v>
      </c>
      <c r="K402" t="s">
        <v>243</v>
      </c>
      <c r="L402" t="str">
        <f t="shared" si="288"/>
        <v>DB12</v>
      </c>
      <c r="M402" t="str">
        <f t="shared" ref="M402" si="295">"M_"&amp;B398&amp;"_"</f>
        <v>M_G11_</v>
      </c>
      <c r="N402" t="s">
        <v>77</v>
      </c>
      <c r="O402" s="40">
        <f>IF(E402="","-",COUNTIF($O$10:O401,"&lt;&gt;-")+1-1)</f>
        <v>313</v>
      </c>
      <c r="P402" s="4" t="str">
        <f>IF(E402="","",$M402&amp;B402&amp;","&amp;$L402&amp;"."&amp;VLOOKUP(C402,LookupTable!$A$10:$G$24,2,0)&amp;IF(AND(C402="Bool",MOD(10*D402,10)=0),D402&amp;".0",D402)&amp;IF(C402="String",".256","")&amp;","&amp;VLOOKUP(C402,LookupTable!$A$10:$G$24,3,0)&amp;",1,R/W,100,,,,,,,,,,,")</f>
        <v>M_G11_TIme_Motor,DB12.DBD172,Float,1,R/W,100,,,,,,,,,,,</v>
      </c>
      <c r="Q402" s="13" t="str">
        <f t="shared" si="264"/>
        <v>tagIDs[313] = "Channel1.Device1.M_G11_TIme_Motor";</v>
      </c>
    </row>
    <row r="403" spans="2:17" ht="15.75">
      <c r="B403" t="s">
        <v>109</v>
      </c>
      <c r="C403" t="s">
        <v>235</v>
      </c>
      <c r="D403">
        <v>176</v>
      </c>
      <c r="F403" t="b">
        <v>0</v>
      </c>
      <c r="G403" t="b">
        <v>1</v>
      </c>
      <c r="H403" t="b">
        <v>1</v>
      </c>
      <c r="I403" t="b">
        <v>1</v>
      </c>
      <c r="J403" t="b">
        <v>1</v>
      </c>
      <c r="L403" t="str">
        <f t="shared" si="288"/>
        <v>DB12</v>
      </c>
      <c r="M403" t="str">
        <f t="shared" ref="M403:M466" si="296">"M_"&amp;B403&amp;"_"</f>
        <v>M_G12_</v>
      </c>
      <c r="N403" t="s">
        <v>77</v>
      </c>
      <c r="O403" s="40" t="str">
        <f>IF(E403="","-",COUNTIF($O$10:O402,"&lt;&gt;-")+1-1)</f>
        <v>-</v>
      </c>
      <c r="P403" s="4" t="str">
        <f>IF(E403="","",$M403&amp;B403&amp;","&amp;$L403&amp;"."&amp;VLOOKUP(C403,LookupTable!$A$10:$G$24,2,0)&amp;IF(AND(C403="Bool",MOD(10*D403,10)=0),D403&amp;".0",D403)&amp;IF(C403="String",".256","")&amp;","&amp;VLOOKUP(C403,LookupTable!$A$10:$G$24,3,0)&amp;",1,R/W,100,,,,,,,,,,,")</f>
        <v/>
      </c>
      <c r="Q403" s="13" t="str">
        <f t="shared" si="264"/>
        <v>//G12</v>
      </c>
    </row>
    <row r="404" spans="2:17" ht="15.75">
      <c r="B404" t="s">
        <v>236</v>
      </c>
      <c r="C404" t="s">
        <v>15</v>
      </c>
      <c r="D404">
        <v>176</v>
      </c>
      <c r="E404">
        <v>0</v>
      </c>
      <c r="F404" t="b">
        <v>0</v>
      </c>
      <c r="G404" t="b">
        <v>1</v>
      </c>
      <c r="H404" t="b">
        <v>1</v>
      </c>
      <c r="I404" t="b">
        <v>1</v>
      </c>
      <c r="J404" t="b">
        <v>0</v>
      </c>
      <c r="K404" t="s">
        <v>237</v>
      </c>
      <c r="L404" t="str">
        <f t="shared" si="288"/>
        <v>DB12</v>
      </c>
      <c r="M404" t="str">
        <f t="shared" ref="M404:M467" si="297">"M_"&amp;B403&amp;"_"</f>
        <v>M_G12_</v>
      </c>
      <c r="N404" t="s">
        <v>77</v>
      </c>
      <c r="O404" s="40">
        <f>IF(E404="","-",COUNTIF($O$10:O403,"&lt;&gt;-")+1-1)</f>
        <v>314</v>
      </c>
      <c r="P404" s="4" t="str">
        <f>IF(E404="","",$M404&amp;B404&amp;","&amp;$L404&amp;"."&amp;VLOOKUP(C404,LookupTable!$A$10:$G$24,2,0)&amp;IF(AND(C404="Bool",MOD(10*D404,10)=0),D404&amp;".0",D404)&amp;IF(C404="String",".256","")&amp;","&amp;VLOOKUP(C404,LookupTable!$A$10:$G$24,3,0)&amp;",1,R/W,100,,,,,,,,,,,")</f>
        <v>M_G12_Time_BD,DB12.DBD176,Float,1,R/W,100,,,,,,,,,,,</v>
      </c>
      <c r="Q404" s="13" t="str">
        <f t="shared" si="264"/>
        <v>tagIDs[314] = "Channel1.Device1.M_G12_Time_BD";</v>
      </c>
    </row>
    <row r="405" spans="2:17" ht="15.75">
      <c r="B405" t="s">
        <v>238</v>
      </c>
      <c r="C405" t="s">
        <v>15</v>
      </c>
      <c r="D405">
        <v>180</v>
      </c>
      <c r="E405">
        <v>0</v>
      </c>
      <c r="F405" t="b">
        <v>0</v>
      </c>
      <c r="G405" t="b">
        <v>1</v>
      </c>
      <c r="H405" t="b">
        <v>1</v>
      </c>
      <c r="I405" t="b">
        <v>1</v>
      </c>
      <c r="J405" t="b">
        <v>0</v>
      </c>
      <c r="K405" t="s">
        <v>239</v>
      </c>
      <c r="L405" t="str">
        <f t="shared" si="288"/>
        <v>DB12</v>
      </c>
      <c r="M405" t="str">
        <f t="shared" ref="M405" si="298">"M_"&amp;B403&amp;"_"</f>
        <v>M_G12_</v>
      </c>
      <c r="N405" t="s">
        <v>77</v>
      </c>
      <c r="O405" s="40">
        <f>IF(E405="","-",COUNTIF($O$10:O404,"&lt;&gt;-")+1-1)</f>
        <v>315</v>
      </c>
      <c r="P405" s="4" t="str">
        <f>IF(E405="","",$M405&amp;B405&amp;","&amp;$L405&amp;"."&amp;VLOOKUP(C405,LookupTable!$A$10:$G$24,2,0)&amp;IF(AND(C405="Bool",MOD(10*D405,10)=0),D405&amp;".0",D405)&amp;IF(C405="String",".256","")&amp;","&amp;VLOOKUP(C405,LookupTable!$A$10:$G$24,3,0)&amp;",1,R/W,100,,,,,,,,,,,")</f>
        <v>M_G12_Time_CUROA,DB12.DBD180,Float,1,R/W,100,,,,,,,,,,,</v>
      </c>
      <c r="Q405" s="13" t="str">
        <f t="shared" si="264"/>
        <v>tagIDs[315] = "Channel1.Device1.M_G12_Time_CUROA";</v>
      </c>
    </row>
    <row r="406" spans="2:17" ht="15.75">
      <c r="B406" t="s">
        <v>240</v>
      </c>
      <c r="C406" t="s">
        <v>15</v>
      </c>
      <c r="D406">
        <v>184</v>
      </c>
      <c r="E406">
        <v>0</v>
      </c>
      <c r="F406" t="b">
        <v>0</v>
      </c>
      <c r="G406" t="b">
        <v>1</v>
      </c>
      <c r="H406" t="b">
        <v>1</v>
      </c>
      <c r="I406" t="b">
        <v>1</v>
      </c>
      <c r="J406" t="b">
        <v>0</v>
      </c>
      <c r="K406" t="s">
        <v>241</v>
      </c>
      <c r="L406" t="str">
        <f t="shared" si="288"/>
        <v>DB12</v>
      </c>
      <c r="M406" t="str">
        <f t="shared" ref="M406" si="299">"M_"&amp;B403&amp;"_"</f>
        <v>M_G12_</v>
      </c>
      <c r="N406" t="s">
        <v>77</v>
      </c>
      <c r="O406" s="40">
        <f>IF(E406="","-",COUNTIF($O$10:O405,"&lt;&gt;-")+1-1)</f>
        <v>316</v>
      </c>
      <c r="P406" s="4" t="str">
        <f>IF(E406="","",$M406&amp;B406&amp;","&amp;$L406&amp;"."&amp;VLOOKUP(C406,LookupTable!$A$10:$G$24,2,0)&amp;IF(AND(C406="Bool",MOD(10*D406,10)=0),D406&amp;".0",D406)&amp;IF(C406="String",".256","")&amp;","&amp;VLOOKUP(C406,LookupTable!$A$10:$G$24,3,0)&amp;",1,R/W,100,,,,,,,,,,,")</f>
        <v>M_G12_Time_Belt,DB12.DBD184,Float,1,R/W,100,,,,,,,,,,,</v>
      </c>
      <c r="Q406" s="13" t="str">
        <f t="shared" si="264"/>
        <v>tagIDs[316] = "Channel1.Device1.M_G12_Time_Belt";</v>
      </c>
    </row>
    <row r="407" spans="2:17" ht="15.75">
      <c r="B407" t="s">
        <v>242</v>
      </c>
      <c r="C407" t="s">
        <v>15</v>
      </c>
      <c r="D407">
        <v>188</v>
      </c>
      <c r="E407">
        <v>0</v>
      </c>
      <c r="F407" t="b">
        <v>0</v>
      </c>
      <c r="G407" t="b">
        <v>1</v>
      </c>
      <c r="H407" t="b">
        <v>1</v>
      </c>
      <c r="I407" t="b">
        <v>1</v>
      </c>
      <c r="J407" t="b">
        <v>0</v>
      </c>
      <c r="K407" t="s">
        <v>243</v>
      </c>
      <c r="L407" t="str">
        <f t="shared" si="288"/>
        <v>DB12</v>
      </c>
      <c r="M407" t="str">
        <f t="shared" ref="M407" si="300">"M_"&amp;B403&amp;"_"</f>
        <v>M_G12_</v>
      </c>
      <c r="N407" t="s">
        <v>77</v>
      </c>
      <c r="O407" s="40">
        <f>IF(E407="","-",COUNTIF($O$10:O406,"&lt;&gt;-")+1-1)</f>
        <v>317</v>
      </c>
      <c r="P407" s="4" t="str">
        <f>IF(E407="","",$M407&amp;B407&amp;","&amp;$L407&amp;"."&amp;VLOOKUP(C407,LookupTable!$A$10:$G$24,2,0)&amp;IF(AND(C407="Bool",MOD(10*D407,10)=0),D407&amp;".0",D407)&amp;IF(C407="String",".256","")&amp;","&amp;VLOOKUP(C407,LookupTable!$A$10:$G$24,3,0)&amp;",1,R/W,100,,,,,,,,,,,")</f>
        <v>M_G12_TIme_Motor,DB12.DBD188,Float,1,R/W,100,,,,,,,,,,,</v>
      </c>
      <c r="Q407" s="13" t="str">
        <f t="shared" si="264"/>
        <v>tagIDs[317] = "Channel1.Device1.M_G12_TIme_Motor";</v>
      </c>
    </row>
    <row r="408" spans="2:17" ht="15.75">
      <c r="B408" t="s">
        <v>110</v>
      </c>
      <c r="C408" t="s">
        <v>235</v>
      </c>
      <c r="D408">
        <v>192</v>
      </c>
      <c r="F408" t="b">
        <v>0</v>
      </c>
      <c r="G408" t="b">
        <v>1</v>
      </c>
      <c r="H408" t="b">
        <v>1</v>
      </c>
      <c r="I408" t="b">
        <v>1</v>
      </c>
      <c r="J408" t="b">
        <v>1</v>
      </c>
      <c r="L408" t="str">
        <f t="shared" si="288"/>
        <v>DB12</v>
      </c>
      <c r="M408" t="str">
        <f t="shared" ref="M408:M471" si="301">"M_"&amp;B408&amp;"_"</f>
        <v>M_G13_</v>
      </c>
      <c r="N408" t="s">
        <v>77</v>
      </c>
      <c r="O408" s="40" t="str">
        <f>IF(E408="","-",COUNTIF($O$10:O407,"&lt;&gt;-")+1-1)</f>
        <v>-</v>
      </c>
      <c r="P408" s="4" t="str">
        <f>IF(E408="","",$M408&amp;B408&amp;","&amp;$L408&amp;"."&amp;VLOOKUP(C408,LookupTable!$A$10:$G$24,2,0)&amp;IF(AND(C408="Bool",MOD(10*D408,10)=0),D408&amp;".0",D408)&amp;IF(C408="String",".256","")&amp;","&amp;VLOOKUP(C408,LookupTable!$A$10:$G$24,3,0)&amp;",1,R/W,100,,,,,,,,,,,")</f>
        <v/>
      </c>
      <c r="Q408" s="13" t="str">
        <f t="shared" si="264"/>
        <v>//G13</v>
      </c>
    </row>
    <row r="409" spans="2:17" ht="15.75">
      <c r="B409" t="s">
        <v>236</v>
      </c>
      <c r="C409" t="s">
        <v>15</v>
      </c>
      <c r="D409">
        <v>192</v>
      </c>
      <c r="E409">
        <v>0</v>
      </c>
      <c r="F409" t="b">
        <v>0</v>
      </c>
      <c r="G409" t="b">
        <v>1</v>
      </c>
      <c r="H409" t="b">
        <v>1</v>
      </c>
      <c r="I409" t="b">
        <v>1</v>
      </c>
      <c r="J409" t="b">
        <v>0</v>
      </c>
      <c r="K409" t="s">
        <v>237</v>
      </c>
      <c r="L409" t="str">
        <f t="shared" si="288"/>
        <v>DB12</v>
      </c>
      <c r="M409" t="str">
        <f t="shared" ref="M409:M472" si="302">"M_"&amp;B408&amp;"_"</f>
        <v>M_G13_</v>
      </c>
      <c r="N409" t="s">
        <v>77</v>
      </c>
      <c r="O409" s="40">
        <f>IF(E409="","-",COUNTIF($O$10:O408,"&lt;&gt;-")+1-1)</f>
        <v>318</v>
      </c>
      <c r="P409" s="4" t="str">
        <f>IF(E409="","",$M409&amp;B409&amp;","&amp;$L409&amp;"."&amp;VLOOKUP(C409,LookupTable!$A$10:$G$24,2,0)&amp;IF(AND(C409="Bool",MOD(10*D409,10)=0),D409&amp;".0",D409)&amp;IF(C409="String",".256","")&amp;","&amp;VLOOKUP(C409,LookupTable!$A$10:$G$24,3,0)&amp;",1,R/W,100,,,,,,,,,,,")</f>
        <v>M_G13_Time_BD,DB12.DBD192,Float,1,R/W,100,,,,,,,,,,,</v>
      </c>
      <c r="Q409" s="13" t="str">
        <f t="shared" si="264"/>
        <v>tagIDs[318] = "Channel1.Device1.M_G13_Time_BD";</v>
      </c>
    </row>
    <row r="410" spans="2:17" ht="15.75">
      <c r="B410" t="s">
        <v>238</v>
      </c>
      <c r="C410" t="s">
        <v>15</v>
      </c>
      <c r="D410">
        <v>196</v>
      </c>
      <c r="E410">
        <v>0</v>
      </c>
      <c r="F410" t="b">
        <v>0</v>
      </c>
      <c r="G410" t="b">
        <v>1</v>
      </c>
      <c r="H410" t="b">
        <v>1</v>
      </c>
      <c r="I410" t="b">
        <v>1</v>
      </c>
      <c r="J410" t="b">
        <v>0</v>
      </c>
      <c r="K410" t="s">
        <v>239</v>
      </c>
      <c r="L410" t="str">
        <f t="shared" si="288"/>
        <v>DB12</v>
      </c>
      <c r="M410" t="str">
        <f t="shared" ref="M410" si="303">"M_"&amp;B408&amp;"_"</f>
        <v>M_G13_</v>
      </c>
      <c r="N410" t="s">
        <v>77</v>
      </c>
      <c r="O410" s="40">
        <f>IF(E410="","-",COUNTIF($O$10:O409,"&lt;&gt;-")+1-1)</f>
        <v>319</v>
      </c>
      <c r="P410" s="4" t="str">
        <f>IF(E410="","",$M410&amp;B410&amp;","&amp;$L410&amp;"."&amp;VLOOKUP(C410,LookupTable!$A$10:$G$24,2,0)&amp;IF(AND(C410="Bool",MOD(10*D410,10)=0),D410&amp;".0",D410)&amp;IF(C410="String",".256","")&amp;","&amp;VLOOKUP(C410,LookupTable!$A$10:$G$24,3,0)&amp;",1,R/W,100,,,,,,,,,,,")</f>
        <v>M_G13_Time_CUROA,DB12.DBD196,Float,1,R/W,100,,,,,,,,,,,</v>
      </c>
      <c r="Q410" s="13" t="str">
        <f t="shared" si="264"/>
        <v>tagIDs[319] = "Channel1.Device1.M_G13_Time_CUROA";</v>
      </c>
    </row>
    <row r="411" spans="2:17" ht="15.75">
      <c r="B411" t="s">
        <v>240</v>
      </c>
      <c r="C411" t="s">
        <v>15</v>
      </c>
      <c r="D411">
        <v>200</v>
      </c>
      <c r="E411">
        <v>0</v>
      </c>
      <c r="F411" t="b">
        <v>0</v>
      </c>
      <c r="G411" t="b">
        <v>1</v>
      </c>
      <c r="H411" t="b">
        <v>1</v>
      </c>
      <c r="I411" t="b">
        <v>1</v>
      </c>
      <c r="J411" t="b">
        <v>0</v>
      </c>
      <c r="K411" t="s">
        <v>241</v>
      </c>
      <c r="L411" t="str">
        <f t="shared" si="288"/>
        <v>DB12</v>
      </c>
      <c r="M411" t="str">
        <f t="shared" ref="M411" si="304">"M_"&amp;B408&amp;"_"</f>
        <v>M_G13_</v>
      </c>
      <c r="N411" t="s">
        <v>77</v>
      </c>
      <c r="O411" s="40">
        <f>IF(E411="","-",COUNTIF($O$10:O410,"&lt;&gt;-")+1-1)</f>
        <v>320</v>
      </c>
      <c r="P411" s="4" t="str">
        <f>IF(E411="","",$M411&amp;B411&amp;","&amp;$L411&amp;"."&amp;VLOOKUP(C411,LookupTable!$A$10:$G$24,2,0)&amp;IF(AND(C411="Bool",MOD(10*D411,10)=0),D411&amp;".0",D411)&amp;IF(C411="String",".256","")&amp;","&amp;VLOOKUP(C411,LookupTable!$A$10:$G$24,3,0)&amp;",1,R/W,100,,,,,,,,,,,")</f>
        <v>M_G13_Time_Belt,DB12.DBD200,Float,1,R/W,100,,,,,,,,,,,</v>
      </c>
      <c r="Q411" s="13" t="str">
        <f t="shared" si="264"/>
        <v>tagIDs[320] = "Channel1.Device1.M_G13_Time_Belt";</v>
      </c>
    </row>
    <row r="412" spans="2:17" ht="15.75">
      <c r="B412" t="s">
        <v>242</v>
      </c>
      <c r="C412" t="s">
        <v>15</v>
      </c>
      <c r="D412">
        <v>204</v>
      </c>
      <c r="E412">
        <v>0</v>
      </c>
      <c r="F412" t="b">
        <v>0</v>
      </c>
      <c r="G412" t="b">
        <v>1</v>
      </c>
      <c r="H412" t="b">
        <v>1</v>
      </c>
      <c r="I412" t="b">
        <v>1</v>
      </c>
      <c r="J412" t="b">
        <v>0</v>
      </c>
      <c r="K412" t="s">
        <v>243</v>
      </c>
      <c r="L412" t="str">
        <f t="shared" si="288"/>
        <v>DB12</v>
      </c>
      <c r="M412" t="str">
        <f t="shared" ref="M412" si="305">"M_"&amp;B408&amp;"_"</f>
        <v>M_G13_</v>
      </c>
      <c r="N412" t="s">
        <v>77</v>
      </c>
      <c r="O412" s="40">
        <f>IF(E412="","-",COUNTIF($O$10:O411,"&lt;&gt;-")+1-1)</f>
        <v>321</v>
      </c>
      <c r="P412" s="4" t="str">
        <f>IF(E412="","",$M412&amp;B412&amp;","&amp;$L412&amp;"."&amp;VLOOKUP(C412,LookupTable!$A$10:$G$24,2,0)&amp;IF(AND(C412="Bool",MOD(10*D412,10)=0),D412&amp;".0",D412)&amp;IF(C412="String",".256","")&amp;","&amp;VLOOKUP(C412,LookupTable!$A$10:$G$24,3,0)&amp;",1,R/W,100,,,,,,,,,,,")</f>
        <v>M_G13_TIme_Motor,DB12.DBD204,Float,1,R/W,100,,,,,,,,,,,</v>
      </c>
      <c r="Q412" s="13" t="str">
        <f t="shared" si="264"/>
        <v>tagIDs[321] = "Channel1.Device1.M_G13_TIme_Motor";</v>
      </c>
    </row>
    <row r="413" spans="2:17" ht="15.75">
      <c r="B413" t="s">
        <v>111</v>
      </c>
      <c r="C413" t="s">
        <v>235</v>
      </c>
      <c r="D413">
        <v>208</v>
      </c>
      <c r="F413" t="b">
        <v>0</v>
      </c>
      <c r="G413" t="b">
        <v>1</v>
      </c>
      <c r="H413" t="b">
        <v>1</v>
      </c>
      <c r="I413" t="b">
        <v>1</v>
      </c>
      <c r="J413" t="b">
        <v>1</v>
      </c>
      <c r="L413" t="str">
        <f t="shared" si="288"/>
        <v>DB12</v>
      </c>
      <c r="M413" t="str">
        <f t="shared" ref="M413:M476" si="306">"M_"&amp;B413&amp;"_"</f>
        <v>M_G14_</v>
      </c>
      <c r="N413" t="s">
        <v>77</v>
      </c>
      <c r="O413" s="40" t="str">
        <f>IF(E413="","-",COUNTIF($O$10:O412,"&lt;&gt;-")+1-1)</f>
        <v>-</v>
      </c>
      <c r="P413" s="4" t="str">
        <f>IF(E413="","",$M413&amp;B413&amp;","&amp;$L413&amp;"."&amp;VLOOKUP(C413,LookupTable!$A$10:$G$24,2,0)&amp;IF(AND(C413="Bool",MOD(10*D413,10)=0),D413&amp;".0",D413)&amp;IF(C413="String",".256","")&amp;","&amp;VLOOKUP(C413,LookupTable!$A$10:$G$24,3,0)&amp;",1,R/W,100,,,,,,,,,,,")</f>
        <v/>
      </c>
      <c r="Q413" s="13" t="str">
        <f t="shared" si="264"/>
        <v>//G14</v>
      </c>
    </row>
    <row r="414" spans="2:17" ht="15.75">
      <c r="B414" t="s">
        <v>236</v>
      </c>
      <c r="C414" t="s">
        <v>15</v>
      </c>
      <c r="D414">
        <v>208</v>
      </c>
      <c r="E414">
        <v>0</v>
      </c>
      <c r="F414" t="b">
        <v>0</v>
      </c>
      <c r="G414" t="b">
        <v>1</v>
      </c>
      <c r="H414" t="b">
        <v>1</v>
      </c>
      <c r="I414" t="b">
        <v>1</v>
      </c>
      <c r="J414" t="b">
        <v>0</v>
      </c>
      <c r="K414" t="s">
        <v>237</v>
      </c>
      <c r="L414" t="str">
        <f t="shared" si="288"/>
        <v>DB12</v>
      </c>
      <c r="M414" t="str">
        <f t="shared" ref="M414:M477" si="307">"M_"&amp;B413&amp;"_"</f>
        <v>M_G14_</v>
      </c>
      <c r="N414" t="s">
        <v>77</v>
      </c>
      <c r="O414" s="40">
        <f>IF(E414="","-",COUNTIF($O$10:O413,"&lt;&gt;-")+1-1)</f>
        <v>322</v>
      </c>
      <c r="P414" s="4" t="str">
        <f>IF(E414="","",$M414&amp;B414&amp;","&amp;$L414&amp;"."&amp;VLOOKUP(C414,LookupTable!$A$10:$G$24,2,0)&amp;IF(AND(C414="Bool",MOD(10*D414,10)=0),D414&amp;".0",D414)&amp;IF(C414="String",".256","")&amp;","&amp;VLOOKUP(C414,LookupTable!$A$10:$G$24,3,0)&amp;",1,R/W,100,,,,,,,,,,,")</f>
        <v>M_G14_Time_BD,DB12.DBD208,Float,1,R/W,100,,,,,,,,,,,</v>
      </c>
      <c r="Q414" s="13" t="str">
        <f t="shared" ref="Q414:Q477" si="308">IF(E414="","//"&amp;B414,"tagIDs["&amp;O414&amp;"] = "&amp;$Q$3&amp;$N414&amp;$M414&amp;B414&amp;$Q$3&amp;";")</f>
        <v>tagIDs[322] = "Channel1.Device1.M_G14_Time_BD";</v>
      </c>
    </row>
    <row r="415" spans="2:17" ht="15.75">
      <c r="B415" t="s">
        <v>238</v>
      </c>
      <c r="C415" t="s">
        <v>15</v>
      </c>
      <c r="D415">
        <v>212</v>
      </c>
      <c r="E415">
        <v>0</v>
      </c>
      <c r="F415" t="b">
        <v>0</v>
      </c>
      <c r="G415" t="b">
        <v>1</v>
      </c>
      <c r="H415" t="b">
        <v>1</v>
      </c>
      <c r="I415" t="b">
        <v>1</v>
      </c>
      <c r="J415" t="b">
        <v>0</v>
      </c>
      <c r="K415" t="s">
        <v>239</v>
      </c>
      <c r="L415" t="str">
        <f t="shared" si="288"/>
        <v>DB12</v>
      </c>
      <c r="M415" t="str">
        <f t="shared" ref="M415" si="309">"M_"&amp;B413&amp;"_"</f>
        <v>M_G14_</v>
      </c>
      <c r="N415" t="s">
        <v>77</v>
      </c>
      <c r="O415" s="40">
        <f>IF(E415="","-",COUNTIF($O$10:O414,"&lt;&gt;-")+1-1)</f>
        <v>323</v>
      </c>
      <c r="P415" s="4" t="str">
        <f>IF(E415="","",$M415&amp;B415&amp;","&amp;$L415&amp;"."&amp;VLOOKUP(C415,LookupTable!$A$10:$G$24,2,0)&amp;IF(AND(C415="Bool",MOD(10*D415,10)=0),D415&amp;".0",D415)&amp;IF(C415="String",".256","")&amp;","&amp;VLOOKUP(C415,LookupTable!$A$10:$G$24,3,0)&amp;",1,R/W,100,,,,,,,,,,,")</f>
        <v>M_G14_Time_CUROA,DB12.DBD212,Float,1,R/W,100,,,,,,,,,,,</v>
      </c>
      <c r="Q415" s="13" t="str">
        <f t="shared" si="308"/>
        <v>tagIDs[323] = "Channel1.Device1.M_G14_Time_CUROA";</v>
      </c>
    </row>
    <row r="416" spans="2:17" ht="15.75">
      <c r="B416" t="s">
        <v>240</v>
      </c>
      <c r="C416" t="s">
        <v>15</v>
      </c>
      <c r="D416">
        <v>216</v>
      </c>
      <c r="E416">
        <v>0</v>
      </c>
      <c r="F416" t="b">
        <v>0</v>
      </c>
      <c r="G416" t="b">
        <v>1</v>
      </c>
      <c r="H416" t="b">
        <v>1</v>
      </c>
      <c r="I416" t="b">
        <v>1</v>
      </c>
      <c r="J416" t="b">
        <v>0</v>
      </c>
      <c r="K416" t="s">
        <v>241</v>
      </c>
      <c r="L416" t="str">
        <f t="shared" si="288"/>
        <v>DB12</v>
      </c>
      <c r="M416" t="str">
        <f t="shared" ref="M416" si="310">"M_"&amp;B413&amp;"_"</f>
        <v>M_G14_</v>
      </c>
      <c r="N416" t="s">
        <v>77</v>
      </c>
      <c r="O416" s="40">
        <f>IF(E416="","-",COUNTIF($O$10:O415,"&lt;&gt;-")+1-1)</f>
        <v>324</v>
      </c>
      <c r="P416" s="4" t="str">
        <f>IF(E416="","",$M416&amp;B416&amp;","&amp;$L416&amp;"."&amp;VLOOKUP(C416,LookupTable!$A$10:$G$24,2,0)&amp;IF(AND(C416="Bool",MOD(10*D416,10)=0),D416&amp;".0",D416)&amp;IF(C416="String",".256","")&amp;","&amp;VLOOKUP(C416,LookupTable!$A$10:$G$24,3,0)&amp;",1,R/W,100,,,,,,,,,,,")</f>
        <v>M_G14_Time_Belt,DB12.DBD216,Float,1,R/W,100,,,,,,,,,,,</v>
      </c>
      <c r="Q416" s="13" t="str">
        <f t="shared" si="308"/>
        <v>tagIDs[324] = "Channel1.Device1.M_G14_Time_Belt";</v>
      </c>
    </row>
    <row r="417" spans="2:17" ht="15.75">
      <c r="B417" t="s">
        <v>242</v>
      </c>
      <c r="C417" t="s">
        <v>15</v>
      </c>
      <c r="D417">
        <v>220</v>
      </c>
      <c r="E417">
        <v>0</v>
      </c>
      <c r="F417" t="b">
        <v>0</v>
      </c>
      <c r="G417" t="b">
        <v>1</v>
      </c>
      <c r="H417" t="b">
        <v>1</v>
      </c>
      <c r="I417" t="b">
        <v>1</v>
      </c>
      <c r="J417" t="b">
        <v>0</v>
      </c>
      <c r="K417" t="s">
        <v>243</v>
      </c>
      <c r="L417" t="str">
        <f t="shared" si="288"/>
        <v>DB12</v>
      </c>
      <c r="M417" t="str">
        <f t="shared" ref="M417" si="311">"M_"&amp;B413&amp;"_"</f>
        <v>M_G14_</v>
      </c>
      <c r="N417" t="s">
        <v>77</v>
      </c>
      <c r="O417" s="40">
        <f>IF(E417="","-",COUNTIF($O$10:O416,"&lt;&gt;-")+1-1)</f>
        <v>325</v>
      </c>
      <c r="P417" s="4" t="str">
        <f>IF(E417="","",$M417&amp;B417&amp;","&amp;$L417&amp;"."&amp;VLOOKUP(C417,LookupTable!$A$10:$G$24,2,0)&amp;IF(AND(C417="Bool",MOD(10*D417,10)=0),D417&amp;".0",D417)&amp;IF(C417="String",".256","")&amp;","&amp;VLOOKUP(C417,LookupTable!$A$10:$G$24,3,0)&amp;",1,R/W,100,,,,,,,,,,,")</f>
        <v>M_G14_TIme_Motor,DB12.DBD220,Float,1,R/W,100,,,,,,,,,,,</v>
      </c>
      <c r="Q417" s="13" t="str">
        <f t="shared" si="308"/>
        <v>tagIDs[325] = "Channel1.Device1.M_G14_TIme_Motor";</v>
      </c>
    </row>
    <row r="418" spans="2:17" ht="15.75">
      <c r="B418" t="s">
        <v>112</v>
      </c>
      <c r="C418" t="s">
        <v>235</v>
      </c>
      <c r="D418">
        <v>224</v>
      </c>
      <c r="F418" t="b">
        <v>0</v>
      </c>
      <c r="G418" t="b">
        <v>1</v>
      </c>
      <c r="H418" t="b">
        <v>1</v>
      </c>
      <c r="I418" t="b">
        <v>1</v>
      </c>
      <c r="J418" t="b">
        <v>1</v>
      </c>
      <c r="L418" t="str">
        <f t="shared" si="288"/>
        <v>DB12</v>
      </c>
      <c r="M418" t="str">
        <f t="shared" ref="M418:M481" si="312">"M_"&amp;B418&amp;"_"</f>
        <v>M_G15_</v>
      </c>
      <c r="N418" t="s">
        <v>77</v>
      </c>
      <c r="O418" s="40" t="str">
        <f>IF(E418="","-",COUNTIF($O$10:O417,"&lt;&gt;-")+1-1)</f>
        <v>-</v>
      </c>
      <c r="P418" s="4" t="str">
        <f>IF(E418="","",$M418&amp;B418&amp;","&amp;$L418&amp;"."&amp;VLOOKUP(C418,LookupTable!$A$10:$G$24,2,0)&amp;IF(AND(C418="Bool",MOD(10*D418,10)=0),D418&amp;".0",D418)&amp;IF(C418="String",".256","")&amp;","&amp;VLOOKUP(C418,LookupTable!$A$10:$G$24,3,0)&amp;",1,R/W,100,,,,,,,,,,,")</f>
        <v/>
      </c>
      <c r="Q418" s="13" t="str">
        <f t="shared" si="308"/>
        <v>//G15</v>
      </c>
    </row>
    <row r="419" spans="2:17" ht="15.75">
      <c r="B419" t="s">
        <v>236</v>
      </c>
      <c r="C419" t="s">
        <v>15</v>
      </c>
      <c r="D419">
        <v>224</v>
      </c>
      <c r="E419">
        <v>0</v>
      </c>
      <c r="F419" t="b">
        <v>0</v>
      </c>
      <c r="G419" t="b">
        <v>1</v>
      </c>
      <c r="H419" t="b">
        <v>1</v>
      </c>
      <c r="I419" t="b">
        <v>1</v>
      </c>
      <c r="J419" t="b">
        <v>0</v>
      </c>
      <c r="K419" t="s">
        <v>237</v>
      </c>
      <c r="L419" t="str">
        <f t="shared" si="288"/>
        <v>DB12</v>
      </c>
      <c r="M419" t="str">
        <f t="shared" ref="M419:M482" si="313">"M_"&amp;B418&amp;"_"</f>
        <v>M_G15_</v>
      </c>
      <c r="N419" t="s">
        <v>77</v>
      </c>
      <c r="O419" s="40">
        <f>IF(E419="","-",COUNTIF($O$10:O418,"&lt;&gt;-")+1-1)</f>
        <v>326</v>
      </c>
      <c r="P419" s="4" t="str">
        <f>IF(E419="","",$M419&amp;B419&amp;","&amp;$L419&amp;"."&amp;VLOOKUP(C419,LookupTable!$A$10:$G$24,2,0)&amp;IF(AND(C419="Bool",MOD(10*D419,10)=0),D419&amp;".0",D419)&amp;IF(C419="String",".256","")&amp;","&amp;VLOOKUP(C419,LookupTable!$A$10:$G$24,3,0)&amp;",1,R/W,100,,,,,,,,,,,")</f>
        <v>M_G15_Time_BD,DB12.DBD224,Float,1,R/W,100,,,,,,,,,,,</v>
      </c>
      <c r="Q419" s="13" t="str">
        <f t="shared" si="308"/>
        <v>tagIDs[326] = "Channel1.Device1.M_G15_Time_BD";</v>
      </c>
    </row>
    <row r="420" spans="2:17" ht="15.75">
      <c r="B420" t="s">
        <v>238</v>
      </c>
      <c r="C420" t="s">
        <v>15</v>
      </c>
      <c r="D420">
        <v>228</v>
      </c>
      <c r="E420">
        <v>0</v>
      </c>
      <c r="F420" t="b">
        <v>0</v>
      </c>
      <c r="G420" t="b">
        <v>1</v>
      </c>
      <c r="H420" t="b">
        <v>1</v>
      </c>
      <c r="I420" t="b">
        <v>1</v>
      </c>
      <c r="J420" t="b">
        <v>0</v>
      </c>
      <c r="K420" t="s">
        <v>239</v>
      </c>
      <c r="L420" t="str">
        <f t="shared" si="288"/>
        <v>DB12</v>
      </c>
      <c r="M420" t="str">
        <f t="shared" ref="M420" si="314">"M_"&amp;B418&amp;"_"</f>
        <v>M_G15_</v>
      </c>
      <c r="N420" t="s">
        <v>77</v>
      </c>
      <c r="O420" s="40">
        <f>IF(E420="","-",COUNTIF($O$10:O419,"&lt;&gt;-")+1-1)</f>
        <v>327</v>
      </c>
      <c r="P420" s="4" t="str">
        <f>IF(E420="","",$M420&amp;B420&amp;","&amp;$L420&amp;"."&amp;VLOOKUP(C420,LookupTable!$A$10:$G$24,2,0)&amp;IF(AND(C420="Bool",MOD(10*D420,10)=0),D420&amp;".0",D420)&amp;IF(C420="String",".256","")&amp;","&amp;VLOOKUP(C420,LookupTable!$A$10:$G$24,3,0)&amp;",1,R/W,100,,,,,,,,,,,")</f>
        <v>M_G15_Time_CUROA,DB12.DBD228,Float,1,R/W,100,,,,,,,,,,,</v>
      </c>
      <c r="Q420" s="13" t="str">
        <f t="shared" si="308"/>
        <v>tagIDs[327] = "Channel1.Device1.M_G15_Time_CUROA";</v>
      </c>
    </row>
    <row r="421" spans="2:17" ht="15.75">
      <c r="B421" t="s">
        <v>240</v>
      </c>
      <c r="C421" t="s">
        <v>15</v>
      </c>
      <c r="D421">
        <v>232</v>
      </c>
      <c r="E421">
        <v>0</v>
      </c>
      <c r="F421" t="b">
        <v>0</v>
      </c>
      <c r="G421" t="b">
        <v>1</v>
      </c>
      <c r="H421" t="b">
        <v>1</v>
      </c>
      <c r="I421" t="b">
        <v>1</v>
      </c>
      <c r="J421" t="b">
        <v>0</v>
      </c>
      <c r="K421" t="s">
        <v>241</v>
      </c>
      <c r="L421" t="str">
        <f t="shared" si="288"/>
        <v>DB12</v>
      </c>
      <c r="M421" t="str">
        <f t="shared" ref="M421" si="315">"M_"&amp;B418&amp;"_"</f>
        <v>M_G15_</v>
      </c>
      <c r="N421" t="s">
        <v>77</v>
      </c>
      <c r="O421" s="40">
        <f>IF(E421="","-",COUNTIF($O$10:O420,"&lt;&gt;-")+1-1)</f>
        <v>328</v>
      </c>
      <c r="P421" s="4" t="str">
        <f>IF(E421="","",$M421&amp;B421&amp;","&amp;$L421&amp;"."&amp;VLOOKUP(C421,LookupTable!$A$10:$G$24,2,0)&amp;IF(AND(C421="Bool",MOD(10*D421,10)=0),D421&amp;".0",D421)&amp;IF(C421="String",".256","")&amp;","&amp;VLOOKUP(C421,LookupTable!$A$10:$G$24,3,0)&amp;",1,R/W,100,,,,,,,,,,,")</f>
        <v>M_G15_Time_Belt,DB12.DBD232,Float,1,R/W,100,,,,,,,,,,,</v>
      </c>
      <c r="Q421" s="13" t="str">
        <f t="shared" si="308"/>
        <v>tagIDs[328] = "Channel1.Device1.M_G15_Time_Belt";</v>
      </c>
    </row>
    <row r="422" spans="2:17" ht="15.75">
      <c r="B422" t="s">
        <v>242</v>
      </c>
      <c r="C422" t="s">
        <v>15</v>
      </c>
      <c r="D422">
        <v>236</v>
      </c>
      <c r="E422">
        <v>0</v>
      </c>
      <c r="F422" t="b">
        <v>0</v>
      </c>
      <c r="G422" t="b">
        <v>1</v>
      </c>
      <c r="H422" t="b">
        <v>1</v>
      </c>
      <c r="I422" t="b">
        <v>1</v>
      </c>
      <c r="J422" t="b">
        <v>0</v>
      </c>
      <c r="K422" t="s">
        <v>243</v>
      </c>
      <c r="L422" t="str">
        <f t="shared" si="288"/>
        <v>DB12</v>
      </c>
      <c r="M422" t="str">
        <f t="shared" ref="M422" si="316">"M_"&amp;B418&amp;"_"</f>
        <v>M_G15_</v>
      </c>
      <c r="N422" t="s">
        <v>77</v>
      </c>
      <c r="O422" s="40">
        <f>IF(E422="","-",COUNTIF($O$10:O421,"&lt;&gt;-")+1-1)</f>
        <v>329</v>
      </c>
      <c r="P422" s="4" t="str">
        <f>IF(E422="","",$M422&amp;B422&amp;","&amp;$L422&amp;"."&amp;VLOOKUP(C422,LookupTable!$A$10:$G$24,2,0)&amp;IF(AND(C422="Bool",MOD(10*D422,10)=0),D422&amp;".0",D422)&amp;IF(C422="String",".256","")&amp;","&amp;VLOOKUP(C422,LookupTable!$A$10:$G$24,3,0)&amp;",1,R/W,100,,,,,,,,,,,")</f>
        <v>M_G15_TIme_Motor,DB12.DBD236,Float,1,R/W,100,,,,,,,,,,,</v>
      </c>
      <c r="Q422" s="13" t="str">
        <f t="shared" si="308"/>
        <v>tagIDs[329] = "Channel1.Device1.M_G15_TIme_Motor";</v>
      </c>
    </row>
    <row r="423" spans="2:17" ht="15.75">
      <c r="B423" t="s">
        <v>113</v>
      </c>
      <c r="C423" t="s">
        <v>235</v>
      </c>
      <c r="D423">
        <v>240</v>
      </c>
      <c r="F423" t="b">
        <v>0</v>
      </c>
      <c r="G423" t="b">
        <v>1</v>
      </c>
      <c r="H423" t="b">
        <v>1</v>
      </c>
      <c r="I423" t="b">
        <v>1</v>
      </c>
      <c r="J423" t="b">
        <v>1</v>
      </c>
      <c r="L423" t="str">
        <f t="shared" si="288"/>
        <v>DB12</v>
      </c>
      <c r="M423" t="str">
        <f t="shared" ref="M423:M486" si="317">"M_"&amp;B423&amp;"_"</f>
        <v>M_G16_</v>
      </c>
      <c r="N423" t="s">
        <v>77</v>
      </c>
      <c r="O423" s="40" t="str">
        <f>IF(E423="","-",COUNTIF($O$10:O422,"&lt;&gt;-")+1-1)</f>
        <v>-</v>
      </c>
      <c r="P423" s="4" t="str">
        <f>IF(E423="","",$M423&amp;B423&amp;","&amp;$L423&amp;"."&amp;VLOOKUP(C423,LookupTable!$A$10:$G$24,2,0)&amp;IF(AND(C423="Bool",MOD(10*D423,10)=0),D423&amp;".0",D423)&amp;IF(C423="String",".256","")&amp;","&amp;VLOOKUP(C423,LookupTable!$A$10:$G$24,3,0)&amp;",1,R/W,100,,,,,,,,,,,")</f>
        <v/>
      </c>
      <c r="Q423" s="13" t="str">
        <f t="shared" si="308"/>
        <v>//G16</v>
      </c>
    </row>
    <row r="424" spans="2:17" ht="15.75">
      <c r="B424" t="s">
        <v>236</v>
      </c>
      <c r="C424" t="s">
        <v>15</v>
      </c>
      <c r="D424">
        <v>240</v>
      </c>
      <c r="E424">
        <v>0</v>
      </c>
      <c r="F424" t="b">
        <v>0</v>
      </c>
      <c r="G424" t="b">
        <v>1</v>
      </c>
      <c r="H424" t="b">
        <v>1</v>
      </c>
      <c r="I424" t="b">
        <v>1</v>
      </c>
      <c r="J424" t="b">
        <v>0</v>
      </c>
      <c r="K424" t="s">
        <v>237</v>
      </c>
      <c r="L424" t="str">
        <f t="shared" si="288"/>
        <v>DB12</v>
      </c>
      <c r="M424" t="str">
        <f t="shared" ref="M424:M487" si="318">"M_"&amp;B423&amp;"_"</f>
        <v>M_G16_</v>
      </c>
      <c r="N424" t="s">
        <v>77</v>
      </c>
      <c r="O424" s="40">
        <f>IF(E424="","-",COUNTIF($O$10:O423,"&lt;&gt;-")+1-1)</f>
        <v>330</v>
      </c>
      <c r="P424" s="4" t="str">
        <f>IF(E424="","",$M424&amp;B424&amp;","&amp;$L424&amp;"."&amp;VLOOKUP(C424,LookupTable!$A$10:$G$24,2,0)&amp;IF(AND(C424="Bool",MOD(10*D424,10)=0),D424&amp;".0",D424)&amp;IF(C424="String",".256","")&amp;","&amp;VLOOKUP(C424,LookupTable!$A$10:$G$24,3,0)&amp;",1,R/W,100,,,,,,,,,,,")</f>
        <v>M_G16_Time_BD,DB12.DBD240,Float,1,R/W,100,,,,,,,,,,,</v>
      </c>
      <c r="Q424" s="13" t="str">
        <f t="shared" si="308"/>
        <v>tagIDs[330] = "Channel1.Device1.M_G16_Time_BD";</v>
      </c>
    </row>
    <row r="425" spans="2:17" ht="15.75">
      <c r="B425" t="s">
        <v>238</v>
      </c>
      <c r="C425" t="s">
        <v>15</v>
      </c>
      <c r="D425">
        <v>244</v>
      </c>
      <c r="E425">
        <v>0</v>
      </c>
      <c r="F425" t="b">
        <v>0</v>
      </c>
      <c r="G425" t="b">
        <v>1</v>
      </c>
      <c r="H425" t="b">
        <v>1</v>
      </c>
      <c r="I425" t="b">
        <v>1</v>
      </c>
      <c r="J425" t="b">
        <v>0</v>
      </c>
      <c r="K425" t="s">
        <v>239</v>
      </c>
      <c r="L425" t="str">
        <f t="shared" si="288"/>
        <v>DB12</v>
      </c>
      <c r="M425" t="str">
        <f t="shared" ref="M425" si="319">"M_"&amp;B423&amp;"_"</f>
        <v>M_G16_</v>
      </c>
      <c r="N425" t="s">
        <v>77</v>
      </c>
      <c r="O425" s="40">
        <f>IF(E425="","-",COUNTIF($O$10:O424,"&lt;&gt;-")+1-1)</f>
        <v>331</v>
      </c>
      <c r="P425" s="4" t="str">
        <f>IF(E425="","",$M425&amp;B425&amp;","&amp;$L425&amp;"."&amp;VLOOKUP(C425,LookupTable!$A$10:$G$24,2,0)&amp;IF(AND(C425="Bool",MOD(10*D425,10)=0),D425&amp;".0",D425)&amp;IF(C425="String",".256","")&amp;","&amp;VLOOKUP(C425,LookupTable!$A$10:$G$24,3,0)&amp;",1,R/W,100,,,,,,,,,,,")</f>
        <v>M_G16_Time_CUROA,DB12.DBD244,Float,1,R/W,100,,,,,,,,,,,</v>
      </c>
      <c r="Q425" s="13" t="str">
        <f t="shared" si="308"/>
        <v>tagIDs[331] = "Channel1.Device1.M_G16_Time_CUROA";</v>
      </c>
    </row>
    <row r="426" spans="2:17" ht="15.75">
      <c r="B426" t="s">
        <v>240</v>
      </c>
      <c r="C426" t="s">
        <v>15</v>
      </c>
      <c r="D426">
        <v>248</v>
      </c>
      <c r="E426">
        <v>0</v>
      </c>
      <c r="F426" t="b">
        <v>0</v>
      </c>
      <c r="G426" t="b">
        <v>1</v>
      </c>
      <c r="H426" t="b">
        <v>1</v>
      </c>
      <c r="I426" t="b">
        <v>1</v>
      </c>
      <c r="J426" t="b">
        <v>0</v>
      </c>
      <c r="K426" t="s">
        <v>241</v>
      </c>
      <c r="L426" t="str">
        <f t="shared" si="288"/>
        <v>DB12</v>
      </c>
      <c r="M426" t="str">
        <f t="shared" ref="M426" si="320">"M_"&amp;B423&amp;"_"</f>
        <v>M_G16_</v>
      </c>
      <c r="N426" t="s">
        <v>77</v>
      </c>
      <c r="O426" s="40">
        <f>IF(E426="","-",COUNTIF($O$10:O425,"&lt;&gt;-")+1-1)</f>
        <v>332</v>
      </c>
      <c r="P426" s="4" t="str">
        <f>IF(E426="","",$M426&amp;B426&amp;","&amp;$L426&amp;"."&amp;VLOOKUP(C426,LookupTable!$A$10:$G$24,2,0)&amp;IF(AND(C426="Bool",MOD(10*D426,10)=0),D426&amp;".0",D426)&amp;IF(C426="String",".256","")&amp;","&amp;VLOOKUP(C426,LookupTable!$A$10:$G$24,3,0)&amp;",1,R/W,100,,,,,,,,,,,")</f>
        <v>M_G16_Time_Belt,DB12.DBD248,Float,1,R/W,100,,,,,,,,,,,</v>
      </c>
      <c r="Q426" s="13" t="str">
        <f t="shared" si="308"/>
        <v>tagIDs[332] = "Channel1.Device1.M_G16_Time_Belt";</v>
      </c>
    </row>
    <row r="427" spans="2:17" ht="15.75">
      <c r="B427" t="s">
        <v>242</v>
      </c>
      <c r="C427" t="s">
        <v>15</v>
      </c>
      <c r="D427">
        <v>252</v>
      </c>
      <c r="E427">
        <v>0</v>
      </c>
      <c r="F427" t="b">
        <v>0</v>
      </c>
      <c r="G427" t="b">
        <v>1</v>
      </c>
      <c r="H427" t="b">
        <v>1</v>
      </c>
      <c r="I427" t="b">
        <v>1</v>
      </c>
      <c r="J427" t="b">
        <v>0</v>
      </c>
      <c r="K427" t="s">
        <v>243</v>
      </c>
      <c r="L427" t="str">
        <f t="shared" si="288"/>
        <v>DB12</v>
      </c>
      <c r="M427" t="str">
        <f t="shared" ref="M427" si="321">"M_"&amp;B423&amp;"_"</f>
        <v>M_G16_</v>
      </c>
      <c r="N427" t="s">
        <v>77</v>
      </c>
      <c r="O427" s="40">
        <f>IF(E427="","-",COUNTIF($O$10:O426,"&lt;&gt;-")+1-1)</f>
        <v>333</v>
      </c>
      <c r="P427" s="4" t="str">
        <f>IF(E427="","",$M427&amp;B427&amp;","&amp;$L427&amp;"."&amp;VLOOKUP(C427,LookupTable!$A$10:$G$24,2,0)&amp;IF(AND(C427="Bool",MOD(10*D427,10)=0),D427&amp;".0",D427)&amp;IF(C427="String",".256","")&amp;","&amp;VLOOKUP(C427,LookupTable!$A$10:$G$24,3,0)&amp;",1,R/W,100,,,,,,,,,,,")</f>
        <v>M_G16_TIme_Motor,DB12.DBD252,Float,1,R/W,100,,,,,,,,,,,</v>
      </c>
      <c r="Q427" s="13" t="str">
        <f t="shared" si="308"/>
        <v>tagIDs[333] = "Channel1.Device1.M_G16_TIme_Motor";</v>
      </c>
    </row>
    <row r="428" spans="2:17" ht="15.75">
      <c r="B428" t="s">
        <v>114</v>
      </c>
      <c r="C428" t="s">
        <v>235</v>
      </c>
      <c r="D428">
        <v>256</v>
      </c>
      <c r="F428" t="b">
        <v>0</v>
      </c>
      <c r="G428" t="b">
        <v>1</v>
      </c>
      <c r="H428" t="b">
        <v>1</v>
      </c>
      <c r="I428" t="b">
        <v>1</v>
      </c>
      <c r="J428" t="b">
        <v>1</v>
      </c>
      <c r="L428" t="str">
        <f t="shared" si="288"/>
        <v>DB12</v>
      </c>
      <c r="M428" t="str">
        <f t="shared" ref="M428:M491" si="322">"M_"&amp;B428&amp;"_"</f>
        <v>M_G17_</v>
      </c>
      <c r="N428" t="s">
        <v>77</v>
      </c>
      <c r="O428" s="40" t="str">
        <f>IF(E428="","-",COUNTIF($O$10:O427,"&lt;&gt;-")+1-1)</f>
        <v>-</v>
      </c>
      <c r="P428" s="4" t="str">
        <f>IF(E428="","",$M428&amp;B428&amp;","&amp;$L428&amp;"."&amp;VLOOKUP(C428,LookupTable!$A$10:$G$24,2,0)&amp;IF(AND(C428="Bool",MOD(10*D428,10)=0),D428&amp;".0",D428)&amp;IF(C428="String",".256","")&amp;","&amp;VLOOKUP(C428,LookupTable!$A$10:$G$24,3,0)&amp;",1,R/W,100,,,,,,,,,,,")</f>
        <v/>
      </c>
      <c r="Q428" s="13" t="str">
        <f t="shared" si="308"/>
        <v>//G17</v>
      </c>
    </row>
    <row r="429" spans="2:17" ht="15.75">
      <c r="B429" t="s">
        <v>236</v>
      </c>
      <c r="C429" t="s">
        <v>15</v>
      </c>
      <c r="D429">
        <v>256</v>
      </c>
      <c r="E429">
        <v>0</v>
      </c>
      <c r="F429" t="b">
        <v>0</v>
      </c>
      <c r="G429" t="b">
        <v>1</v>
      </c>
      <c r="H429" t="b">
        <v>1</v>
      </c>
      <c r="I429" t="b">
        <v>1</v>
      </c>
      <c r="J429" t="b">
        <v>0</v>
      </c>
      <c r="K429" t="s">
        <v>237</v>
      </c>
      <c r="L429" t="str">
        <f t="shared" si="288"/>
        <v>DB12</v>
      </c>
      <c r="M429" t="str">
        <f t="shared" ref="M429:M492" si="323">"M_"&amp;B428&amp;"_"</f>
        <v>M_G17_</v>
      </c>
      <c r="N429" t="s">
        <v>77</v>
      </c>
      <c r="O429" s="40">
        <f>IF(E429="","-",COUNTIF($O$10:O428,"&lt;&gt;-")+1-1)</f>
        <v>334</v>
      </c>
      <c r="P429" s="4" t="str">
        <f>IF(E429="","",$M429&amp;B429&amp;","&amp;$L429&amp;"."&amp;VLOOKUP(C429,LookupTable!$A$10:$G$24,2,0)&amp;IF(AND(C429="Bool",MOD(10*D429,10)=0),D429&amp;".0",D429)&amp;IF(C429="String",".256","")&amp;","&amp;VLOOKUP(C429,LookupTable!$A$10:$G$24,3,0)&amp;",1,R/W,100,,,,,,,,,,,")</f>
        <v>M_G17_Time_BD,DB12.DBD256,Float,1,R/W,100,,,,,,,,,,,</v>
      </c>
      <c r="Q429" s="13" t="str">
        <f t="shared" si="308"/>
        <v>tagIDs[334] = "Channel1.Device1.M_G17_Time_BD";</v>
      </c>
    </row>
    <row r="430" spans="2:17" ht="15.75">
      <c r="B430" t="s">
        <v>238</v>
      </c>
      <c r="C430" t="s">
        <v>15</v>
      </c>
      <c r="D430">
        <v>260</v>
      </c>
      <c r="E430">
        <v>0</v>
      </c>
      <c r="F430" t="b">
        <v>0</v>
      </c>
      <c r="G430" t="b">
        <v>1</v>
      </c>
      <c r="H430" t="b">
        <v>1</v>
      </c>
      <c r="I430" t="b">
        <v>1</v>
      </c>
      <c r="J430" t="b">
        <v>0</v>
      </c>
      <c r="K430" t="s">
        <v>239</v>
      </c>
      <c r="L430" t="str">
        <f t="shared" si="288"/>
        <v>DB12</v>
      </c>
      <c r="M430" t="str">
        <f t="shared" ref="M430" si="324">"M_"&amp;B428&amp;"_"</f>
        <v>M_G17_</v>
      </c>
      <c r="N430" t="s">
        <v>77</v>
      </c>
      <c r="O430" s="40">
        <f>IF(E430="","-",COUNTIF($O$10:O429,"&lt;&gt;-")+1-1)</f>
        <v>335</v>
      </c>
      <c r="P430" s="4" t="str">
        <f>IF(E430="","",$M430&amp;B430&amp;","&amp;$L430&amp;"."&amp;VLOOKUP(C430,LookupTable!$A$10:$G$24,2,0)&amp;IF(AND(C430="Bool",MOD(10*D430,10)=0),D430&amp;".0",D430)&amp;IF(C430="String",".256","")&amp;","&amp;VLOOKUP(C430,LookupTable!$A$10:$G$24,3,0)&amp;",1,R/W,100,,,,,,,,,,,")</f>
        <v>M_G17_Time_CUROA,DB12.DBD260,Float,1,R/W,100,,,,,,,,,,,</v>
      </c>
      <c r="Q430" s="13" t="str">
        <f t="shared" si="308"/>
        <v>tagIDs[335] = "Channel1.Device1.M_G17_Time_CUROA";</v>
      </c>
    </row>
    <row r="431" spans="2:17" ht="15.75">
      <c r="B431" t="s">
        <v>240</v>
      </c>
      <c r="C431" t="s">
        <v>15</v>
      </c>
      <c r="D431">
        <v>264</v>
      </c>
      <c r="E431">
        <v>0</v>
      </c>
      <c r="F431" t="b">
        <v>0</v>
      </c>
      <c r="G431" t="b">
        <v>1</v>
      </c>
      <c r="H431" t="b">
        <v>1</v>
      </c>
      <c r="I431" t="b">
        <v>1</v>
      </c>
      <c r="J431" t="b">
        <v>0</v>
      </c>
      <c r="K431" t="s">
        <v>241</v>
      </c>
      <c r="L431" t="str">
        <f t="shared" si="288"/>
        <v>DB12</v>
      </c>
      <c r="M431" t="str">
        <f t="shared" ref="M431" si="325">"M_"&amp;B428&amp;"_"</f>
        <v>M_G17_</v>
      </c>
      <c r="N431" t="s">
        <v>77</v>
      </c>
      <c r="O431" s="40">
        <f>IF(E431="","-",COUNTIF($O$10:O430,"&lt;&gt;-")+1-1)</f>
        <v>336</v>
      </c>
      <c r="P431" s="4" t="str">
        <f>IF(E431="","",$M431&amp;B431&amp;","&amp;$L431&amp;"."&amp;VLOOKUP(C431,LookupTable!$A$10:$G$24,2,0)&amp;IF(AND(C431="Bool",MOD(10*D431,10)=0),D431&amp;".0",D431)&amp;IF(C431="String",".256","")&amp;","&amp;VLOOKUP(C431,LookupTable!$A$10:$G$24,3,0)&amp;",1,R/W,100,,,,,,,,,,,")</f>
        <v>M_G17_Time_Belt,DB12.DBD264,Float,1,R/W,100,,,,,,,,,,,</v>
      </c>
      <c r="Q431" s="13" t="str">
        <f t="shared" si="308"/>
        <v>tagIDs[336] = "Channel1.Device1.M_G17_Time_Belt";</v>
      </c>
    </row>
    <row r="432" spans="2:17" ht="15.75">
      <c r="B432" t="s">
        <v>242</v>
      </c>
      <c r="C432" t="s">
        <v>15</v>
      </c>
      <c r="D432">
        <v>268</v>
      </c>
      <c r="E432">
        <v>0</v>
      </c>
      <c r="F432" t="b">
        <v>0</v>
      </c>
      <c r="G432" t="b">
        <v>1</v>
      </c>
      <c r="H432" t="b">
        <v>1</v>
      </c>
      <c r="I432" t="b">
        <v>1</v>
      </c>
      <c r="J432" t="b">
        <v>0</v>
      </c>
      <c r="K432" t="s">
        <v>243</v>
      </c>
      <c r="L432" t="str">
        <f t="shared" si="288"/>
        <v>DB12</v>
      </c>
      <c r="M432" t="str">
        <f t="shared" ref="M432" si="326">"M_"&amp;B428&amp;"_"</f>
        <v>M_G17_</v>
      </c>
      <c r="N432" t="s">
        <v>77</v>
      </c>
      <c r="O432" s="40">
        <f>IF(E432="","-",COUNTIF($O$10:O431,"&lt;&gt;-")+1-1)</f>
        <v>337</v>
      </c>
      <c r="P432" s="4" t="str">
        <f>IF(E432="","",$M432&amp;B432&amp;","&amp;$L432&amp;"."&amp;VLOOKUP(C432,LookupTable!$A$10:$G$24,2,0)&amp;IF(AND(C432="Bool",MOD(10*D432,10)=0),D432&amp;".0",D432)&amp;IF(C432="String",".256","")&amp;","&amp;VLOOKUP(C432,LookupTable!$A$10:$G$24,3,0)&amp;",1,R/W,100,,,,,,,,,,,")</f>
        <v>M_G17_TIme_Motor,DB12.DBD268,Float,1,R/W,100,,,,,,,,,,,</v>
      </c>
      <c r="Q432" s="13" t="str">
        <f t="shared" si="308"/>
        <v>tagIDs[337] = "Channel1.Device1.M_G17_TIme_Motor";</v>
      </c>
    </row>
    <row r="433" spans="2:17" ht="15.75">
      <c r="B433" t="s">
        <v>115</v>
      </c>
      <c r="C433" t="s">
        <v>235</v>
      </c>
      <c r="D433">
        <v>272</v>
      </c>
      <c r="F433" t="b">
        <v>0</v>
      </c>
      <c r="G433" t="b">
        <v>1</v>
      </c>
      <c r="H433" t="b">
        <v>1</v>
      </c>
      <c r="I433" t="b">
        <v>1</v>
      </c>
      <c r="J433" t="b">
        <v>1</v>
      </c>
      <c r="L433" t="str">
        <f t="shared" si="288"/>
        <v>DB12</v>
      </c>
      <c r="M433" t="str">
        <f t="shared" ref="M433:M496" si="327">"M_"&amp;B433&amp;"_"</f>
        <v>M_G18_</v>
      </c>
      <c r="N433" t="s">
        <v>77</v>
      </c>
      <c r="O433" s="40" t="str">
        <f>IF(E433="","-",COUNTIF($O$10:O432,"&lt;&gt;-")+1-1)</f>
        <v>-</v>
      </c>
      <c r="P433" s="4" t="str">
        <f>IF(E433="","",$M433&amp;B433&amp;","&amp;$L433&amp;"."&amp;VLOOKUP(C433,LookupTable!$A$10:$G$24,2,0)&amp;IF(AND(C433="Bool",MOD(10*D433,10)=0),D433&amp;".0",D433)&amp;IF(C433="String",".256","")&amp;","&amp;VLOOKUP(C433,LookupTable!$A$10:$G$24,3,0)&amp;",1,R/W,100,,,,,,,,,,,")</f>
        <v/>
      </c>
      <c r="Q433" s="13" t="str">
        <f t="shared" si="308"/>
        <v>//G18</v>
      </c>
    </row>
    <row r="434" spans="2:17" ht="15.75">
      <c r="B434" t="s">
        <v>236</v>
      </c>
      <c r="C434" t="s">
        <v>15</v>
      </c>
      <c r="D434">
        <v>272</v>
      </c>
      <c r="E434">
        <v>0</v>
      </c>
      <c r="F434" t="b">
        <v>0</v>
      </c>
      <c r="G434" t="b">
        <v>1</v>
      </c>
      <c r="H434" t="b">
        <v>1</v>
      </c>
      <c r="I434" t="b">
        <v>1</v>
      </c>
      <c r="J434" t="b">
        <v>0</v>
      </c>
      <c r="K434" t="s">
        <v>237</v>
      </c>
      <c r="L434" t="str">
        <f t="shared" si="288"/>
        <v>DB12</v>
      </c>
      <c r="M434" t="str">
        <f t="shared" ref="M434:M497" si="328">"M_"&amp;B433&amp;"_"</f>
        <v>M_G18_</v>
      </c>
      <c r="N434" t="s">
        <v>77</v>
      </c>
      <c r="O434" s="40">
        <f>IF(E434="","-",COUNTIF($O$10:O433,"&lt;&gt;-")+1-1)</f>
        <v>338</v>
      </c>
      <c r="P434" s="4" t="str">
        <f>IF(E434="","",$M434&amp;B434&amp;","&amp;$L434&amp;"."&amp;VLOOKUP(C434,LookupTable!$A$10:$G$24,2,0)&amp;IF(AND(C434="Bool",MOD(10*D434,10)=0),D434&amp;".0",D434)&amp;IF(C434="String",".256","")&amp;","&amp;VLOOKUP(C434,LookupTable!$A$10:$G$24,3,0)&amp;",1,R/W,100,,,,,,,,,,,")</f>
        <v>M_G18_Time_BD,DB12.DBD272,Float,1,R/W,100,,,,,,,,,,,</v>
      </c>
      <c r="Q434" s="13" t="str">
        <f t="shared" si="308"/>
        <v>tagIDs[338] = "Channel1.Device1.M_G18_Time_BD";</v>
      </c>
    </row>
    <row r="435" spans="2:17" ht="15.75">
      <c r="B435" t="s">
        <v>238</v>
      </c>
      <c r="C435" t="s">
        <v>15</v>
      </c>
      <c r="D435">
        <v>276</v>
      </c>
      <c r="E435">
        <v>0</v>
      </c>
      <c r="F435" t="b">
        <v>0</v>
      </c>
      <c r="G435" t="b">
        <v>1</v>
      </c>
      <c r="H435" t="b">
        <v>1</v>
      </c>
      <c r="I435" t="b">
        <v>1</v>
      </c>
      <c r="J435" t="b">
        <v>0</v>
      </c>
      <c r="K435" t="s">
        <v>239</v>
      </c>
      <c r="L435" t="str">
        <f t="shared" si="288"/>
        <v>DB12</v>
      </c>
      <c r="M435" t="str">
        <f t="shared" ref="M435" si="329">"M_"&amp;B433&amp;"_"</f>
        <v>M_G18_</v>
      </c>
      <c r="N435" t="s">
        <v>77</v>
      </c>
      <c r="O435" s="40">
        <f>IF(E435="","-",COUNTIF($O$10:O434,"&lt;&gt;-")+1-1)</f>
        <v>339</v>
      </c>
      <c r="P435" s="4" t="str">
        <f>IF(E435="","",$M435&amp;B435&amp;","&amp;$L435&amp;"."&amp;VLOOKUP(C435,LookupTable!$A$10:$G$24,2,0)&amp;IF(AND(C435="Bool",MOD(10*D435,10)=0),D435&amp;".0",D435)&amp;IF(C435="String",".256","")&amp;","&amp;VLOOKUP(C435,LookupTable!$A$10:$G$24,3,0)&amp;",1,R/W,100,,,,,,,,,,,")</f>
        <v>M_G18_Time_CUROA,DB12.DBD276,Float,1,R/W,100,,,,,,,,,,,</v>
      </c>
      <c r="Q435" s="13" t="str">
        <f t="shared" si="308"/>
        <v>tagIDs[339] = "Channel1.Device1.M_G18_Time_CUROA";</v>
      </c>
    </row>
    <row r="436" spans="2:17" ht="15.75">
      <c r="B436" t="s">
        <v>240</v>
      </c>
      <c r="C436" t="s">
        <v>15</v>
      </c>
      <c r="D436">
        <v>280</v>
      </c>
      <c r="E436">
        <v>0</v>
      </c>
      <c r="F436" t="b">
        <v>0</v>
      </c>
      <c r="G436" t="b">
        <v>1</v>
      </c>
      <c r="H436" t="b">
        <v>1</v>
      </c>
      <c r="I436" t="b">
        <v>1</v>
      </c>
      <c r="J436" t="b">
        <v>0</v>
      </c>
      <c r="K436" t="s">
        <v>241</v>
      </c>
      <c r="L436" t="str">
        <f t="shared" si="288"/>
        <v>DB12</v>
      </c>
      <c r="M436" t="str">
        <f t="shared" ref="M436" si="330">"M_"&amp;B433&amp;"_"</f>
        <v>M_G18_</v>
      </c>
      <c r="N436" t="s">
        <v>77</v>
      </c>
      <c r="O436" s="40">
        <f>IF(E436="","-",COUNTIF($O$10:O435,"&lt;&gt;-")+1-1)</f>
        <v>340</v>
      </c>
      <c r="P436" s="4" t="str">
        <f>IF(E436="","",$M436&amp;B436&amp;","&amp;$L436&amp;"."&amp;VLOOKUP(C436,LookupTable!$A$10:$G$24,2,0)&amp;IF(AND(C436="Bool",MOD(10*D436,10)=0),D436&amp;".0",D436)&amp;IF(C436="String",".256","")&amp;","&amp;VLOOKUP(C436,LookupTable!$A$10:$G$24,3,0)&amp;",1,R/W,100,,,,,,,,,,,")</f>
        <v>M_G18_Time_Belt,DB12.DBD280,Float,1,R/W,100,,,,,,,,,,,</v>
      </c>
      <c r="Q436" s="13" t="str">
        <f t="shared" si="308"/>
        <v>tagIDs[340] = "Channel1.Device1.M_G18_Time_Belt";</v>
      </c>
    </row>
    <row r="437" spans="2:17" ht="15.75">
      <c r="B437" t="s">
        <v>242</v>
      </c>
      <c r="C437" t="s">
        <v>15</v>
      </c>
      <c r="D437">
        <v>284</v>
      </c>
      <c r="E437">
        <v>0</v>
      </c>
      <c r="F437" t="b">
        <v>0</v>
      </c>
      <c r="G437" t="b">
        <v>1</v>
      </c>
      <c r="H437" t="b">
        <v>1</v>
      </c>
      <c r="I437" t="b">
        <v>1</v>
      </c>
      <c r="J437" t="b">
        <v>0</v>
      </c>
      <c r="K437" t="s">
        <v>243</v>
      </c>
      <c r="L437" t="str">
        <f t="shared" si="288"/>
        <v>DB12</v>
      </c>
      <c r="M437" t="str">
        <f t="shared" ref="M437" si="331">"M_"&amp;B433&amp;"_"</f>
        <v>M_G18_</v>
      </c>
      <c r="N437" t="s">
        <v>77</v>
      </c>
      <c r="O437" s="40">
        <f>IF(E437="","-",COUNTIF($O$10:O436,"&lt;&gt;-")+1-1)</f>
        <v>341</v>
      </c>
      <c r="P437" s="4" t="str">
        <f>IF(E437="","",$M437&amp;B437&amp;","&amp;$L437&amp;"."&amp;VLOOKUP(C437,LookupTable!$A$10:$G$24,2,0)&amp;IF(AND(C437="Bool",MOD(10*D437,10)=0),D437&amp;".0",D437)&amp;IF(C437="String",".256","")&amp;","&amp;VLOOKUP(C437,LookupTable!$A$10:$G$24,3,0)&amp;",1,R/W,100,,,,,,,,,,,")</f>
        <v>M_G18_TIme_Motor,DB12.DBD284,Float,1,R/W,100,,,,,,,,,,,</v>
      </c>
      <c r="Q437" s="13" t="str">
        <f t="shared" si="308"/>
        <v>tagIDs[341] = "Channel1.Device1.M_G18_TIme_Motor";</v>
      </c>
    </row>
    <row r="438" spans="2:17" ht="15.75">
      <c r="B438" t="s">
        <v>116</v>
      </c>
      <c r="C438" t="s">
        <v>235</v>
      </c>
      <c r="D438">
        <v>288</v>
      </c>
      <c r="F438" t="b">
        <v>0</v>
      </c>
      <c r="G438" t="b">
        <v>1</v>
      </c>
      <c r="H438" t="b">
        <v>1</v>
      </c>
      <c r="I438" t="b">
        <v>1</v>
      </c>
      <c r="J438" t="b">
        <v>1</v>
      </c>
      <c r="L438" t="str">
        <f t="shared" si="288"/>
        <v>DB12</v>
      </c>
      <c r="M438" t="str">
        <f t="shared" ref="M438:M501" si="332">"M_"&amp;B438&amp;"_"</f>
        <v>M_G19_</v>
      </c>
      <c r="N438" t="s">
        <v>77</v>
      </c>
      <c r="O438" s="40" t="str">
        <f>IF(E438="","-",COUNTIF($O$10:O437,"&lt;&gt;-")+1-1)</f>
        <v>-</v>
      </c>
      <c r="P438" s="4" t="str">
        <f>IF(E438="","",$M438&amp;B438&amp;","&amp;$L438&amp;"."&amp;VLOOKUP(C438,LookupTable!$A$10:$G$24,2,0)&amp;IF(AND(C438="Bool",MOD(10*D438,10)=0),D438&amp;".0",D438)&amp;IF(C438="String",".256","")&amp;","&amp;VLOOKUP(C438,LookupTable!$A$10:$G$24,3,0)&amp;",1,R/W,100,,,,,,,,,,,")</f>
        <v/>
      </c>
      <c r="Q438" s="13" t="str">
        <f t="shared" si="308"/>
        <v>//G19</v>
      </c>
    </row>
    <row r="439" spans="2:17" ht="15.75">
      <c r="B439" t="s">
        <v>236</v>
      </c>
      <c r="C439" t="s">
        <v>15</v>
      </c>
      <c r="D439">
        <v>288</v>
      </c>
      <c r="E439">
        <v>0</v>
      </c>
      <c r="F439" t="b">
        <v>0</v>
      </c>
      <c r="G439" t="b">
        <v>1</v>
      </c>
      <c r="H439" t="b">
        <v>1</v>
      </c>
      <c r="I439" t="b">
        <v>1</v>
      </c>
      <c r="J439" t="b">
        <v>0</v>
      </c>
      <c r="K439" t="s">
        <v>237</v>
      </c>
      <c r="L439" t="str">
        <f t="shared" si="288"/>
        <v>DB12</v>
      </c>
      <c r="M439" t="str">
        <f t="shared" ref="M439:M502" si="333">"M_"&amp;B438&amp;"_"</f>
        <v>M_G19_</v>
      </c>
      <c r="N439" t="s">
        <v>77</v>
      </c>
      <c r="O439" s="40">
        <f>IF(E439="","-",COUNTIF($O$10:O438,"&lt;&gt;-")+1-1)</f>
        <v>342</v>
      </c>
      <c r="P439" s="4" t="str">
        <f>IF(E439="","",$M439&amp;B439&amp;","&amp;$L439&amp;"."&amp;VLOOKUP(C439,LookupTable!$A$10:$G$24,2,0)&amp;IF(AND(C439="Bool",MOD(10*D439,10)=0),D439&amp;".0",D439)&amp;IF(C439="String",".256","")&amp;","&amp;VLOOKUP(C439,LookupTable!$A$10:$G$24,3,0)&amp;",1,R/W,100,,,,,,,,,,,")</f>
        <v>M_G19_Time_BD,DB12.DBD288,Float,1,R/W,100,,,,,,,,,,,</v>
      </c>
      <c r="Q439" s="13" t="str">
        <f t="shared" si="308"/>
        <v>tagIDs[342] = "Channel1.Device1.M_G19_Time_BD";</v>
      </c>
    </row>
    <row r="440" spans="2:17" ht="15.75">
      <c r="B440" t="s">
        <v>238</v>
      </c>
      <c r="C440" t="s">
        <v>15</v>
      </c>
      <c r="D440">
        <v>292</v>
      </c>
      <c r="E440">
        <v>0</v>
      </c>
      <c r="F440" t="b">
        <v>0</v>
      </c>
      <c r="G440" t="b">
        <v>1</v>
      </c>
      <c r="H440" t="b">
        <v>1</v>
      </c>
      <c r="I440" t="b">
        <v>1</v>
      </c>
      <c r="J440" t="b">
        <v>0</v>
      </c>
      <c r="K440" t="s">
        <v>239</v>
      </c>
      <c r="L440" t="str">
        <f t="shared" si="288"/>
        <v>DB12</v>
      </c>
      <c r="M440" t="str">
        <f t="shared" ref="M440" si="334">"M_"&amp;B438&amp;"_"</f>
        <v>M_G19_</v>
      </c>
      <c r="N440" t="s">
        <v>77</v>
      </c>
      <c r="O440" s="40">
        <f>IF(E440="","-",COUNTIF($O$10:O439,"&lt;&gt;-")+1-1)</f>
        <v>343</v>
      </c>
      <c r="P440" s="4" t="str">
        <f>IF(E440="","",$M440&amp;B440&amp;","&amp;$L440&amp;"."&amp;VLOOKUP(C440,LookupTable!$A$10:$G$24,2,0)&amp;IF(AND(C440="Bool",MOD(10*D440,10)=0),D440&amp;".0",D440)&amp;IF(C440="String",".256","")&amp;","&amp;VLOOKUP(C440,LookupTable!$A$10:$G$24,3,0)&amp;",1,R/W,100,,,,,,,,,,,")</f>
        <v>M_G19_Time_CUROA,DB12.DBD292,Float,1,R/W,100,,,,,,,,,,,</v>
      </c>
      <c r="Q440" s="13" t="str">
        <f t="shared" si="308"/>
        <v>tagIDs[343] = "Channel1.Device1.M_G19_Time_CUROA";</v>
      </c>
    </row>
    <row r="441" spans="2:17" ht="15.75">
      <c r="B441" t="s">
        <v>240</v>
      </c>
      <c r="C441" t="s">
        <v>15</v>
      </c>
      <c r="D441">
        <v>296</v>
      </c>
      <c r="E441">
        <v>0</v>
      </c>
      <c r="F441" t="b">
        <v>0</v>
      </c>
      <c r="G441" t="b">
        <v>1</v>
      </c>
      <c r="H441" t="b">
        <v>1</v>
      </c>
      <c r="I441" t="b">
        <v>1</v>
      </c>
      <c r="J441" t="b">
        <v>0</v>
      </c>
      <c r="K441" t="s">
        <v>241</v>
      </c>
      <c r="L441" t="str">
        <f t="shared" si="288"/>
        <v>DB12</v>
      </c>
      <c r="M441" t="str">
        <f t="shared" ref="M441" si="335">"M_"&amp;B438&amp;"_"</f>
        <v>M_G19_</v>
      </c>
      <c r="N441" t="s">
        <v>77</v>
      </c>
      <c r="O441" s="40">
        <f>IF(E441="","-",COUNTIF($O$10:O440,"&lt;&gt;-")+1-1)</f>
        <v>344</v>
      </c>
      <c r="P441" s="4" t="str">
        <f>IF(E441="","",$M441&amp;B441&amp;","&amp;$L441&amp;"."&amp;VLOOKUP(C441,LookupTable!$A$10:$G$24,2,0)&amp;IF(AND(C441="Bool",MOD(10*D441,10)=0),D441&amp;".0",D441)&amp;IF(C441="String",".256","")&amp;","&amp;VLOOKUP(C441,LookupTable!$A$10:$G$24,3,0)&amp;",1,R/W,100,,,,,,,,,,,")</f>
        <v>M_G19_Time_Belt,DB12.DBD296,Float,1,R/W,100,,,,,,,,,,,</v>
      </c>
      <c r="Q441" s="13" t="str">
        <f t="shared" si="308"/>
        <v>tagIDs[344] = "Channel1.Device1.M_G19_Time_Belt";</v>
      </c>
    </row>
    <row r="442" spans="2:17" ht="15.75">
      <c r="B442" t="s">
        <v>242</v>
      </c>
      <c r="C442" t="s">
        <v>15</v>
      </c>
      <c r="D442">
        <v>300</v>
      </c>
      <c r="E442">
        <v>0</v>
      </c>
      <c r="F442" t="b">
        <v>0</v>
      </c>
      <c r="G442" t="b">
        <v>1</v>
      </c>
      <c r="H442" t="b">
        <v>1</v>
      </c>
      <c r="I442" t="b">
        <v>1</v>
      </c>
      <c r="J442" t="b">
        <v>0</v>
      </c>
      <c r="K442" t="s">
        <v>243</v>
      </c>
      <c r="L442" t="str">
        <f t="shared" si="288"/>
        <v>DB12</v>
      </c>
      <c r="M442" t="str">
        <f t="shared" ref="M442" si="336">"M_"&amp;B438&amp;"_"</f>
        <v>M_G19_</v>
      </c>
      <c r="N442" t="s">
        <v>77</v>
      </c>
      <c r="O442" s="40">
        <f>IF(E442="","-",COUNTIF($O$10:O441,"&lt;&gt;-")+1-1)</f>
        <v>345</v>
      </c>
      <c r="P442" s="4" t="str">
        <f>IF(E442="","",$M442&amp;B442&amp;","&amp;$L442&amp;"."&amp;VLOOKUP(C442,LookupTable!$A$10:$G$24,2,0)&amp;IF(AND(C442="Bool",MOD(10*D442,10)=0),D442&amp;".0",D442)&amp;IF(C442="String",".256","")&amp;","&amp;VLOOKUP(C442,LookupTable!$A$10:$G$24,3,0)&amp;",1,R/W,100,,,,,,,,,,,")</f>
        <v>M_G19_TIme_Motor,DB12.DBD300,Float,1,R/W,100,,,,,,,,,,,</v>
      </c>
      <c r="Q442" s="13" t="str">
        <f t="shared" si="308"/>
        <v>tagIDs[345] = "Channel1.Device1.M_G19_TIme_Motor";</v>
      </c>
    </row>
    <row r="443" spans="2:17" ht="15.75">
      <c r="B443" t="s">
        <v>117</v>
      </c>
      <c r="C443" t="s">
        <v>235</v>
      </c>
      <c r="D443">
        <v>304</v>
      </c>
      <c r="F443" t="b">
        <v>0</v>
      </c>
      <c r="G443" t="b">
        <v>1</v>
      </c>
      <c r="H443" t="b">
        <v>1</v>
      </c>
      <c r="I443" t="b">
        <v>1</v>
      </c>
      <c r="J443" t="b">
        <v>1</v>
      </c>
      <c r="L443" t="str">
        <f t="shared" si="288"/>
        <v>DB12</v>
      </c>
      <c r="M443" t="str">
        <f t="shared" ref="M443:M506" si="337">"M_"&amp;B443&amp;"_"</f>
        <v>M_G20_</v>
      </c>
      <c r="N443" t="s">
        <v>77</v>
      </c>
      <c r="O443" s="40" t="str">
        <f>IF(E443="","-",COUNTIF($O$10:O442,"&lt;&gt;-")+1-1)</f>
        <v>-</v>
      </c>
      <c r="P443" s="4" t="str">
        <f>IF(E443="","",$M443&amp;B443&amp;","&amp;$L443&amp;"."&amp;VLOOKUP(C443,LookupTable!$A$10:$G$24,2,0)&amp;IF(AND(C443="Bool",MOD(10*D443,10)=0),D443&amp;".0",D443)&amp;IF(C443="String",".256","")&amp;","&amp;VLOOKUP(C443,LookupTable!$A$10:$G$24,3,0)&amp;",1,R/W,100,,,,,,,,,,,")</f>
        <v/>
      </c>
      <c r="Q443" s="13" t="str">
        <f t="shared" si="308"/>
        <v>//G20</v>
      </c>
    </row>
    <row r="444" spans="2:17" ht="15.75">
      <c r="B444" t="s">
        <v>236</v>
      </c>
      <c r="C444" t="s">
        <v>15</v>
      </c>
      <c r="D444">
        <v>304</v>
      </c>
      <c r="E444">
        <v>0</v>
      </c>
      <c r="F444" t="b">
        <v>0</v>
      </c>
      <c r="G444" t="b">
        <v>1</v>
      </c>
      <c r="H444" t="b">
        <v>1</v>
      </c>
      <c r="I444" t="b">
        <v>1</v>
      </c>
      <c r="J444" t="b">
        <v>0</v>
      </c>
      <c r="K444" t="s">
        <v>237</v>
      </c>
      <c r="L444" t="str">
        <f t="shared" si="288"/>
        <v>DB12</v>
      </c>
      <c r="M444" t="str">
        <f t="shared" ref="M444:M507" si="338">"M_"&amp;B443&amp;"_"</f>
        <v>M_G20_</v>
      </c>
      <c r="N444" t="s">
        <v>77</v>
      </c>
      <c r="O444" s="40">
        <f>IF(E444="","-",COUNTIF($O$10:O443,"&lt;&gt;-")+1-1)</f>
        <v>346</v>
      </c>
      <c r="P444" s="4" t="str">
        <f>IF(E444="","",$M444&amp;B444&amp;","&amp;$L444&amp;"."&amp;VLOOKUP(C444,LookupTable!$A$10:$G$24,2,0)&amp;IF(AND(C444="Bool",MOD(10*D444,10)=0),D444&amp;".0",D444)&amp;IF(C444="String",".256","")&amp;","&amp;VLOOKUP(C444,LookupTable!$A$10:$G$24,3,0)&amp;",1,R/W,100,,,,,,,,,,,")</f>
        <v>M_G20_Time_BD,DB12.DBD304,Float,1,R/W,100,,,,,,,,,,,</v>
      </c>
      <c r="Q444" s="13" t="str">
        <f t="shared" si="308"/>
        <v>tagIDs[346] = "Channel1.Device1.M_G20_Time_BD";</v>
      </c>
    </row>
    <row r="445" spans="2:17" ht="15.75">
      <c r="B445" t="s">
        <v>238</v>
      </c>
      <c r="C445" t="s">
        <v>15</v>
      </c>
      <c r="D445">
        <v>308</v>
      </c>
      <c r="E445">
        <v>0</v>
      </c>
      <c r="F445" t="b">
        <v>0</v>
      </c>
      <c r="G445" t="b">
        <v>1</v>
      </c>
      <c r="H445" t="b">
        <v>1</v>
      </c>
      <c r="I445" t="b">
        <v>1</v>
      </c>
      <c r="J445" t="b">
        <v>0</v>
      </c>
      <c r="K445" t="s">
        <v>239</v>
      </c>
      <c r="L445" t="str">
        <f t="shared" si="288"/>
        <v>DB12</v>
      </c>
      <c r="M445" t="str">
        <f t="shared" ref="M445" si="339">"M_"&amp;B443&amp;"_"</f>
        <v>M_G20_</v>
      </c>
      <c r="N445" t="s">
        <v>77</v>
      </c>
      <c r="O445" s="40">
        <f>IF(E445="","-",COUNTIF($O$10:O444,"&lt;&gt;-")+1-1)</f>
        <v>347</v>
      </c>
      <c r="P445" s="4" t="str">
        <f>IF(E445="","",$M445&amp;B445&amp;","&amp;$L445&amp;"."&amp;VLOOKUP(C445,LookupTable!$A$10:$G$24,2,0)&amp;IF(AND(C445="Bool",MOD(10*D445,10)=0),D445&amp;".0",D445)&amp;IF(C445="String",".256","")&amp;","&amp;VLOOKUP(C445,LookupTable!$A$10:$G$24,3,0)&amp;",1,R/W,100,,,,,,,,,,,")</f>
        <v>M_G20_Time_CUROA,DB12.DBD308,Float,1,R/W,100,,,,,,,,,,,</v>
      </c>
      <c r="Q445" s="13" t="str">
        <f t="shared" si="308"/>
        <v>tagIDs[347] = "Channel1.Device1.M_G20_Time_CUROA";</v>
      </c>
    </row>
    <row r="446" spans="2:17" ht="15.75">
      <c r="B446" t="s">
        <v>240</v>
      </c>
      <c r="C446" t="s">
        <v>15</v>
      </c>
      <c r="D446">
        <v>312</v>
      </c>
      <c r="E446">
        <v>0</v>
      </c>
      <c r="F446" t="b">
        <v>0</v>
      </c>
      <c r="G446" t="b">
        <v>1</v>
      </c>
      <c r="H446" t="b">
        <v>1</v>
      </c>
      <c r="I446" t="b">
        <v>1</v>
      </c>
      <c r="J446" t="b">
        <v>0</v>
      </c>
      <c r="K446" t="s">
        <v>241</v>
      </c>
      <c r="L446" t="str">
        <f t="shared" si="288"/>
        <v>DB12</v>
      </c>
      <c r="M446" t="str">
        <f t="shared" ref="M446" si="340">"M_"&amp;B443&amp;"_"</f>
        <v>M_G20_</v>
      </c>
      <c r="N446" t="s">
        <v>77</v>
      </c>
      <c r="O446" s="40">
        <f>IF(E446="","-",COUNTIF($O$10:O445,"&lt;&gt;-")+1-1)</f>
        <v>348</v>
      </c>
      <c r="P446" s="4" t="str">
        <f>IF(E446="","",$M446&amp;B446&amp;","&amp;$L446&amp;"."&amp;VLOOKUP(C446,LookupTable!$A$10:$G$24,2,0)&amp;IF(AND(C446="Bool",MOD(10*D446,10)=0),D446&amp;".0",D446)&amp;IF(C446="String",".256","")&amp;","&amp;VLOOKUP(C446,LookupTable!$A$10:$G$24,3,0)&amp;",1,R/W,100,,,,,,,,,,,")</f>
        <v>M_G20_Time_Belt,DB12.DBD312,Float,1,R/W,100,,,,,,,,,,,</v>
      </c>
      <c r="Q446" s="13" t="str">
        <f t="shared" si="308"/>
        <v>tagIDs[348] = "Channel1.Device1.M_G20_Time_Belt";</v>
      </c>
    </row>
    <row r="447" spans="2:17" ht="15.75">
      <c r="B447" t="s">
        <v>242</v>
      </c>
      <c r="C447" t="s">
        <v>15</v>
      </c>
      <c r="D447">
        <v>316</v>
      </c>
      <c r="E447">
        <v>0</v>
      </c>
      <c r="F447" t="b">
        <v>0</v>
      </c>
      <c r="G447" t="b">
        <v>1</v>
      </c>
      <c r="H447" t="b">
        <v>1</v>
      </c>
      <c r="I447" t="b">
        <v>1</v>
      </c>
      <c r="J447" t="b">
        <v>0</v>
      </c>
      <c r="K447" t="s">
        <v>243</v>
      </c>
      <c r="L447" t="str">
        <f t="shared" si="288"/>
        <v>DB12</v>
      </c>
      <c r="M447" t="str">
        <f t="shared" ref="M447" si="341">"M_"&amp;B443&amp;"_"</f>
        <v>M_G20_</v>
      </c>
      <c r="N447" t="s">
        <v>77</v>
      </c>
      <c r="O447" s="40">
        <f>IF(E447="","-",COUNTIF($O$10:O446,"&lt;&gt;-")+1-1)</f>
        <v>349</v>
      </c>
      <c r="P447" s="4" t="str">
        <f>IF(E447="","",$M447&amp;B447&amp;","&amp;$L447&amp;"."&amp;VLOOKUP(C447,LookupTable!$A$10:$G$24,2,0)&amp;IF(AND(C447="Bool",MOD(10*D447,10)=0),D447&amp;".0",D447)&amp;IF(C447="String",".256","")&amp;","&amp;VLOOKUP(C447,LookupTable!$A$10:$G$24,3,0)&amp;",1,R/W,100,,,,,,,,,,,")</f>
        <v>M_G20_TIme_Motor,DB12.DBD316,Float,1,R/W,100,,,,,,,,,,,</v>
      </c>
      <c r="Q447" s="13" t="str">
        <f t="shared" si="308"/>
        <v>tagIDs[349] = "Channel1.Device1.M_G20_TIme_Motor";</v>
      </c>
    </row>
    <row r="448" spans="2:17" ht="15.75">
      <c r="B448" t="s">
        <v>118</v>
      </c>
      <c r="C448" t="s">
        <v>235</v>
      </c>
      <c r="D448">
        <v>320</v>
      </c>
      <c r="F448" t="b">
        <v>0</v>
      </c>
      <c r="G448" t="b">
        <v>1</v>
      </c>
      <c r="H448" t="b">
        <v>1</v>
      </c>
      <c r="I448" t="b">
        <v>1</v>
      </c>
      <c r="J448" t="b">
        <v>1</v>
      </c>
      <c r="L448" t="str">
        <f t="shared" si="288"/>
        <v>DB12</v>
      </c>
      <c r="M448" t="str">
        <f t="shared" ref="M448:M511" si="342">"M_"&amp;B448&amp;"_"</f>
        <v>M_G21_</v>
      </c>
      <c r="N448" t="s">
        <v>77</v>
      </c>
      <c r="O448" s="40" t="str">
        <f>IF(E448="","-",COUNTIF($O$10:O447,"&lt;&gt;-")+1-1)</f>
        <v>-</v>
      </c>
      <c r="P448" s="4" t="str">
        <f>IF(E448="","",$M448&amp;B448&amp;","&amp;$L448&amp;"."&amp;VLOOKUP(C448,LookupTable!$A$10:$G$24,2,0)&amp;IF(AND(C448="Bool",MOD(10*D448,10)=0),D448&amp;".0",D448)&amp;IF(C448="String",".256","")&amp;","&amp;VLOOKUP(C448,LookupTable!$A$10:$G$24,3,0)&amp;",1,R/W,100,,,,,,,,,,,")</f>
        <v/>
      </c>
      <c r="Q448" s="13" t="str">
        <f t="shared" si="308"/>
        <v>//G21</v>
      </c>
    </row>
    <row r="449" spans="2:17" ht="15.75">
      <c r="B449" t="s">
        <v>236</v>
      </c>
      <c r="C449" t="s">
        <v>15</v>
      </c>
      <c r="D449">
        <v>320</v>
      </c>
      <c r="E449">
        <v>0</v>
      </c>
      <c r="F449" t="b">
        <v>0</v>
      </c>
      <c r="G449" t="b">
        <v>1</v>
      </c>
      <c r="H449" t="b">
        <v>1</v>
      </c>
      <c r="I449" t="b">
        <v>1</v>
      </c>
      <c r="J449" t="b">
        <v>0</v>
      </c>
      <c r="K449" t="s">
        <v>237</v>
      </c>
      <c r="L449" t="str">
        <f t="shared" si="288"/>
        <v>DB12</v>
      </c>
      <c r="M449" t="str">
        <f t="shared" ref="M449:M512" si="343">"M_"&amp;B448&amp;"_"</f>
        <v>M_G21_</v>
      </c>
      <c r="N449" t="s">
        <v>77</v>
      </c>
      <c r="O449" s="40">
        <f>IF(E449="","-",COUNTIF($O$10:O448,"&lt;&gt;-")+1-1)</f>
        <v>350</v>
      </c>
      <c r="P449" s="4" t="str">
        <f>IF(E449="","",$M449&amp;B449&amp;","&amp;$L449&amp;"."&amp;VLOOKUP(C449,LookupTable!$A$10:$G$24,2,0)&amp;IF(AND(C449="Bool",MOD(10*D449,10)=0),D449&amp;".0",D449)&amp;IF(C449="String",".256","")&amp;","&amp;VLOOKUP(C449,LookupTable!$A$10:$G$24,3,0)&amp;",1,R/W,100,,,,,,,,,,,")</f>
        <v>M_G21_Time_BD,DB12.DBD320,Float,1,R/W,100,,,,,,,,,,,</v>
      </c>
      <c r="Q449" s="13" t="str">
        <f t="shared" si="308"/>
        <v>tagIDs[350] = "Channel1.Device1.M_G21_Time_BD";</v>
      </c>
    </row>
    <row r="450" spans="2:17" ht="15.75">
      <c r="B450" t="s">
        <v>238</v>
      </c>
      <c r="C450" t="s">
        <v>15</v>
      </c>
      <c r="D450">
        <v>324</v>
      </c>
      <c r="E450">
        <v>0</v>
      </c>
      <c r="F450" t="b">
        <v>0</v>
      </c>
      <c r="G450" t="b">
        <v>1</v>
      </c>
      <c r="H450" t="b">
        <v>1</v>
      </c>
      <c r="I450" t="b">
        <v>1</v>
      </c>
      <c r="J450" t="b">
        <v>0</v>
      </c>
      <c r="K450" t="s">
        <v>239</v>
      </c>
      <c r="L450" t="str">
        <f t="shared" si="288"/>
        <v>DB12</v>
      </c>
      <c r="M450" t="str">
        <f t="shared" ref="M450" si="344">"M_"&amp;B448&amp;"_"</f>
        <v>M_G21_</v>
      </c>
      <c r="N450" t="s">
        <v>77</v>
      </c>
      <c r="O450" s="40">
        <f>IF(E450="","-",COUNTIF($O$10:O449,"&lt;&gt;-")+1-1)</f>
        <v>351</v>
      </c>
      <c r="P450" s="4" t="str">
        <f>IF(E450="","",$M450&amp;B450&amp;","&amp;$L450&amp;"."&amp;VLOOKUP(C450,LookupTable!$A$10:$G$24,2,0)&amp;IF(AND(C450="Bool",MOD(10*D450,10)=0),D450&amp;".0",D450)&amp;IF(C450="String",".256","")&amp;","&amp;VLOOKUP(C450,LookupTable!$A$10:$G$24,3,0)&amp;",1,R/W,100,,,,,,,,,,,")</f>
        <v>M_G21_Time_CUROA,DB12.DBD324,Float,1,R/W,100,,,,,,,,,,,</v>
      </c>
      <c r="Q450" s="13" t="str">
        <f t="shared" si="308"/>
        <v>tagIDs[351] = "Channel1.Device1.M_G21_Time_CUROA";</v>
      </c>
    </row>
    <row r="451" spans="2:17" ht="15.75">
      <c r="B451" t="s">
        <v>240</v>
      </c>
      <c r="C451" t="s">
        <v>15</v>
      </c>
      <c r="D451">
        <v>328</v>
      </c>
      <c r="E451">
        <v>0</v>
      </c>
      <c r="F451" t="b">
        <v>0</v>
      </c>
      <c r="G451" t="b">
        <v>1</v>
      </c>
      <c r="H451" t="b">
        <v>1</v>
      </c>
      <c r="I451" t="b">
        <v>1</v>
      </c>
      <c r="J451" t="b">
        <v>0</v>
      </c>
      <c r="K451" t="s">
        <v>241</v>
      </c>
      <c r="L451" t="str">
        <f t="shared" si="288"/>
        <v>DB12</v>
      </c>
      <c r="M451" t="str">
        <f t="shared" ref="M451" si="345">"M_"&amp;B448&amp;"_"</f>
        <v>M_G21_</v>
      </c>
      <c r="N451" t="s">
        <v>77</v>
      </c>
      <c r="O451" s="40">
        <f>IF(E451="","-",COUNTIF($O$10:O450,"&lt;&gt;-")+1-1)</f>
        <v>352</v>
      </c>
      <c r="P451" s="4" t="str">
        <f>IF(E451="","",$M451&amp;B451&amp;","&amp;$L451&amp;"."&amp;VLOOKUP(C451,LookupTable!$A$10:$G$24,2,0)&amp;IF(AND(C451="Bool",MOD(10*D451,10)=0),D451&amp;".0",D451)&amp;IF(C451="String",".256","")&amp;","&amp;VLOOKUP(C451,LookupTable!$A$10:$G$24,3,0)&amp;",1,R/W,100,,,,,,,,,,,")</f>
        <v>M_G21_Time_Belt,DB12.DBD328,Float,1,R/W,100,,,,,,,,,,,</v>
      </c>
      <c r="Q451" s="13" t="str">
        <f t="shared" si="308"/>
        <v>tagIDs[352] = "Channel1.Device1.M_G21_Time_Belt";</v>
      </c>
    </row>
    <row r="452" spans="2:17" ht="15.75">
      <c r="B452" t="s">
        <v>242</v>
      </c>
      <c r="C452" t="s">
        <v>15</v>
      </c>
      <c r="D452">
        <v>332</v>
      </c>
      <c r="E452">
        <v>0</v>
      </c>
      <c r="F452" t="b">
        <v>0</v>
      </c>
      <c r="G452" t="b">
        <v>1</v>
      </c>
      <c r="H452" t="b">
        <v>1</v>
      </c>
      <c r="I452" t="b">
        <v>1</v>
      </c>
      <c r="J452" t="b">
        <v>0</v>
      </c>
      <c r="K452" t="s">
        <v>243</v>
      </c>
      <c r="L452" t="str">
        <f t="shared" si="288"/>
        <v>DB12</v>
      </c>
      <c r="M452" t="str">
        <f t="shared" ref="M452" si="346">"M_"&amp;B448&amp;"_"</f>
        <v>M_G21_</v>
      </c>
      <c r="N452" t="s">
        <v>77</v>
      </c>
      <c r="O452" s="40">
        <f>IF(E452="","-",COUNTIF($O$10:O451,"&lt;&gt;-")+1-1)</f>
        <v>353</v>
      </c>
      <c r="P452" s="4" t="str">
        <f>IF(E452="","",$M452&amp;B452&amp;","&amp;$L452&amp;"."&amp;VLOOKUP(C452,LookupTable!$A$10:$G$24,2,0)&amp;IF(AND(C452="Bool",MOD(10*D452,10)=0),D452&amp;".0",D452)&amp;IF(C452="String",".256","")&amp;","&amp;VLOOKUP(C452,LookupTable!$A$10:$G$24,3,0)&amp;",1,R/W,100,,,,,,,,,,,")</f>
        <v>M_G21_TIme_Motor,DB12.DBD332,Float,1,R/W,100,,,,,,,,,,,</v>
      </c>
      <c r="Q452" s="13" t="str">
        <f t="shared" si="308"/>
        <v>tagIDs[353] = "Channel1.Device1.M_G21_TIme_Motor";</v>
      </c>
    </row>
    <row r="453" spans="2:17" ht="15.75">
      <c r="B453" t="s">
        <v>119</v>
      </c>
      <c r="C453" t="s">
        <v>235</v>
      </c>
      <c r="D453">
        <v>336</v>
      </c>
      <c r="F453" t="b">
        <v>0</v>
      </c>
      <c r="G453" t="b">
        <v>1</v>
      </c>
      <c r="H453" t="b">
        <v>1</v>
      </c>
      <c r="I453" t="b">
        <v>1</v>
      </c>
      <c r="J453" t="b">
        <v>1</v>
      </c>
      <c r="L453" t="str">
        <f t="shared" si="288"/>
        <v>DB12</v>
      </c>
      <c r="M453" t="str">
        <f t="shared" ref="M453:M516" si="347">"M_"&amp;B453&amp;"_"</f>
        <v>M_G22_</v>
      </c>
      <c r="N453" t="s">
        <v>77</v>
      </c>
      <c r="O453" s="40" t="str">
        <f>IF(E453="","-",COUNTIF($O$10:O452,"&lt;&gt;-")+1-1)</f>
        <v>-</v>
      </c>
      <c r="P453" s="4" t="str">
        <f>IF(E453="","",$M453&amp;B453&amp;","&amp;$L453&amp;"."&amp;VLOOKUP(C453,LookupTable!$A$10:$G$24,2,0)&amp;IF(AND(C453="Bool",MOD(10*D453,10)=0),D453&amp;".0",D453)&amp;IF(C453="String",".256","")&amp;","&amp;VLOOKUP(C453,LookupTable!$A$10:$G$24,3,0)&amp;",1,R/W,100,,,,,,,,,,,")</f>
        <v/>
      </c>
      <c r="Q453" s="13" t="str">
        <f t="shared" si="308"/>
        <v>//G22</v>
      </c>
    </row>
    <row r="454" spans="2:17" ht="15.75">
      <c r="B454" t="s">
        <v>236</v>
      </c>
      <c r="C454" t="s">
        <v>15</v>
      </c>
      <c r="D454">
        <v>336</v>
      </c>
      <c r="E454">
        <v>0</v>
      </c>
      <c r="F454" t="b">
        <v>0</v>
      </c>
      <c r="G454" t="b">
        <v>1</v>
      </c>
      <c r="H454" t="b">
        <v>1</v>
      </c>
      <c r="I454" t="b">
        <v>1</v>
      </c>
      <c r="J454" t="b">
        <v>0</v>
      </c>
      <c r="K454" t="s">
        <v>237</v>
      </c>
      <c r="L454" t="str">
        <f t="shared" si="288"/>
        <v>DB12</v>
      </c>
      <c r="M454" t="str">
        <f t="shared" ref="M454:M517" si="348">"M_"&amp;B453&amp;"_"</f>
        <v>M_G22_</v>
      </c>
      <c r="N454" t="s">
        <v>77</v>
      </c>
      <c r="O454" s="40">
        <f>IF(E454="","-",COUNTIF($O$10:O453,"&lt;&gt;-")+1-1)</f>
        <v>354</v>
      </c>
      <c r="P454" s="4" t="str">
        <f>IF(E454="","",$M454&amp;B454&amp;","&amp;$L454&amp;"."&amp;VLOOKUP(C454,LookupTable!$A$10:$G$24,2,0)&amp;IF(AND(C454="Bool",MOD(10*D454,10)=0),D454&amp;".0",D454)&amp;IF(C454="String",".256","")&amp;","&amp;VLOOKUP(C454,LookupTable!$A$10:$G$24,3,0)&amp;",1,R/W,100,,,,,,,,,,,")</f>
        <v>M_G22_Time_BD,DB12.DBD336,Float,1,R/W,100,,,,,,,,,,,</v>
      </c>
      <c r="Q454" s="13" t="str">
        <f t="shared" si="308"/>
        <v>tagIDs[354] = "Channel1.Device1.M_G22_Time_BD";</v>
      </c>
    </row>
    <row r="455" spans="2:17" ht="15.75">
      <c r="B455" t="s">
        <v>238</v>
      </c>
      <c r="C455" t="s">
        <v>15</v>
      </c>
      <c r="D455">
        <v>340</v>
      </c>
      <c r="E455">
        <v>0</v>
      </c>
      <c r="F455" t="b">
        <v>0</v>
      </c>
      <c r="G455" t="b">
        <v>1</v>
      </c>
      <c r="H455" t="b">
        <v>1</v>
      </c>
      <c r="I455" t="b">
        <v>1</v>
      </c>
      <c r="J455" t="b">
        <v>0</v>
      </c>
      <c r="K455" t="s">
        <v>239</v>
      </c>
      <c r="L455" t="str">
        <f t="shared" si="288"/>
        <v>DB12</v>
      </c>
      <c r="M455" t="str">
        <f t="shared" ref="M455" si="349">"M_"&amp;B453&amp;"_"</f>
        <v>M_G22_</v>
      </c>
      <c r="N455" t="s">
        <v>77</v>
      </c>
      <c r="O455" s="40">
        <f>IF(E455="","-",COUNTIF($O$10:O454,"&lt;&gt;-")+1-1)</f>
        <v>355</v>
      </c>
      <c r="P455" s="4" t="str">
        <f>IF(E455="","",$M455&amp;B455&amp;","&amp;$L455&amp;"."&amp;VLOOKUP(C455,LookupTable!$A$10:$G$24,2,0)&amp;IF(AND(C455="Bool",MOD(10*D455,10)=0),D455&amp;".0",D455)&amp;IF(C455="String",".256","")&amp;","&amp;VLOOKUP(C455,LookupTable!$A$10:$G$24,3,0)&amp;",1,R/W,100,,,,,,,,,,,")</f>
        <v>M_G22_Time_CUROA,DB12.DBD340,Float,1,R/W,100,,,,,,,,,,,</v>
      </c>
      <c r="Q455" s="13" t="str">
        <f t="shared" si="308"/>
        <v>tagIDs[355] = "Channel1.Device1.M_G22_Time_CUROA";</v>
      </c>
    </row>
    <row r="456" spans="2:17" ht="15.75">
      <c r="B456" t="s">
        <v>240</v>
      </c>
      <c r="C456" t="s">
        <v>15</v>
      </c>
      <c r="D456">
        <v>344</v>
      </c>
      <c r="E456">
        <v>0</v>
      </c>
      <c r="F456" t="b">
        <v>0</v>
      </c>
      <c r="G456" t="b">
        <v>1</v>
      </c>
      <c r="H456" t="b">
        <v>1</v>
      </c>
      <c r="I456" t="b">
        <v>1</v>
      </c>
      <c r="J456" t="b">
        <v>0</v>
      </c>
      <c r="K456" t="s">
        <v>241</v>
      </c>
      <c r="L456" t="str">
        <f t="shared" si="288"/>
        <v>DB12</v>
      </c>
      <c r="M456" t="str">
        <f t="shared" ref="M456" si="350">"M_"&amp;B453&amp;"_"</f>
        <v>M_G22_</v>
      </c>
      <c r="N456" t="s">
        <v>77</v>
      </c>
      <c r="O456" s="40">
        <f>IF(E456="","-",COUNTIF($O$10:O455,"&lt;&gt;-")+1-1)</f>
        <v>356</v>
      </c>
      <c r="P456" s="4" t="str">
        <f>IF(E456="","",$M456&amp;B456&amp;","&amp;$L456&amp;"."&amp;VLOOKUP(C456,LookupTable!$A$10:$G$24,2,0)&amp;IF(AND(C456="Bool",MOD(10*D456,10)=0),D456&amp;".0",D456)&amp;IF(C456="String",".256","")&amp;","&amp;VLOOKUP(C456,LookupTable!$A$10:$G$24,3,0)&amp;",1,R/W,100,,,,,,,,,,,")</f>
        <v>M_G22_Time_Belt,DB12.DBD344,Float,1,R/W,100,,,,,,,,,,,</v>
      </c>
      <c r="Q456" s="13" t="str">
        <f t="shared" si="308"/>
        <v>tagIDs[356] = "Channel1.Device1.M_G22_Time_Belt";</v>
      </c>
    </row>
    <row r="457" spans="2:17" ht="15.75">
      <c r="B457" t="s">
        <v>242</v>
      </c>
      <c r="C457" t="s">
        <v>15</v>
      </c>
      <c r="D457">
        <v>348</v>
      </c>
      <c r="E457">
        <v>0</v>
      </c>
      <c r="F457" t="b">
        <v>0</v>
      </c>
      <c r="G457" t="b">
        <v>1</v>
      </c>
      <c r="H457" t="b">
        <v>1</v>
      </c>
      <c r="I457" t="b">
        <v>1</v>
      </c>
      <c r="J457" t="b">
        <v>0</v>
      </c>
      <c r="K457" t="s">
        <v>243</v>
      </c>
      <c r="L457" t="str">
        <f t="shared" si="288"/>
        <v>DB12</v>
      </c>
      <c r="M457" t="str">
        <f t="shared" ref="M457" si="351">"M_"&amp;B453&amp;"_"</f>
        <v>M_G22_</v>
      </c>
      <c r="N457" t="s">
        <v>77</v>
      </c>
      <c r="O457" s="40">
        <f>IF(E457="","-",COUNTIF($O$10:O456,"&lt;&gt;-")+1-1)</f>
        <v>357</v>
      </c>
      <c r="P457" s="4" t="str">
        <f>IF(E457="","",$M457&amp;B457&amp;","&amp;$L457&amp;"."&amp;VLOOKUP(C457,LookupTable!$A$10:$G$24,2,0)&amp;IF(AND(C457="Bool",MOD(10*D457,10)=0),D457&amp;".0",D457)&amp;IF(C457="String",".256","")&amp;","&amp;VLOOKUP(C457,LookupTable!$A$10:$G$24,3,0)&amp;",1,R/W,100,,,,,,,,,,,")</f>
        <v>M_G22_TIme_Motor,DB12.DBD348,Float,1,R/W,100,,,,,,,,,,,</v>
      </c>
      <c r="Q457" s="13" t="str">
        <f t="shared" si="308"/>
        <v>tagIDs[357] = "Channel1.Device1.M_G22_TIme_Motor";</v>
      </c>
    </row>
    <row r="458" spans="2:17" ht="15.75">
      <c r="B458" t="s">
        <v>120</v>
      </c>
      <c r="C458" t="s">
        <v>235</v>
      </c>
      <c r="D458">
        <v>352</v>
      </c>
      <c r="F458" t="b">
        <v>0</v>
      </c>
      <c r="G458" t="b">
        <v>1</v>
      </c>
      <c r="H458" t="b">
        <v>1</v>
      </c>
      <c r="I458" t="b">
        <v>1</v>
      </c>
      <c r="J458" t="b">
        <v>1</v>
      </c>
      <c r="L458" t="str">
        <f t="shared" si="288"/>
        <v>DB12</v>
      </c>
      <c r="M458" t="str">
        <f t="shared" ref="M458:M521" si="352">"M_"&amp;B458&amp;"_"</f>
        <v>M_G23_</v>
      </c>
      <c r="N458" t="s">
        <v>77</v>
      </c>
      <c r="O458" s="40" t="str">
        <f>IF(E458="","-",COUNTIF($O$10:O457,"&lt;&gt;-")+1-1)</f>
        <v>-</v>
      </c>
      <c r="P458" s="4" t="str">
        <f>IF(E458="","",$M458&amp;B458&amp;","&amp;$L458&amp;"."&amp;VLOOKUP(C458,LookupTable!$A$10:$G$24,2,0)&amp;IF(AND(C458="Bool",MOD(10*D458,10)=0),D458&amp;".0",D458)&amp;IF(C458="String",".256","")&amp;","&amp;VLOOKUP(C458,LookupTable!$A$10:$G$24,3,0)&amp;",1,R/W,100,,,,,,,,,,,")</f>
        <v/>
      </c>
      <c r="Q458" s="13" t="str">
        <f t="shared" si="308"/>
        <v>//G23</v>
      </c>
    </row>
    <row r="459" spans="2:17" ht="15.75">
      <c r="B459" t="s">
        <v>236</v>
      </c>
      <c r="C459" t="s">
        <v>15</v>
      </c>
      <c r="D459">
        <v>352</v>
      </c>
      <c r="E459">
        <v>0</v>
      </c>
      <c r="F459" t="b">
        <v>0</v>
      </c>
      <c r="G459" t="b">
        <v>1</v>
      </c>
      <c r="H459" t="b">
        <v>1</v>
      </c>
      <c r="I459" t="b">
        <v>1</v>
      </c>
      <c r="J459" t="b">
        <v>0</v>
      </c>
      <c r="K459" t="s">
        <v>237</v>
      </c>
      <c r="L459" t="str">
        <f t="shared" si="288"/>
        <v>DB12</v>
      </c>
      <c r="M459" t="str">
        <f t="shared" ref="M459:M522" si="353">"M_"&amp;B458&amp;"_"</f>
        <v>M_G23_</v>
      </c>
      <c r="N459" t="s">
        <v>77</v>
      </c>
      <c r="O459" s="40">
        <f>IF(E459="","-",COUNTIF($O$10:O458,"&lt;&gt;-")+1-1)</f>
        <v>358</v>
      </c>
      <c r="P459" s="4" t="str">
        <f>IF(E459="","",$M459&amp;B459&amp;","&amp;$L459&amp;"."&amp;VLOOKUP(C459,LookupTable!$A$10:$G$24,2,0)&amp;IF(AND(C459="Bool",MOD(10*D459,10)=0),D459&amp;".0",D459)&amp;IF(C459="String",".256","")&amp;","&amp;VLOOKUP(C459,LookupTable!$A$10:$G$24,3,0)&amp;",1,R/W,100,,,,,,,,,,,")</f>
        <v>M_G23_Time_BD,DB12.DBD352,Float,1,R/W,100,,,,,,,,,,,</v>
      </c>
      <c r="Q459" s="13" t="str">
        <f t="shared" si="308"/>
        <v>tagIDs[358] = "Channel1.Device1.M_G23_Time_BD";</v>
      </c>
    </row>
    <row r="460" spans="2:17" ht="15.75">
      <c r="B460" t="s">
        <v>238</v>
      </c>
      <c r="C460" t="s">
        <v>15</v>
      </c>
      <c r="D460">
        <v>356</v>
      </c>
      <c r="E460">
        <v>0</v>
      </c>
      <c r="F460" t="b">
        <v>0</v>
      </c>
      <c r="G460" t="b">
        <v>1</v>
      </c>
      <c r="H460" t="b">
        <v>1</v>
      </c>
      <c r="I460" t="b">
        <v>1</v>
      </c>
      <c r="J460" t="b">
        <v>0</v>
      </c>
      <c r="K460" t="s">
        <v>239</v>
      </c>
      <c r="L460" t="str">
        <f t="shared" ref="L460:L523" si="354">IF(LEFT(M460)="P","DB10",
IF(LEFT(M460)="E","DB11",
IF(LEFT(M460)="M","DB12"
)))</f>
        <v>DB12</v>
      </c>
      <c r="M460" t="str">
        <f t="shared" ref="M460" si="355">"M_"&amp;B458&amp;"_"</f>
        <v>M_G23_</v>
      </c>
      <c r="N460" t="s">
        <v>77</v>
      </c>
      <c r="O460" s="40">
        <f>IF(E460="","-",COUNTIF($O$10:O459,"&lt;&gt;-")+1-1)</f>
        <v>359</v>
      </c>
      <c r="P460" s="4" t="str">
        <f>IF(E460="","",$M460&amp;B460&amp;","&amp;$L460&amp;"."&amp;VLOOKUP(C460,LookupTable!$A$10:$G$24,2,0)&amp;IF(AND(C460="Bool",MOD(10*D460,10)=0),D460&amp;".0",D460)&amp;IF(C460="String",".256","")&amp;","&amp;VLOOKUP(C460,LookupTable!$A$10:$G$24,3,0)&amp;",1,R/W,100,,,,,,,,,,,")</f>
        <v>M_G23_Time_CUROA,DB12.DBD356,Float,1,R/W,100,,,,,,,,,,,</v>
      </c>
      <c r="Q460" s="13" t="str">
        <f t="shared" si="308"/>
        <v>tagIDs[359] = "Channel1.Device1.M_G23_Time_CUROA";</v>
      </c>
    </row>
    <row r="461" spans="2:17" ht="15.75">
      <c r="B461" t="s">
        <v>240</v>
      </c>
      <c r="C461" t="s">
        <v>15</v>
      </c>
      <c r="D461">
        <v>360</v>
      </c>
      <c r="E461">
        <v>0</v>
      </c>
      <c r="F461" t="b">
        <v>0</v>
      </c>
      <c r="G461" t="b">
        <v>1</v>
      </c>
      <c r="H461" t="b">
        <v>1</v>
      </c>
      <c r="I461" t="b">
        <v>1</v>
      </c>
      <c r="J461" t="b">
        <v>0</v>
      </c>
      <c r="K461" t="s">
        <v>241</v>
      </c>
      <c r="L461" t="str">
        <f t="shared" si="354"/>
        <v>DB12</v>
      </c>
      <c r="M461" t="str">
        <f t="shared" ref="M461" si="356">"M_"&amp;B458&amp;"_"</f>
        <v>M_G23_</v>
      </c>
      <c r="N461" t="s">
        <v>77</v>
      </c>
      <c r="O461" s="40">
        <f>IF(E461="","-",COUNTIF($O$10:O460,"&lt;&gt;-")+1-1)</f>
        <v>360</v>
      </c>
      <c r="P461" s="4" t="str">
        <f>IF(E461="","",$M461&amp;B461&amp;","&amp;$L461&amp;"."&amp;VLOOKUP(C461,LookupTable!$A$10:$G$24,2,0)&amp;IF(AND(C461="Bool",MOD(10*D461,10)=0),D461&amp;".0",D461)&amp;IF(C461="String",".256","")&amp;","&amp;VLOOKUP(C461,LookupTable!$A$10:$G$24,3,0)&amp;",1,R/W,100,,,,,,,,,,,")</f>
        <v>M_G23_Time_Belt,DB12.DBD360,Float,1,R/W,100,,,,,,,,,,,</v>
      </c>
      <c r="Q461" s="13" t="str">
        <f t="shared" si="308"/>
        <v>tagIDs[360] = "Channel1.Device1.M_G23_Time_Belt";</v>
      </c>
    </row>
    <row r="462" spans="2:17" ht="15.75">
      <c r="B462" t="s">
        <v>242</v>
      </c>
      <c r="C462" t="s">
        <v>15</v>
      </c>
      <c r="D462">
        <v>364</v>
      </c>
      <c r="E462">
        <v>0</v>
      </c>
      <c r="F462" t="b">
        <v>0</v>
      </c>
      <c r="G462" t="b">
        <v>1</v>
      </c>
      <c r="H462" t="b">
        <v>1</v>
      </c>
      <c r="I462" t="b">
        <v>1</v>
      </c>
      <c r="J462" t="b">
        <v>0</v>
      </c>
      <c r="K462" t="s">
        <v>243</v>
      </c>
      <c r="L462" t="str">
        <f t="shared" si="354"/>
        <v>DB12</v>
      </c>
      <c r="M462" t="str">
        <f t="shared" ref="M462" si="357">"M_"&amp;B458&amp;"_"</f>
        <v>M_G23_</v>
      </c>
      <c r="N462" t="s">
        <v>77</v>
      </c>
      <c r="O462" s="40">
        <f>IF(E462="","-",COUNTIF($O$10:O461,"&lt;&gt;-")+1-1)</f>
        <v>361</v>
      </c>
      <c r="P462" s="4" t="str">
        <f>IF(E462="","",$M462&amp;B462&amp;","&amp;$L462&amp;"."&amp;VLOOKUP(C462,LookupTable!$A$10:$G$24,2,0)&amp;IF(AND(C462="Bool",MOD(10*D462,10)=0),D462&amp;".0",D462)&amp;IF(C462="String",".256","")&amp;","&amp;VLOOKUP(C462,LookupTable!$A$10:$G$24,3,0)&amp;",1,R/W,100,,,,,,,,,,,")</f>
        <v>M_G23_TIme_Motor,DB12.DBD364,Float,1,R/W,100,,,,,,,,,,,</v>
      </c>
      <c r="Q462" s="13" t="str">
        <f t="shared" si="308"/>
        <v>tagIDs[361] = "Channel1.Device1.M_G23_TIme_Motor";</v>
      </c>
    </row>
    <row r="463" spans="2:17" ht="15.75">
      <c r="B463" t="s">
        <v>121</v>
      </c>
      <c r="C463" t="s">
        <v>235</v>
      </c>
      <c r="D463">
        <v>368</v>
      </c>
      <c r="F463" t="b">
        <v>0</v>
      </c>
      <c r="G463" t="b">
        <v>1</v>
      </c>
      <c r="H463" t="b">
        <v>1</v>
      </c>
      <c r="I463" t="b">
        <v>1</v>
      </c>
      <c r="J463" t="b">
        <v>1</v>
      </c>
      <c r="L463" t="str">
        <f t="shared" si="354"/>
        <v>DB12</v>
      </c>
      <c r="M463" t="str">
        <f t="shared" ref="M463:M526" si="358">"M_"&amp;B463&amp;"_"</f>
        <v>M_G24_</v>
      </c>
      <c r="N463" t="s">
        <v>77</v>
      </c>
      <c r="O463" s="40" t="str">
        <f>IF(E463="","-",COUNTIF($O$10:O462,"&lt;&gt;-")+1-1)</f>
        <v>-</v>
      </c>
      <c r="P463" s="4" t="str">
        <f>IF(E463="","",$M463&amp;B463&amp;","&amp;$L463&amp;"."&amp;VLOOKUP(C463,LookupTable!$A$10:$G$24,2,0)&amp;IF(AND(C463="Bool",MOD(10*D463,10)=0),D463&amp;".0",D463)&amp;IF(C463="String",".256","")&amp;","&amp;VLOOKUP(C463,LookupTable!$A$10:$G$24,3,0)&amp;",1,R/W,100,,,,,,,,,,,")</f>
        <v/>
      </c>
      <c r="Q463" s="13" t="str">
        <f t="shared" si="308"/>
        <v>//G24</v>
      </c>
    </row>
    <row r="464" spans="2:17" ht="15.75">
      <c r="B464" t="s">
        <v>236</v>
      </c>
      <c r="C464" t="s">
        <v>15</v>
      </c>
      <c r="D464">
        <v>368</v>
      </c>
      <c r="E464">
        <v>0</v>
      </c>
      <c r="F464" t="b">
        <v>0</v>
      </c>
      <c r="G464" t="b">
        <v>1</v>
      </c>
      <c r="H464" t="b">
        <v>1</v>
      </c>
      <c r="I464" t="b">
        <v>1</v>
      </c>
      <c r="J464" t="b">
        <v>0</v>
      </c>
      <c r="K464" t="s">
        <v>237</v>
      </c>
      <c r="L464" t="str">
        <f t="shared" si="354"/>
        <v>DB12</v>
      </c>
      <c r="M464" t="str">
        <f t="shared" ref="M464:M527" si="359">"M_"&amp;B463&amp;"_"</f>
        <v>M_G24_</v>
      </c>
      <c r="N464" t="s">
        <v>77</v>
      </c>
      <c r="O464" s="40">
        <f>IF(E464="","-",COUNTIF($O$10:O463,"&lt;&gt;-")+1-1)</f>
        <v>362</v>
      </c>
      <c r="P464" s="4" t="str">
        <f>IF(E464="","",$M464&amp;B464&amp;","&amp;$L464&amp;"."&amp;VLOOKUP(C464,LookupTable!$A$10:$G$24,2,0)&amp;IF(AND(C464="Bool",MOD(10*D464,10)=0),D464&amp;".0",D464)&amp;IF(C464="String",".256","")&amp;","&amp;VLOOKUP(C464,LookupTable!$A$10:$G$24,3,0)&amp;",1,R/W,100,,,,,,,,,,,")</f>
        <v>M_G24_Time_BD,DB12.DBD368,Float,1,R/W,100,,,,,,,,,,,</v>
      </c>
      <c r="Q464" s="13" t="str">
        <f t="shared" si="308"/>
        <v>tagIDs[362] = "Channel1.Device1.M_G24_Time_BD";</v>
      </c>
    </row>
    <row r="465" spans="2:17" ht="15.75">
      <c r="B465" t="s">
        <v>238</v>
      </c>
      <c r="C465" t="s">
        <v>15</v>
      </c>
      <c r="D465">
        <v>372</v>
      </c>
      <c r="E465">
        <v>0</v>
      </c>
      <c r="F465" t="b">
        <v>0</v>
      </c>
      <c r="G465" t="b">
        <v>1</v>
      </c>
      <c r="H465" t="b">
        <v>1</v>
      </c>
      <c r="I465" t="b">
        <v>1</v>
      </c>
      <c r="J465" t="b">
        <v>0</v>
      </c>
      <c r="K465" t="s">
        <v>239</v>
      </c>
      <c r="L465" t="str">
        <f t="shared" si="354"/>
        <v>DB12</v>
      </c>
      <c r="M465" t="str">
        <f t="shared" ref="M465" si="360">"M_"&amp;B463&amp;"_"</f>
        <v>M_G24_</v>
      </c>
      <c r="N465" t="s">
        <v>77</v>
      </c>
      <c r="O465" s="40">
        <f>IF(E465="","-",COUNTIF($O$10:O464,"&lt;&gt;-")+1-1)</f>
        <v>363</v>
      </c>
      <c r="P465" s="4" t="str">
        <f>IF(E465="","",$M465&amp;B465&amp;","&amp;$L465&amp;"."&amp;VLOOKUP(C465,LookupTable!$A$10:$G$24,2,0)&amp;IF(AND(C465="Bool",MOD(10*D465,10)=0),D465&amp;".0",D465)&amp;IF(C465="String",".256","")&amp;","&amp;VLOOKUP(C465,LookupTable!$A$10:$G$24,3,0)&amp;",1,R/W,100,,,,,,,,,,,")</f>
        <v>M_G24_Time_CUROA,DB12.DBD372,Float,1,R/W,100,,,,,,,,,,,</v>
      </c>
      <c r="Q465" s="13" t="str">
        <f t="shared" si="308"/>
        <v>tagIDs[363] = "Channel1.Device1.M_G24_Time_CUROA";</v>
      </c>
    </row>
    <row r="466" spans="2:17" ht="15.75">
      <c r="B466" t="s">
        <v>240</v>
      </c>
      <c r="C466" t="s">
        <v>15</v>
      </c>
      <c r="D466">
        <v>376</v>
      </c>
      <c r="E466">
        <v>0</v>
      </c>
      <c r="F466" t="b">
        <v>0</v>
      </c>
      <c r="G466" t="b">
        <v>1</v>
      </c>
      <c r="H466" t="b">
        <v>1</v>
      </c>
      <c r="I466" t="b">
        <v>1</v>
      </c>
      <c r="J466" t="b">
        <v>0</v>
      </c>
      <c r="K466" t="s">
        <v>241</v>
      </c>
      <c r="L466" t="str">
        <f t="shared" si="354"/>
        <v>DB12</v>
      </c>
      <c r="M466" t="str">
        <f t="shared" ref="M466" si="361">"M_"&amp;B463&amp;"_"</f>
        <v>M_G24_</v>
      </c>
      <c r="N466" t="s">
        <v>77</v>
      </c>
      <c r="O466" s="40">
        <f>IF(E466="","-",COUNTIF($O$10:O465,"&lt;&gt;-")+1-1)</f>
        <v>364</v>
      </c>
      <c r="P466" s="4" t="str">
        <f>IF(E466="","",$M466&amp;B466&amp;","&amp;$L466&amp;"."&amp;VLOOKUP(C466,LookupTable!$A$10:$G$24,2,0)&amp;IF(AND(C466="Bool",MOD(10*D466,10)=0),D466&amp;".0",D466)&amp;IF(C466="String",".256","")&amp;","&amp;VLOOKUP(C466,LookupTable!$A$10:$G$24,3,0)&amp;",1,R/W,100,,,,,,,,,,,")</f>
        <v>M_G24_Time_Belt,DB12.DBD376,Float,1,R/W,100,,,,,,,,,,,</v>
      </c>
      <c r="Q466" s="13" t="str">
        <f t="shared" si="308"/>
        <v>tagIDs[364] = "Channel1.Device1.M_G24_Time_Belt";</v>
      </c>
    </row>
    <row r="467" spans="2:17" ht="15.75">
      <c r="B467" t="s">
        <v>242</v>
      </c>
      <c r="C467" t="s">
        <v>15</v>
      </c>
      <c r="D467">
        <v>380</v>
      </c>
      <c r="E467">
        <v>0</v>
      </c>
      <c r="F467" t="b">
        <v>0</v>
      </c>
      <c r="G467" t="b">
        <v>1</v>
      </c>
      <c r="H467" t="b">
        <v>1</v>
      </c>
      <c r="I467" t="b">
        <v>1</v>
      </c>
      <c r="J467" t="b">
        <v>0</v>
      </c>
      <c r="K467" t="s">
        <v>243</v>
      </c>
      <c r="L467" t="str">
        <f t="shared" si="354"/>
        <v>DB12</v>
      </c>
      <c r="M467" t="str">
        <f t="shared" ref="M467" si="362">"M_"&amp;B463&amp;"_"</f>
        <v>M_G24_</v>
      </c>
      <c r="N467" t="s">
        <v>77</v>
      </c>
      <c r="O467" s="40">
        <f>IF(E467="","-",COUNTIF($O$10:O466,"&lt;&gt;-")+1-1)</f>
        <v>365</v>
      </c>
      <c r="P467" s="4" t="str">
        <f>IF(E467="","",$M467&amp;B467&amp;","&amp;$L467&amp;"."&amp;VLOOKUP(C467,LookupTable!$A$10:$G$24,2,0)&amp;IF(AND(C467="Bool",MOD(10*D467,10)=0),D467&amp;".0",D467)&amp;IF(C467="String",".256","")&amp;","&amp;VLOOKUP(C467,LookupTable!$A$10:$G$24,3,0)&amp;",1,R/W,100,,,,,,,,,,,")</f>
        <v>M_G24_TIme_Motor,DB12.DBD380,Float,1,R/W,100,,,,,,,,,,,</v>
      </c>
      <c r="Q467" s="13" t="str">
        <f t="shared" si="308"/>
        <v>tagIDs[365] = "Channel1.Device1.M_G24_TIme_Motor";</v>
      </c>
    </row>
    <row r="468" spans="2:17" ht="15.75">
      <c r="B468" t="s">
        <v>122</v>
      </c>
      <c r="C468" t="s">
        <v>235</v>
      </c>
      <c r="D468">
        <v>384</v>
      </c>
      <c r="F468" t="b">
        <v>0</v>
      </c>
      <c r="G468" t="b">
        <v>1</v>
      </c>
      <c r="H468" t="b">
        <v>1</v>
      </c>
      <c r="I468" t="b">
        <v>1</v>
      </c>
      <c r="J468" t="b">
        <v>1</v>
      </c>
      <c r="L468" t="str">
        <f t="shared" si="354"/>
        <v>DB12</v>
      </c>
      <c r="M468" t="str">
        <f t="shared" ref="M468:M531" si="363">"M_"&amp;B468&amp;"_"</f>
        <v>M_G25_</v>
      </c>
      <c r="N468" t="s">
        <v>77</v>
      </c>
      <c r="O468" s="40" t="str">
        <f>IF(E468="","-",COUNTIF($O$10:O467,"&lt;&gt;-")+1-1)</f>
        <v>-</v>
      </c>
      <c r="P468" s="4" t="str">
        <f>IF(E468="","",$M468&amp;B468&amp;","&amp;$L468&amp;"."&amp;VLOOKUP(C468,LookupTable!$A$10:$G$24,2,0)&amp;IF(AND(C468="Bool",MOD(10*D468,10)=0),D468&amp;".0",D468)&amp;IF(C468="String",".256","")&amp;","&amp;VLOOKUP(C468,LookupTable!$A$10:$G$24,3,0)&amp;",1,R/W,100,,,,,,,,,,,")</f>
        <v/>
      </c>
      <c r="Q468" s="13" t="str">
        <f t="shared" si="308"/>
        <v>//G25</v>
      </c>
    </row>
    <row r="469" spans="2:17" ht="15.75">
      <c r="B469" t="s">
        <v>236</v>
      </c>
      <c r="C469" t="s">
        <v>15</v>
      </c>
      <c r="D469">
        <v>384</v>
      </c>
      <c r="E469">
        <v>0</v>
      </c>
      <c r="F469" t="b">
        <v>0</v>
      </c>
      <c r="G469" t="b">
        <v>1</v>
      </c>
      <c r="H469" t="b">
        <v>1</v>
      </c>
      <c r="I469" t="b">
        <v>1</v>
      </c>
      <c r="J469" t="b">
        <v>0</v>
      </c>
      <c r="K469" t="s">
        <v>237</v>
      </c>
      <c r="L469" t="str">
        <f t="shared" si="354"/>
        <v>DB12</v>
      </c>
      <c r="M469" t="str">
        <f t="shared" ref="M469:M532" si="364">"M_"&amp;B468&amp;"_"</f>
        <v>M_G25_</v>
      </c>
      <c r="N469" t="s">
        <v>77</v>
      </c>
      <c r="O469" s="40">
        <f>IF(E469="","-",COUNTIF($O$10:O468,"&lt;&gt;-")+1-1)</f>
        <v>366</v>
      </c>
      <c r="P469" s="4" t="str">
        <f>IF(E469="","",$M469&amp;B469&amp;","&amp;$L469&amp;"."&amp;VLOOKUP(C469,LookupTable!$A$10:$G$24,2,0)&amp;IF(AND(C469="Bool",MOD(10*D469,10)=0),D469&amp;".0",D469)&amp;IF(C469="String",".256","")&amp;","&amp;VLOOKUP(C469,LookupTable!$A$10:$G$24,3,0)&amp;",1,R/W,100,,,,,,,,,,,")</f>
        <v>M_G25_Time_BD,DB12.DBD384,Float,1,R/W,100,,,,,,,,,,,</v>
      </c>
      <c r="Q469" s="13" t="str">
        <f t="shared" si="308"/>
        <v>tagIDs[366] = "Channel1.Device1.M_G25_Time_BD";</v>
      </c>
    </row>
    <row r="470" spans="2:17" ht="15.75">
      <c r="B470" t="s">
        <v>238</v>
      </c>
      <c r="C470" t="s">
        <v>15</v>
      </c>
      <c r="D470">
        <v>388</v>
      </c>
      <c r="E470">
        <v>0</v>
      </c>
      <c r="F470" t="b">
        <v>0</v>
      </c>
      <c r="G470" t="b">
        <v>1</v>
      </c>
      <c r="H470" t="b">
        <v>1</v>
      </c>
      <c r="I470" t="b">
        <v>1</v>
      </c>
      <c r="J470" t="b">
        <v>0</v>
      </c>
      <c r="K470" t="s">
        <v>239</v>
      </c>
      <c r="L470" t="str">
        <f t="shared" si="354"/>
        <v>DB12</v>
      </c>
      <c r="M470" t="str">
        <f t="shared" ref="M470" si="365">"M_"&amp;B468&amp;"_"</f>
        <v>M_G25_</v>
      </c>
      <c r="N470" t="s">
        <v>77</v>
      </c>
      <c r="O470" s="40">
        <f>IF(E470="","-",COUNTIF($O$10:O469,"&lt;&gt;-")+1-1)</f>
        <v>367</v>
      </c>
      <c r="P470" s="4" t="str">
        <f>IF(E470="","",$M470&amp;B470&amp;","&amp;$L470&amp;"."&amp;VLOOKUP(C470,LookupTable!$A$10:$G$24,2,0)&amp;IF(AND(C470="Bool",MOD(10*D470,10)=0),D470&amp;".0",D470)&amp;IF(C470="String",".256","")&amp;","&amp;VLOOKUP(C470,LookupTable!$A$10:$G$24,3,0)&amp;",1,R/W,100,,,,,,,,,,,")</f>
        <v>M_G25_Time_CUROA,DB12.DBD388,Float,1,R/W,100,,,,,,,,,,,</v>
      </c>
      <c r="Q470" s="13" t="str">
        <f t="shared" si="308"/>
        <v>tagIDs[367] = "Channel1.Device1.M_G25_Time_CUROA";</v>
      </c>
    </row>
    <row r="471" spans="2:17" ht="15.75">
      <c r="B471" t="s">
        <v>240</v>
      </c>
      <c r="C471" t="s">
        <v>15</v>
      </c>
      <c r="D471">
        <v>392</v>
      </c>
      <c r="E471">
        <v>0</v>
      </c>
      <c r="F471" t="b">
        <v>0</v>
      </c>
      <c r="G471" t="b">
        <v>1</v>
      </c>
      <c r="H471" t="b">
        <v>1</v>
      </c>
      <c r="I471" t="b">
        <v>1</v>
      </c>
      <c r="J471" t="b">
        <v>0</v>
      </c>
      <c r="K471" t="s">
        <v>241</v>
      </c>
      <c r="L471" t="str">
        <f t="shared" si="354"/>
        <v>DB12</v>
      </c>
      <c r="M471" t="str">
        <f t="shared" ref="M471" si="366">"M_"&amp;B468&amp;"_"</f>
        <v>M_G25_</v>
      </c>
      <c r="N471" t="s">
        <v>77</v>
      </c>
      <c r="O471" s="40">
        <f>IF(E471="","-",COUNTIF($O$10:O470,"&lt;&gt;-")+1-1)</f>
        <v>368</v>
      </c>
      <c r="P471" s="4" t="str">
        <f>IF(E471="","",$M471&amp;B471&amp;","&amp;$L471&amp;"."&amp;VLOOKUP(C471,LookupTable!$A$10:$G$24,2,0)&amp;IF(AND(C471="Bool",MOD(10*D471,10)=0),D471&amp;".0",D471)&amp;IF(C471="String",".256","")&amp;","&amp;VLOOKUP(C471,LookupTable!$A$10:$G$24,3,0)&amp;",1,R/W,100,,,,,,,,,,,")</f>
        <v>M_G25_Time_Belt,DB12.DBD392,Float,1,R/W,100,,,,,,,,,,,</v>
      </c>
      <c r="Q471" s="13" t="str">
        <f t="shared" si="308"/>
        <v>tagIDs[368] = "Channel1.Device1.M_G25_Time_Belt";</v>
      </c>
    </row>
    <row r="472" spans="2:17" ht="15.75">
      <c r="B472" t="s">
        <v>242</v>
      </c>
      <c r="C472" t="s">
        <v>15</v>
      </c>
      <c r="D472">
        <v>396</v>
      </c>
      <c r="E472">
        <v>0</v>
      </c>
      <c r="F472" t="b">
        <v>0</v>
      </c>
      <c r="G472" t="b">
        <v>1</v>
      </c>
      <c r="H472" t="b">
        <v>1</v>
      </c>
      <c r="I472" t="b">
        <v>1</v>
      </c>
      <c r="J472" t="b">
        <v>0</v>
      </c>
      <c r="K472" t="s">
        <v>243</v>
      </c>
      <c r="L472" t="str">
        <f t="shared" si="354"/>
        <v>DB12</v>
      </c>
      <c r="M472" t="str">
        <f t="shared" ref="M472" si="367">"M_"&amp;B468&amp;"_"</f>
        <v>M_G25_</v>
      </c>
      <c r="N472" t="s">
        <v>77</v>
      </c>
      <c r="O472" s="40">
        <f>IF(E472="","-",COUNTIF($O$10:O471,"&lt;&gt;-")+1-1)</f>
        <v>369</v>
      </c>
      <c r="P472" s="4" t="str">
        <f>IF(E472="","",$M472&amp;B472&amp;","&amp;$L472&amp;"."&amp;VLOOKUP(C472,LookupTable!$A$10:$G$24,2,0)&amp;IF(AND(C472="Bool",MOD(10*D472,10)=0),D472&amp;".0",D472)&amp;IF(C472="String",".256","")&amp;","&amp;VLOOKUP(C472,LookupTable!$A$10:$G$24,3,0)&amp;",1,R/W,100,,,,,,,,,,,")</f>
        <v>M_G25_TIme_Motor,DB12.DBD396,Float,1,R/W,100,,,,,,,,,,,</v>
      </c>
      <c r="Q472" s="13" t="str">
        <f t="shared" si="308"/>
        <v>tagIDs[369] = "Channel1.Device1.M_G25_TIme_Motor";</v>
      </c>
    </row>
    <row r="473" spans="2:17" ht="15.75">
      <c r="B473" t="s">
        <v>123</v>
      </c>
      <c r="C473" t="s">
        <v>235</v>
      </c>
      <c r="D473">
        <v>400</v>
      </c>
      <c r="F473" t="b">
        <v>0</v>
      </c>
      <c r="G473" t="b">
        <v>1</v>
      </c>
      <c r="H473" t="b">
        <v>1</v>
      </c>
      <c r="I473" t="b">
        <v>1</v>
      </c>
      <c r="J473" t="b">
        <v>1</v>
      </c>
      <c r="L473" t="str">
        <f t="shared" si="354"/>
        <v>DB12</v>
      </c>
      <c r="M473" t="str">
        <f t="shared" ref="M473:M504" si="368">"M_"&amp;B473&amp;"_"</f>
        <v>M_G26_</v>
      </c>
      <c r="N473" t="s">
        <v>77</v>
      </c>
      <c r="O473" s="40" t="str">
        <f>IF(E473="","-",COUNTIF($O$10:O472,"&lt;&gt;-")+1-1)</f>
        <v>-</v>
      </c>
      <c r="P473" s="4" t="str">
        <f>IF(E473="","",$M473&amp;B473&amp;","&amp;$L473&amp;"."&amp;VLOOKUP(C473,LookupTable!$A$10:$G$24,2,0)&amp;IF(AND(C473="Bool",MOD(10*D473,10)=0),D473&amp;".0",D473)&amp;IF(C473="String",".256","")&amp;","&amp;VLOOKUP(C473,LookupTable!$A$10:$G$24,3,0)&amp;",1,R/W,100,,,,,,,,,,,")</f>
        <v/>
      </c>
      <c r="Q473" s="13" t="str">
        <f t="shared" si="308"/>
        <v>//G26</v>
      </c>
    </row>
    <row r="474" spans="2:17" ht="15.75">
      <c r="B474" t="s">
        <v>236</v>
      </c>
      <c r="C474" t="s">
        <v>15</v>
      </c>
      <c r="D474">
        <v>400</v>
      </c>
      <c r="E474">
        <v>0</v>
      </c>
      <c r="F474" t="b">
        <v>0</v>
      </c>
      <c r="G474" t="b">
        <v>1</v>
      </c>
      <c r="H474" t="b">
        <v>1</v>
      </c>
      <c r="I474" t="b">
        <v>1</v>
      </c>
      <c r="J474" t="b">
        <v>0</v>
      </c>
      <c r="K474" t="s">
        <v>237</v>
      </c>
      <c r="L474" t="str">
        <f t="shared" si="354"/>
        <v>DB12</v>
      </c>
      <c r="M474" t="str">
        <f t="shared" ref="M474:M505" si="369">"M_"&amp;B473&amp;"_"</f>
        <v>M_G26_</v>
      </c>
      <c r="N474" t="s">
        <v>77</v>
      </c>
      <c r="O474" s="40">
        <f>IF(E474="","-",COUNTIF($O$10:O473,"&lt;&gt;-")+1-1)</f>
        <v>370</v>
      </c>
      <c r="P474" s="4" t="str">
        <f>IF(E474="","",$M474&amp;B474&amp;","&amp;$L474&amp;"."&amp;VLOOKUP(C474,LookupTable!$A$10:$G$24,2,0)&amp;IF(AND(C474="Bool",MOD(10*D474,10)=0),D474&amp;".0",D474)&amp;IF(C474="String",".256","")&amp;","&amp;VLOOKUP(C474,LookupTable!$A$10:$G$24,3,0)&amp;",1,R/W,100,,,,,,,,,,,")</f>
        <v>M_G26_Time_BD,DB12.DBD400,Float,1,R/W,100,,,,,,,,,,,</v>
      </c>
      <c r="Q474" s="13" t="str">
        <f t="shared" si="308"/>
        <v>tagIDs[370] = "Channel1.Device1.M_G26_Time_BD";</v>
      </c>
    </row>
    <row r="475" spans="2:17" ht="15.75">
      <c r="B475" t="s">
        <v>238</v>
      </c>
      <c r="C475" t="s">
        <v>15</v>
      </c>
      <c r="D475">
        <v>404</v>
      </c>
      <c r="E475">
        <v>0</v>
      </c>
      <c r="F475" t="b">
        <v>0</v>
      </c>
      <c r="G475" t="b">
        <v>1</v>
      </c>
      <c r="H475" t="b">
        <v>1</v>
      </c>
      <c r="I475" t="b">
        <v>1</v>
      </c>
      <c r="J475" t="b">
        <v>0</v>
      </c>
      <c r="K475" t="s">
        <v>239</v>
      </c>
      <c r="L475" t="str">
        <f t="shared" si="354"/>
        <v>DB12</v>
      </c>
      <c r="M475" t="str">
        <f t="shared" ref="M475" si="370">"M_"&amp;B473&amp;"_"</f>
        <v>M_G26_</v>
      </c>
      <c r="N475" t="s">
        <v>77</v>
      </c>
      <c r="O475" s="40">
        <f>IF(E475="","-",COUNTIF($O$10:O474,"&lt;&gt;-")+1-1)</f>
        <v>371</v>
      </c>
      <c r="P475" s="4" t="str">
        <f>IF(E475="","",$M475&amp;B475&amp;","&amp;$L475&amp;"."&amp;VLOOKUP(C475,LookupTable!$A$10:$G$24,2,0)&amp;IF(AND(C475="Bool",MOD(10*D475,10)=0),D475&amp;".0",D475)&amp;IF(C475="String",".256","")&amp;","&amp;VLOOKUP(C475,LookupTable!$A$10:$G$24,3,0)&amp;",1,R/W,100,,,,,,,,,,,")</f>
        <v>M_G26_Time_CUROA,DB12.DBD404,Float,1,R/W,100,,,,,,,,,,,</v>
      </c>
      <c r="Q475" s="13" t="str">
        <f t="shared" si="308"/>
        <v>tagIDs[371] = "Channel1.Device1.M_G26_Time_CUROA";</v>
      </c>
    </row>
    <row r="476" spans="2:17" ht="15.75">
      <c r="B476" t="s">
        <v>240</v>
      </c>
      <c r="C476" t="s">
        <v>15</v>
      </c>
      <c r="D476">
        <v>408</v>
      </c>
      <c r="E476">
        <v>0</v>
      </c>
      <c r="F476" t="b">
        <v>0</v>
      </c>
      <c r="G476" t="b">
        <v>1</v>
      </c>
      <c r="H476" t="b">
        <v>1</v>
      </c>
      <c r="I476" t="b">
        <v>1</v>
      </c>
      <c r="J476" t="b">
        <v>0</v>
      </c>
      <c r="K476" t="s">
        <v>241</v>
      </c>
      <c r="L476" t="str">
        <f t="shared" si="354"/>
        <v>DB12</v>
      </c>
      <c r="M476" t="str">
        <f t="shared" ref="M476" si="371">"M_"&amp;B473&amp;"_"</f>
        <v>M_G26_</v>
      </c>
      <c r="N476" t="s">
        <v>77</v>
      </c>
      <c r="O476" s="40">
        <f>IF(E476="","-",COUNTIF($O$10:O475,"&lt;&gt;-")+1-1)</f>
        <v>372</v>
      </c>
      <c r="P476" s="4" t="str">
        <f>IF(E476="","",$M476&amp;B476&amp;","&amp;$L476&amp;"."&amp;VLOOKUP(C476,LookupTable!$A$10:$G$24,2,0)&amp;IF(AND(C476="Bool",MOD(10*D476,10)=0),D476&amp;".0",D476)&amp;IF(C476="String",".256","")&amp;","&amp;VLOOKUP(C476,LookupTable!$A$10:$G$24,3,0)&amp;",1,R/W,100,,,,,,,,,,,")</f>
        <v>M_G26_Time_Belt,DB12.DBD408,Float,1,R/W,100,,,,,,,,,,,</v>
      </c>
      <c r="Q476" s="13" t="str">
        <f t="shared" si="308"/>
        <v>tagIDs[372] = "Channel1.Device1.M_G26_Time_Belt";</v>
      </c>
    </row>
    <row r="477" spans="2:17" ht="15.75">
      <c r="B477" t="s">
        <v>242</v>
      </c>
      <c r="C477" t="s">
        <v>15</v>
      </c>
      <c r="D477">
        <v>412</v>
      </c>
      <c r="E477">
        <v>0</v>
      </c>
      <c r="F477" t="b">
        <v>0</v>
      </c>
      <c r="G477" t="b">
        <v>1</v>
      </c>
      <c r="H477" t="b">
        <v>1</v>
      </c>
      <c r="I477" t="b">
        <v>1</v>
      </c>
      <c r="J477" t="b">
        <v>0</v>
      </c>
      <c r="K477" t="s">
        <v>243</v>
      </c>
      <c r="L477" t="str">
        <f t="shared" si="354"/>
        <v>DB12</v>
      </c>
      <c r="M477" t="str">
        <f t="shared" ref="M477" si="372">"M_"&amp;B473&amp;"_"</f>
        <v>M_G26_</v>
      </c>
      <c r="N477" t="s">
        <v>77</v>
      </c>
      <c r="O477" s="40">
        <f>IF(E477="","-",COUNTIF($O$10:O476,"&lt;&gt;-")+1-1)</f>
        <v>373</v>
      </c>
      <c r="P477" s="4" t="str">
        <f>IF(E477="","",$M477&amp;B477&amp;","&amp;$L477&amp;"."&amp;VLOOKUP(C477,LookupTable!$A$10:$G$24,2,0)&amp;IF(AND(C477="Bool",MOD(10*D477,10)=0),D477&amp;".0",D477)&amp;IF(C477="String",".256","")&amp;","&amp;VLOOKUP(C477,LookupTable!$A$10:$G$24,3,0)&amp;",1,R/W,100,,,,,,,,,,,")</f>
        <v>M_G26_TIme_Motor,DB12.DBD412,Float,1,R/W,100,,,,,,,,,,,</v>
      </c>
      <c r="Q477" s="13" t="str">
        <f t="shared" si="308"/>
        <v>tagIDs[373] = "Channel1.Device1.M_G26_TIme_Motor";</v>
      </c>
    </row>
    <row r="478" spans="2:17" ht="15.75">
      <c r="B478" t="s">
        <v>124</v>
      </c>
      <c r="C478" t="s">
        <v>235</v>
      </c>
      <c r="D478">
        <v>416</v>
      </c>
      <c r="F478" t="b">
        <v>0</v>
      </c>
      <c r="G478" t="b">
        <v>1</v>
      </c>
      <c r="H478" t="b">
        <v>1</v>
      </c>
      <c r="I478" t="b">
        <v>1</v>
      </c>
      <c r="J478" t="b">
        <v>1</v>
      </c>
      <c r="L478" t="str">
        <f t="shared" si="354"/>
        <v>DB12</v>
      </c>
      <c r="M478" t="str">
        <f t="shared" ref="M478:M509" si="373">"M_"&amp;B478&amp;"_"</f>
        <v>M_G27_</v>
      </c>
      <c r="N478" t="s">
        <v>77</v>
      </c>
      <c r="O478" s="40" t="str">
        <f>IF(E478="","-",COUNTIF($O$10:O477,"&lt;&gt;-")+1-1)</f>
        <v>-</v>
      </c>
      <c r="P478" s="4" t="str">
        <f>IF(E478="","",$M478&amp;B478&amp;","&amp;$L478&amp;"."&amp;VLOOKUP(C478,LookupTable!$A$10:$G$24,2,0)&amp;IF(AND(C478="Bool",MOD(10*D478,10)=0),D478&amp;".0",D478)&amp;IF(C478="String",".256","")&amp;","&amp;VLOOKUP(C478,LookupTable!$A$10:$G$24,3,0)&amp;",1,R/W,100,,,,,,,,,,,")</f>
        <v/>
      </c>
      <c r="Q478" s="13" t="str">
        <f t="shared" ref="Q478:Q541" si="374">IF(E478="","//"&amp;B478,"tagIDs["&amp;O478&amp;"] = "&amp;$Q$3&amp;$N478&amp;$M478&amp;B478&amp;$Q$3&amp;";")</f>
        <v>//G27</v>
      </c>
    </row>
    <row r="479" spans="2:17" ht="15.75">
      <c r="B479" t="s">
        <v>236</v>
      </c>
      <c r="C479" t="s">
        <v>15</v>
      </c>
      <c r="D479">
        <v>416</v>
      </c>
      <c r="E479">
        <v>0</v>
      </c>
      <c r="F479" t="b">
        <v>0</v>
      </c>
      <c r="G479" t="b">
        <v>1</v>
      </c>
      <c r="H479" t="b">
        <v>1</v>
      </c>
      <c r="I479" t="b">
        <v>1</v>
      </c>
      <c r="J479" t="b">
        <v>0</v>
      </c>
      <c r="K479" t="s">
        <v>237</v>
      </c>
      <c r="L479" t="str">
        <f t="shared" si="354"/>
        <v>DB12</v>
      </c>
      <c r="M479" t="str">
        <f t="shared" ref="M479:M510" si="375">"M_"&amp;B478&amp;"_"</f>
        <v>M_G27_</v>
      </c>
      <c r="N479" t="s">
        <v>77</v>
      </c>
      <c r="O479" s="40">
        <f>IF(E479="","-",COUNTIF($O$10:O478,"&lt;&gt;-")+1-1)</f>
        <v>374</v>
      </c>
      <c r="P479" s="4" t="str">
        <f>IF(E479="","",$M479&amp;B479&amp;","&amp;$L479&amp;"."&amp;VLOOKUP(C479,LookupTable!$A$10:$G$24,2,0)&amp;IF(AND(C479="Bool",MOD(10*D479,10)=0),D479&amp;".0",D479)&amp;IF(C479="String",".256","")&amp;","&amp;VLOOKUP(C479,LookupTable!$A$10:$G$24,3,0)&amp;",1,R/W,100,,,,,,,,,,,")</f>
        <v>M_G27_Time_BD,DB12.DBD416,Float,1,R/W,100,,,,,,,,,,,</v>
      </c>
      <c r="Q479" s="13" t="str">
        <f t="shared" si="374"/>
        <v>tagIDs[374] = "Channel1.Device1.M_G27_Time_BD";</v>
      </c>
    </row>
    <row r="480" spans="2:17" ht="15.75">
      <c r="B480" t="s">
        <v>238</v>
      </c>
      <c r="C480" t="s">
        <v>15</v>
      </c>
      <c r="D480">
        <v>420</v>
      </c>
      <c r="E480">
        <v>0</v>
      </c>
      <c r="F480" t="b">
        <v>0</v>
      </c>
      <c r="G480" t="b">
        <v>1</v>
      </c>
      <c r="H480" t="b">
        <v>1</v>
      </c>
      <c r="I480" t="b">
        <v>1</v>
      </c>
      <c r="J480" t="b">
        <v>0</v>
      </c>
      <c r="K480" t="s">
        <v>239</v>
      </c>
      <c r="L480" t="str">
        <f t="shared" si="354"/>
        <v>DB12</v>
      </c>
      <c r="M480" t="str">
        <f t="shared" ref="M480" si="376">"M_"&amp;B478&amp;"_"</f>
        <v>M_G27_</v>
      </c>
      <c r="N480" t="s">
        <v>77</v>
      </c>
      <c r="O480" s="40">
        <f>IF(E480="","-",COUNTIF($O$10:O479,"&lt;&gt;-")+1-1)</f>
        <v>375</v>
      </c>
      <c r="P480" s="4" t="str">
        <f>IF(E480="","",$M480&amp;B480&amp;","&amp;$L480&amp;"."&amp;VLOOKUP(C480,LookupTable!$A$10:$G$24,2,0)&amp;IF(AND(C480="Bool",MOD(10*D480,10)=0),D480&amp;".0",D480)&amp;IF(C480="String",".256","")&amp;","&amp;VLOOKUP(C480,LookupTable!$A$10:$G$24,3,0)&amp;",1,R/W,100,,,,,,,,,,,")</f>
        <v>M_G27_Time_CUROA,DB12.DBD420,Float,1,R/W,100,,,,,,,,,,,</v>
      </c>
      <c r="Q480" s="13" t="str">
        <f t="shared" si="374"/>
        <v>tagIDs[375] = "Channel1.Device1.M_G27_Time_CUROA";</v>
      </c>
    </row>
    <row r="481" spans="2:17" ht="15.75">
      <c r="B481" t="s">
        <v>240</v>
      </c>
      <c r="C481" t="s">
        <v>15</v>
      </c>
      <c r="D481">
        <v>424</v>
      </c>
      <c r="E481">
        <v>0</v>
      </c>
      <c r="F481" t="b">
        <v>0</v>
      </c>
      <c r="G481" t="b">
        <v>1</v>
      </c>
      <c r="H481" t="b">
        <v>1</v>
      </c>
      <c r="I481" t="b">
        <v>1</v>
      </c>
      <c r="J481" t="b">
        <v>0</v>
      </c>
      <c r="K481" t="s">
        <v>241</v>
      </c>
      <c r="L481" t="str">
        <f t="shared" si="354"/>
        <v>DB12</v>
      </c>
      <c r="M481" t="str">
        <f t="shared" ref="M481" si="377">"M_"&amp;B478&amp;"_"</f>
        <v>M_G27_</v>
      </c>
      <c r="N481" t="s">
        <v>77</v>
      </c>
      <c r="O481" s="40">
        <f>IF(E481="","-",COUNTIF($O$10:O480,"&lt;&gt;-")+1-1)</f>
        <v>376</v>
      </c>
      <c r="P481" s="4" t="str">
        <f>IF(E481="","",$M481&amp;B481&amp;","&amp;$L481&amp;"."&amp;VLOOKUP(C481,LookupTable!$A$10:$G$24,2,0)&amp;IF(AND(C481="Bool",MOD(10*D481,10)=0),D481&amp;".0",D481)&amp;IF(C481="String",".256","")&amp;","&amp;VLOOKUP(C481,LookupTable!$A$10:$G$24,3,0)&amp;",1,R/W,100,,,,,,,,,,,")</f>
        <v>M_G27_Time_Belt,DB12.DBD424,Float,1,R/W,100,,,,,,,,,,,</v>
      </c>
      <c r="Q481" s="13" t="str">
        <f t="shared" si="374"/>
        <v>tagIDs[376] = "Channel1.Device1.M_G27_Time_Belt";</v>
      </c>
    </row>
    <row r="482" spans="2:17" ht="15.75">
      <c r="B482" t="s">
        <v>242</v>
      </c>
      <c r="C482" t="s">
        <v>15</v>
      </c>
      <c r="D482">
        <v>428</v>
      </c>
      <c r="E482">
        <v>0</v>
      </c>
      <c r="F482" t="b">
        <v>0</v>
      </c>
      <c r="G482" t="b">
        <v>1</v>
      </c>
      <c r="H482" t="b">
        <v>1</v>
      </c>
      <c r="I482" t="b">
        <v>1</v>
      </c>
      <c r="J482" t="b">
        <v>0</v>
      </c>
      <c r="K482" t="s">
        <v>243</v>
      </c>
      <c r="L482" t="str">
        <f t="shared" si="354"/>
        <v>DB12</v>
      </c>
      <c r="M482" t="str">
        <f t="shared" ref="M482" si="378">"M_"&amp;B478&amp;"_"</f>
        <v>M_G27_</v>
      </c>
      <c r="N482" t="s">
        <v>77</v>
      </c>
      <c r="O482" s="40">
        <f>IF(E482="","-",COUNTIF($O$10:O481,"&lt;&gt;-")+1-1)</f>
        <v>377</v>
      </c>
      <c r="P482" s="4" t="str">
        <f>IF(E482="","",$M482&amp;B482&amp;","&amp;$L482&amp;"."&amp;VLOOKUP(C482,LookupTable!$A$10:$G$24,2,0)&amp;IF(AND(C482="Bool",MOD(10*D482,10)=0),D482&amp;".0",D482)&amp;IF(C482="String",".256","")&amp;","&amp;VLOOKUP(C482,LookupTable!$A$10:$G$24,3,0)&amp;",1,R/W,100,,,,,,,,,,,")</f>
        <v>M_G27_TIme_Motor,DB12.DBD428,Float,1,R/W,100,,,,,,,,,,,</v>
      </c>
      <c r="Q482" s="13" t="str">
        <f t="shared" si="374"/>
        <v>tagIDs[377] = "Channel1.Device1.M_G27_TIme_Motor";</v>
      </c>
    </row>
    <row r="483" spans="2:17" ht="15.75">
      <c r="B483" t="s">
        <v>125</v>
      </c>
      <c r="C483" t="s">
        <v>235</v>
      </c>
      <c r="D483">
        <v>432</v>
      </c>
      <c r="F483" t="b">
        <v>0</v>
      </c>
      <c r="G483" t="b">
        <v>1</v>
      </c>
      <c r="H483" t="b">
        <v>1</v>
      </c>
      <c r="I483" t="b">
        <v>1</v>
      </c>
      <c r="J483" t="b">
        <v>1</v>
      </c>
      <c r="L483" t="str">
        <f t="shared" si="354"/>
        <v>DB12</v>
      </c>
      <c r="M483" t="str">
        <f t="shared" ref="M483:M514" si="379">"M_"&amp;B483&amp;"_"</f>
        <v>M_G28_</v>
      </c>
      <c r="N483" t="s">
        <v>77</v>
      </c>
      <c r="O483" s="40" t="str">
        <f>IF(E483="","-",COUNTIF($O$10:O482,"&lt;&gt;-")+1-1)</f>
        <v>-</v>
      </c>
      <c r="P483" s="4" t="str">
        <f>IF(E483="","",$M483&amp;B483&amp;","&amp;$L483&amp;"."&amp;VLOOKUP(C483,LookupTable!$A$10:$G$24,2,0)&amp;IF(AND(C483="Bool",MOD(10*D483,10)=0),D483&amp;".0",D483)&amp;IF(C483="String",".256","")&amp;","&amp;VLOOKUP(C483,LookupTable!$A$10:$G$24,3,0)&amp;",1,R/W,100,,,,,,,,,,,")</f>
        <v/>
      </c>
      <c r="Q483" s="13" t="str">
        <f t="shared" si="374"/>
        <v>//G28</v>
      </c>
    </row>
    <row r="484" spans="2:17" ht="15.75">
      <c r="B484" t="s">
        <v>236</v>
      </c>
      <c r="C484" t="s">
        <v>15</v>
      </c>
      <c r="D484">
        <v>432</v>
      </c>
      <c r="E484">
        <v>0</v>
      </c>
      <c r="F484" t="b">
        <v>0</v>
      </c>
      <c r="G484" t="b">
        <v>1</v>
      </c>
      <c r="H484" t="b">
        <v>1</v>
      </c>
      <c r="I484" t="b">
        <v>1</v>
      </c>
      <c r="J484" t="b">
        <v>0</v>
      </c>
      <c r="K484" t="s">
        <v>237</v>
      </c>
      <c r="L484" t="str">
        <f t="shared" si="354"/>
        <v>DB12</v>
      </c>
      <c r="M484" t="str">
        <f t="shared" ref="M484:M515" si="380">"M_"&amp;B483&amp;"_"</f>
        <v>M_G28_</v>
      </c>
      <c r="N484" t="s">
        <v>77</v>
      </c>
      <c r="O484" s="40">
        <f>IF(E484="","-",COUNTIF($O$10:O483,"&lt;&gt;-")+1-1)</f>
        <v>378</v>
      </c>
      <c r="P484" s="4" t="str">
        <f>IF(E484="","",$M484&amp;B484&amp;","&amp;$L484&amp;"."&amp;VLOOKUP(C484,LookupTable!$A$10:$G$24,2,0)&amp;IF(AND(C484="Bool",MOD(10*D484,10)=0),D484&amp;".0",D484)&amp;IF(C484="String",".256","")&amp;","&amp;VLOOKUP(C484,LookupTable!$A$10:$G$24,3,0)&amp;",1,R/W,100,,,,,,,,,,,")</f>
        <v>M_G28_Time_BD,DB12.DBD432,Float,1,R/W,100,,,,,,,,,,,</v>
      </c>
      <c r="Q484" s="13" t="str">
        <f t="shared" si="374"/>
        <v>tagIDs[378] = "Channel1.Device1.M_G28_Time_BD";</v>
      </c>
    </row>
    <row r="485" spans="2:17" ht="15.75">
      <c r="B485" t="s">
        <v>238</v>
      </c>
      <c r="C485" t="s">
        <v>15</v>
      </c>
      <c r="D485">
        <v>436</v>
      </c>
      <c r="E485">
        <v>0</v>
      </c>
      <c r="F485" t="b">
        <v>0</v>
      </c>
      <c r="G485" t="b">
        <v>1</v>
      </c>
      <c r="H485" t="b">
        <v>1</v>
      </c>
      <c r="I485" t="b">
        <v>1</v>
      </c>
      <c r="J485" t="b">
        <v>0</v>
      </c>
      <c r="K485" t="s">
        <v>239</v>
      </c>
      <c r="L485" t="str">
        <f t="shared" si="354"/>
        <v>DB12</v>
      </c>
      <c r="M485" t="str">
        <f t="shared" ref="M485" si="381">"M_"&amp;B483&amp;"_"</f>
        <v>M_G28_</v>
      </c>
      <c r="N485" t="s">
        <v>77</v>
      </c>
      <c r="O485" s="40">
        <f>IF(E485="","-",COUNTIF($O$10:O484,"&lt;&gt;-")+1-1)</f>
        <v>379</v>
      </c>
      <c r="P485" s="4" t="str">
        <f>IF(E485="","",$M485&amp;B485&amp;","&amp;$L485&amp;"."&amp;VLOOKUP(C485,LookupTable!$A$10:$G$24,2,0)&amp;IF(AND(C485="Bool",MOD(10*D485,10)=0),D485&amp;".0",D485)&amp;IF(C485="String",".256","")&amp;","&amp;VLOOKUP(C485,LookupTable!$A$10:$G$24,3,0)&amp;",1,R/W,100,,,,,,,,,,,")</f>
        <v>M_G28_Time_CUROA,DB12.DBD436,Float,1,R/W,100,,,,,,,,,,,</v>
      </c>
      <c r="Q485" s="13" t="str">
        <f t="shared" si="374"/>
        <v>tagIDs[379] = "Channel1.Device1.M_G28_Time_CUROA";</v>
      </c>
    </row>
    <row r="486" spans="2:17" ht="15.75">
      <c r="B486" t="s">
        <v>240</v>
      </c>
      <c r="C486" t="s">
        <v>15</v>
      </c>
      <c r="D486">
        <v>440</v>
      </c>
      <c r="E486">
        <v>0</v>
      </c>
      <c r="F486" t="b">
        <v>0</v>
      </c>
      <c r="G486" t="b">
        <v>1</v>
      </c>
      <c r="H486" t="b">
        <v>1</v>
      </c>
      <c r="I486" t="b">
        <v>1</v>
      </c>
      <c r="J486" t="b">
        <v>0</v>
      </c>
      <c r="K486" t="s">
        <v>241</v>
      </c>
      <c r="L486" t="str">
        <f t="shared" si="354"/>
        <v>DB12</v>
      </c>
      <c r="M486" t="str">
        <f t="shared" ref="M486" si="382">"M_"&amp;B483&amp;"_"</f>
        <v>M_G28_</v>
      </c>
      <c r="N486" t="s">
        <v>77</v>
      </c>
      <c r="O486" s="40">
        <f>IF(E486="","-",COUNTIF($O$10:O485,"&lt;&gt;-")+1-1)</f>
        <v>380</v>
      </c>
      <c r="P486" s="4" t="str">
        <f>IF(E486="","",$M486&amp;B486&amp;","&amp;$L486&amp;"."&amp;VLOOKUP(C486,LookupTable!$A$10:$G$24,2,0)&amp;IF(AND(C486="Bool",MOD(10*D486,10)=0),D486&amp;".0",D486)&amp;IF(C486="String",".256","")&amp;","&amp;VLOOKUP(C486,LookupTable!$A$10:$G$24,3,0)&amp;",1,R/W,100,,,,,,,,,,,")</f>
        <v>M_G28_Time_Belt,DB12.DBD440,Float,1,R/W,100,,,,,,,,,,,</v>
      </c>
      <c r="Q486" s="13" t="str">
        <f t="shared" si="374"/>
        <v>tagIDs[380] = "Channel1.Device1.M_G28_Time_Belt";</v>
      </c>
    </row>
    <row r="487" spans="2:17" ht="15.75">
      <c r="B487" t="s">
        <v>242</v>
      </c>
      <c r="C487" t="s">
        <v>15</v>
      </c>
      <c r="D487">
        <v>444</v>
      </c>
      <c r="E487">
        <v>0</v>
      </c>
      <c r="F487" t="b">
        <v>0</v>
      </c>
      <c r="G487" t="b">
        <v>1</v>
      </c>
      <c r="H487" t="b">
        <v>1</v>
      </c>
      <c r="I487" t="b">
        <v>1</v>
      </c>
      <c r="J487" t="b">
        <v>0</v>
      </c>
      <c r="K487" t="s">
        <v>243</v>
      </c>
      <c r="L487" t="str">
        <f t="shared" si="354"/>
        <v>DB12</v>
      </c>
      <c r="M487" t="str">
        <f t="shared" ref="M487" si="383">"M_"&amp;B483&amp;"_"</f>
        <v>M_G28_</v>
      </c>
      <c r="N487" t="s">
        <v>77</v>
      </c>
      <c r="O487" s="40">
        <f>IF(E487="","-",COUNTIF($O$10:O486,"&lt;&gt;-")+1-1)</f>
        <v>381</v>
      </c>
      <c r="P487" s="4" t="str">
        <f>IF(E487="","",$M487&amp;B487&amp;","&amp;$L487&amp;"."&amp;VLOOKUP(C487,LookupTable!$A$10:$G$24,2,0)&amp;IF(AND(C487="Bool",MOD(10*D487,10)=0),D487&amp;".0",D487)&amp;IF(C487="String",".256","")&amp;","&amp;VLOOKUP(C487,LookupTable!$A$10:$G$24,3,0)&amp;",1,R/W,100,,,,,,,,,,,")</f>
        <v>M_G28_TIme_Motor,DB12.DBD444,Float,1,R/W,100,,,,,,,,,,,</v>
      </c>
      <c r="Q487" s="13" t="str">
        <f t="shared" si="374"/>
        <v>tagIDs[381] = "Channel1.Device1.M_G28_TIme_Motor";</v>
      </c>
    </row>
    <row r="488" spans="2:17" ht="15.75">
      <c r="B488" t="s">
        <v>126</v>
      </c>
      <c r="C488" t="s">
        <v>235</v>
      </c>
      <c r="D488">
        <v>448</v>
      </c>
      <c r="F488" t="b">
        <v>0</v>
      </c>
      <c r="G488" t="b">
        <v>1</v>
      </c>
      <c r="H488" t="b">
        <v>1</v>
      </c>
      <c r="I488" t="b">
        <v>1</v>
      </c>
      <c r="J488" t="b">
        <v>1</v>
      </c>
      <c r="L488" t="str">
        <f t="shared" si="354"/>
        <v>DB12</v>
      </c>
      <c r="M488" t="str">
        <f t="shared" ref="M488:M519" si="384">"M_"&amp;B488&amp;"_"</f>
        <v>M_G29_</v>
      </c>
      <c r="N488" t="s">
        <v>77</v>
      </c>
      <c r="O488" s="40" t="str">
        <f>IF(E488="","-",COUNTIF($O$10:O487,"&lt;&gt;-")+1-1)</f>
        <v>-</v>
      </c>
      <c r="P488" s="4" t="str">
        <f>IF(E488="","",$M488&amp;B488&amp;","&amp;$L488&amp;"."&amp;VLOOKUP(C488,LookupTable!$A$10:$G$24,2,0)&amp;IF(AND(C488="Bool",MOD(10*D488,10)=0),D488&amp;".0",D488)&amp;IF(C488="String",".256","")&amp;","&amp;VLOOKUP(C488,LookupTable!$A$10:$G$24,3,0)&amp;",1,R/W,100,,,,,,,,,,,")</f>
        <v/>
      </c>
      <c r="Q488" s="13" t="str">
        <f t="shared" si="374"/>
        <v>//G29</v>
      </c>
    </row>
    <row r="489" spans="2:17" ht="15.75">
      <c r="B489" t="s">
        <v>236</v>
      </c>
      <c r="C489" t="s">
        <v>15</v>
      </c>
      <c r="D489">
        <v>448</v>
      </c>
      <c r="E489">
        <v>0</v>
      </c>
      <c r="F489" t="b">
        <v>0</v>
      </c>
      <c r="G489" t="b">
        <v>1</v>
      </c>
      <c r="H489" t="b">
        <v>1</v>
      </c>
      <c r="I489" t="b">
        <v>1</v>
      </c>
      <c r="J489" t="b">
        <v>0</v>
      </c>
      <c r="K489" t="s">
        <v>237</v>
      </c>
      <c r="L489" t="str">
        <f t="shared" si="354"/>
        <v>DB12</v>
      </c>
      <c r="M489" t="str">
        <f t="shared" ref="M489:M520" si="385">"M_"&amp;B488&amp;"_"</f>
        <v>M_G29_</v>
      </c>
      <c r="N489" t="s">
        <v>77</v>
      </c>
      <c r="O489" s="40">
        <f>IF(E489="","-",COUNTIF($O$10:O488,"&lt;&gt;-")+1-1)</f>
        <v>382</v>
      </c>
      <c r="P489" s="4" t="str">
        <f>IF(E489="","",$M489&amp;B489&amp;","&amp;$L489&amp;"."&amp;VLOOKUP(C489,LookupTable!$A$10:$G$24,2,0)&amp;IF(AND(C489="Bool",MOD(10*D489,10)=0),D489&amp;".0",D489)&amp;IF(C489="String",".256","")&amp;","&amp;VLOOKUP(C489,LookupTable!$A$10:$G$24,3,0)&amp;",1,R/W,100,,,,,,,,,,,")</f>
        <v>M_G29_Time_BD,DB12.DBD448,Float,1,R/W,100,,,,,,,,,,,</v>
      </c>
      <c r="Q489" s="13" t="str">
        <f t="shared" si="374"/>
        <v>tagIDs[382] = "Channel1.Device1.M_G29_Time_BD";</v>
      </c>
    </row>
    <row r="490" spans="2:17" ht="15.75">
      <c r="B490" t="s">
        <v>238</v>
      </c>
      <c r="C490" t="s">
        <v>15</v>
      </c>
      <c r="D490">
        <v>452</v>
      </c>
      <c r="E490">
        <v>0</v>
      </c>
      <c r="F490" t="b">
        <v>0</v>
      </c>
      <c r="G490" t="b">
        <v>1</v>
      </c>
      <c r="H490" t="b">
        <v>1</v>
      </c>
      <c r="I490" t="b">
        <v>1</v>
      </c>
      <c r="J490" t="b">
        <v>0</v>
      </c>
      <c r="K490" t="s">
        <v>239</v>
      </c>
      <c r="L490" t="str">
        <f t="shared" si="354"/>
        <v>DB12</v>
      </c>
      <c r="M490" t="str">
        <f t="shared" ref="M490" si="386">"M_"&amp;B488&amp;"_"</f>
        <v>M_G29_</v>
      </c>
      <c r="N490" t="s">
        <v>77</v>
      </c>
      <c r="O490" s="40">
        <f>IF(E490="","-",COUNTIF($O$10:O489,"&lt;&gt;-")+1-1)</f>
        <v>383</v>
      </c>
      <c r="P490" s="4" t="str">
        <f>IF(E490="","",$M490&amp;B490&amp;","&amp;$L490&amp;"."&amp;VLOOKUP(C490,LookupTable!$A$10:$G$24,2,0)&amp;IF(AND(C490="Bool",MOD(10*D490,10)=0),D490&amp;".0",D490)&amp;IF(C490="String",".256","")&amp;","&amp;VLOOKUP(C490,LookupTable!$A$10:$G$24,3,0)&amp;",1,R/W,100,,,,,,,,,,,")</f>
        <v>M_G29_Time_CUROA,DB12.DBD452,Float,1,R/W,100,,,,,,,,,,,</v>
      </c>
      <c r="Q490" s="13" t="str">
        <f t="shared" si="374"/>
        <v>tagIDs[383] = "Channel1.Device1.M_G29_Time_CUROA";</v>
      </c>
    </row>
    <row r="491" spans="2:17" ht="15.75">
      <c r="B491" t="s">
        <v>240</v>
      </c>
      <c r="C491" t="s">
        <v>15</v>
      </c>
      <c r="D491">
        <v>456</v>
      </c>
      <c r="E491">
        <v>0</v>
      </c>
      <c r="F491" t="b">
        <v>0</v>
      </c>
      <c r="G491" t="b">
        <v>1</v>
      </c>
      <c r="H491" t="b">
        <v>1</v>
      </c>
      <c r="I491" t="b">
        <v>1</v>
      </c>
      <c r="J491" t="b">
        <v>0</v>
      </c>
      <c r="K491" t="s">
        <v>241</v>
      </c>
      <c r="L491" t="str">
        <f t="shared" si="354"/>
        <v>DB12</v>
      </c>
      <c r="M491" t="str">
        <f t="shared" ref="M491" si="387">"M_"&amp;B488&amp;"_"</f>
        <v>M_G29_</v>
      </c>
      <c r="N491" t="s">
        <v>77</v>
      </c>
      <c r="O491" s="40">
        <f>IF(E491="","-",COUNTIF($O$10:O490,"&lt;&gt;-")+1-1)</f>
        <v>384</v>
      </c>
      <c r="P491" s="4" t="str">
        <f>IF(E491="","",$M491&amp;B491&amp;","&amp;$L491&amp;"."&amp;VLOOKUP(C491,LookupTable!$A$10:$G$24,2,0)&amp;IF(AND(C491="Bool",MOD(10*D491,10)=0),D491&amp;".0",D491)&amp;IF(C491="String",".256","")&amp;","&amp;VLOOKUP(C491,LookupTable!$A$10:$G$24,3,0)&amp;",1,R/W,100,,,,,,,,,,,")</f>
        <v>M_G29_Time_Belt,DB12.DBD456,Float,1,R/W,100,,,,,,,,,,,</v>
      </c>
      <c r="Q491" s="13" t="str">
        <f t="shared" si="374"/>
        <v>tagIDs[384] = "Channel1.Device1.M_G29_Time_Belt";</v>
      </c>
    </row>
    <row r="492" spans="2:17" ht="15.75">
      <c r="B492" t="s">
        <v>242</v>
      </c>
      <c r="C492" t="s">
        <v>15</v>
      </c>
      <c r="D492">
        <v>460</v>
      </c>
      <c r="E492">
        <v>0</v>
      </c>
      <c r="F492" t="b">
        <v>0</v>
      </c>
      <c r="G492" t="b">
        <v>1</v>
      </c>
      <c r="H492" t="b">
        <v>1</v>
      </c>
      <c r="I492" t="b">
        <v>1</v>
      </c>
      <c r="J492" t="b">
        <v>0</v>
      </c>
      <c r="K492" t="s">
        <v>243</v>
      </c>
      <c r="L492" t="str">
        <f t="shared" si="354"/>
        <v>DB12</v>
      </c>
      <c r="M492" t="str">
        <f t="shared" ref="M492" si="388">"M_"&amp;B488&amp;"_"</f>
        <v>M_G29_</v>
      </c>
      <c r="N492" t="s">
        <v>77</v>
      </c>
      <c r="O492" s="40">
        <f>IF(E492="","-",COUNTIF($O$10:O491,"&lt;&gt;-")+1-1)</f>
        <v>385</v>
      </c>
      <c r="P492" s="4" t="str">
        <f>IF(E492="","",$M492&amp;B492&amp;","&amp;$L492&amp;"."&amp;VLOOKUP(C492,LookupTable!$A$10:$G$24,2,0)&amp;IF(AND(C492="Bool",MOD(10*D492,10)=0),D492&amp;".0",D492)&amp;IF(C492="String",".256","")&amp;","&amp;VLOOKUP(C492,LookupTable!$A$10:$G$24,3,0)&amp;",1,R/W,100,,,,,,,,,,,")</f>
        <v>M_G29_TIme_Motor,DB12.DBD460,Float,1,R/W,100,,,,,,,,,,,</v>
      </c>
      <c r="Q492" s="13" t="str">
        <f t="shared" si="374"/>
        <v>tagIDs[385] = "Channel1.Device1.M_G29_TIme_Motor";</v>
      </c>
    </row>
    <row r="493" spans="2:17" ht="15.75">
      <c r="B493" t="s">
        <v>127</v>
      </c>
      <c r="C493" t="s">
        <v>235</v>
      </c>
      <c r="D493">
        <v>464</v>
      </c>
      <c r="F493" t="b">
        <v>0</v>
      </c>
      <c r="G493" t="b">
        <v>1</v>
      </c>
      <c r="H493" t="b">
        <v>1</v>
      </c>
      <c r="I493" t="b">
        <v>1</v>
      </c>
      <c r="J493" t="b">
        <v>1</v>
      </c>
      <c r="L493" t="str">
        <f t="shared" si="354"/>
        <v>DB12</v>
      </c>
      <c r="M493" t="str">
        <f t="shared" ref="M493:M524" si="389">"M_"&amp;B493&amp;"_"</f>
        <v>M_G30_</v>
      </c>
      <c r="N493" t="s">
        <v>77</v>
      </c>
      <c r="O493" s="40" t="str">
        <f>IF(E493="","-",COUNTIF($O$10:O492,"&lt;&gt;-")+1-1)</f>
        <v>-</v>
      </c>
      <c r="P493" s="4" t="str">
        <f>IF(E493="","",$M493&amp;B493&amp;","&amp;$L493&amp;"."&amp;VLOOKUP(C493,LookupTable!$A$10:$G$24,2,0)&amp;IF(AND(C493="Bool",MOD(10*D493,10)=0),D493&amp;".0",D493)&amp;IF(C493="String",".256","")&amp;","&amp;VLOOKUP(C493,LookupTable!$A$10:$G$24,3,0)&amp;",1,R/W,100,,,,,,,,,,,")</f>
        <v/>
      </c>
      <c r="Q493" s="13" t="str">
        <f t="shared" si="374"/>
        <v>//G30</v>
      </c>
    </row>
    <row r="494" spans="2:17" ht="15.75">
      <c r="B494" t="s">
        <v>236</v>
      </c>
      <c r="C494" t="s">
        <v>15</v>
      </c>
      <c r="D494">
        <v>464</v>
      </c>
      <c r="E494">
        <v>0</v>
      </c>
      <c r="F494" t="b">
        <v>0</v>
      </c>
      <c r="G494" t="b">
        <v>1</v>
      </c>
      <c r="H494" t="b">
        <v>1</v>
      </c>
      <c r="I494" t="b">
        <v>1</v>
      </c>
      <c r="J494" t="b">
        <v>0</v>
      </c>
      <c r="K494" t="s">
        <v>237</v>
      </c>
      <c r="L494" t="str">
        <f t="shared" si="354"/>
        <v>DB12</v>
      </c>
      <c r="M494" t="str">
        <f t="shared" ref="M494:M525" si="390">"M_"&amp;B493&amp;"_"</f>
        <v>M_G30_</v>
      </c>
      <c r="N494" t="s">
        <v>77</v>
      </c>
      <c r="O494" s="40">
        <f>IF(E494="","-",COUNTIF($O$10:O493,"&lt;&gt;-")+1-1)</f>
        <v>386</v>
      </c>
      <c r="P494" s="4" t="str">
        <f>IF(E494="","",$M494&amp;B494&amp;","&amp;$L494&amp;"."&amp;VLOOKUP(C494,LookupTable!$A$10:$G$24,2,0)&amp;IF(AND(C494="Bool",MOD(10*D494,10)=0),D494&amp;".0",D494)&amp;IF(C494="String",".256","")&amp;","&amp;VLOOKUP(C494,LookupTable!$A$10:$G$24,3,0)&amp;",1,R/W,100,,,,,,,,,,,")</f>
        <v>M_G30_Time_BD,DB12.DBD464,Float,1,R/W,100,,,,,,,,,,,</v>
      </c>
      <c r="Q494" s="13" t="str">
        <f t="shared" si="374"/>
        <v>tagIDs[386] = "Channel1.Device1.M_G30_Time_BD";</v>
      </c>
    </row>
    <row r="495" spans="2:17" ht="15.75">
      <c r="B495" t="s">
        <v>238</v>
      </c>
      <c r="C495" t="s">
        <v>15</v>
      </c>
      <c r="D495">
        <v>468</v>
      </c>
      <c r="E495">
        <v>0</v>
      </c>
      <c r="F495" t="b">
        <v>0</v>
      </c>
      <c r="G495" t="b">
        <v>1</v>
      </c>
      <c r="H495" t="b">
        <v>1</v>
      </c>
      <c r="I495" t="b">
        <v>1</v>
      </c>
      <c r="J495" t="b">
        <v>0</v>
      </c>
      <c r="K495" t="s">
        <v>239</v>
      </c>
      <c r="L495" t="str">
        <f t="shared" si="354"/>
        <v>DB12</v>
      </c>
      <c r="M495" t="str">
        <f t="shared" ref="M495" si="391">"M_"&amp;B493&amp;"_"</f>
        <v>M_G30_</v>
      </c>
      <c r="N495" t="s">
        <v>77</v>
      </c>
      <c r="O495" s="40">
        <f>IF(E495="","-",COUNTIF($O$10:O494,"&lt;&gt;-")+1-1)</f>
        <v>387</v>
      </c>
      <c r="P495" s="4" t="str">
        <f>IF(E495="","",$M495&amp;B495&amp;","&amp;$L495&amp;"."&amp;VLOOKUP(C495,LookupTable!$A$10:$G$24,2,0)&amp;IF(AND(C495="Bool",MOD(10*D495,10)=0),D495&amp;".0",D495)&amp;IF(C495="String",".256","")&amp;","&amp;VLOOKUP(C495,LookupTable!$A$10:$G$24,3,0)&amp;",1,R/W,100,,,,,,,,,,,")</f>
        <v>M_G30_Time_CUROA,DB12.DBD468,Float,1,R/W,100,,,,,,,,,,,</v>
      </c>
      <c r="Q495" s="13" t="str">
        <f t="shared" si="374"/>
        <v>tagIDs[387] = "Channel1.Device1.M_G30_Time_CUROA";</v>
      </c>
    </row>
    <row r="496" spans="2:17" ht="15.75">
      <c r="B496" t="s">
        <v>240</v>
      </c>
      <c r="C496" t="s">
        <v>15</v>
      </c>
      <c r="D496">
        <v>472</v>
      </c>
      <c r="E496">
        <v>0</v>
      </c>
      <c r="F496" t="b">
        <v>0</v>
      </c>
      <c r="G496" t="b">
        <v>1</v>
      </c>
      <c r="H496" t="b">
        <v>1</v>
      </c>
      <c r="I496" t="b">
        <v>1</v>
      </c>
      <c r="J496" t="b">
        <v>0</v>
      </c>
      <c r="K496" t="s">
        <v>241</v>
      </c>
      <c r="L496" t="str">
        <f t="shared" si="354"/>
        <v>DB12</v>
      </c>
      <c r="M496" t="str">
        <f t="shared" ref="M496" si="392">"M_"&amp;B493&amp;"_"</f>
        <v>M_G30_</v>
      </c>
      <c r="N496" t="s">
        <v>77</v>
      </c>
      <c r="O496" s="40">
        <f>IF(E496="","-",COUNTIF($O$10:O495,"&lt;&gt;-")+1-1)</f>
        <v>388</v>
      </c>
      <c r="P496" s="4" t="str">
        <f>IF(E496="","",$M496&amp;B496&amp;","&amp;$L496&amp;"."&amp;VLOOKUP(C496,LookupTable!$A$10:$G$24,2,0)&amp;IF(AND(C496="Bool",MOD(10*D496,10)=0),D496&amp;".0",D496)&amp;IF(C496="String",".256","")&amp;","&amp;VLOOKUP(C496,LookupTable!$A$10:$G$24,3,0)&amp;",1,R/W,100,,,,,,,,,,,")</f>
        <v>M_G30_Time_Belt,DB12.DBD472,Float,1,R/W,100,,,,,,,,,,,</v>
      </c>
      <c r="Q496" s="13" t="str">
        <f t="shared" si="374"/>
        <v>tagIDs[388] = "Channel1.Device1.M_G30_Time_Belt";</v>
      </c>
    </row>
    <row r="497" spans="2:17" ht="15.75">
      <c r="B497" t="s">
        <v>242</v>
      </c>
      <c r="C497" t="s">
        <v>15</v>
      </c>
      <c r="D497">
        <v>476</v>
      </c>
      <c r="E497">
        <v>0</v>
      </c>
      <c r="F497" t="b">
        <v>0</v>
      </c>
      <c r="G497" t="b">
        <v>1</v>
      </c>
      <c r="H497" t="b">
        <v>1</v>
      </c>
      <c r="I497" t="b">
        <v>1</v>
      </c>
      <c r="J497" t="b">
        <v>0</v>
      </c>
      <c r="K497" t="s">
        <v>243</v>
      </c>
      <c r="L497" t="str">
        <f t="shared" si="354"/>
        <v>DB12</v>
      </c>
      <c r="M497" t="str">
        <f t="shared" ref="M497" si="393">"M_"&amp;B493&amp;"_"</f>
        <v>M_G30_</v>
      </c>
      <c r="N497" t="s">
        <v>77</v>
      </c>
      <c r="O497" s="40">
        <f>IF(E497="","-",COUNTIF($O$10:O496,"&lt;&gt;-")+1-1)</f>
        <v>389</v>
      </c>
      <c r="P497" s="4" t="str">
        <f>IF(E497="","",$M497&amp;B497&amp;","&amp;$L497&amp;"."&amp;VLOOKUP(C497,LookupTable!$A$10:$G$24,2,0)&amp;IF(AND(C497="Bool",MOD(10*D497,10)=0),D497&amp;".0",D497)&amp;IF(C497="String",".256","")&amp;","&amp;VLOOKUP(C497,LookupTable!$A$10:$G$24,3,0)&amp;",1,R/W,100,,,,,,,,,,,")</f>
        <v>M_G30_TIme_Motor,DB12.DBD476,Float,1,R/W,100,,,,,,,,,,,</v>
      </c>
      <c r="Q497" s="13" t="str">
        <f t="shared" si="374"/>
        <v>tagIDs[389] = "Channel1.Device1.M_G30_TIme_Motor";</v>
      </c>
    </row>
    <row r="498" spans="2:17" ht="15.75">
      <c r="B498" t="s">
        <v>128</v>
      </c>
      <c r="C498" t="s">
        <v>235</v>
      </c>
      <c r="D498">
        <v>480</v>
      </c>
      <c r="F498" t="b">
        <v>0</v>
      </c>
      <c r="G498" t="b">
        <v>1</v>
      </c>
      <c r="H498" t="b">
        <v>1</v>
      </c>
      <c r="I498" t="b">
        <v>1</v>
      </c>
      <c r="J498" t="b">
        <v>1</v>
      </c>
      <c r="L498" t="str">
        <f t="shared" si="354"/>
        <v>DB12</v>
      </c>
      <c r="M498" t="str">
        <f t="shared" ref="M498:M529" si="394">"M_"&amp;B498&amp;"_"</f>
        <v>M_G31_</v>
      </c>
      <c r="N498" t="s">
        <v>77</v>
      </c>
      <c r="O498" s="40" t="str">
        <f>IF(E498="","-",COUNTIF($O$10:O497,"&lt;&gt;-")+1-1)</f>
        <v>-</v>
      </c>
      <c r="P498" s="4" t="str">
        <f>IF(E498="","",$M498&amp;B498&amp;","&amp;$L498&amp;"."&amp;VLOOKUP(C498,LookupTable!$A$10:$G$24,2,0)&amp;IF(AND(C498="Bool",MOD(10*D498,10)=0),D498&amp;".0",D498)&amp;IF(C498="String",".256","")&amp;","&amp;VLOOKUP(C498,LookupTable!$A$10:$G$24,3,0)&amp;",1,R/W,100,,,,,,,,,,,")</f>
        <v/>
      </c>
      <c r="Q498" s="13" t="str">
        <f t="shared" si="374"/>
        <v>//G31</v>
      </c>
    </row>
    <row r="499" spans="2:17" ht="15.75">
      <c r="B499" t="s">
        <v>236</v>
      </c>
      <c r="C499" t="s">
        <v>15</v>
      </c>
      <c r="D499">
        <v>480</v>
      </c>
      <c r="E499">
        <v>0</v>
      </c>
      <c r="F499" t="b">
        <v>0</v>
      </c>
      <c r="G499" t="b">
        <v>1</v>
      </c>
      <c r="H499" t="b">
        <v>1</v>
      </c>
      <c r="I499" t="b">
        <v>1</v>
      </c>
      <c r="J499" t="b">
        <v>0</v>
      </c>
      <c r="K499" t="s">
        <v>237</v>
      </c>
      <c r="L499" t="str">
        <f t="shared" si="354"/>
        <v>DB12</v>
      </c>
      <c r="M499" t="str">
        <f t="shared" ref="M499:M530" si="395">"M_"&amp;B498&amp;"_"</f>
        <v>M_G31_</v>
      </c>
      <c r="N499" t="s">
        <v>77</v>
      </c>
      <c r="O499" s="40">
        <f>IF(E499="","-",COUNTIF($O$10:O498,"&lt;&gt;-")+1-1)</f>
        <v>390</v>
      </c>
      <c r="P499" s="4" t="str">
        <f>IF(E499="","",$M499&amp;B499&amp;","&amp;$L499&amp;"."&amp;VLOOKUP(C499,LookupTable!$A$10:$G$24,2,0)&amp;IF(AND(C499="Bool",MOD(10*D499,10)=0),D499&amp;".0",D499)&amp;IF(C499="String",".256","")&amp;","&amp;VLOOKUP(C499,LookupTable!$A$10:$G$24,3,0)&amp;",1,R/W,100,,,,,,,,,,,")</f>
        <v>M_G31_Time_BD,DB12.DBD480,Float,1,R/W,100,,,,,,,,,,,</v>
      </c>
      <c r="Q499" s="13" t="str">
        <f t="shared" si="374"/>
        <v>tagIDs[390] = "Channel1.Device1.M_G31_Time_BD";</v>
      </c>
    </row>
    <row r="500" spans="2:17" ht="15.75">
      <c r="B500" t="s">
        <v>238</v>
      </c>
      <c r="C500" t="s">
        <v>15</v>
      </c>
      <c r="D500">
        <v>484</v>
      </c>
      <c r="E500">
        <v>0</v>
      </c>
      <c r="F500" t="b">
        <v>0</v>
      </c>
      <c r="G500" t="b">
        <v>1</v>
      </c>
      <c r="H500" t="b">
        <v>1</v>
      </c>
      <c r="I500" t="b">
        <v>1</v>
      </c>
      <c r="J500" t="b">
        <v>0</v>
      </c>
      <c r="K500" t="s">
        <v>239</v>
      </c>
      <c r="L500" t="str">
        <f t="shared" si="354"/>
        <v>DB12</v>
      </c>
      <c r="M500" t="str">
        <f t="shared" ref="M500" si="396">"M_"&amp;B498&amp;"_"</f>
        <v>M_G31_</v>
      </c>
      <c r="N500" t="s">
        <v>77</v>
      </c>
      <c r="O500" s="40">
        <f>IF(E500="","-",COUNTIF($O$10:O499,"&lt;&gt;-")+1-1)</f>
        <v>391</v>
      </c>
      <c r="P500" s="4" t="str">
        <f>IF(E500="","",$M500&amp;B500&amp;","&amp;$L500&amp;"."&amp;VLOOKUP(C500,LookupTable!$A$10:$G$24,2,0)&amp;IF(AND(C500="Bool",MOD(10*D500,10)=0),D500&amp;".0",D500)&amp;IF(C500="String",".256","")&amp;","&amp;VLOOKUP(C500,LookupTable!$A$10:$G$24,3,0)&amp;",1,R/W,100,,,,,,,,,,,")</f>
        <v>M_G31_Time_CUROA,DB12.DBD484,Float,1,R/W,100,,,,,,,,,,,</v>
      </c>
      <c r="Q500" s="13" t="str">
        <f t="shared" si="374"/>
        <v>tagIDs[391] = "Channel1.Device1.M_G31_Time_CUROA";</v>
      </c>
    </row>
    <row r="501" spans="2:17" ht="15.75">
      <c r="B501" t="s">
        <v>240</v>
      </c>
      <c r="C501" t="s">
        <v>15</v>
      </c>
      <c r="D501">
        <v>488</v>
      </c>
      <c r="E501">
        <v>0</v>
      </c>
      <c r="F501" t="b">
        <v>0</v>
      </c>
      <c r="G501" t="b">
        <v>1</v>
      </c>
      <c r="H501" t="b">
        <v>1</v>
      </c>
      <c r="I501" t="b">
        <v>1</v>
      </c>
      <c r="J501" t="b">
        <v>0</v>
      </c>
      <c r="K501" t="s">
        <v>241</v>
      </c>
      <c r="L501" t="str">
        <f t="shared" si="354"/>
        <v>DB12</v>
      </c>
      <c r="M501" t="str">
        <f t="shared" ref="M501" si="397">"M_"&amp;B498&amp;"_"</f>
        <v>M_G31_</v>
      </c>
      <c r="N501" t="s">
        <v>77</v>
      </c>
      <c r="O501" s="40">
        <f>IF(E501="","-",COUNTIF($O$10:O500,"&lt;&gt;-")+1-1)</f>
        <v>392</v>
      </c>
      <c r="P501" s="4" t="str">
        <f>IF(E501="","",$M501&amp;B501&amp;","&amp;$L501&amp;"."&amp;VLOOKUP(C501,LookupTable!$A$10:$G$24,2,0)&amp;IF(AND(C501="Bool",MOD(10*D501,10)=0),D501&amp;".0",D501)&amp;IF(C501="String",".256","")&amp;","&amp;VLOOKUP(C501,LookupTable!$A$10:$G$24,3,0)&amp;",1,R/W,100,,,,,,,,,,,")</f>
        <v>M_G31_Time_Belt,DB12.DBD488,Float,1,R/W,100,,,,,,,,,,,</v>
      </c>
      <c r="Q501" s="13" t="str">
        <f t="shared" si="374"/>
        <v>tagIDs[392] = "Channel1.Device1.M_G31_Time_Belt";</v>
      </c>
    </row>
    <row r="502" spans="2:17" ht="15.75">
      <c r="B502" t="s">
        <v>242</v>
      </c>
      <c r="C502" t="s">
        <v>15</v>
      </c>
      <c r="D502">
        <v>492</v>
      </c>
      <c r="E502">
        <v>0</v>
      </c>
      <c r="F502" t="b">
        <v>0</v>
      </c>
      <c r="G502" t="b">
        <v>1</v>
      </c>
      <c r="H502" t="b">
        <v>1</v>
      </c>
      <c r="I502" t="b">
        <v>1</v>
      </c>
      <c r="J502" t="b">
        <v>0</v>
      </c>
      <c r="K502" t="s">
        <v>243</v>
      </c>
      <c r="L502" t="str">
        <f t="shared" si="354"/>
        <v>DB12</v>
      </c>
      <c r="M502" t="str">
        <f t="shared" ref="M502" si="398">"M_"&amp;B498&amp;"_"</f>
        <v>M_G31_</v>
      </c>
      <c r="N502" t="s">
        <v>77</v>
      </c>
      <c r="O502" s="40">
        <f>IF(E502="","-",COUNTIF($O$10:O501,"&lt;&gt;-")+1-1)</f>
        <v>393</v>
      </c>
      <c r="P502" s="4" t="str">
        <f>IF(E502="","",$M502&amp;B502&amp;","&amp;$L502&amp;"."&amp;VLOOKUP(C502,LookupTable!$A$10:$G$24,2,0)&amp;IF(AND(C502="Bool",MOD(10*D502,10)=0),D502&amp;".0",D502)&amp;IF(C502="String",".256","")&amp;","&amp;VLOOKUP(C502,LookupTable!$A$10:$G$24,3,0)&amp;",1,R/W,100,,,,,,,,,,,")</f>
        <v>M_G31_TIme_Motor,DB12.DBD492,Float,1,R/W,100,,,,,,,,,,,</v>
      </c>
      <c r="Q502" s="13" t="str">
        <f t="shared" si="374"/>
        <v>tagIDs[393] = "Channel1.Device1.M_G31_TIme_Motor";</v>
      </c>
    </row>
    <row r="503" spans="2:17" ht="15.75">
      <c r="B503" t="s">
        <v>129</v>
      </c>
      <c r="C503" t="s">
        <v>235</v>
      </c>
      <c r="D503">
        <v>496</v>
      </c>
      <c r="F503" t="b">
        <v>0</v>
      </c>
      <c r="G503" t="b">
        <v>1</v>
      </c>
      <c r="H503" t="b">
        <v>1</v>
      </c>
      <c r="I503" t="b">
        <v>1</v>
      </c>
      <c r="J503" t="b">
        <v>1</v>
      </c>
      <c r="L503" t="str">
        <f t="shared" si="354"/>
        <v>DB12</v>
      </c>
      <c r="M503" t="str">
        <f t="shared" ref="M503:M534" si="399">"M_"&amp;B503&amp;"_"</f>
        <v>M_G32_</v>
      </c>
      <c r="N503" t="s">
        <v>77</v>
      </c>
      <c r="O503" s="40" t="str">
        <f>IF(E503="","-",COUNTIF($O$10:O502,"&lt;&gt;-")+1-1)</f>
        <v>-</v>
      </c>
      <c r="P503" s="4" t="str">
        <f>IF(E503="","",$M503&amp;B503&amp;","&amp;$L503&amp;"."&amp;VLOOKUP(C503,LookupTable!$A$10:$G$24,2,0)&amp;IF(AND(C503="Bool",MOD(10*D503,10)=0),D503&amp;".0",D503)&amp;IF(C503="String",".256","")&amp;","&amp;VLOOKUP(C503,LookupTable!$A$10:$G$24,3,0)&amp;",1,R/W,100,,,,,,,,,,,")</f>
        <v/>
      </c>
      <c r="Q503" s="13" t="str">
        <f t="shared" si="374"/>
        <v>//G32</v>
      </c>
    </row>
    <row r="504" spans="2:17" ht="15.75">
      <c r="B504" t="s">
        <v>236</v>
      </c>
      <c r="C504" t="s">
        <v>15</v>
      </c>
      <c r="D504">
        <v>496</v>
      </c>
      <c r="E504">
        <v>0</v>
      </c>
      <c r="F504" t="b">
        <v>0</v>
      </c>
      <c r="G504" t="b">
        <v>1</v>
      </c>
      <c r="H504" t="b">
        <v>1</v>
      </c>
      <c r="I504" t="b">
        <v>1</v>
      </c>
      <c r="J504" t="b">
        <v>0</v>
      </c>
      <c r="K504" t="s">
        <v>237</v>
      </c>
      <c r="L504" t="str">
        <f t="shared" si="354"/>
        <v>DB12</v>
      </c>
      <c r="M504" t="str">
        <f t="shared" ref="M504:M535" si="400">"M_"&amp;B503&amp;"_"</f>
        <v>M_G32_</v>
      </c>
      <c r="N504" t="s">
        <v>77</v>
      </c>
      <c r="O504" s="40">
        <f>IF(E504="","-",COUNTIF($O$10:O503,"&lt;&gt;-")+1-1)</f>
        <v>394</v>
      </c>
      <c r="P504" s="4" t="str">
        <f>IF(E504="","",$M504&amp;B504&amp;","&amp;$L504&amp;"."&amp;VLOOKUP(C504,LookupTable!$A$10:$G$24,2,0)&amp;IF(AND(C504="Bool",MOD(10*D504,10)=0),D504&amp;".0",D504)&amp;IF(C504="String",".256","")&amp;","&amp;VLOOKUP(C504,LookupTable!$A$10:$G$24,3,0)&amp;",1,R/W,100,,,,,,,,,,,")</f>
        <v>M_G32_Time_BD,DB12.DBD496,Float,1,R/W,100,,,,,,,,,,,</v>
      </c>
      <c r="Q504" s="13" t="str">
        <f t="shared" si="374"/>
        <v>tagIDs[394] = "Channel1.Device1.M_G32_Time_BD";</v>
      </c>
    </row>
    <row r="505" spans="2:17" ht="15.75">
      <c r="B505" t="s">
        <v>238</v>
      </c>
      <c r="C505" t="s">
        <v>15</v>
      </c>
      <c r="D505">
        <v>500</v>
      </c>
      <c r="E505">
        <v>0</v>
      </c>
      <c r="F505" t="b">
        <v>0</v>
      </c>
      <c r="G505" t="b">
        <v>1</v>
      </c>
      <c r="H505" t="b">
        <v>1</v>
      </c>
      <c r="I505" t="b">
        <v>1</v>
      </c>
      <c r="J505" t="b">
        <v>0</v>
      </c>
      <c r="K505" t="s">
        <v>239</v>
      </c>
      <c r="L505" t="str">
        <f t="shared" si="354"/>
        <v>DB12</v>
      </c>
      <c r="M505" t="str">
        <f t="shared" ref="M505" si="401">"M_"&amp;B503&amp;"_"</f>
        <v>M_G32_</v>
      </c>
      <c r="N505" t="s">
        <v>77</v>
      </c>
      <c r="O505" s="40">
        <f>IF(E505="","-",COUNTIF($O$10:O504,"&lt;&gt;-")+1-1)</f>
        <v>395</v>
      </c>
      <c r="P505" s="4" t="str">
        <f>IF(E505="","",$M505&amp;B505&amp;","&amp;$L505&amp;"."&amp;VLOOKUP(C505,LookupTable!$A$10:$G$24,2,0)&amp;IF(AND(C505="Bool",MOD(10*D505,10)=0),D505&amp;".0",D505)&amp;IF(C505="String",".256","")&amp;","&amp;VLOOKUP(C505,LookupTable!$A$10:$G$24,3,0)&amp;",1,R/W,100,,,,,,,,,,,")</f>
        <v>M_G32_Time_CUROA,DB12.DBD500,Float,1,R/W,100,,,,,,,,,,,</v>
      </c>
      <c r="Q505" s="13" t="str">
        <f t="shared" si="374"/>
        <v>tagIDs[395] = "Channel1.Device1.M_G32_Time_CUROA";</v>
      </c>
    </row>
    <row r="506" spans="2:17" ht="15.75">
      <c r="B506" t="s">
        <v>240</v>
      </c>
      <c r="C506" t="s">
        <v>15</v>
      </c>
      <c r="D506">
        <v>504</v>
      </c>
      <c r="E506">
        <v>0</v>
      </c>
      <c r="F506" t="b">
        <v>0</v>
      </c>
      <c r="G506" t="b">
        <v>1</v>
      </c>
      <c r="H506" t="b">
        <v>1</v>
      </c>
      <c r="I506" t="b">
        <v>1</v>
      </c>
      <c r="J506" t="b">
        <v>0</v>
      </c>
      <c r="K506" t="s">
        <v>241</v>
      </c>
      <c r="L506" t="str">
        <f t="shared" si="354"/>
        <v>DB12</v>
      </c>
      <c r="M506" t="str">
        <f t="shared" ref="M506" si="402">"M_"&amp;B503&amp;"_"</f>
        <v>M_G32_</v>
      </c>
      <c r="N506" t="s">
        <v>77</v>
      </c>
      <c r="O506" s="40">
        <f>IF(E506="","-",COUNTIF($O$10:O505,"&lt;&gt;-")+1-1)</f>
        <v>396</v>
      </c>
      <c r="P506" s="4" t="str">
        <f>IF(E506="","",$M506&amp;B506&amp;","&amp;$L506&amp;"."&amp;VLOOKUP(C506,LookupTable!$A$10:$G$24,2,0)&amp;IF(AND(C506="Bool",MOD(10*D506,10)=0),D506&amp;".0",D506)&amp;IF(C506="String",".256","")&amp;","&amp;VLOOKUP(C506,LookupTable!$A$10:$G$24,3,0)&amp;",1,R/W,100,,,,,,,,,,,")</f>
        <v>M_G32_Time_Belt,DB12.DBD504,Float,1,R/W,100,,,,,,,,,,,</v>
      </c>
      <c r="Q506" s="13" t="str">
        <f t="shared" si="374"/>
        <v>tagIDs[396] = "Channel1.Device1.M_G32_Time_Belt";</v>
      </c>
    </row>
    <row r="507" spans="2:17" ht="15.75">
      <c r="B507" t="s">
        <v>242</v>
      </c>
      <c r="C507" t="s">
        <v>15</v>
      </c>
      <c r="D507">
        <v>508</v>
      </c>
      <c r="E507">
        <v>0</v>
      </c>
      <c r="F507" t="b">
        <v>0</v>
      </c>
      <c r="G507" t="b">
        <v>1</v>
      </c>
      <c r="H507" t="b">
        <v>1</v>
      </c>
      <c r="I507" t="b">
        <v>1</v>
      </c>
      <c r="J507" t="b">
        <v>0</v>
      </c>
      <c r="K507" t="s">
        <v>243</v>
      </c>
      <c r="L507" t="str">
        <f t="shared" si="354"/>
        <v>DB12</v>
      </c>
      <c r="M507" t="str">
        <f t="shared" ref="M507" si="403">"M_"&amp;B503&amp;"_"</f>
        <v>M_G32_</v>
      </c>
      <c r="N507" t="s">
        <v>77</v>
      </c>
      <c r="O507" s="40">
        <f>IF(E507="","-",COUNTIF($O$10:O506,"&lt;&gt;-")+1-1)</f>
        <v>397</v>
      </c>
      <c r="P507" s="4" t="str">
        <f>IF(E507="","",$M507&amp;B507&amp;","&amp;$L507&amp;"."&amp;VLOOKUP(C507,LookupTable!$A$10:$G$24,2,0)&amp;IF(AND(C507="Bool",MOD(10*D507,10)=0),D507&amp;".0",D507)&amp;IF(C507="String",".256","")&amp;","&amp;VLOOKUP(C507,LookupTable!$A$10:$G$24,3,0)&amp;",1,R/W,100,,,,,,,,,,,")</f>
        <v>M_G32_TIme_Motor,DB12.DBD508,Float,1,R/W,100,,,,,,,,,,,</v>
      </c>
      <c r="Q507" s="13" t="str">
        <f t="shared" si="374"/>
        <v>tagIDs[397] = "Channel1.Device1.M_G32_TIme_Motor";</v>
      </c>
    </row>
    <row r="508" spans="2:17" ht="15.75">
      <c r="B508" t="s">
        <v>130</v>
      </c>
      <c r="C508" t="s">
        <v>235</v>
      </c>
      <c r="D508">
        <v>512</v>
      </c>
      <c r="F508" t="b">
        <v>0</v>
      </c>
      <c r="G508" t="b">
        <v>1</v>
      </c>
      <c r="H508" t="b">
        <v>1</v>
      </c>
      <c r="I508" t="b">
        <v>1</v>
      </c>
      <c r="J508" t="b">
        <v>1</v>
      </c>
      <c r="L508" t="str">
        <f t="shared" si="354"/>
        <v>DB12</v>
      </c>
      <c r="M508" t="str">
        <f t="shared" ref="M508:M539" si="404">"M_"&amp;B508&amp;"_"</f>
        <v>M_G33_</v>
      </c>
      <c r="N508" t="s">
        <v>77</v>
      </c>
      <c r="O508" s="40" t="str">
        <f>IF(E508="","-",COUNTIF($O$10:O507,"&lt;&gt;-")+1-1)</f>
        <v>-</v>
      </c>
      <c r="P508" s="4" t="str">
        <f>IF(E508="","",$M508&amp;B508&amp;","&amp;$L508&amp;"."&amp;VLOOKUP(C508,LookupTable!$A$10:$G$24,2,0)&amp;IF(AND(C508="Bool",MOD(10*D508,10)=0),D508&amp;".0",D508)&amp;IF(C508="String",".256","")&amp;","&amp;VLOOKUP(C508,LookupTable!$A$10:$G$24,3,0)&amp;",1,R/W,100,,,,,,,,,,,")</f>
        <v/>
      </c>
      <c r="Q508" s="13" t="str">
        <f t="shared" si="374"/>
        <v>//G33</v>
      </c>
    </row>
    <row r="509" spans="2:17" ht="15.75">
      <c r="B509" t="s">
        <v>236</v>
      </c>
      <c r="C509" t="s">
        <v>15</v>
      </c>
      <c r="D509">
        <v>512</v>
      </c>
      <c r="E509">
        <v>0</v>
      </c>
      <c r="F509" t="b">
        <v>0</v>
      </c>
      <c r="G509" t="b">
        <v>1</v>
      </c>
      <c r="H509" t="b">
        <v>1</v>
      </c>
      <c r="I509" t="b">
        <v>1</v>
      </c>
      <c r="J509" t="b">
        <v>0</v>
      </c>
      <c r="K509" t="s">
        <v>237</v>
      </c>
      <c r="L509" t="str">
        <f t="shared" si="354"/>
        <v>DB12</v>
      </c>
      <c r="M509" t="str">
        <f t="shared" ref="M509:M540" si="405">"M_"&amp;B508&amp;"_"</f>
        <v>M_G33_</v>
      </c>
      <c r="N509" t="s">
        <v>77</v>
      </c>
      <c r="O509" s="40">
        <f>IF(E509="","-",COUNTIF($O$10:O508,"&lt;&gt;-")+1-1)</f>
        <v>398</v>
      </c>
      <c r="P509" s="4" t="str">
        <f>IF(E509="","",$M509&amp;B509&amp;","&amp;$L509&amp;"."&amp;VLOOKUP(C509,LookupTable!$A$10:$G$24,2,0)&amp;IF(AND(C509="Bool",MOD(10*D509,10)=0),D509&amp;".0",D509)&amp;IF(C509="String",".256","")&amp;","&amp;VLOOKUP(C509,LookupTable!$A$10:$G$24,3,0)&amp;",1,R/W,100,,,,,,,,,,,")</f>
        <v>M_G33_Time_BD,DB12.DBD512,Float,1,R/W,100,,,,,,,,,,,</v>
      </c>
      <c r="Q509" s="13" t="str">
        <f t="shared" si="374"/>
        <v>tagIDs[398] = "Channel1.Device1.M_G33_Time_BD";</v>
      </c>
    </row>
    <row r="510" spans="2:17" ht="15.75">
      <c r="B510" t="s">
        <v>238</v>
      </c>
      <c r="C510" t="s">
        <v>15</v>
      </c>
      <c r="D510">
        <v>516</v>
      </c>
      <c r="E510">
        <v>0</v>
      </c>
      <c r="F510" t="b">
        <v>0</v>
      </c>
      <c r="G510" t="b">
        <v>1</v>
      </c>
      <c r="H510" t="b">
        <v>1</v>
      </c>
      <c r="I510" t="b">
        <v>1</v>
      </c>
      <c r="J510" t="b">
        <v>0</v>
      </c>
      <c r="K510" t="s">
        <v>239</v>
      </c>
      <c r="L510" t="str">
        <f t="shared" si="354"/>
        <v>DB12</v>
      </c>
      <c r="M510" t="str">
        <f t="shared" ref="M510" si="406">"M_"&amp;B508&amp;"_"</f>
        <v>M_G33_</v>
      </c>
      <c r="N510" t="s">
        <v>77</v>
      </c>
      <c r="O510" s="40">
        <f>IF(E510="","-",COUNTIF($O$10:O509,"&lt;&gt;-")+1-1)</f>
        <v>399</v>
      </c>
      <c r="P510" s="4" t="str">
        <f>IF(E510="","",$M510&amp;B510&amp;","&amp;$L510&amp;"."&amp;VLOOKUP(C510,LookupTable!$A$10:$G$24,2,0)&amp;IF(AND(C510="Bool",MOD(10*D510,10)=0),D510&amp;".0",D510)&amp;IF(C510="String",".256","")&amp;","&amp;VLOOKUP(C510,LookupTable!$A$10:$G$24,3,0)&amp;",1,R/W,100,,,,,,,,,,,")</f>
        <v>M_G33_Time_CUROA,DB12.DBD516,Float,1,R/W,100,,,,,,,,,,,</v>
      </c>
      <c r="Q510" s="13" t="str">
        <f t="shared" si="374"/>
        <v>tagIDs[399] = "Channel1.Device1.M_G33_Time_CUROA";</v>
      </c>
    </row>
    <row r="511" spans="2:17" ht="15.75">
      <c r="B511" t="s">
        <v>240</v>
      </c>
      <c r="C511" t="s">
        <v>15</v>
      </c>
      <c r="D511">
        <v>520</v>
      </c>
      <c r="E511">
        <v>0</v>
      </c>
      <c r="F511" t="b">
        <v>0</v>
      </c>
      <c r="G511" t="b">
        <v>1</v>
      </c>
      <c r="H511" t="b">
        <v>1</v>
      </c>
      <c r="I511" t="b">
        <v>1</v>
      </c>
      <c r="J511" t="b">
        <v>0</v>
      </c>
      <c r="K511" t="s">
        <v>241</v>
      </c>
      <c r="L511" t="str">
        <f t="shared" si="354"/>
        <v>DB12</v>
      </c>
      <c r="M511" t="str">
        <f t="shared" ref="M511" si="407">"M_"&amp;B508&amp;"_"</f>
        <v>M_G33_</v>
      </c>
      <c r="N511" t="s">
        <v>77</v>
      </c>
      <c r="O511" s="40">
        <f>IF(E511="","-",COUNTIF($O$10:O510,"&lt;&gt;-")+1-1)</f>
        <v>400</v>
      </c>
      <c r="P511" s="4" t="str">
        <f>IF(E511="","",$M511&amp;B511&amp;","&amp;$L511&amp;"."&amp;VLOOKUP(C511,LookupTable!$A$10:$G$24,2,0)&amp;IF(AND(C511="Bool",MOD(10*D511,10)=0),D511&amp;".0",D511)&amp;IF(C511="String",".256","")&amp;","&amp;VLOOKUP(C511,LookupTable!$A$10:$G$24,3,0)&amp;",1,R/W,100,,,,,,,,,,,")</f>
        <v>M_G33_Time_Belt,DB12.DBD520,Float,1,R/W,100,,,,,,,,,,,</v>
      </c>
      <c r="Q511" s="13" t="str">
        <f t="shared" si="374"/>
        <v>tagIDs[400] = "Channel1.Device1.M_G33_Time_Belt";</v>
      </c>
    </row>
    <row r="512" spans="2:17" ht="15.75">
      <c r="B512" t="s">
        <v>242</v>
      </c>
      <c r="C512" t="s">
        <v>15</v>
      </c>
      <c r="D512">
        <v>524</v>
      </c>
      <c r="E512">
        <v>0</v>
      </c>
      <c r="F512" t="b">
        <v>0</v>
      </c>
      <c r="G512" t="b">
        <v>1</v>
      </c>
      <c r="H512" t="b">
        <v>1</v>
      </c>
      <c r="I512" t="b">
        <v>1</v>
      </c>
      <c r="J512" t="b">
        <v>0</v>
      </c>
      <c r="K512" t="s">
        <v>243</v>
      </c>
      <c r="L512" t="str">
        <f t="shared" si="354"/>
        <v>DB12</v>
      </c>
      <c r="M512" t="str">
        <f t="shared" ref="M512" si="408">"M_"&amp;B508&amp;"_"</f>
        <v>M_G33_</v>
      </c>
      <c r="N512" t="s">
        <v>77</v>
      </c>
      <c r="O512" s="40">
        <f>IF(E512="","-",COUNTIF($O$10:O511,"&lt;&gt;-")+1-1)</f>
        <v>401</v>
      </c>
      <c r="P512" s="4" t="str">
        <f>IF(E512="","",$M512&amp;B512&amp;","&amp;$L512&amp;"."&amp;VLOOKUP(C512,LookupTable!$A$10:$G$24,2,0)&amp;IF(AND(C512="Bool",MOD(10*D512,10)=0),D512&amp;".0",D512)&amp;IF(C512="String",".256","")&amp;","&amp;VLOOKUP(C512,LookupTable!$A$10:$G$24,3,0)&amp;",1,R/W,100,,,,,,,,,,,")</f>
        <v>M_G33_TIme_Motor,DB12.DBD524,Float,1,R/W,100,,,,,,,,,,,</v>
      </c>
      <c r="Q512" s="13" t="str">
        <f t="shared" si="374"/>
        <v>tagIDs[401] = "Channel1.Device1.M_G33_TIme_Motor";</v>
      </c>
    </row>
    <row r="513" spans="2:17" ht="15.75">
      <c r="B513" t="s">
        <v>131</v>
      </c>
      <c r="C513" t="s">
        <v>235</v>
      </c>
      <c r="D513">
        <v>528</v>
      </c>
      <c r="F513" t="b">
        <v>0</v>
      </c>
      <c r="G513" t="b">
        <v>1</v>
      </c>
      <c r="H513" t="b">
        <v>1</v>
      </c>
      <c r="I513" t="b">
        <v>1</v>
      </c>
      <c r="J513" t="b">
        <v>1</v>
      </c>
      <c r="L513" t="str">
        <f t="shared" si="354"/>
        <v>DB12</v>
      </c>
      <c r="M513" t="str">
        <f t="shared" ref="M513:M544" si="409">"M_"&amp;B513&amp;"_"</f>
        <v>M_G34_</v>
      </c>
      <c r="N513" t="s">
        <v>77</v>
      </c>
      <c r="O513" s="40" t="str">
        <f>IF(E513="","-",COUNTIF($O$10:O512,"&lt;&gt;-")+1-1)</f>
        <v>-</v>
      </c>
      <c r="P513" s="4" t="str">
        <f>IF(E513="","",$M513&amp;B513&amp;","&amp;$L513&amp;"."&amp;VLOOKUP(C513,LookupTable!$A$10:$G$24,2,0)&amp;IF(AND(C513="Bool",MOD(10*D513,10)=0),D513&amp;".0",D513)&amp;IF(C513="String",".256","")&amp;","&amp;VLOOKUP(C513,LookupTable!$A$10:$G$24,3,0)&amp;",1,R/W,100,,,,,,,,,,,")</f>
        <v/>
      </c>
      <c r="Q513" s="13" t="str">
        <f t="shared" si="374"/>
        <v>//G34</v>
      </c>
    </row>
    <row r="514" spans="2:17" ht="15.75">
      <c r="B514" t="s">
        <v>236</v>
      </c>
      <c r="C514" t="s">
        <v>15</v>
      </c>
      <c r="D514">
        <v>528</v>
      </c>
      <c r="E514">
        <v>0</v>
      </c>
      <c r="F514" t="b">
        <v>0</v>
      </c>
      <c r="G514" t="b">
        <v>1</v>
      </c>
      <c r="H514" t="b">
        <v>1</v>
      </c>
      <c r="I514" t="b">
        <v>1</v>
      </c>
      <c r="J514" t="b">
        <v>0</v>
      </c>
      <c r="K514" t="s">
        <v>237</v>
      </c>
      <c r="L514" t="str">
        <f t="shared" si="354"/>
        <v>DB12</v>
      </c>
      <c r="M514" t="str">
        <f t="shared" ref="M514:M545" si="410">"M_"&amp;B513&amp;"_"</f>
        <v>M_G34_</v>
      </c>
      <c r="N514" t="s">
        <v>77</v>
      </c>
      <c r="O514" s="40">
        <f>IF(E514="","-",COUNTIF($O$10:O513,"&lt;&gt;-")+1-1)</f>
        <v>402</v>
      </c>
      <c r="P514" s="4" t="str">
        <f>IF(E514="","",$M514&amp;B514&amp;","&amp;$L514&amp;"."&amp;VLOOKUP(C514,LookupTable!$A$10:$G$24,2,0)&amp;IF(AND(C514="Bool",MOD(10*D514,10)=0),D514&amp;".0",D514)&amp;IF(C514="String",".256","")&amp;","&amp;VLOOKUP(C514,LookupTable!$A$10:$G$24,3,0)&amp;",1,R/W,100,,,,,,,,,,,")</f>
        <v>M_G34_Time_BD,DB12.DBD528,Float,1,R/W,100,,,,,,,,,,,</v>
      </c>
      <c r="Q514" s="13" t="str">
        <f t="shared" si="374"/>
        <v>tagIDs[402] = "Channel1.Device1.M_G34_Time_BD";</v>
      </c>
    </row>
    <row r="515" spans="2:17" ht="15.75">
      <c r="B515" t="s">
        <v>238</v>
      </c>
      <c r="C515" t="s">
        <v>15</v>
      </c>
      <c r="D515">
        <v>532</v>
      </c>
      <c r="E515">
        <v>0</v>
      </c>
      <c r="F515" t="b">
        <v>0</v>
      </c>
      <c r="G515" t="b">
        <v>1</v>
      </c>
      <c r="H515" t="b">
        <v>1</v>
      </c>
      <c r="I515" t="b">
        <v>1</v>
      </c>
      <c r="J515" t="b">
        <v>0</v>
      </c>
      <c r="K515" t="s">
        <v>239</v>
      </c>
      <c r="L515" t="str">
        <f t="shared" si="354"/>
        <v>DB12</v>
      </c>
      <c r="M515" t="str">
        <f t="shared" ref="M515" si="411">"M_"&amp;B513&amp;"_"</f>
        <v>M_G34_</v>
      </c>
      <c r="N515" t="s">
        <v>77</v>
      </c>
      <c r="O515" s="40">
        <f>IF(E515="","-",COUNTIF($O$10:O514,"&lt;&gt;-")+1-1)</f>
        <v>403</v>
      </c>
      <c r="P515" s="4" t="str">
        <f>IF(E515="","",$M515&amp;B515&amp;","&amp;$L515&amp;"."&amp;VLOOKUP(C515,LookupTable!$A$10:$G$24,2,0)&amp;IF(AND(C515="Bool",MOD(10*D515,10)=0),D515&amp;".0",D515)&amp;IF(C515="String",".256","")&amp;","&amp;VLOOKUP(C515,LookupTable!$A$10:$G$24,3,0)&amp;",1,R/W,100,,,,,,,,,,,")</f>
        <v>M_G34_Time_CUROA,DB12.DBD532,Float,1,R/W,100,,,,,,,,,,,</v>
      </c>
      <c r="Q515" s="13" t="str">
        <f t="shared" si="374"/>
        <v>tagIDs[403] = "Channel1.Device1.M_G34_Time_CUROA";</v>
      </c>
    </row>
    <row r="516" spans="2:17" ht="15.75">
      <c r="B516" t="s">
        <v>240</v>
      </c>
      <c r="C516" t="s">
        <v>15</v>
      </c>
      <c r="D516">
        <v>536</v>
      </c>
      <c r="E516">
        <v>0</v>
      </c>
      <c r="F516" t="b">
        <v>0</v>
      </c>
      <c r="G516" t="b">
        <v>1</v>
      </c>
      <c r="H516" t="b">
        <v>1</v>
      </c>
      <c r="I516" t="b">
        <v>1</v>
      </c>
      <c r="J516" t="b">
        <v>0</v>
      </c>
      <c r="K516" t="s">
        <v>241</v>
      </c>
      <c r="L516" t="str">
        <f t="shared" si="354"/>
        <v>DB12</v>
      </c>
      <c r="M516" t="str">
        <f t="shared" ref="M516" si="412">"M_"&amp;B513&amp;"_"</f>
        <v>M_G34_</v>
      </c>
      <c r="N516" t="s">
        <v>77</v>
      </c>
      <c r="O516" s="40">
        <f>IF(E516="","-",COUNTIF($O$10:O515,"&lt;&gt;-")+1-1)</f>
        <v>404</v>
      </c>
      <c r="P516" s="4" t="str">
        <f>IF(E516="","",$M516&amp;B516&amp;","&amp;$L516&amp;"."&amp;VLOOKUP(C516,LookupTable!$A$10:$G$24,2,0)&amp;IF(AND(C516="Bool",MOD(10*D516,10)=0),D516&amp;".0",D516)&amp;IF(C516="String",".256","")&amp;","&amp;VLOOKUP(C516,LookupTable!$A$10:$G$24,3,0)&amp;",1,R/W,100,,,,,,,,,,,")</f>
        <v>M_G34_Time_Belt,DB12.DBD536,Float,1,R/W,100,,,,,,,,,,,</v>
      </c>
      <c r="Q516" s="13" t="str">
        <f t="shared" si="374"/>
        <v>tagIDs[404] = "Channel1.Device1.M_G34_Time_Belt";</v>
      </c>
    </row>
    <row r="517" spans="2:17" ht="15.75">
      <c r="B517" t="s">
        <v>242</v>
      </c>
      <c r="C517" t="s">
        <v>15</v>
      </c>
      <c r="D517">
        <v>540</v>
      </c>
      <c r="E517">
        <v>0</v>
      </c>
      <c r="F517" t="b">
        <v>0</v>
      </c>
      <c r="G517" t="b">
        <v>1</v>
      </c>
      <c r="H517" t="b">
        <v>1</v>
      </c>
      <c r="I517" t="b">
        <v>1</v>
      </c>
      <c r="J517" t="b">
        <v>0</v>
      </c>
      <c r="K517" t="s">
        <v>243</v>
      </c>
      <c r="L517" t="str">
        <f t="shared" si="354"/>
        <v>DB12</v>
      </c>
      <c r="M517" t="str">
        <f t="shared" ref="M517" si="413">"M_"&amp;B513&amp;"_"</f>
        <v>M_G34_</v>
      </c>
      <c r="N517" t="s">
        <v>77</v>
      </c>
      <c r="O517" s="40">
        <f>IF(E517="","-",COUNTIF($O$10:O516,"&lt;&gt;-")+1-1)</f>
        <v>405</v>
      </c>
      <c r="P517" s="4" t="str">
        <f>IF(E517="","",$M517&amp;B517&amp;","&amp;$L517&amp;"."&amp;VLOOKUP(C517,LookupTable!$A$10:$G$24,2,0)&amp;IF(AND(C517="Bool",MOD(10*D517,10)=0),D517&amp;".0",D517)&amp;IF(C517="String",".256","")&amp;","&amp;VLOOKUP(C517,LookupTable!$A$10:$G$24,3,0)&amp;",1,R/W,100,,,,,,,,,,,")</f>
        <v>M_G34_TIme_Motor,DB12.DBD540,Float,1,R/W,100,,,,,,,,,,,</v>
      </c>
      <c r="Q517" s="13" t="str">
        <f t="shared" si="374"/>
        <v>tagIDs[405] = "Channel1.Device1.M_G34_TIme_Motor";</v>
      </c>
    </row>
    <row r="518" spans="2:17" ht="15.75">
      <c r="B518" t="s">
        <v>132</v>
      </c>
      <c r="C518" t="s">
        <v>235</v>
      </c>
      <c r="D518">
        <v>544</v>
      </c>
      <c r="F518" t="b">
        <v>0</v>
      </c>
      <c r="G518" t="b">
        <v>1</v>
      </c>
      <c r="H518" t="b">
        <v>1</v>
      </c>
      <c r="I518" t="b">
        <v>1</v>
      </c>
      <c r="J518" t="b">
        <v>1</v>
      </c>
      <c r="L518" t="str">
        <f t="shared" si="354"/>
        <v>DB12</v>
      </c>
      <c r="M518" t="str">
        <f t="shared" ref="M518:M549" si="414">"M_"&amp;B518&amp;"_"</f>
        <v>M_G35_</v>
      </c>
      <c r="N518" t="s">
        <v>77</v>
      </c>
      <c r="O518" s="40" t="str">
        <f>IF(E518="","-",COUNTIF($O$10:O517,"&lt;&gt;-")+1-1)</f>
        <v>-</v>
      </c>
      <c r="P518" s="4" t="str">
        <f>IF(E518="","",$M518&amp;B518&amp;","&amp;$L518&amp;"."&amp;VLOOKUP(C518,LookupTable!$A$10:$G$24,2,0)&amp;IF(AND(C518="Bool",MOD(10*D518,10)=0),D518&amp;".0",D518)&amp;IF(C518="String",".256","")&amp;","&amp;VLOOKUP(C518,LookupTable!$A$10:$G$24,3,0)&amp;",1,R/W,100,,,,,,,,,,,")</f>
        <v/>
      </c>
      <c r="Q518" s="13" t="str">
        <f t="shared" si="374"/>
        <v>//G35</v>
      </c>
    </row>
    <row r="519" spans="2:17" ht="15.75">
      <c r="B519" t="s">
        <v>236</v>
      </c>
      <c r="C519" t="s">
        <v>15</v>
      </c>
      <c r="D519">
        <v>544</v>
      </c>
      <c r="E519">
        <v>0</v>
      </c>
      <c r="F519" t="b">
        <v>0</v>
      </c>
      <c r="G519" t="b">
        <v>1</v>
      </c>
      <c r="H519" t="b">
        <v>1</v>
      </c>
      <c r="I519" t="b">
        <v>1</v>
      </c>
      <c r="J519" t="b">
        <v>0</v>
      </c>
      <c r="K519" t="s">
        <v>237</v>
      </c>
      <c r="L519" t="str">
        <f t="shared" si="354"/>
        <v>DB12</v>
      </c>
      <c r="M519" t="str">
        <f t="shared" ref="M519:M550" si="415">"M_"&amp;B518&amp;"_"</f>
        <v>M_G35_</v>
      </c>
      <c r="N519" t="s">
        <v>77</v>
      </c>
      <c r="O519" s="40">
        <f>IF(E519="","-",COUNTIF($O$10:O518,"&lt;&gt;-")+1-1)</f>
        <v>406</v>
      </c>
      <c r="P519" s="4" t="str">
        <f>IF(E519="","",$M519&amp;B519&amp;","&amp;$L519&amp;"."&amp;VLOOKUP(C519,LookupTable!$A$10:$G$24,2,0)&amp;IF(AND(C519="Bool",MOD(10*D519,10)=0),D519&amp;".0",D519)&amp;IF(C519="String",".256","")&amp;","&amp;VLOOKUP(C519,LookupTable!$A$10:$G$24,3,0)&amp;",1,R/W,100,,,,,,,,,,,")</f>
        <v>M_G35_Time_BD,DB12.DBD544,Float,1,R/W,100,,,,,,,,,,,</v>
      </c>
      <c r="Q519" s="13" t="str">
        <f t="shared" si="374"/>
        <v>tagIDs[406] = "Channel1.Device1.M_G35_Time_BD";</v>
      </c>
    </row>
    <row r="520" spans="2:17" ht="15.75">
      <c r="B520" t="s">
        <v>238</v>
      </c>
      <c r="C520" t="s">
        <v>15</v>
      </c>
      <c r="D520">
        <v>548</v>
      </c>
      <c r="E520">
        <v>0</v>
      </c>
      <c r="F520" t="b">
        <v>0</v>
      </c>
      <c r="G520" t="b">
        <v>1</v>
      </c>
      <c r="H520" t="b">
        <v>1</v>
      </c>
      <c r="I520" t="b">
        <v>1</v>
      </c>
      <c r="J520" t="b">
        <v>0</v>
      </c>
      <c r="K520" t="s">
        <v>239</v>
      </c>
      <c r="L520" t="str">
        <f t="shared" si="354"/>
        <v>DB12</v>
      </c>
      <c r="M520" t="str">
        <f t="shared" ref="M520" si="416">"M_"&amp;B518&amp;"_"</f>
        <v>M_G35_</v>
      </c>
      <c r="N520" t="s">
        <v>77</v>
      </c>
      <c r="O520" s="40">
        <f>IF(E520="","-",COUNTIF($O$10:O519,"&lt;&gt;-")+1-1)</f>
        <v>407</v>
      </c>
      <c r="P520" s="4" t="str">
        <f>IF(E520="","",$M520&amp;B520&amp;","&amp;$L520&amp;"."&amp;VLOOKUP(C520,LookupTable!$A$10:$G$24,2,0)&amp;IF(AND(C520="Bool",MOD(10*D520,10)=0),D520&amp;".0",D520)&amp;IF(C520="String",".256","")&amp;","&amp;VLOOKUP(C520,LookupTable!$A$10:$G$24,3,0)&amp;",1,R/W,100,,,,,,,,,,,")</f>
        <v>M_G35_Time_CUROA,DB12.DBD548,Float,1,R/W,100,,,,,,,,,,,</v>
      </c>
      <c r="Q520" s="13" t="str">
        <f t="shared" si="374"/>
        <v>tagIDs[407] = "Channel1.Device1.M_G35_Time_CUROA";</v>
      </c>
    </row>
    <row r="521" spans="2:17" ht="15.75">
      <c r="B521" t="s">
        <v>240</v>
      </c>
      <c r="C521" t="s">
        <v>15</v>
      </c>
      <c r="D521">
        <v>552</v>
      </c>
      <c r="E521">
        <v>0</v>
      </c>
      <c r="F521" t="b">
        <v>0</v>
      </c>
      <c r="G521" t="b">
        <v>1</v>
      </c>
      <c r="H521" t="b">
        <v>1</v>
      </c>
      <c r="I521" t="b">
        <v>1</v>
      </c>
      <c r="J521" t="b">
        <v>0</v>
      </c>
      <c r="K521" t="s">
        <v>241</v>
      </c>
      <c r="L521" t="str">
        <f t="shared" si="354"/>
        <v>DB12</v>
      </c>
      <c r="M521" t="str">
        <f t="shared" ref="M521" si="417">"M_"&amp;B518&amp;"_"</f>
        <v>M_G35_</v>
      </c>
      <c r="N521" t="s">
        <v>77</v>
      </c>
      <c r="O521" s="40">
        <f>IF(E521="","-",COUNTIF($O$10:O520,"&lt;&gt;-")+1-1)</f>
        <v>408</v>
      </c>
      <c r="P521" s="4" t="str">
        <f>IF(E521="","",$M521&amp;B521&amp;","&amp;$L521&amp;"."&amp;VLOOKUP(C521,LookupTable!$A$10:$G$24,2,0)&amp;IF(AND(C521="Bool",MOD(10*D521,10)=0),D521&amp;".0",D521)&amp;IF(C521="String",".256","")&amp;","&amp;VLOOKUP(C521,LookupTable!$A$10:$G$24,3,0)&amp;",1,R/W,100,,,,,,,,,,,")</f>
        <v>M_G35_Time_Belt,DB12.DBD552,Float,1,R/W,100,,,,,,,,,,,</v>
      </c>
      <c r="Q521" s="13" t="str">
        <f t="shared" si="374"/>
        <v>tagIDs[408] = "Channel1.Device1.M_G35_Time_Belt";</v>
      </c>
    </row>
    <row r="522" spans="2:17" ht="15.75">
      <c r="B522" t="s">
        <v>242</v>
      </c>
      <c r="C522" t="s">
        <v>15</v>
      </c>
      <c r="D522">
        <v>556</v>
      </c>
      <c r="E522">
        <v>0</v>
      </c>
      <c r="F522" t="b">
        <v>0</v>
      </c>
      <c r="G522" t="b">
        <v>1</v>
      </c>
      <c r="H522" t="b">
        <v>1</v>
      </c>
      <c r="I522" t="b">
        <v>1</v>
      </c>
      <c r="J522" t="b">
        <v>0</v>
      </c>
      <c r="K522" t="s">
        <v>243</v>
      </c>
      <c r="L522" t="str">
        <f t="shared" si="354"/>
        <v>DB12</v>
      </c>
      <c r="M522" t="str">
        <f t="shared" ref="M522" si="418">"M_"&amp;B518&amp;"_"</f>
        <v>M_G35_</v>
      </c>
      <c r="N522" t="s">
        <v>77</v>
      </c>
      <c r="O522" s="40">
        <f>IF(E522="","-",COUNTIF($O$10:O521,"&lt;&gt;-")+1-1)</f>
        <v>409</v>
      </c>
      <c r="P522" s="4" t="str">
        <f>IF(E522="","",$M522&amp;B522&amp;","&amp;$L522&amp;"."&amp;VLOOKUP(C522,LookupTable!$A$10:$G$24,2,0)&amp;IF(AND(C522="Bool",MOD(10*D522,10)=0),D522&amp;".0",D522)&amp;IF(C522="String",".256","")&amp;","&amp;VLOOKUP(C522,LookupTable!$A$10:$G$24,3,0)&amp;",1,R/W,100,,,,,,,,,,,")</f>
        <v>M_G35_TIme_Motor,DB12.DBD556,Float,1,R/W,100,,,,,,,,,,,</v>
      </c>
      <c r="Q522" s="13" t="str">
        <f t="shared" si="374"/>
        <v>tagIDs[409] = "Channel1.Device1.M_G35_TIme_Motor";</v>
      </c>
    </row>
    <row r="523" spans="2:17" ht="15.75">
      <c r="B523" t="s">
        <v>133</v>
      </c>
      <c r="C523" t="s">
        <v>235</v>
      </c>
      <c r="D523">
        <v>560</v>
      </c>
      <c r="F523" t="b">
        <v>0</v>
      </c>
      <c r="G523" t="b">
        <v>1</v>
      </c>
      <c r="H523" t="b">
        <v>1</v>
      </c>
      <c r="I523" t="b">
        <v>1</v>
      </c>
      <c r="J523" t="b">
        <v>1</v>
      </c>
      <c r="L523" t="str">
        <f t="shared" si="354"/>
        <v>DB12</v>
      </c>
      <c r="M523" t="str">
        <f t="shared" ref="M523:M554" si="419">"M_"&amp;B523&amp;"_"</f>
        <v>M_G36_</v>
      </c>
      <c r="N523" t="s">
        <v>77</v>
      </c>
      <c r="O523" s="40" t="str">
        <f>IF(E523="","-",COUNTIF($O$10:O522,"&lt;&gt;-")+1-1)</f>
        <v>-</v>
      </c>
      <c r="P523" s="4" t="str">
        <f>IF(E523="","",$M523&amp;B523&amp;","&amp;$L523&amp;"."&amp;VLOOKUP(C523,LookupTable!$A$10:$G$24,2,0)&amp;IF(AND(C523="Bool",MOD(10*D523,10)=0),D523&amp;".0",D523)&amp;IF(C523="String",".256","")&amp;","&amp;VLOOKUP(C523,LookupTable!$A$10:$G$24,3,0)&amp;",1,R/W,100,,,,,,,,,,,")</f>
        <v/>
      </c>
      <c r="Q523" s="13" t="str">
        <f t="shared" si="374"/>
        <v>//G36</v>
      </c>
    </row>
    <row r="524" spans="2:17" ht="15.75">
      <c r="B524" t="s">
        <v>236</v>
      </c>
      <c r="C524" t="s">
        <v>15</v>
      </c>
      <c r="D524">
        <v>560</v>
      </c>
      <c r="E524">
        <v>0</v>
      </c>
      <c r="F524" t="b">
        <v>0</v>
      </c>
      <c r="G524" t="b">
        <v>1</v>
      </c>
      <c r="H524" t="b">
        <v>1</v>
      </c>
      <c r="I524" t="b">
        <v>1</v>
      </c>
      <c r="J524" t="b">
        <v>0</v>
      </c>
      <c r="K524" t="s">
        <v>237</v>
      </c>
      <c r="L524" t="str">
        <f t="shared" ref="L524:L587" si="420">IF(LEFT(M524)="P","DB10",
IF(LEFT(M524)="E","DB11",
IF(LEFT(M524)="M","DB12"
)))</f>
        <v>DB12</v>
      </c>
      <c r="M524" t="str">
        <f t="shared" ref="M524:M555" si="421">"M_"&amp;B523&amp;"_"</f>
        <v>M_G36_</v>
      </c>
      <c r="N524" t="s">
        <v>77</v>
      </c>
      <c r="O524" s="40">
        <f>IF(E524="","-",COUNTIF($O$10:O523,"&lt;&gt;-")+1-1)</f>
        <v>410</v>
      </c>
      <c r="P524" s="4" t="str">
        <f>IF(E524="","",$M524&amp;B524&amp;","&amp;$L524&amp;"."&amp;VLOOKUP(C524,LookupTable!$A$10:$G$24,2,0)&amp;IF(AND(C524="Bool",MOD(10*D524,10)=0),D524&amp;".0",D524)&amp;IF(C524="String",".256","")&amp;","&amp;VLOOKUP(C524,LookupTable!$A$10:$G$24,3,0)&amp;",1,R/W,100,,,,,,,,,,,")</f>
        <v>M_G36_Time_BD,DB12.DBD560,Float,1,R/W,100,,,,,,,,,,,</v>
      </c>
      <c r="Q524" s="13" t="str">
        <f t="shared" si="374"/>
        <v>tagIDs[410] = "Channel1.Device1.M_G36_Time_BD";</v>
      </c>
    </row>
    <row r="525" spans="2:17" ht="15.75">
      <c r="B525" t="s">
        <v>238</v>
      </c>
      <c r="C525" t="s">
        <v>15</v>
      </c>
      <c r="D525">
        <v>564</v>
      </c>
      <c r="E525">
        <v>0</v>
      </c>
      <c r="F525" t="b">
        <v>0</v>
      </c>
      <c r="G525" t="b">
        <v>1</v>
      </c>
      <c r="H525" t="b">
        <v>1</v>
      </c>
      <c r="I525" t="b">
        <v>1</v>
      </c>
      <c r="J525" t="b">
        <v>0</v>
      </c>
      <c r="K525" t="s">
        <v>239</v>
      </c>
      <c r="L525" t="str">
        <f t="shared" si="420"/>
        <v>DB12</v>
      </c>
      <c r="M525" t="str">
        <f t="shared" ref="M525" si="422">"M_"&amp;B523&amp;"_"</f>
        <v>M_G36_</v>
      </c>
      <c r="N525" t="s">
        <v>77</v>
      </c>
      <c r="O525" s="40">
        <f>IF(E525="","-",COUNTIF($O$10:O524,"&lt;&gt;-")+1-1)</f>
        <v>411</v>
      </c>
      <c r="P525" s="4" t="str">
        <f>IF(E525="","",$M525&amp;B525&amp;","&amp;$L525&amp;"."&amp;VLOOKUP(C525,LookupTable!$A$10:$G$24,2,0)&amp;IF(AND(C525="Bool",MOD(10*D525,10)=0),D525&amp;".0",D525)&amp;IF(C525="String",".256","")&amp;","&amp;VLOOKUP(C525,LookupTable!$A$10:$G$24,3,0)&amp;",1,R/W,100,,,,,,,,,,,")</f>
        <v>M_G36_Time_CUROA,DB12.DBD564,Float,1,R/W,100,,,,,,,,,,,</v>
      </c>
      <c r="Q525" s="13" t="str">
        <f t="shared" si="374"/>
        <v>tagIDs[411] = "Channel1.Device1.M_G36_Time_CUROA";</v>
      </c>
    </row>
    <row r="526" spans="2:17" ht="15.75">
      <c r="B526" t="s">
        <v>240</v>
      </c>
      <c r="C526" t="s">
        <v>15</v>
      </c>
      <c r="D526">
        <v>568</v>
      </c>
      <c r="E526">
        <v>0</v>
      </c>
      <c r="F526" t="b">
        <v>0</v>
      </c>
      <c r="G526" t="b">
        <v>1</v>
      </c>
      <c r="H526" t="b">
        <v>1</v>
      </c>
      <c r="I526" t="b">
        <v>1</v>
      </c>
      <c r="J526" t="b">
        <v>0</v>
      </c>
      <c r="K526" t="s">
        <v>241</v>
      </c>
      <c r="L526" t="str">
        <f t="shared" si="420"/>
        <v>DB12</v>
      </c>
      <c r="M526" t="str">
        <f t="shared" ref="M526" si="423">"M_"&amp;B523&amp;"_"</f>
        <v>M_G36_</v>
      </c>
      <c r="N526" t="s">
        <v>77</v>
      </c>
      <c r="O526" s="40">
        <f>IF(E526="","-",COUNTIF($O$10:O525,"&lt;&gt;-")+1-1)</f>
        <v>412</v>
      </c>
      <c r="P526" s="4" t="str">
        <f>IF(E526="","",$M526&amp;B526&amp;","&amp;$L526&amp;"."&amp;VLOOKUP(C526,LookupTable!$A$10:$G$24,2,0)&amp;IF(AND(C526="Bool",MOD(10*D526,10)=0),D526&amp;".0",D526)&amp;IF(C526="String",".256","")&amp;","&amp;VLOOKUP(C526,LookupTable!$A$10:$G$24,3,0)&amp;",1,R/W,100,,,,,,,,,,,")</f>
        <v>M_G36_Time_Belt,DB12.DBD568,Float,1,R/W,100,,,,,,,,,,,</v>
      </c>
      <c r="Q526" s="13" t="str">
        <f t="shared" si="374"/>
        <v>tagIDs[412] = "Channel1.Device1.M_G36_Time_Belt";</v>
      </c>
    </row>
    <row r="527" spans="2:17" ht="15.75">
      <c r="B527" t="s">
        <v>242</v>
      </c>
      <c r="C527" t="s">
        <v>15</v>
      </c>
      <c r="D527">
        <v>572</v>
      </c>
      <c r="E527">
        <v>0</v>
      </c>
      <c r="F527" t="b">
        <v>0</v>
      </c>
      <c r="G527" t="b">
        <v>1</v>
      </c>
      <c r="H527" t="b">
        <v>1</v>
      </c>
      <c r="I527" t="b">
        <v>1</v>
      </c>
      <c r="J527" t="b">
        <v>0</v>
      </c>
      <c r="K527" t="s">
        <v>243</v>
      </c>
      <c r="L527" t="str">
        <f t="shared" si="420"/>
        <v>DB12</v>
      </c>
      <c r="M527" t="str">
        <f t="shared" ref="M527" si="424">"M_"&amp;B523&amp;"_"</f>
        <v>M_G36_</v>
      </c>
      <c r="N527" t="s">
        <v>77</v>
      </c>
      <c r="O527" s="40">
        <f>IF(E527="","-",COUNTIF($O$10:O526,"&lt;&gt;-")+1-1)</f>
        <v>413</v>
      </c>
      <c r="P527" s="4" t="str">
        <f>IF(E527="","",$M527&amp;B527&amp;","&amp;$L527&amp;"."&amp;VLOOKUP(C527,LookupTable!$A$10:$G$24,2,0)&amp;IF(AND(C527="Bool",MOD(10*D527,10)=0),D527&amp;".0",D527)&amp;IF(C527="String",".256","")&amp;","&amp;VLOOKUP(C527,LookupTable!$A$10:$G$24,3,0)&amp;",1,R/W,100,,,,,,,,,,,")</f>
        <v>M_G36_TIme_Motor,DB12.DBD572,Float,1,R/W,100,,,,,,,,,,,</v>
      </c>
      <c r="Q527" s="13" t="str">
        <f t="shared" si="374"/>
        <v>tagIDs[413] = "Channel1.Device1.M_G36_TIme_Motor";</v>
      </c>
    </row>
    <row r="528" spans="2:17" ht="15.75">
      <c r="B528" t="s">
        <v>134</v>
      </c>
      <c r="C528" t="s">
        <v>235</v>
      </c>
      <c r="D528">
        <v>576</v>
      </c>
      <c r="F528" t="b">
        <v>0</v>
      </c>
      <c r="G528" t="b">
        <v>1</v>
      </c>
      <c r="H528" t="b">
        <v>1</v>
      </c>
      <c r="I528" t="b">
        <v>1</v>
      </c>
      <c r="J528" t="b">
        <v>1</v>
      </c>
      <c r="L528" t="str">
        <f t="shared" si="420"/>
        <v>DB12</v>
      </c>
      <c r="M528" t="str">
        <f t="shared" ref="M528:M559" si="425">"M_"&amp;B528&amp;"_"</f>
        <v>M_G37_</v>
      </c>
      <c r="N528" t="s">
        <v>77</v>
      </c>
      <c r="O528" s="40" t="str">
        <f>IF(E528="","-",COUNTIF($O$10:O527,"&lt;&gt;-")+1-1)</f>
        <v>-</v>
      </c>
      <c r="P528" s="4" t="str">
        <f>IF(E528="","",$M528&amp;B528&amp;","&amp;$L528&amp;"."&amp;VLOOKUP(C528,LookupTable!$A$10:$G$24,2,0)&amp;IF(AND(C528="Bool",MOD(10*D528,10)=0),D528&amp;".0",D528)&amp;IF(C528="String",".256","")&amp;","&amp;VLOOKUP(C528,LookupTable!$A$10:$G$24,3,0)&amp;",1,R/W,100,,,,,,,,,,,")</f>
        <v/>
      </c>
      <c r="Q528" s="13" t="str">
        <f t="shared" si="374"/>
        <v>//G37</v>
      </c>
    </row>
    <row r="529" spans="2:17" ht="15.75">
      <c r="B529" t="s">
        <v>236</v>
      </c>
      <c r="C529" t="s">
        <v>15</v>
      </c>
      <c r="D529">
        <v>576</v>
      </c>
      <c r="E529">
        <v>0</v>
      </c>
      <c r="F529" t="b">
        <v>0</v>
      </c>
      <c r="G529" t="b">
        <v>1</v>
      </c>
      <c r="H529" t="b">
        <v>1</v>
      </c>
      <c r="I529" t="b">
        <v>1</v>
      </c>
      <c r="J529" t="b">
        <v>0</v>
      </c>
      <c r="K529" t="s">
        <v>237</v>
      </c>
      <c r="L529" t="str">
        <f t="shared" si="420"/>
        <v>DB12</v>
      </c>
      <c r="M529" t="str">
        <f t="shared" ref="M529:M560" si="426">"M_"&amp;B528&amp;"_"</f>
        <v>M_G37_</v>
      </c>
      <c r="N529" t="s">
        <v>77</v>
      </c>
      <c r="O529" s="40">
        <f>IF(E529="","-",COUNTIF($O$10:O528,"&lt;&gt;-")+1-1)</f>
        <v>414</v>
      </c>
      <c r="P529" s="4" t="str">
        <f>IF(E529="","",$M529&amp;B529&amp;","&amp;$L529&amp;"."&amp;VLOOKUP(C529,LookupTable!$A$10:$G$24,2,0)&amp;IF(AND(C529="Bool",MOD(10*D529,10)=0),D529&amp;".0",D529)&amp;IF(C529="String",".256","")&amp;","&amp;VLOOKUP(C529,LookupTable!$A$10:$G$24,3,0)&amp;",1,R/W,100,,,,,,,,,,,")</f>
        <v>M_G37_Time_BD,DB12.DBD576,Float,1,R/W,100,,,,,,,,,,,</v>
      </c>
      <c r="Q529" s="13" t="str">
        <f t="shared" si="374"/>
        <v>tagIDs[414] = "Channel1.Device1.M_G37_Time_BD";</v>
      </c>
    </row>
    <row r="530" spans="2:17" ht="15.75">
      <c r="B530" t="s">
        <v>238</v>
      </c>
      <c r="C530" t="s">
        <v>15</v>
      </c>
      <c r="D530">
        <v>580</v>
      </c>
      <c r="E530">
        <v>0</v>
      </c>
      <c r="F530" t="b">
        <v>0</v>
      </c>
      <c r="G530" t="b">
        <v>1</v>
      </c>
      <c r="H530" t="b">
        <v>1</v>
      </c>
      <c r="I530" t="b">
        <v>1</v>
      </c>
      <c r="J530" t="b">
        <v>0</v>
      </c>
      <c r="K530" t="s">
        <v>239</v>
      </c>
      <c r="L530" t="str">
        <f t="shared" si="420"/>
        <v>DB12</v>
      </c>
      <c r="M530" t="str">
        <f t="shared" ref="M530" si="427">"M_"&amp;B528&amp;"_"</f>
        <v>M_G37_</v>
      </c>
      <c r="N530" t="s">
        <v>77</v>
      </c>
      <c r="O530" s="40">
        <f>IF(E530="","-",COUNTIF($O$10:O529,"&lt;&gt;-")+1-1)</f>
        <v>415</v>
      </c>
      <c r="P530" s="4" t="str">
        <f>IF(E530="","",$M530&amp;B530&amp;","&amp;$L530&amp;"."&amp;VLOOKUP(C530,LookupTable!$A$10:$G$24,2,0)&amp;IF(AND(C530="Bool",MOD(10*D530,10)=0),D530&amp;".0",D530)&amp;IF(C530="String",".256","")&amp;","&amp;VLOOKUP(C530,LookupTable!$A$10:$G$24,3,0)&amp;",1,R/W,100,,,,,,,,,,,")</f>
        <v>M_G37_Time_CUROA,DB12.DBD580,Float,1,R/W,100,,,,,,,,,,,</v>
      </c>
      <c r="Q530" s="13" t="str">
        <f t="shared" si="374"/>
        <v>tagIDs[415] = "Channel1.Device1.M_G37_Time_CUROA";</v>
      </c>
    </row>
    <row r="531" spans="2:17" ht="15.75">
      <c r="B531" t="s">
        <v>240</v>
      </c>
      <c r="C531" t="s">
        <v>15</v>
      </c>
      <c r="D531">
        <v>584</v>
      </c>
      <c r="E531">
        <v>0</v>
      </c>
      <c r="F531" t="b">
        <v>0</v>
      </c>
      <c r="G531" t="b">
        <v>1</v>
      </c>
      <c r="H531" t="b">
        <v>1</v>
      </c>
      <c r="I531" t="b">
        <v>1</v>
      </c>
      <c r="J531" t="b">
        <v>0</v>
      </c>
      <c r="K531" t="s">
        <v>241</v>
      </c>
      <c r="L531" t="str">
        <f t="shared" si="420"/>
        <v>DB12</v>
      </c>
      <c r="M531" t="str">
        <f t="shared" ref="M531" si="428">"M_"&amp;B528&amp;"_"</f>
        <v>M_G37_</v>
      </c>
      <c r="N531" t="s">
        <v>77</v>
      </c>
      <c r="O531" s="40">
        <f>IF(E531="","-",COUNTIF($O$10:O530,"&lt;&gt;-")+1-1)</f>
        <v>416</v>
      </c>
      <c r="P531" s="4" t="str">
        <f>IF(E531="","",$M531&amp;B531&amp;","&amp;$L531&amp;"."&amp;VLOOKUP(C531,LookupTable!$A$10:$G$24,2,0)&amp;IF(AND(C531="Bool",MOD(10*D531,10)=0),D531&amp;".0",D531)&amp;IF(C531="String",".256","")&amp;","&amp;VLOOKUP(C531,LookupTable!$A$10:$G$24,3,0)&amp;",1,R/W,100,,,,,,,,,,,")</f>
        <v>M_G37_Time_Belt,DB12.DBD584,Float,1,R/W,100,,,,,,,,,,,</v>
      </c>
      <c r="Q531" s="13" t="str">
        <f t="shared" si="374"/>
        <v>tagIDs[416] = "Channel1.Device1.M_G37_Time_Belt";</v>
      </c>
    </row>
    <row r="532" spans="2:17" ht="15.75">
      <c r="B532" t="s">
        <v>242</v>
      </c>
      <c r="C532" t="s">
        <v>15</v>
      </c>
      <c r="D532">
        <v>588</v>
      </c>
      <c r="E532">
        <v>0</v>
      </c>
      <c r="F532" t="b">
        <v>0</v>
      </c>
      <c r="G532" t="b">
        <v>1</v>
      </c>
      <c r="H532" t="b">
        <v>1</v>
      </c>
      <c r="I532" t="b">
        <v>1</v>
      </c>
      <c r="J532" t="b">
        <v>0</v>
      </c>
      <c r="K532" t="s">
        <v>243</v>
      </c>
      <c r="L532" t="str">
        <f t="shared" si="420"/>
        <v>DB12</v>
      </c>
      <c r="M532" t="str">
        <f t="shared" ref="M532" si="429">"M_"&amp;B528&amp;"_"</f>
        <v>M_G37_</v>
      </c>
      <c r="N532" t="s">
        <v>77</v>
      </c>
      <c r="O532" s="40">
        <f>IF(E532="","-",COUNTIF($O$10:O531,"&lt;&gt;-")+1-1)</f>
        <v>417</v>
      </c>
      <c r="P532" s="4" t="str">
        <f>IF(E532="","",$M532&amp;B532&amp;","&amp;$L532&amp;"."&amp;VLOOKUP(C532,LookupTable!$A$10:$G$24,2,0)&amp;IF(AND(C532="Bool",MOD(10*D532,10)=0),D532&amp;".0",D532)&amp;IF(C532="String",".256","")&amp;","&amp;VLOOKUP(C532,LookupTable!$A$10:$G$24,3,0)&amp;",1,R/W,100,,,,,,,,,,,")</f>
        <v>M_G37_TIme_Motor,DB12.DBD588,Float,1,R/W,100,,,,,,,,,,,</v>
      </c>
      <c r="Q532" s="13" t="str">
        <f t="shared" si="374"/>
        <v>tagIDs[417] = "Channel1.Device1.M_G37_TIme_Motor";</v>
      </c>
    </row>
    <row r="533" spans="2:17" ht="15.75">
      <c r="B533" t="s">
        <v>135</v>
      </c>
      <c r="C533" t="s">
        <v>235</v>
      </c>
      <c r="D533">
        <v>592</v>
      </c>
      <c r="F533" t="b">
        <v>0</v>
      </c>
      <c r="G533" t="b">
        <v>1</v>
      </c>
      <c r="H533" t="b">
        <v>1</v>
      </c>
      <c r="I533" t="b">
        <v>1</v>
      </c>
      <c r="J533" t="b">
        <v>1</v>
      </c>
      <c r="L533" t="str">
        <f t="shared" si="420"/>
        <v>DB12</v>
      </c>
      <c r="M533" t="str">
        <f t="shared" ref="M533:M564" si="430">"M_"&amp;B533&amp;"_"</f>
        <v>M_G38_</v>
      </c>
      <c r="N533" t="s">
        <v>77</v>
      </c>
      <c r="O533" s="40" t="str">
        <f>IF(E533="","-",COUNTIF($O$10:O532,"&lt;&gt;-")+1-1)</f>
        <v>-</v>
      </c>
      <c r="P533" s="4" t="str">
        <f>IF(E533="","",$M533&amp;B533&amp;","&amp;$L533&amp;"."&amp;VLOOKUP(C533,LookupTable!$A$10:$G$24,2,0)&amp;IF(AND(C533="Bool",MOD(10*D533,10)=0),D533&amp;".0",D533)&amp;IF(C533="String",".256","")&amp;","&amp;VLOOKUP(C533,LookupTable!$A$10:$G$24,3,0)&amp;",1,R/W,100,,,,,,,,,,,")</f>
        <v/>
      </c>
      <c r="Q533" s="13" t="str">
        <f t="shared" si="374"/>
        <v>//G38</v>
      </c>
    </row>
    <row r="534" spans="2:17" ht="15.75">
      <c r="B534" t="s">
        <v>236</v>
      </c>
      <c r="C534" t="s">
        <v>15</v>
      </c>
      <c r="D534">
        <v>592</v>
      </c>
      <c r="E534">
        <v>0</v>
      </c>
      <c r="F534" t="b">
        <v>0</v>
      </c>
      <c r="G534" t="b">
        <v>1</v>
      </c>
      <c r="H534" t="b">
        <v>1</v>
      </c>
      <c r="I534" t="b">
        <v>1</v>
      </c>
      <c r="J534" t="b">
        <v>0</v>
      </c>
      <c r="K534" t="s">
        <v>237</v>
      </c>
      <c r="L534" t="str">
        <f t="shared" si="420"/>
        <v>DB12</v>
      </c>
      <c r="M534" t="str">
        <f t="shared" ref="M534:M565" si="431">"M_"&amp;B533&amp;"_"</f>
        <v>M_G38_</v>
      </c>
      <c r="N534" t="s">
        <v>77</v>
      </c>
      <c r="O534" s="40">
        <f>IF(E534="","-",COUNTIF($O$10:O533,"&lt;&gt;-")+1-1)</f>
        <v>418</v>
      </c>
      <c r="P534" s="4" t="str">
        <f>IF(E534="","",$M534&amp;B534&amp;","&amp;$L534&amp;"."&amp;VLOOKUP(C534,LookupTable!$A$10:$G$24,2,0)&amp;IF(AND(C534="Bool",MOD(10*D534,10)=0),D534&amp;".0",D534)&amp;IF(C534="String",".256","")&amp;","&amp;VLOOKUP(C534,LookupTable!$A$10:$G$24,3,0)&amp;",1,R/W,100,,,,,,,,,,,")</f>
        <v>M_G38_Time_BD,DB12.DBD592,Float,1,R/W,100,,,,,,,,,,,</v>
      </c>
      <c r="Q534" s="13" t="str">
        <f t="shared" si="374"/>
        <v>tagIDs[418] = "Channel1.Device1.M_G38_Time_BD";</v>
      </c>
    </row>
    <row r="535" spans="2:17" ht="15.75">
      <c r="B535" t="s">
        <v>238</v>
      </c>
      <c r="C535" t="s">
        <v>15</v>
      </c>
      <c r="D535">
        <v>596</v>
      </c>
      <c r="E535">
        <v>0</v>
      </c>
      <c r="F535" t="b">
        <v>0</v>
      </c>
      <c r="G535" t="b">
        <v>1</v>
      </c>
      <c r="H535" t="b">
        <v>1</v>
      </c>
      <c r="I535" t="b">
        <v>1</v>
      </c>
      <c r="J535" t="b">
        <v>0</v>
      </c>
      <c r="K535" t="s">
        <v>239</v>
      </c>
      <c r="L535" t="str">
        <f t="shared" si="420"/>
        <v>DB12</v>
      </c>
      <c r="M535" t="str">
        <f t="shared" ref="M535" si="432">"M_"&amp;B533&amp;"_"</f>
        <v>M_G38_</v>
      </c>
      <c r="N535" t="s">
        <v>77</v>
      </c>
      <c r="O535" s="40">
        <f>IF(E535="","-",COUNTIF($O$10:O534,"&lt;&gt;-")+1-1)</f>
        <v>419</v>
      </c>
      <c r="P535" s="4" t="str">
        <f>IF(E535="","",$M535&amp;B535&amp;","&amp;$L535&amp;"."&amp;VLOOKUP(C535,LookupTable!$A$10:$G$24,2,0)&amp;IF(AND(C535="Bool",MOD(10*D535,10)=0),D535&amp;".0",D535)&amp;IF(C535="String",".256","")&amp;","&amp;VLOOKUP(C535,LookupTable!$A$10:$G$24,3,0)&amp;",1,R/W,100,,,,,,,,,,,")</f>
        <v>M_G38_Time_CUROA,DB12.DBD596,Float,1,R/W,100,,,,,,,,,,,</v>
      </c>
      <c r="Q535" s="13" t="str">
        <f t="shared" si="374"/>
        <v>tagIDs[419] = "Channel1.Device1.M_G38_Time_CUROA";</v>
      </c>
    </row>
    <row r="536" spans="2:17" ht="15.75">
      <c r="B536" t="s">
        <v>240</v>
      </c>
      <c r="C536" t="s">
        <v>15</v>
      </c>
      <c r="D536">
        <v>600</v>
      </c>
      <c r="E536">
        <v>0</v>
      </c>
      <c r="F536" t="b">
        <v>0</v>
      </c>
      <c r="G536" t="b">
        <v>1</v>
      </c>
      <c r="H536" t="b">
        <v>1</v>
      </c>
      <c r="I536" t="b">
        <v>1</v>
      </c>
      <c r="J536" t="b">
        <v>0</v>
      </c>
      <c r="K536" t="s">
        <v>241</v>
      </c>
      <c r="L536" t="str">
        <f t="shared" si="420"/>
        <v>DB12</v>
      </c>
      <c r="M536" t="str">
        <f t="shared" ref="M536" si="433">"M_"&amp;B533&amp;"_"</f>
        <v>M_G38_</v>
      </c>
      <c r="N536" t="s">
        <v>77</v>
      </c>
      <c r="O536" s="40">
        <f>IF(E536="","-",COUNTIF($O$10:O535,"&lt;&gt;-")+1-1)</f>
        <v>420</v>
      </c>
      <c r="P536" s="4" t="str">
        <f>IF(E536="","",$M536&amp;B536&amp;","&amp;$L536&amp;"."&amp;VLOOKUP(C536,LookupTable!$A$10:$G$24,2,0)&amp;IF(AND(C536="Bool",MOD(10*D536,10)=0),D536&amp;".0",D536)&amp;IF(C536="String",".256","")&amp;","&amp;VLOOKUP(C536,LookupTable!$A$10:$G$24,3,0)&amp;",1,R/W,100,,,,,,,,,,,")</f>
        <v>M_G38_Time_Belt,DB12.DBD600,Float,1,R/W,100,,,,,,,,,,,</v>
      </c>
      <c r="Q536" s="13" t="str">
        <f t="shared" si="374"/>
        <v>tagIDs[420] = "Channel1.Device1.M_G38_Time_Belt";</v>
      </c>
    </row>
    <row r="537" spans="2:17" ht="15.75">
      <c r="B537" t="s">
        <v>242</v>
      </c>
      <c r="C537" t="s">
        <v>15</v>
      </c>
      <c r="D537">
        <v>604</v>
      </c>
      <c r="E537">
        <v>0</v>
      </c>
      <c r="F537" t="b">
        <v>0</v>
      </c>
      <c r="G537" t="b">
        <v>1</v>
      </c>
      <c r="H537" t="b">
        <v>1</v>
      </c>
      <c r="I537" t="b">
        <v>1</v>
      </c>
      <c r="J537" t="b">
        <v>0</v>
      </c>
      <c r="K537" t="s">
        <v>243</v>
      </c>
      <c r="L537" t="str">
        <f t="shared" si="420"/>
        <v>DB12</v>
      </c>
      <c r="M537" t="str">
        <f t="shared" ref="M537" si="434">"M_"&amp;B533&amp;"_"</f>
        <v>M_G38_</v>
      </c>
      <c r="N537" t="s">
        <v>77</v>
      </c>
      <c r="O537" s="40">
        <f>IF(E537="","-",COUNTIF($O$10:O536,"&lt;&gt;-")+1-1)</f>
        <v>421</v>
      </c>
      <c r="P537" s="4" t="str">
        <f>IF(E537="","",$M537&amp;B537&amp;","&amp;$L537&amp;"."&amp;VLOOKUP(C537,LookupTable!$A$10:$G$24,2,0)&amp;IF(AND(C537="Bool",MOD(10*D537,10)=0),D537&amp;".0",D537)&amp;IF(C537="String",".256","")&amp;","&amp;VLOOKUP(C537,LookupTable!$A$10:$G$24,3,0)&amp;",1,R/W,100,,,,,,,,,,,")</f>
        <v>M_G38_TIme_Motor,DB12.DBD604,Float,1,R/W,100,,,,,,,,,,,</v>
      </c>
      <c r="Q537" s="13" t="str">
        <f t="shared" si="374"/>
        <v>tagIDs[421] = "Channel1.Device1.M_G38_TIme_Motor";</v>
      </c>
    </row>
    <row r="538" spans="2:17" ht="15.75">
      <c r="B538" t="s">
        <v>136</v>
      </c>
      <c r="C538" t="s">
        <v>235</v>
      </c>
      <c r="D538">
        <v>608</v>
      </c>
      <c r="F538" t="b">
        <v>0</v>
      </c>
      <c r="G538" t="b">
        <v>1</v>
      </c>
      <c r="H538" t="b">
        <v>1</v>
      </c>
      <c r="I538" t="b">
        <v>1</v>
      </c>
      <c r="J538" t="b">
        <v>1</v>
      </c>
      <c r="L538" t="str">
        <f t="shared" si="420"/>
        <v>DB12</v>
      </c>
      <c r="M538" t="str">
        <f t="shared" ref="M538:M569" si="435">"M_"&amp;B538&amp;"_"</f>
        <v>M_G39_</v>
      </c>
      <c r="N538" t="s">
        <v>77</v>
      </c>
      <c r="O538" s="40" t="str">
        <f>IF(E538="","-",COUNTIF($O$10:O537,"&lt;&gt;-")+1-1)</f>
        <v>-</v>
      </c>
      <c r="P538" s="4" t="str">
        <f>IF(E538="","",$M538&amp;B538&amp;","&amp;$L538&amp;"."&amp;VLOOKUP(C538,LookupTable!$A$10:$G$24,2,0)&amp;IF(AND(C538="Bool",MOD(10*D538,10)=0),D538&amp;".0",D538)&amp;IF(C538="String",".256","")&amp;","&amp;VLOOKUP(C538,LookupTable!$A$10:$G$24,3,0)&amp;",1,R/W,100,,,,,,,,,,,")</f>
        <v/>
      </c>
      <c r="Q538" s="13" t="str">
        <f t="shared" si="374"/>
        <v>//G39</v>
      </c>
    </row>
    <row r="539" spans="2:17" ht="15.75">
      <c r="B539" t="s">
        <v>236</v>
      </c>
      <c r="C539" t="s">
        <v>15</v>
      </c>
      <c r="D539">
        <v>608</v>
      </c>
      <c r="E539">
        <v>0</v>
      </c>
      <c r="F539" t="b">
        <v>0</v>
      </c>
      <c r="G539" t="b">
        <v>1</v>
      </c>
      <c r="H539" t="b">
        <v>1</v>
      </c>
      <c r="I539" t="b">
        <v>1</v>
      </c>
      <c r="J539" t="b">
        <v>0</v>
      </c>
      <c r="K539" t="s">
        <v>237</v>
      </c>
      <c r="L539" t="str">
        <f t="shared" si="420"/>
        <v>DB12</v>
      </c>
      <c r="M539" t="str">
        <f t="shared" ref="M539:M570" si="436">"M_"&amp;B538&amp;"_"</f>
        <v>M_G39_</v>
      </c>
      <c r="N539" t="s">
        <v>77</v>
      </c>
      <c r="O539" s="40">
        <f>IF(E539="","-",COUNTIF($O$10:O538,"&lt;&gt;-")+1-1)</f>
        <v>422</v>
      </c>
      <c r="P539" s="4" t="str">
        <f>IF(E539="","",$M539&amp;B539&amp;","&amp;$L539&amp;"."&amp;VLOOKUP(C539,LookupTable!$A$10:$G$24,2,0)&amp;IF(AND(C539="Bool",MOD(10*D539,10)=0),D539&amp;".0",D539)&amp;IF(C539="String",".256","")&amp;","&amp;VLOOKUP(C539,LookupTable!$A$10:$G$24,3,0)&amp;",1,R/W,100,,,,,,,,,,,")</f>
        <v>M_G39_Time_BD,DB12.DBD608,Float,1,R/W,100,,,,,,,,,,,</v>
      </c>
      <c r="Q539" s="13" t="str">
        <f t="shared" si="374"/>
        <v>tagIDs[422] = "Channel1.Device1.M_G39_Time_BD";</v>
      </c>
    </row>
    <row r="540" spans="2:17" ht="15.75">
      <c r="B540" t="s">
        <v>238</v>
      </c>
      <c r="C540" t="s">
        <v>15</v>
      </c>
      <c r="D540">
        <v>612</v>
      </c>
      <c r="E540">
        <v>0</v>
      </c>
      <c r="F540" t="b">
        <v>0</v>
      </c>
      <c r="G540" t="b">
        <v>1</v>
      </c>
      <c r="H540" t="b">
        <v>1</v>
      </c>
      <c r="I540" t="b">
        <v>1</v>
      </c>
      <c r="J540" t="b">
        <v>0</v>
      </c>
      <c r="K540" t="s">
        <v>239</v>
      </c>
      <c r="L540" t="str">
        <f t="shared" si="420"/>
        <v>DB12</v>
      </c>
      <c r="M540" t="str">
        <f t="shared" ref="M540" si="437">"M_"&amp;B538&amp;"_"</f>
        <v>M_G39_</v>
      </c>
      <c r="N540" t="s">
        <v>77</v>
      </c>
      <c r="O540" s="40">
        <f>IF(E540="","-",COUNTIF($O$10:O539,"&lt;&gt;-")+1-1)</f>
        <v>423</v>
      </c>
      <c r="P540" s="4" t="str">
        <f>IF(E540="","",$M540&amp;B540&amp;","&amp;$L540&amp;"."&amp;VLOOKUP(C540,LookupTable!$A$10:$G$24,2,0)&amp;IF(AND(C540="Bool",MOD(10*D540,10)=0),D540&amp;".0",D540)&amp;IF(C540="String",".256","")&amp;","&amp;VLOOKUP(C540,LookupTable!$A$10:$G$24,3,0)&amp;",1,R/W,100,,,,,,,,,,,")</f>
        <v>M_G39_Time_CUROA,DB12.DBD612,Float,1,R/W,100,,,,,,,,,,,</v>
      </c>
      <c r="Q540" s="13" t="str">
        <f t="shared" si="374"/>
        <v>tagIDs[423] = "Channel1.Device1.M_G39_Time_CUROA";</v>
      </c>
    </row>
    <row r="541" spans="2:17" ht="15.75">
      <c r="B541" t="s">
        <v>240</v>
      </c>
      <c r="C541" t="s">
        <v>15</v>
      </c>
      <c r="D541">
        <v>616</v>
      </c>
      <c r="E541">
        <v>0</v>
      </c>
      <c r="F541" t="b">
        <v>0</v>
      </c>
      <c r="G541" t="b">
        <v>1</v>
      </c>
      <c r="H541" t="b">
        <v>1</v>
      </c>
      <c r="I541" t="b">
        <v>1</v>
      </c>
      <c r="J541" t="b">
        <v>0</v>
      </c>
      <c r="K541" t="s">
        <v>241</v>
      </c>
      <c r="L541" t="str">
        <f t="shared" si="420"/>
        <v>DB12</v>
      </c>
      <c r="M541" t="str">
        <f t="shared" ref="M541" si="438">"M_"&amp;B538&amp;"_"</f>
        <v>M_G39_</v>
      </c>
      <c r="N541" t="s">
        <v>77</v>
      </c>
      <c r="O541" s="40">
        <f>IF(E541="","-",COUNTIF($O$10:O540,"&lt;&gt;-")+1-1)</f>
        <v>424</v>
      </c>
      <c r="P541" s="4" t="str">
        <f>IF(E541="","",$M541&amp;B541&amp;","&amp;$L541&amp;"."&amp;VLOOKUP(C541,LookupTable!$A$10:$G$24,2,0)&amp;IF(AND(C541="Bool",MOD(10*D541,10)=0),D541&amp;".0",D541)&amp;IF(C541="String",".256","")&amp;","&amp;VLOOKUP(C541,LookupTable!$A$10:$G$24,3,0)&amp;",1,R/W,100,,,,,,,,,,,")</f>
        <v>M_G39_Time_Belt,DB12.DBD616,Float,1,R/W,100,,,,,,,,,,,</v>
      </c>
      <c r="Q541" s="13" t="str">
        <f t="shared" si="374"/>
        <v>tagIDs[424] = "Channel1.Device1.M_G39_Time_Belt";</v>
      </c>
    </row>
    <row r="542" spans="2:17" ht="15.75">
      <c r="B542" t="s">
        <v>242</v>
      </c>
      <c r="C542" t="s">
        <v>15</v>
      </c>
      <c r="D542">
        <v>620</v>
      </c>
      <c r="E542">
        <v>0</v>
      </c>
      <c r="F542" t="b">
        <v>0</v>
      </c>
      <c r="G542" t="b">
        <v>1</v>
      </c>
      <c r="H542" t="b">
        <v>1</v>
      </c>
      <c r="I542" t="b">
        <v>1</v>
      </c>
      <c r="J542" t="b">
        <v>0</v>
      </c>
      <c r="K542" t="s">
        <v>243</v>
      </c>
      <c r="L542" t="str">
        <f t="shared" si="420"/>
        <v>DB12</v>
      </c>
      <c r="M542" t="str">
        <f t="shared" ref="M542" si="439">"M_"&amp;B538&amp;"_"</f>
        <v>M_G39_</v>
      </c>
      <c r="N542" t="s">
        <v>77</v>
      </c>
      <c r="O542" s="40">
        <f>IF(E542="","-",COUNTIF($O$10:O541,"&lt;&gt;-")+1-1)</f>
        <v>425</v>
      </c>
      <c r="P542" s="4" t="str">
        <f>IF(E542="","",$M542&amp;B542&amp;","&amp;$L542&amp;"."&amp;VLOOKUP(C542,LookupTable!$A$10:$G$24,2,0)&amp;IF(AND(C542="Bool",MOD(10*D542,10)=0),D542&amp;".0",D542)&amp;IF(C542="String",".256","")&amp;","&amp;VLOOKUP(C542,LookupTable!$A$10:$G$24,3,0)&amp;",1,R/W,100,,,,,,,,,,,")</f>
        <v>M_G39_TIme_Motor,DB12.DBD620,Float,1,R/W,100,,,,,,,,,,,</v>
      </c>
      <c r="Q542" s="13" t="str">
        <f t="shared" ref="Q542:Q605" si="440">IF(E542="","//"&amp;B542,"tagIDs["&amp;O542&amp;"] = "&amp;$Q$3&amp;$N542&amp;$M542&amp;B542&amp;$Q$3&amp;";")</f>
        <v>tagIDs[425] = "Channel1.Device1.M_G39_TIme_Motor";</v>
      </c>
    </row>
    <row r="543" spans="2:17" ht="15.75">
      <c r="B543" t="s">
        <v>137</v>
      </c>
      <c r="C543" t="s">
        <v>235</v>
      </c>
      <c r="D543">
        <v>624</v>
      </c>
      <c r="F543" t="b">
        <v>0</v>
      </c>
      <c r="G543" t="b">
        <v>1</v>
      </c>
      <c r="H543" t="b">
        <v>1</v>
      </c>
      <c r="I543" t="b">
        <v>1</v>
      </c>
      <c r="J543" t="b">
        <v>1</v>
      </c>
      <c r="L543" t="str">
        <f t="shared" si="420"/>
        <v>DB12</v>
      </c>
      <c r="M543" t="str">
        <f t="shared" ref="M543:M574" si="441">"M_"&amp;B543&amp;"_"</f>
        <v>M_G40_</v>
      </c>
      <c r="N543" t="s">
        <v>77</v>
      </c>
      <c r="O543" s="40" t="str">
        <f>IF(E543="","-",COUNTIF($O$10:O542,"&lt;&gt;-")+1-1)</f>
        <v>-</v>
      </c>
      <c r="P543" s="4" t="str">
        <f>IF(E543="","",$M543&amp;B543&amp;","&amp;$L543&amp;"."&amp;VLOOKUP(C543,LookupTable!$A$10:$G$24,2,0)&amp;IF(AND(C543="Bool",MOD(10*D543,10)=0),D543&amp;".0",D543)&amp;IF(C543="String",".256","")&amp;","&amp;VLOOKUP(C543,LookupTable!$A$10:$G$24,3,0)&amp;",1,R/W,100,,,,,,,,,,,")</f>
        <v/>
      </c>
      <c r="Q543" s="13" t="str">
        <f t="shared" si="440"/>
        <v>//G40</v>
      </c>
    </row>
    <row r="544" spans="2:17" ht="15.75">
      <c r="B544" t="s">
        <v>236</v>
      </c>
      <c r="C544" t="s">
        <v>15</v>
      </c>
      <c r="D544">
        <v>624</v>
      </c>
      <c r="E544">
        <v>0</v>
      </c>
      <c r="F544" t="b">
        <v>0</v>
      </c>
      <c r="G544" t="b">
        <v>1</v>
      </c>
      <c r="H544" t="b">
        <v>1</v>
      </c>
      <c r="I544" t="b">
        <v>1</v>
      </c>
      <c r="J544" t="b">
        <v>0</v>
      </c>
      <c r="K544" t="s">
        <v>237</v>
      </c>
      <c r="L544" t="str">
        <f t="shared" si="420"/>
        <v>DB12</v>
      </c>
      <c r="M544" t="str">
        <f t="shared" ref="M544:M575" si="442">"M_"&amp;B543&amp;"_"</f>
        <v>M_G40_</v>
      </c>
      <c r="N544" t="s">
        <v>77</v>
      </c>
      <c r="O544" s="40">
        <f>IF(E544="","-",COUNTIF($O$10:O543,"&lt;&gt;-")+1-1)</f>
        <v>426</v>
      </c>
      <c r="P544" s="4" t="str">
        <f>IF(E544="","",$M544&amp;B544&amp;","&amp;$L544&amp;"."&amp;VLOOKUP(C544,LookupTable!$A$10:$G$24,2,0)&amp;IF(AND(C544="Bool",MOD(10*D544,10)=0),D544&amp;".0",D544)&amp;IF(C544="String",".256","")&amp;","&amp;VLOOKUP(C544,LookupTable!$A$10:$G$24,3,0)&amp;",1,R/W,100,,,,,,,,,,,")</f>
        <v>M_G40_Time_BD,DB12.DBD624,Float,1,R/W,100,,,,,,,,,,,</v>
      </c>
      <c r="Q544" s="13" t="str">
        <f t="shared" si="440"/>
        <v>tagIDs[426] = "Channel1.Device1.M_G40_Time_BD";</v>
      </c>
    </row>
    <row r="545" spans="2:17" ht="15.75">
      <c r="B545" t="s">
        <v>238</v>
      </c>
      <c r="C545" t="s">
        <v>15</v>
      </c>
      <c r="D545">
        <v>628</v>
      </c>
      <c r="E545">
        <v>0</v>
      </c>
      <c r="F545" t="b">
        <v>0</v>
      </c>
      <c r="G545" t="b">
        <v>1</v>
      </c>
      <c r="H545" t="b">
        <v>1</v>
      </c>
      <c r="I545" t="b">
        <v>1</v>
      </c>
      <c r="J545" t="b">
        <v>0</v>
      </c>
      <c r="K545" t="s">
        <v>239</v>
      </c>
      <c r="L545" t="str">
        <f t="shared" si="420"/>
        <v>DB12</v>
      </c>
      <c r="M545" t="str">
        <f t="shared" ref="M545" si="443">"M_"&amp;B543&amp;"_"</f>
        <v>M_G40_</v>
      </c>
      <c r="N545" t="s">
        <v>77</v>
      </c>
      <c r="O545" s="40">
        <f>IF(E545="","-",COUNTIF($O$10:O544,"&lt;&gt;-")+1-1)</f>
        <v>427</v>
      </c>
      <c r="P545" s="4" t="str">
        <f>IF(E545="","",$M545&amp;B545&amp;","&amp;$L545&amp;"."&amp;VLOOKUP(C545,LookupTable!$A$10:$G$24,2,0)&amp;IF(AND(C545="Bool",MOD(10*D545,10)=0),D545&amp;".0",D545)&amp;IF(C545="String",".256","")&amp;","&amp;VLOOKUP(C545,LookupTable!$A$10:$G$24,3,0)&amp;",1,R/W,100,,,,,,,,,,,")</f>
        <v>M_G40_Time_CUROA,DB12.DBD628,Float,1,R/W,100,,,,,,,,,,,</v>
      </c>
      <c r="Q545" s="13" t="str">
        <f t="shared" si="440"/>
        <v>tagIDs[427] = "Channel1.Device1.M_G40_Time_CUROA";</v>
      </c>
    </row>
    <row r="546" spans="2:17" ht="15.75">
      <c r="B546" t="s">
        <v>240</v>
      </c>
      <c r="C546" t="s">
        <v>15</v>
      </c>
      <c r="D546">
        <v>632</v>
      </c>
      <c r="E546">
        <v>0</v>
      </c>
      <c r="F546" t="b">
        <v>0</v>
      </c>
      <c r="G546" t="b">
        <v>1</v>
      </c>
      <c r="H546" t="b">
        <v>1</v>
      </c>
      <c r="I546" t="b">
        <v>1</v>
      </c>
      <c r="J546" t="b">
        <v>0</v>
      </c>
      <c r="K546" t="s">
        <v>241</v>
      </c>
      <c r="L546" t="str">
        <f t="shared" si="420"/>
        <v>DB12</v>
      </c>
      <c r="M546" t="str">
        <f t="shared" ref="M546" si="444">"M_"&amp;B543&amp;"_"</f>
        <v>M_G40_</v>
      </c>
      <c r="N546" t="s">
        <v>77</v>
      </c>
      <c r="O546" s="40">
        <f>IF(E546="","-",COUNTIF($O$10:O545,"&lt;&gt;-")+1-1)</f>
        <v>428</v>
      </c>
      <c r="P546" s="4" t="str">
        <f>IF(E546="","",$M546&amp;B546&amp;","&amp;$L546&amp;"."&amp;VLOOKUP(C546,LookupTable!$A$10:$G$24,2,0)&amp;IF(AND(C546="Bool",MOD(10*D546,10)=0),D546&amp;".0",D546)&amp;IF(C546="String",".256","")&amp;","&amp;VLOOKUP(C546,LookupTable!$A$10:$G$24,3,0)&amp;",1,R/W,100,,,,,,,,,,,")</f>
        <v>M_G40_Time_Belt,DB12.DBD632,Float,1,R/W,100,,,,,,,,,,,</v>
      </c>
      <c r="Q546" s="13" t="str">
        <f t="shared" si="440"/>
        <v>tagIDs[428] = "Channel1.Device1.M_G40_Time_Belt";</v>
      </c>
    </row>
    <row r="547" spans="2:17" ht="15.75">
      <c r="B547" t="s">
        <v>242</v>
      </c>
      <c r="C547" t="s">
        <v>15</v>
      </c>
      <c r="D547">
        <v>636</v>
      </c>
      <c r="E547">
        <v>0</v>
      </c>
      <c r="F547" t="b">
        <v>0</v>
      </c>
      <c r="G547" t="b">
        <v>1</v>
      </c>
      <c r="H547" t="b">
        <v>1</v>
      </c>
      <c r="I547" t="b">
        <v>1</v>
      </c>
      <c r="J547" t="b">
        <v>0</v>
      </c>
      <c r="K547" t="s">
        <v>243</v>
      </c>
      <c r="L547" t="str">
        <f t="shared" si="420"/>
        <v>DB12</v>
      </c>
      <c r="M547" t="str">
        <f t="shared" ref="M547" si="445">"M_"&amp;B543&amp;"_"</f>
        <v>M_G40_</v>
      </c>
      <c r="N547" t="s">
        <v>77</v>
      </c>
      <c r="O547" s="40">
        <f>IF(E547="","-",COUNTIF($O$10:O546,"&lt;&gt;-")+1-1)</f>
        <v>429</v>
      </c>
      <c r="P547" s="4" t="str">
        <f>IF(E547="","",$M547&amp;B547&amp;","&amp;$L547&amp;"."&amp;VLOOKUP(C547,LookupTable!$A$10:$G$24,2,0)&amp;IF(AND(C547="Bool",MOD(10*D547,10)=0),D547&amp;".0",D547)&amp;IF(C547="String",".256","")&amp;","&amp;VLOOKUP(C547,LookupTable!$A$10:$G$24,3,0)&amp;",1,R/W,100,,,,,,,,,,,")</f>
        <v>M_G40_TIme_Motor,DB12.DBD636,Float,1,R/W,100,,,,,,,,,,,</v>
      </c>
      <c r="Q547" s="13" t="str">
        <f t="shared" si="440"/>
        <v>tagIDs[429] = "Channel1.Device1.M_G40_TIme_Motor";</v>
      </c>
    </row>
    <row r="548" spans="2:17" ht="15.75">
      <c r="B548" t="s">
        <v>138</v>
      </c>
      <c r="C548" t="s">
        <v>235</v>
      </c>
      <c r="D548">
        <v>640</v>
      </c>
      <c r="F548" t="b">
        <v>0</v>
      </c>
      <c r="G548" t="b">
        <v>1</v>
      </c>
      <c r="H548" t="b">
        <v>1</v>
      </c>
      <c r="I548" t="b">
        <v>1</v>
      </c>
      <c r="J548" t="b">
        <v>1</v>
      </c>
      <c r="L548" t="str">
        <f t="shared" si="420"/>
        <v>DB12</v>
      </c>
      <c r="M548" t="str">
        <f t="shared" ref="M548:M579" si="446">"M_"&amp;B548&amp;"_"</f>
        <v>M_G41_</v>
      </c>
      <c r="N548" t="s">
        <v>77</v>
      </c>
      <c r="O548" s="40" t="str">
        <f>IF(E548="","-",COUNTIF($O$10:O547,"&lt;&gt;-")+1-1)</f>
        <v>-</v>
      </c>
      <c r="P548" s="4" t="str">
        <f>IF(E548="","",$M548&amp;B548&amp;","&amp;$L548&amp;"."&amp;VLOOKUP(C548,LookupTable!$A$10:$G$24,2,0)&amp;IF(AND(C548="Bool",MOD(10*D548,10)=0),D548&amp;".0",D548)&amp;IF(C548="String",".256","")&amp;","&amp;VLOOKUP(C548,LookupTable!$A$10:$G$24,3,0)&amp;",1,R/W,100,,,,,,,,,,,")</f>
        <v/>
      </c>
      <c r="Q548" s="13" t="str">
        <f t="shared" si="440"/>
        <v>//G41</v>
      </c>
    </row>
    <row r="549" spans="2:17" ht="15.75">
      <c r="B549" t="s">
        <v>236</v>
      </c>
      <c r="C549" t="s">
        <v>15</v>
      </c>
      <c r="D549">
        <v>640</v>
      </c>
      <c r="E549">
        <v>0</v>
      </c>
      <c r="F549" t="b">
        <v>0</v>
      </c>
      <c r="G549" t="b">
        <v>1</v>
      </c>
      <c r="H549" t="b">
        <v>1</v>
      </c>
      <c r="I549" t="b">
        <v>1</v>
      </c>
      <c r="J549" t="b">
        <v>0</v>
      </c>
      <c r="K549" t="s">
        <v>237</v>
      </c>
      <c r="L549" t="str">
        <f t="shared" si="420"/>
        <v>DB12</v>
      </c>
      <c r="M549" t="str">
        <f t="shared" ref="M549:M580" si="447">"M_"&amp;B548&amp;"_"</f>
        <v>M_G41_</v>
      </c>
      <c r="N549" t="s">
        <v>77</v>
      </c>
      <c r="O549" s="40">
        <f>IF(E549="","-",COUNTIF($O$10:O548,"&lt;&gt;-")+1-1)</f>
        <v>430</v>
      </c>
      <c r="P549" s="4" t="str">
        <f>IF(E549="","",$M549&amp;B549&amp;","&amp;$L549&amp;"."&amp;VLOOKUP(C549,LookupTable!$A$10:$G$24,2,0)&amp;IF(AND(C549="Bool",MOD(10*D549,10)=0),D549&amp;".0",D549)&amp;IF(C549="String",".256","")&amp;","&amp;VLOOKUP(C549,LookupTable!$A$10:$G$24,3,0)&amp;",1,R/W,100,,,,,,,,,,,")</f>
        <v>M_G41_Time_BD,DB12.DBD640,Float,1,R/W,100,,,,,,,,,,,</v>
      </c>
      <c r="Q549" s="13" t="str">
        <f t="shared" si="440"/>
        <v>tagIDs[430] = "Channel1.Device1.M_G41_Time_BD";</v>
      </c>
    </row>
    <row r="550" spans="2:17" ht="15.75">
      <c r="B550" t="s">
        <v>238</v>
      </c>
      <c r="C550" t="s">
        <v>15</v>
      </c>
      <c r="D550">
        <v>644</v>
      </c>
      <c r="E550">
        <v>0</v>
      </c>
      <c r="F550" t="b">
        <v>0</v>
      </c>
      <c r="G550" t="b">
        <v>1</v>
      </c>
      <c r="H550" t="b">
        <v>1</v>
      </c>
      <c r="I550" t="b">
        <v>1</v>
      </c>
      <c r="J550" t="b">
        <v>0</v>
      </c>
      <c r="K550" t="s">
        <v>239</v>
      </c>
      <c r="L550" t="str">
        <f t="shared" si="420"/>
        <v>DB12</v>
      </c>
      <c r="M550" t="str">
        <f t="shared" ref="M550" si="448">"M_"&amp;B548&amp;"_"</f>
        <v>M_G41_</v>
      </c>
      <c r="N550" t="s">
        <v>77</v>
      </c>
      <c r="O550" s="40">
        <f>IF(E550="","-",COUNTIF($O$10:O549,"&lt;&gt;-")+1-1)</f>
        <v>431</v>
      </c>
      <c r="P550" s="4" t="str">
        <f>IF(E550="","",$M550&amp;B550&amp;","&amp;$L550&amp;"."&amp;VLOOKUP(C550,LookupTable!$A$10:$G$24,2,0)&amp;IF(AND(C550="Bool",MOD(10*D550,10)=0),D550&amp;".0",D550)&amp;IF(C550="String",".256","")&amp;","&amp;VLOOKUP(C550,LookupTable!$A$10:$G$24,3,0)&amp;",1,R/W,100,,,,,,,,,,,")</f>
        <v>M_G41_Time_CUROA,DB12.DBD644,Float,1,R/W,100,,,,,,,,,,,</v>
      </c>
      <c r="Q550" s="13" t="str">
        <f t="shared" si="440"/>
        <v>tagIDs[431] = "Channel1.Device1.M_G41_Time_CUROA";</v>
      </c>
    </row>
    <row r="551" spans="2:17" ht="15.75">
      <c r="B551" t="s">
        <v>240</v>
      </c>
      <c r="C551" t="s">
        <v>15</v>
      </c>
      <c r="D551">
        <v>648</v>
      </c>
      <c r="E551">
        <v>0</v>
      </c>
      <c r="F551" t="b">
        <v>0</v>
      </c>
      <c r="G551" t="b">
        <v>1</v>
      </c>
      <c r="H551" t="b">
        <v>1</v>
      </c>
      <c r="I551" t="b">
        <v>1</v>
      </c>
      <c r="J551" t="b">
        <v>0</v>
      </c>
      <c r="K551" t="s">
        <v>241</v>
      </c>
      <c r="L551" t="str">
        <f t="shared" si="420"/>
        <v>DB12</v>
      </c>
      <c r="M551" t="str">
        <f t="shared" ref="M551" si="449">"M_"&amp;B548&amp;"_"</f>
        <v>M_G41_</v>
      </c>
      <c r="N551" t="s">
        <v>77</v>
      </c>
      <c r="O551" s="40">
        <f>IF(E551="","-",COUNTIF($O$10:O550,"&lt;&gt;-")+1-1)</f>
        <v>432</v>
      </c>
      <c r="P551" s="4" t="str">
        <f>IF(E551="","",$M551&amp;B551&amp;","&amp;$L551&amp;"."&amp;VLOOKUP(C551,LookupTable!$A$10:$G$24,2,0)&amp;IF(AND(C551="Bool",MOD(10*D551,10)=0),D551&amp;".0",D551)&amp;IF(C551="String",".256","")&amp;","&amp;VLOOKUP(C551,LookupTable!$A$10:$G$24,3,0)&amp;",1,R/W,100,,,,,,,,,,,")</f>
        <v>M_G41_Time_Belt,DB12.DBD648,Float,1,R/W,100,,,,,,,,,,,</v>
      </c>
      <c r="Q551" s="13" t="str">
        <f t="shared" si="440"/>
        <v>tagIDs[432] = "Channel1.Device1.M_G41_Time_Belt";</v>
      </c>
    </row>
    <row r="552" spans="2:17" ht="15.75">
      <c r="B552" t="s">
        <v>242</v>
      </c>
      <c r="C552" t="s">
        <v>15</v>
      </c>
      <c r="D552">
        <v>652</v>
      </c>
      <c r="E552">
        <v>0</v>
      </c>
      <c r="F552" t="b">
        <v>0</v>
      </c>
      <c r="G552" t="b">
        <v>1</v>
      </c>
      <c r="H552" t="b">
        <v>1</v>
      </c>
      <c r="I552" t="b">
        <v>1</v>
      </c>
      <c r="J552" t="b">
        <v>0</v>
      </c>
      <c r="K552" t="s">
        <v>243</v>
      </c>
      <c r="L552" t="str">
        <f t="shared" si="420"/>
        <v>DB12</v>
      </c>
      <c r="M552" t="str">
        <f t="shared" ref="M552" si="450">"M_"&amp;B548&amp;"_"</f>
        <v>M_G41_</v>
      </c>
      <c r="N552" t="s">
        <v>77</v>
      </c>
      <c r="O552" s="40">
        <f>IF(E552="","-",COUNTIF($O$10:O551,"&lt;&gt;-")+1-1)</f>
        <v>433</v>
      </c>
      <c r="P552" s="4" t="str">
        <f>IF(E552="","",$M552&amp;B552&amp;","&amp;$L552&amp;"."&amp;VLOOKUP(C552,LookupTable!$A$10:$G$24,2,0)&amp;IF(AND(C552="Bool",MOD(10*D552,10)=0),D552&amp;".0",D552)&amp;IF(C552="String",".256","")&amp;","&amp;VLOOKUP(C552,LookupTable!$A$10:$G$24,3,0)&amp;",1,R/W,100,,,,,,,,,,,")</f>
        <v>M_G41_TIme_Motor,DB12.DBD652,Float,1,R/W,100,,,,,,,,,,,</v>
      </c>
      <c r="Q552" s="13" t="str">
        <f t="shared" si="440"/>
        <v>tagIDs[433] = "Channel1.Device1.M_G41_TIme_Motor";</v>
      </c>
    </row>
    <row r="553" spans="2:17" ht="15.75">
      <c r="B553" t="s">
        <v>139</v>
      </c>
      <c r="C553" t="s">
        <v>235</v>
      </c>
      <c r="D553">
        <v>656</v>
      </c>
      <c r="F553" t="b">
        <v>0</v>
      </c>
      <c r="G553" t="b">
        <v>1</v>
      </c>
      <c r="H553" t="b">
        <v>1</v>
      </c>
      <c r="I553" t="b">
        <v>1</v>
      </c>
      <c r="J553" t="b">
        <v>1</v>
      </c>
      <c r="L553" t="str">
        <f t="shared" si="420"/>
        <v>DB12</v>
      </c>
      <c r="M553" t="str">
        <f t="shared" ref="M553:M584" si="451">"M_"&amp;B553&amp;"_"</f>
        <v>M_G42_</v>
      </c>
      <c r="N553" t="s">
        <v>77</v>
      </c>
      <c r="O553" s="40" t="str">
        <f>IF(E553="","-",COUNTIF($O$10:O552,"&lt;&gt;-")+1-1)</f>
        <v>-</v>
      </c>
      <c r="P553" s="4" t="str">
        <f>IF(E553="","",$M553&amp;B553&amp;","&amp;$L553&amp;"."&amp;VLOOKUP(C553,LookupTable!$A$10:$G$24,2,0)&amp;IF(AND(C553="Bool",MOD(10*D553,10)=0),D553&amp;".0",D553)&amp;IF(C553="String",".256","")&amp;","&amp;VLOOKUP(C553,LookupTable!$A$10:$G$24,3,0)&amp;",1,R/W,100,,,,,,,,,,,")</f>
        <v/>
      </c>
      <c r="Q553" s="13" t="str">
        <f t="shared" si="440"/>
        <v>//G42</v>
      </c>
    </row>
    <row r="554" spans="2:17" ht="15.75">
      <c r="B554" t="s">
        <v>236</v>
      </c>
      <c r="C554" t="s">
        <v>15</v>
      </c>
      <c r="D554">
        <v>656</v>
      </c>
      <c r="E554">
        <v>0</v>
      </c>
      <c r="F554" t="b">
        <v>0</v>
      </c>
      <c r="G554" t="b">
        <v>1</v>
      </c>
      <c r="H554" t="b">
        <v>1</v>
      </c>
      <c r="I554" t="b">
        <v>1</v>
      </c>
      <c r="J554" t="b">
        <v>0</v>
      </c>
      <c r="K554" t="s">
        <v>237</v>
      </c>
      <c r="L554" t="str">
        <f t="shared" si="420"/>
        <v>DB12</v>
      </c>
      <c r="M554" t="str">
        <f t="shared" ref="M554:M585" si="452">"M_"&amp;B553&amp;"_"</f>
        <v>M_G42_</v>
      </c>
      <c r="N554" t="s">
        <v>77</v>
      </c>
      <c r="O554" s="40">
        <f>IF(E554="","-",COUNTIF($O$10:O553,"&lt;&gt;-")+1-1)</f>
        <v>434</v>
      </c>
      <c r="P554" s="4" t="str">
        <f>IF(E554="","",$M554&amp;B554&amp;","&amp;$L554&amp;"."&amp;VLOOKUP(C554,LookupTable!$A$10:$G$24,2,0)&amp;IF(AND(C554="Bool",MOD(10*D554,10)=0),D554&amp;".0",D554)&amp;IF(C554="String",".256","")&amp;","&amp;VLOOKUP(C554,LookupTable!$A$10:$G$24,3,0)&amp;",1,R/W,100,,,,,,,,,,,")</f>
        <v>M_G42_Time_BD,DB12.DBD656,Float,1,R/W,100,,,,,,,,,,,</v>
      </c>
      <c r="Q554" s="13" t="str">
        <f t="shared" si="440"/>
        <v>tagIDs[434] = "Channel1.Device1.M_G42_Time_BD";</v>
      </c>
    </row>
    <row r="555" spans="2:17" ht="15.75">
      <c r="B555" t="s">
        <v>238</v>
      </c>
      <c r="C555" t="s">
        <v>15</v>
      </c>
      <c r="D555">
        <v>660</v>
      </c>
      <c r="E555">
        <v>0</v>
      </c>
      <c r="F555" t="b">
        <v>0</v>
      </c>
      <c r="G555" t="b">
        <v>1</v>
      </c>
      <c r="H555" t="b">
        <v>1</v>
      </c>
      <c r="I555" t="b">
        <v>1</v>
      </c>
      <c r="J555" t="b">
        <v>0</v>
      </c>
      <c r="K555" t="s">
        <v>239</v>
      </c>
      <c r="L555" t="str">
        <f t="shared" si="420"/>
        <v>DB12</v>
      </c>
      <c r="M555" t="str">
        <f t="shared" ref="M555" si="453">"M_"&amp;B553&amp;"_"</f>
        <v>M_G42_</v>
      </c>
      <c r="N555" t="s">
        <v>77</v>
      </c>
      <c r="O555" s="40">
        <f>IF(E555="","-",COUNTIF($O$10:O554,"&lt;&gt;-")+1-1)</f>
        <v>435</v>
      </c>
      <c r="P555" s="4" t="str">
        <f>IF(E555="","",$M555&amp;B555&amp;","&amp;$L555&amp;"."&amp;VLOOKUP(C555,LookupTable!$A$10:$G$24,2,0)&amp;IF(AND(C555="Bool",MOD(10*D555,10)=0),D555&amp;".0",D555)&amp;IF(C555="String",".256","")&amp;","&amp;VLOOKUP(C555,LookupTable!$A$10:$G$24,3,0)&amp;",1,R/W,100,,,,,,,,,,,")</f>
        <v>M_G42_Time_CUROA,DB12.DBD660,Float,1,R/W,100,,,,,,,,,,,</v>
      </c>
      <c r="Q555" s="13" t="str">
        <f t="shared" si="440"/>
        <v>tagIDs[435] = "Channel1.Device1.M_G42_Time_CUROA";</v>
      </c>
    </row>
    <row r="556" spans="2:17" ht="15.75">
      <c r="B556" t="s">
        <v>240</v>
      </c>
      <c r="C556" t="s">
        <v>15</v>
      </c>
      <c r="D556">
        <v>664</v>
      </c>
      <c r="E556">
        <v>0</v>
      </c>
      <c r="F556" t="b">
        <v>0</v>
      </c>
      <c r="G556" t="b">
        <v>1</v>
      </c>
      <c r="H556" t="b">
        <v>1</v>
      </c>
      <c r="I556" t="b">
        <v>1</v>
      </c>
      <c r="J556" t="b">
        <v>0</v>
      </c>
      <c r="K556" t="s">
        <v>241</v>
      </c>
      <c r="L556" t="str">
        <f t="shared" si="420"/>
        <v>DB12</v>
      </c>
      <c r="M556" t="str">
        <f t="shared" ref="M556" si="454">"M_"&amp;B553&amp;"_"</f>
        <v>M_G42_</v>
      </c>
      <c r="N556" t="s">
        <v>77</v>
      </c>
      <c r="O556" s="40">
        <f>IF(E556="","-",COUNTIF($O$10:O555,"&lt;&gt;-")+1-1)</f>
        <v>436</v>
      </c>
      <c r="P556" s="4" t="str">
        <f>IF(E556="","",$M556&amp;B556&amp;","&amp;$L556&amp;"."&amp;VLOOKUP(C556,LookupTable!$A$10:$G$24,2,0)&amp;IF(AND(C556="Bool",MOD(10*D556,10)=0),D556&amp;".0",D556)&amp;IF(C556="String",".256","")&amp;","&amp;VLOOKUP(C556,LookupTable!$A$10:$G$24,3,0)&amp;",1,R/W,100,,,,,,,,,,,")</f>
        <v>M_G42_Time_Belt,DB12.DBD664,Float,1,R/W,100,,,,,,,,,,,</v>
      </c>
      <c r="Q556" s="13" t="str">
        <f t="shared" si="440"/>
        <v>tagIDs[436] = "Channel1.Device1.M_G42_Time_Belt";</v>
      </c>
    </row>
    <row r="557" spans="2:17" ht="15.75">
      <c r="B557" t="s">
        <v>242</v>
      </c>
      <c r="C557" t="s">
        <v>15</v>
      </c>
      <c r="D557">
        <v>668</v>
      </c>
      <c r="E557">
        <v>0</v>
      </c>
      <c r="F557" t="b">
        <v>0</v>
      </c>
      <c r="G557" t="b">
        <v>1</v>
      </c>
      <c r="H557" t="b">
        <v>1</v>
      </c>
      <c r="I557" t="b">
        <v>1</v>
      </c>
      <c r="J557" t="b">
        <v>0</v>
      </c>
      <c r="K557" t="s">
        <v>243</v>
      </c>
      <c r="L557" t="str">
        <f t="shared" si="420"/>
        <v>DB12</v>
      </c>
      <c r="M557" t="str">
        <f t="shared" ref="M557" si="455">"M_"&amp;B553&amp;"_"</f>
        <v>M_G42_</v>
      </c>
      <c r="N557" t="s">
        <v>77</v>
      </c>
      <c r="O557" s="40">
        <f>IF(E557="","-",COUNTIF($O$10:O556,"&lt;&gt;-")+1-1)</f>
        <v>437</v>
      </c>
      <c r="P557" s="4" t="str">
        <f>IF(E557="","",$M557&amp;B557&amp;","&amp;$L557&amp;"."&amp;VLOOKUP(C557,LookupTable!$A$10:$G$24,2,0)&amp;IF(AND(C557="Bool",MOD(10*D557,10)=0),D557&amp;".0",D557)&amp;IF(C557="String",".256","")&amp;","&amp;VLOOKUP(C557,LookupTable!$A$10:$G$24,3,0)&amp;",1,R/W,100,,,,,,,,,,,")</f>
        <v>M_G42_TIme_Motor,DB12.DBD668,Float,1,R/W,100,,,,,,,,,,,</v>
      </c>
      <c r="Q557" s="13" t="str">
        <f t="shared" si="440"/>
        <v>tagIDs[437] = "Channel1.Device1.M_G42_TIme_Motor";</v>
      </c>
    </row>
    <row r="558" spans="2:17" ht="15.75">
      <c r="B558" t="s">
        <v>140</v>
      </c>
      <c r="C558" t="s">
        <v>235</v>
      </c>
      <c r="D558">
        <v>672</v>
      </c>
      <c r="F558" t="b">
        <v>0</v>
      </c>
      <c r="G558" t="b">
        <v>1</v>
      </c>
      <c r="H558" t="b">
        <v>1</v>
      </c>
      <c r="I558" t="b">
        <v>1</v>
      </c>
      <c r="J558" t="b">
        <v>1</v>
      </c>
      <c r="L558" t="str">
        <f t="shared" si="420"/>
        <v>DB12</v>
      </c>
      <c r="M558" t="str">
        <f t="shared" ref="M558:M589" si="456">"M_"&amp;B558&amp;"_"</f>
        <v>M_G43_</v>
      </c>
      <c r="N558" t="s">
        <v>77</v>
      </c>
      <c r="O558" s="40" t="str">
        <f>IF(E558="","-",COUNTIF($O$10:O557,"&lt;&gt;-")+1-1)</f>
        <v>-</v>
      </c>
      <c r="P558" s="4" t="str">
        <f>IF(E558="","",$M558&amp;B558&amp;","&amp;$L558&amp;"."&amp;VLOOKUP(C558,LookupTable!$A$10:$G$24,2,0)&amp;IF(AND(C558="Bool",MOD(10*D558,10)=0),D558&amp;".0",D558)&amp;IF(C558="String",".256","")&amp;","&amp;VLOOKUP(C558,LookupTable!$A$10:$G$24,3,0)&amp;",1,R/W,100,,,,,,,,,,,")</f>
        <v/>
      </c>
      <c r="Q558" s="13" t="str">
        <f t="shared" si="440"/>
        <v>//G43</v>
      </c>
    </row>
    <row r="559" spans="2:17" ht="15.75">
      <c r="B559" t="s">
        <v>236</v>
      </c>
      <c r="C559" t="s">
        <v>15</v>
      </c>
      <c r="D559">
        <v>672</v>
      </c>
      <c r="E559">
        <v>0</v>
      </c>
      <c r="F559" t="b">
        <v>0</v>
      </c>
      <c r="G559" t="b">
        <v>1</v>
      </c>
      <c r="H559" t="b">
        <v>1</v>
      </c>
      <c r="I559" t="b">
        <v>1</v>
      </c>
      <c r="J559" t="b">
        <v>0</v>
      </c>
      <c r="K559" t="s">
        <v>237</v>
      </c>
      <c r="L559" t="str">
        <f t="shared" si="420"/>
        <v>DB12</v>
      </c>
      <c r="M559" t="str">
        <f t="shared" ref="M559:M590" si="457">"M_"&amp;B558&amp;"_"</f>
        <v>M_G43_</v>
      </c>
      <c r="N559" t="s">
        <v>77</v>
      </c>
      <c r="O559" s="40">
        <f>IF(E559="","-",COUNTIF($O$10:O558,"&lt;&gt;-")+1-1)</f>
        <v>438</v>
      </c>
      <c r="P559" s="4" t="str">
        <f>IF(E559="","",$M559&amp;B559&amp;","&amp;$L559&amp;"."&amp;VLOOKUP(C559,LookupTable!$A$10:$G$24,2,0)&amp;IF(AND(C559="Bool",MOD(10*D559,10)=0),D559&amp;".0",D559)&amp;IF(C559="String",".256","")&amp;","&amp;VLOOKUP(C559,LookupTable!$A$10:$G$24,3,0)&amp;",1,R/W,100,,,,,,,,,,,")</f>
        <v>M_G43_Time_BD,DB12.DBD672,Float,1,R/W,100,,,,,,,,,,,</v>
      </c>
      <c r="Q559" s="13" t="str">
        <f t="shared" si="440"/>
        <v>tagIDs[438] = "Channel1.Device1.M_G43_Time_BD";</v>
      </c>
    </row>
    <row r="560" spans="2:17" ht="15.75">
      <c r="B560" t="s">
        <v>238</v>
      </c>
      <c r="C560" t="s">
        <v>15</v>
      </c>
      <c r="D560">
        <v>676</v>
      </c>
      <c r="E560">
        <v>0</v>
      </c>
      <c r="F560" t="b">
        <v>0</v>
      </c>
      <c r="G560" t="b">
        <v>1</v>
      </c>
      <c r="H560" t="b">
        <v>1</v>
      </c>
      <c r="I560" t="b">
        <v>1</v>
      </c>
      <c r="J560" t="b">
        <v>0</v>
      </c>
      <c r="K560" t="s">
        <v>239</v>
      </c>
      <c r="L560" t="str">
        <f t="shared" si="420"/>
        <v>DB12</v>
      </c>
      <c r="M560" t="str">
        <f t="shared" ref="M560" si="458">"M_"&amp;B558&amp;"_"</f>
        <v>M_G43_</v>
      </c>
      <c r="N560" t="s">
        <v>77</v>
      </c>
      <c r="O560" s="40">
        <f>IF(E560="","-",COUNTIF($O$10:O559,"&lt;&gt;-")+1-1)</f>
        <v>439</v>
      </c>
      <c r="P560" s="4" t="str">
        <f>IF(E560="","",$M560&amp;B560&amp;","&amp;$L560&amp;"."&amp;VLOOKUP(C560,LookupTable!$A$10:$G$24,2,0)&amp;IF(AND(C560="Bool",MOD(10*D560,10)=0),D560&amp;".0",D560)&amp;IF(C560="String",".256","")&amp;","&amp;VLOOKUP(C560,LookupTable!$A$10:$G$24,3,0)&amp;",1,R/W,100,,,,,,,,,,,")</f>
        <v>M_G43_Time_CUROA,DB12.DBD676,Float,1,R/W,100,,,,,,,,,,,</v>
      </c>
      <c r="Q560" s="13" t="str">
        <f t="shared" si="440"/>
        <v>tagIDs[439] = "Channel1.Device1.M_G43_Time_CUROA";</v>
      </c>
    </row>
    <row r="561" spans="2:17" ht="15.75">
      <c r="B561" t="s">
        <v>240</v>
      </c>
      <c r="C561" t="s">
        <v>15</v>
      </c>
      <c r="D561">
        <v>680</v>
      </c>
      <c r="E561">
        <v>0</v>
      </c>
      <c r="F561" t="b">
        <v>0</v>
      </c>
      <c r="G561" t="b">
        <v>1</v>
      </c>
      <c r="H561" t="b">
        <v>1</v>
      </c>
      <c r="I561" t="b">
        <v>1</v>
      </c>
      <c r="J561" t="b">
        <v>0</v>
      </c>
      <c r="K561" t="s">
        <v>241</v>
      </c>
      <c r="L561" t="str">
        <f t="shared" si="420"/>
        <v>DB12</v>
      </c>
      <c r="M561" t="str">
        <f t="shared" ref="M561" si="459">"M_"&amp;B558&amp;"_"</f>
        <v>M_G43_</v>
      </c>
      <c r="N561" t="s">
        <v>77</v>
      </c>
      <c r="O561" s="40">
        <f>IF(E561="","-",COUNTIF($O$10:O560,"&lt;&gt;-")+1-1)</f>
        <v>440</v>
      </c>
      <c r="P561" s="4" t="str">
        <f>IF(E561="","",$M561&amp;B561&amp;","&amp;$L561&amp;"."&amp;VLOOKUP(C561,LookupTable!$A$10:$G$24,2,0)&amp;IF(AND(C561="Bool",MOD(10*D561,10)=0),D561&amp;".0",D561)&amp;IF(C561="String",".256","")&amp;","&amp;VLOOKUP(C561,LookupTable!$A$10:$G$24,3,0)&amp;",1,R/W,100,,,,,,,,,,,")</f>
        <v>M_G43_Time_Belt,DB12.DBD680,Float,1,R/W,100,,,,,,,,,,,</v>
      </c>
      <c r="Q561" s="13" t="str">
        <f t="shared" si="440"/>
        <v>tagIDs[440] = "Channel1.Device1.M_G43_Time_Belt";</v>
      </c>
    </row>
    <row r="562" spans="2:17" ht="15.75">
      <c r="B562" t="s">
        <v>242</v>
      </c>
      <c r="C562" t="s">
        <v>15</v>
      </c>
      <c r="D562">
        <v>684</v>
      </c>
      <c r="E562">
        <v>0</v>
      </c>
      <c r="F562" t="b">
        <v>0</v>
      </c>
      <c r="G562" t="b">
        <v>1</v>
      </c>
      <c r="H562" t="b">
        <v>1</v>
      </c>
      <c r="I562" t="b">
        <v>1</v>
      </c>
      <c r="J562" t="b">
        <v>0</v>
      </c>
      <c r="K562" t="s">
        <v>243</v>
      </c>
      <c r="L562" t="str">
        <f t="shared" si="420"/>
        <v>DB12</v>
      </c>
      <c r="M562" t="str">
        <f t="shared" ref="M562" si="460">"M_"&amp;B558&amp;"_"</f>
        <v>M_G43_</v>
      </c>
      <c r="N562" t="s">
        <v>77</v>
      </c>
      <c r="O562" s="40">
        <f>IF(E562="","-",COUNTIF($O$10:O561,"&lt;&gt;-")+1-1)</f>
        <v>441</v>
      </c>
      <c r="P562" s="4" t="str">
        <f>IF(E562="","",$M562&amp;B562&amp;","&amp;$L562&amp;"."&amp;VLOOKUP(C562,LookupTable!$A$10:$G$24,2,0)&amp;IF(AND(C562="Bool",MOD(10*D562,10)=0),D562&amp;".0",D562)&amp;IF(C562="String",".256","")&amp;","&amp;VLOOKUP(C562,LookupTable!$A$10:$G$24,3,0)&amp;",1,R/W,100,,,,,,,,,,,")</f>
        <v>M_G43_TIme_Motor,DB12.DBD684,Float,1,R/W,100,,,,,,,,,,,</v>
      </c>
      <c r="Q562" s="13" t="str">
        <f t="shared" si="440"/>
        <v>tagIDs[441] = "Channel1.Device1.M_G43_TIme_Motor";</v>
      </c>
    </row>
    <row r="563" spans="2:17" ht="15.75">
      <c r="B563" t="s">
        <v>141</v>
      </c>
      <c r="C563" t="s">
        <v>235</v>
      </c>
      <c r="D563">
        <v>688</v>
      </c>
      <c r="F563" t="b">
        <v>0</v>
      </c>
      <c r="G563" t="b">
        <v>1</v>
      </c>
      <c r="H563" t="b">
        <v>1</v>
      </c>
      <c r="I563" t="b">
        <v>1</v>
      </c>
      <c r="J563" t="b">
        <v>1</v>
      </c>
      <c r="L563" t="str">
        <f t="shared" si="420"/>
        <v>DB12</v>
      </c>
      <c r="M563" t="str">
        <f t="shared" ref="M563:M594" si="461">"M_"&amp;B563&amp;"_"</f>
        <v>M_G44_</v>
      </c>
      <c r="N563" t="s">
        <v>77</v>
      </c>
      <c r="O563" s="40" t="str">
        <f>IF(E563="","-",COUNTIF($O$10:O562,"&lt;&gt;-")+1-1)</f>
        <v>-</v>
      </c>
      <c r="P563" s="4" t="str">
        <f>IF(E563="","",$M563&amp;B563&amp;","&amp;$L563&amp;"."&amp;VLOOKUP(C563,LookupTable!$A$10:$G$24,2,0)&amp;IF(AND(C563="Bool",MOD(10*D563,10)=0),D563&amp;".0",D563)&amp;IF(C563="String",".256","")&amp;","&amp;VLOOKUP(C563,LookupTable!$A$10:$G$24,3,0)&amp;",1,R/W,100,,,,,,,,,,,")</f>
        <v/>
      </c>
      <c r="Q563" s="13" t="str">
        <f t="shared" si="440"/>
        <v>//G44</v>
      </c>
    </row>
    <row r="564" spans="2:17" ht="15.75">
      <c r="B564" t="s">
        <v>236</v>
      </c>
      <c r="C564" t="s">
        <v>15</v>
      </c>
      <c r="D564">
        <v>688</v>
      </c>
      <c r="E564">
        <v>0</v>
      </c>
      <c r="F564" t="b">
        <v>0</v>
      </c>
      <c r="G564" t="b">
        <v>1</v>
      </c>
      <c r="H564" t="b">
        <v>1</v>
      </c>
      <c r="I564" t="b">
        <v>1</v>
      </c>
      <c r="J564" t="b">
        <v>0</v>
      </c>
      <c r="K564" t="s">
        <v>237</v>
      </c>
      <c r="L564" t="str">
        <f t="shared" si="420"/>
        <v>DB12</v>
      </c>
      <c r="M564" t="str">
        <f t="shared" ref="M564:M595" si="462">"M_"&amp;B563&amp;"_"</f>
        <v>M_G44_</v>
      </c>
      <c r="N564" t="s">
        <v>77</v>
      </c>
      <c r="O564" s="40">
        <f>IF(E564="","-",COUNTIF($O$10:O563,"&lt;&gt;-")+1-1)</f>
        <v>442</v>
      </c>
      <c r="P564" s="4" t="str">
        <f>IF(E564="","",$M564&amp;B564&amp;","&amp;$L564&amp;"."&amp;VLOOKUP(C564,LookupTable!$A$10:$G$24,2,0)&amp;IF(AND(C564="Bool",MOD(10*D564,10)=0),D564&amp;".0",D564)&amp;IF(C564="String",".256","")&amp;","&amp;VLOOKUP(C564,LookupTable!$A$10:$G$24,3,0)&amp;",1,R/W,100,,,,,,,,,,,")</f>
        <v>M_G44_Time_BD,DB12.DBD688,Float,1,R/W,100,,,,,,,,,,,</v>
      </c>
      <c r="Q564" s="13" t="str">
        <f t="shared" si="440"/>
        <v>tagIDs[442] = "Channel1.Device1.M_G44_Time_BD";</v>
      </c>
    </row>
    <row r="565" spans="2:17" ht="15.75">
      <c r="B565" t="s">
        <v>238</v>
      </c>
      <c r="C565" t="s">
        <v>15</v>
      </c>
      <c r="D565">
        <v>692</v>
      </c>
      <c r="E565">
        <v>0</v>
      </c>
      <c r="F565" t="b">
        <v>0</v>
      </c>
      <c r="G565" t="b">
        <v>1</v>
      </c>
      <c r="H565" t="b">
        <v>1</v>
      </c>
      <c r="I565" t="b">
        <v>1</v>
      </c>
      <c r="J565" t="b">
        <v>0</v>
      </c>
      <c r="K565" t="s">
        <v>239</v>
      </c>
      <c r="L565" t="str">
        <f t="shared" si="420"/>
        <v>DB12</v>
      </c>
      <c r="M565" t="str">
        <f t="shared" ref="M565" si="463">"M_"&amp;B563&amp;"_"</f>
        <v>M_G44_</v>
      </c>
      <c r="N565" t="s">
        <v>77</v>
      </c>
      <c r="O565" s="40">
        <f>IF(E565="","-",COUNTIF($O$10:O564,"&lt;&gt;-")+1-1)</f>
        <v>443</v>
      </c>
      <c r="P565" s="4" t="str">
        <f>IF(E565="","",$M565&amp;B565&amp;","&amp;$L565&amp;"."&amp;VLOOKUP(C565,LookupTable!$A$10:$G$24,2,0)&amp;IF(AND(C565="Bool",MOD(10*D565,10)=0),D565&amp;".0",D565)&amp;IF(C565="String",".256","")&amp;","&amp;VLOOKUP(C565,LookupTable!$A$10:$G$24,3,0)&amp;",1,R/W,100,,,,,,,,,,,")</f>
        <v>M_G44_Time_CUROA,DB12.DBD692,Float,1,R/W,100,,,,,,,,,,,</v>
      </c>
      <c r="Q565" s="13" t="str">
        <f t="shared" si="440"/>
        <v>tagIDs[443] = "Channel1.Device1.M_G44_Time_CUROA";</v>
      </c>
    </row>
    <row r="566" spans="2:17" ht="15.75">
      <c r="B566" t="s">
        <v>240</v>
      </c>
      <c r="C566" t="s">
        <v>15</v>
      </c>
      <c r="D566">
        <v>696</v>
      </c>
      <c r="E566">
        <v>0</v>
      </c>
      <c r="F566" t="b">
        <v>0</v>
      </c>
      <c r="G566" t="b">
        <v>1</v>
      </c>
      <c r="H566" t="b">
        <v>1</v>
      </c>
      <c r="I566" t="b">
        <v>1</v>
      </c>
      <c r="J566" t="b">
        <v>0</v>
      </c>
      <c r="K566" t="s">
        <v>241</v>
      </c>
      <c r="L566" t="str">
        <f t="shared" si="420"/>
        <v>DB12</v>
      </c>
      <c r="M566" t="str">
        <f t="shared" ref="M566" si="464">"M_"&amp;B563&amp;"_"</f>
        <v>M_G44_</v>
      </c>
      <c r="N566" t="s">
        <v>77</v>
      </c>
      <c r="O566" s="40">
        <f>IF(E566="","-",COUNTIF($O$10:O565,"&lt;&gt;-")+1-1)</f>
        <v>444</v>
      </c>
      <c r="P566" s="4" t="str">
        <f>IF(E566="","",$M566&amp;B566&amp;","&amp;$L566&amp;"."&amp;VLOOKUP(C566,LookupTable!$A$10:$G$24,2,0)&amp;IF(AND(C566="Bool",MOD(10*D566,10)=0),D566&amp;".0",D566)&amp;IF(C566="String",".256","")&amp;","&amp;VLOOKUP(C566,LookupTable!$A$10:$G$24,3,0)&amp;",1,R/W,100,,,,,,,,,,,")</f>
        <v>M_G44_Time_Belt,DB12.DBD696,Float,1,R/W,100,,,,,,,,,,,</v>
      </c>
      <c r="Q566" s="13" t="str">
        <f t="shared" si="440"/>
        <v>tagIDs[444] = "Channel1.Device1.M_G44_Time_Belt";</v>
      </c>
    </row>
    <row r="567" spans="2:17" ht="15.75">
      <c r="B567" t="s">
        <v>242</v>
      </c>
      <c r="C567" t="s">
        <v>15</v>
      </c>
      <c r="D567">
        <v>700</v>
      </c>
      <c r="E567">
        <v>0</v>
      </c>
      <c r="F567" t="b">
        <v>0</v>
      </c>
      <c r="G567" t="b">
        <v>1</v>
      </c>
      <c r="H567" t="b">
        <v>1</v>
      </c>
      <c r="I567" t="b">
        <v>1</v>
      </c>
      <c r="J567" t="b">
        <v>0</v>
      </c>
      <c r="K567" t="s">
        <v>243</v>
      </c>
      <c r="L567" t="str">
        <f t="shared" si="420"/>
        <v>DB12</v>
      </c>
      <c r="M567" t="str">
        <f t="shared" ref="M567" si="465">"M_"&amp;B563&amp;"_"</f>
        <v>M_G44_</v>
      </c>
      <c r="N567" t="s">
        <v>77</v>
      </c>
      <c r="O567" s="40">
        <f>IF(E567="","-",COUNTIF($O$10:O566,"&lt;&gt;-")+1-1)</f>
        <v>445</v>
      </c>
      <c r="P567" s="4" t="str">
        <f>IF(E567="","",$M567&amp;B567&amp;","&amp;$L567&amp;"."&amp;VLOOKUP(C567,LookupTable!$A$10:$G$24,2,0)&amp;IF(AND(C567="Bool",MOD(10*D567,10)=0),D567&amp;".0",D567)&amp;IF(C567="String",".256","")&amp;","&amp;VLOOKUP(C567,LookupTable!$A$10:$G$24,3,0)&amp;",1,R/W,100,,,,,,,,,,,")</f>
        <v>M_G44_TIme_Motor,DB12.DBD700,Float,1,R/W,100,,,,,,,,,,,</v>
      </c>
      <c r="Q567" s="13" t="str">
        <f t="shared" si="440"/>
        <v>tagIDs[445] = "Channel1.Device1.M_G44_TIme_Motor";</v>
      </c>
    </row>
    <row r="568" spans="2:17" ht="15.75">
      <c r="B568" t="s">
        <v>142</v>
      </c>
      <c r="C568" t="s">
        <v>235</v>
      </c>
      <c r="D568">
        <v>704</v>
      </c>
      <c r="F568" t="b">
        <v>0</v>
      </c>
      <c r="G568" t="b">
        <v>1</v>
      </c>
      <c r="H568" t="b">
        <v>1</v>
      </c>
      <c r="I568" t="b">
        <v>1</v>
      </c>
      <c r="J568" t="b">
        <v>1</v>
      </c>
      <c r="L568" t="str">
        <f t="shared" si="420"/>
        <v>DB12</v>
      </c>
      <c r="M568" t="str">
        <f t="shared" ref="M568:M599" si="466">"M_"&amp;B568&amp;"_"</f>
        <v>M_G45_</v>
      </c>
      <c r="N568" t="s">
        <v>77</v>
      </c>
      <c r="O568" s="40" t="str">
        <f>IF(E568="","-",COUNTIF($O$10:O567,"&lt;&gt;-")+1-1)</f>
        <v>-</v>
      </c>
      <c r="P568" s="4" t="str">
        <f>IF(E568="","",$M568&amp;B568&amp;","&amp;$L568&amp;"."&amp;VLOOKUP(C568,LookupTable!$A$10:$G$24,2,0)&amp;IF(AND(C568="Bool",MOD(10*D568,10)=0),D568&amp;".0",D568)&amp;IF(C568="String",".256","")&amp;","&amp;VLOOKUP(C568,LookupTable!$A$10:$G$24,3,0)&amp;",1,R/W,100,,,,,,,,,,,")</f>
        <v/>
      </c>
      <c r="Q568" s="13" t="str">
        <f t="shared" si="440"/>
        <v>//G45</v>
      </c>
    </row>
    <row r="569" spans="2:17" ht="15.75">
      <c r="B569" t="s">
        <v>236</v>
      </c>
      <c r="C569" t="s">
        <v>15</v>
      </c>
      <c r="D569">
        <v>704</v>
      </c>
      <c r="E569">
        <v>0</v>
      </c>
      <c r="F569" t="b">
        <v>0</v>
      </c>
      <c r="G569" t="b">
        <v>1</v>
      </c>
      <c r="H569" t="b">
        <v>1</v>
      </c>
      <c r="I569" t="b">
        <v>1</v>
      </c>
      <c r="J569" t="b">
        <v>0</v>
      </c>
      <c r="K569" t="s">
        <v>237</v>
      </c>
      <c r="L569" t="str">
        <f t="shared" si="420"/>
        <v>DB12</v>
      </c>
      <c r="M569" t="str">
        <f t="shared" ref="M569:M600" si="467">"M_"&amp;B568&amp;"_"</f>
        <v>M_G45_</v>
      </c>
      <c r="N569" t="s">
        <v>77</v>
      </c>
      <c r="O569" s="40">
        <f>IF(E569="","-",COUNTIF($O$10:O568,"&lt;&gt;-")+1-1)</f>
        <v>446</v>
      </c>
      <c r="P569" s="4" t="str">
        <f>IF(E569="","",$M569&amp;B569&amp;","&amp;$L569&amp;"."&amp;VLOOKUP(C569,LookupTable!$A$10:$G$24,2,0)&amp;IF(AND(C569="Bool",MOD(10*D569,10)=0),D569&amp;".0",D569)&amp;IF(C569="String",".256","")&amp;","&amp;VLOOKUP(C569,LookupTable!$A$10:$G$24,3,0)&amp;",1,R/W,100,,,,,,,,,,,")</f>
        <v>M_G45_Time_BD,DB12.DBD704,Float,1,R/W,100,,,,,,,,,,,</v>
      </c>
      <c r="Q569" s="13" t="str">
        <f t="shared" si="440"/>
        <v>tagIDs[446] = "Channel1.Device1.M_G45_Time_BD";</v>
      </c>
    </row>
    <row r="570" spans="2:17" ht="15.75">
      <c r="B570" t="s">
        <v>238</v>
      </c>
      <c r="C570" t="s">
        <v>15</v>
      </c>
      <c r="D570">
        <v>708</v>
      </c>
      <c r="E570">
        <v>0</v>
      </c>
      <c r="F570" t="b">
        <v>0</v>
      </c>
      <c r="G570" t="b">
        <v>1</v>
      </c>
      <c r="H570" t="b">
        <v>1</v>
      </c>
      <c r="I570" t="b">
        <v>1</v>
      </c>
      <c r="J570" t="b">
        <v>0</v>
      </c>
      <c r="K570" t="s">
        <v>239</v>
      </c>
      <c r="L570" t="str">
        <f t="shared" si="420"/>
        <v>DB12</v>
      </c>
      <c r="M570" t="str">
        <f t="shared" ref="M570" si="468">"M_"&amp;B568&amp;"_"</f>
        <v>M_G45_</v>
      </c>
      <c r="N570" t="s">
        <v>77</v>
      </c>
      <c r="O570" s="40">
        <f>IF(E570="","-",COUNTIF($O$10:O569,"&lt;&gt;-")+1-1)</f>
        <v>447</v>
      </c>
      <c r="P570" s="4" t="str">
        <f>IF(E570="","",$M570&amp;B570&amp;","&amp;$L570&amp;"."&amp;VLOOKUP(C570,LookupTable!$A$10:$G$24,2,0)&amp;IF(AND(C570="Bool",MOD(10*D570,10)=0),D570&amp;".0",D570)&amp;IF(C570="String",".256","")&amp;","&amp;VLOOKUP(C570,LookupTable!$A$10:$G$24,3,0)&amp;",1,R/W,100,,,,,,,,,,,")</f>
        <v>M_G45_Time_CUROA,DB12.DBD708,Float,1,R/W,100,,,,,,,,,,,</v>
      </c>
      <c r="Q570" s="13" t="str">
        <f t="shared" si="440"/>
        <v>tagIDs[447] = "Channel1.Device1.M_G45_Time_CUROA";</v>
      </c>
    </row>
    <row r="571" spans="2:17" ht="15.75">
      <c r="B571" t="s">
        <v>240</v>
      </c>
      <c r="C571" t="s">
        <v>15</v>
      </c>
      <c r="D571">
        <v>712</v>
      </c>
      <c r="E571">
        <v>0</v>
      </c>
      <c r="F571" t="b">
        <v>0</v>
      </c>
      <c r="G571" t="b">
        <v>1</v>
      </c>
      <c r="H571" t="b">
        <v>1</v>
      </c>
      <c r="I571" t="b">
        <v>1</v>
      </c>
      <c r="J571" t="b">
        <v>0</v>
      </c>
      <c r="K571" t="s">
        <v>241</v>
      </c>
      <c r="L571" t="str">
        <f t="shared" si="420"/>
        <v>DB12</v>
      </c>
      <c r="M571" t="str">
        <f t="shared" ref="M571" si="469">"M_"&amp;B568&amp;"_"</f>
        <v>M_G45_</v>
      </c>
      <c r="N571" t="s">
        <v>77</v>
      </c>
      <c r="O571" s="40">
        <f>IF(E571="","-",COUNTIF($O$10:O570,"&lt;&gt;-")+1-1)</f>
        <v>448</v>
      </c>
      <c r="P571" s="4" t="str">
        <f>IF(E571="","",$M571&amp;B571&amp;","&amp;$L571&amp;"."&amp;VLOOKUP(C571,LookupTable!$A$10:$G$24,2,0)&amp;IF(AND(C571="Bool",MOD(10*D571,10)=0),D571&amp;".0",D571)&amp;IF(C571="String",".256","")&amp;","&amp;VLOOKUP(C571,LookupTable!$A$10:$G$24,3,0)&amp;",1,R/W,100,,,,,,,,,,,")</f>
        <v>M_G45_Time_Belt,DB12.DBD712,Float,1,R/W,100,,,,,,,,,,,</v>
      </c>
      <c r="Q571" s="13" t="str">
        <f t="shared" si="440"/>
        <v>tagIDs[448] = "Channel1.Device1.M_G45_Time_Belt";</v>
      </c>
    </row>
    <row r="572" spans="2:17" ht="15.75">
      <c r="B572" t="s">
        <v>242</v>
      </c>
      <c r="C572" t="s">
        <v>15</v>
      </c>
      <c r="D572">
        <v>716</v>
      </c>
      <c r="E572">
        <v>0</v>
      </c>
      <c r="F572" t="b">
        <v>0</v>
      </c>
      <c r="G572" t="b">
        <v>1</v>
      </c>
      <c r="H572" t="b">
        <v>1</v>
      </c>
      <c r="I572" t="b">
        <v>1</v>
      </c>
      <c r="J572" t="b">
        <v>0</v>
      </c>
      <c r="K572" t="s">
        <v>243</v>
      </c>
      <c r="L572" t="str">
        <f t="shared" si="420"/>
        <v>DB12</v>
      </c>
      <c r="M572" t="str">
        <f t="shared" ref="M572" si="470">"M_"&amp;B568&amp;"_"</f>
        <v>M_G45_</v>
      </c>
      <c r="N572" t="s">
        <v>77</v>
      </c>
      <c r="O572" s="40">
        <f>IF(E572="","-",COUNTIF($O$10:O571,"&lt;&gt;-")+1-1)</f>
        <v>449</v>
      </c>
      <c r="P572" s="4" t="str">
        <f>IF(E572="","",$M572&amp;B572&amp;","&amp;$L572&amp;"."&amp;VLOOKUP(C572,LookupTable!$A$10:$G$24,2,0)&amp;IF(AND(C572="Bool",MOD(10*D572,10)=0),D572&amp;".0",D572)&amp;IF(C572="String",".256","")&amp;","&amp;VLOOKUP(C572,LookupTable!$A$10:$G$24,3,0)&amp;",1,R/W,100,,,,,,,,,,,")</f>
        <v>M_G45_TIme_Motor,DB12.DBD716,Float,1,R/W,100,,,,,,,,,,,</v>
      </c>
      <c r="Q572" s="13" t="str">
        <f t="shared" si="440"/>
        <v>tagIDs[449] = "Channel1.Device1.M_G45_TIme_Motor";</v>
      </c>
    </row>
    <row r="573" spans="2:17" ht="15.75">
      <c r="B573" t="s">
        <v>143</v>
      </c>
      <c r="C573" t="s">
        <v>235</v>
      </c>
      <c r="D573">
        <v>720</v>
      </c>
      <c r="F573" t="b">
        <v>0</v>
      </c>
      <c r="G573" t="b">
        <v>1</v>
      </c>
      <c r="H573" t="b">
        <v>1</v>
      </c>
      <c r="I573" t="b">
        <v>1</v>
      </c>
      <c r="J573" t="b">
        <v>1</v>
      </c>
      <c r="L573" t="str">
        <f t="shared" si="420"/>
        <v>DB12</v>
      </c>
      <c r="M573" t="str">
        <f t="shared" ref="M573:M604" si="471">"M_"&amp;B573&amp;"_"</f>
        <v>M_G46_</v>
      </c>
      <c r="N573" t="s">
        <v>77</v>
      </c>
      <c r="O573" s="40" t="str">
        <f>IF(E573="","-",COUNTIF($O$10:O572,"&lt;&gt;-")+1-1)</f>
        <v>-</v>
      </c>
      <c r="P573" s="4" t="str">
        <f>IF(E573="","",$M573&amp;B573&amp;","&amp;$L573&amp;"."&amp;VLOOKUP(C573,LookupTable!$A$10:$G$24,2,0)&amp;IF(AND(C573="Bool",MOD(10*D573,10)=0),D573&amp;".0",D573)&amp;IF(C573="String",".256","")&amp;","&amp;VLOOKUP(C573,LookupTable!$A$10:$G$24,3,0)&amp;",1,R/W,100,,,,,,,,,,,")</f>
        <v/>
      </c>
      <c r="Q573" s="13" t="str">
        <f t="shared" si="440"/>
        <v>//G46</v>
      </c>
    </row>
    <row r="574" spans="2:17" ht="15.75">
      <c r="B574" t="s">
        <v>236</v>
      </c>
      <c r="C574" t="s">
        <v>15</v>
      </c>
      <c r="D574">
        <v>720</v>
      </c>
      <c r="E574">
        <v>0</v>
      </c>
      <c r="F574" t="b">
        <v>0</v>
      </c>
      <c r="G574" t="b">
        <v>1</v>
      </c>
      <c r="H574" t="b">
        <v>1</v>
      </c>
      <c r="I574" t="b">
        <v>1</v>
      </c>
      <c r="J574" t="b">
        <v>0</v>
      </c>
      <c r="K574" t="s">
        <v>237</v>
      </c>
      <c r="L574" t="str">
        <f t="shared" si="420"/>
        <v>DB12</v>
      </c>
      <c r="M574" t="str">
        <f t="shared" ref="M574:M605" si="472">"M_"&amp;B573&amp;"_"</f>
        <v>M_G46_</v>
      </c>
      <c r="N574" t="s">
        <v>77</v>
      </c>
      <c r="O574" s="40">
        <f>IF(E574="","-",COUNTIF($O$10:O573,"&lt;&gt;-")+1-1)</f>
        <v>450</v>
      </c>
      <c r="P574" s="4" t="str">
        <f>IF(E574="","",$M574&amp;B574&amp;","&amp;$L574&amp;"."&amp;VLOOKUP(C574,LookupTable!$A$10:$G$24,2,0)&amp;IF(AND(C574="Bool",MOD(10*D574,10)=0),D574&amp;".0",D574)&amp;IF(C574="String",".256","")&amp;","&amp;VLOOKUP(C574,LookupTable!$A$10:$G$24,3,0)&amp;",1,R/W,100,,,,,,,,,,,")</f>
        <v>M_G46_Time_BD,DB12.DBD720,Float,1,R/W,100,,,,,,,,,,,</v>
      </c>
      <c r="Q574" s="13" t="str">
        <f t="shared" si="440"/>
        <v>tagIDs[450] = "Channel1.Device1.M_G46_Time_BD";</v>
      </c>
    </row>
    <row r="575" spans="2:17" ht="15.75">
      <c r="B575" t="s">
        <v>238</v>
      </c>
      <c r="C575" t="s">
        <v>15</v>
      </c>
      <c r="D575">
        <v>724</v>
      </c>
      <c r="E575">
        <v>0</v>
      </c>
      <c r="F575" t="b">
        <v>0</v>
      </c>
      <c r="G575" t="b">
        <v>1</v>
      </c>
      <c r="H575" t="b">
        <v>1</v>
      </c>
      <c r="I575" t="b">
        <v>1</v>
      </c>
      <c r="J575" t="b">
        <v>0</v>
      </c>
      <c r="K575" t="s">
        <v>239</v>
      </c>
      <c r="L575" t="str">
        <f t="shared" si="420"/>
        <v>DB12</v>
      </c>
      <c r="M575" t="str">
        <f t="shared" ref="M575" si="473">"M_"&amp;B573&amp;"_"</f>
        <v>M_G46_</v>
      </c>
      <c r="N575" t="s">
        <v>77</v>
      </c>
      <c r="O575" s="40">
        <f>IF(E575="","-",COUNTIF($O$10:O574,"&lt;&gt;-")+1-1)</f>
        <v>451</v>
      </c>
      <c r="P575" s="4" t="str">
        <f>IF(E575="","",$M575&amp;B575&amp;","&amp;$L575&amp;"."&amp;VLOOKUP(C575,LookupTable!$A$10:$G$24,2,0)&amp;IF(AND(C575="Bool",MOD(10*D575,10)=0),D575&amp;".0",D575)&amp;IF(C575="String",".256","")&amp;","&amp;VLOOKUP(C575,LookupTable!$A$10:$G$24,3,0)&amp;",1,R/W,100,,,,,,,,,,,")</f>
        <v>M_G46_Time_CUROA,DB12.DBD724,Float,1,R/W,100,,,,,,,,,,,</v>
      </c>
      <c r="Q575" s="13" t="str">
        <f t="shared" si="440"/>
        <v>tagIDs[451] = "Channel1.Device1.M_G46_Time_CUROA";</v>
      </c>
    </row>
    <row r="576" spans="2:17" ht="15.75">
      <c r="B576" t="s">
        <v>240</v>
      </c>
      <c r="C576" t="s">
        <v>15</v>
      </c>
      <c r="D576">
        <v>728</v>
      </c>
      <c r="E576">
        <v>0</v>
      </c>
      <c r="F576" t="b">
        <v>0</v>
      </c>
      <c r="G576" t="b">
        <v>1</v>
      </c>
      <c r="H576" t="b">
        <v>1</v>
      </c>
      <c r="I576" t="b">
        <v>1</v>
      </c>
      <c r="J576" t="b">
        <v>0</v>
      </c>
      <c r="K576" t="s">
        <v>241</v>
      </c>
      <c r="L576" t="str">
        <f t="shared" si="420"/>
        <v>DB12</v>
      </c>
      <c r="M576" t="str">
        <f t="shared" ref="M576" si="474">"M_"&amp;B573&amp;"_"</f>
        <v>M_G46_</v>
      </c>
      <c r="N576" t="s">
        <v>77</v>
      </c>
      <c r="O576" s="40">
        <f>IF(E576="","-",COUNTIF($O$10:O575,"&lt;&gt;-")+1-1)</f>
        <v>452</v>
      </c>
      <c r="P576" s="4" t="str">
        <f>IF(E576="","",$M576&amp;B576&amp;","&amp;$L576&amp;"."&amp;VLOOKUP(C576,LookupTable!$A$10:$G$24,2,0)&amp;IF(AND(C576="Bool",MOD(10*D576,10)=0),D576&amp;".0",D576)&amp;IF(C576="String",".256","")&amp;","&amp;VLOOKUP(C576,LookupTable!$A$10:$G$24,3,0)&amp;",1,R/W,100,,,,,,,,,,,")</f>
        <v>M_G46_Time_Belt,DB12.DBD728,Float,1,R/W,100,,,,,,,,,,,</v>
      </c>
      <c r="Q576" s="13" t="str">
        <f t="shared" si="440"/>
        <v>tagIDs[452] = "Channel1.Device1.M_G46_Time_Belt";</v>
      </c>
    </row>
    <row r="577" spans="2:17" ht="15.75">
      <c r="B577" t="s">
        <v>242</v>
      </c>
      <c r="C577" t="s">
        <v>15</v>
      </c>
      <c r="D577">
        <v>732</v>
      </c>
      <c r="E577">
        <v>0</v>
      </c>
      <c r="F577" t="b">
        <v>0</v>
      </c>
      <c r="G577" t="b">
        <v>1</v>
      </c>
      <c r="H577" t="b">
        <v>1</v>
      </c>
      <c r="I577" t="b">
        <v>1</v>
      </c>
      <c r="J577" t="b">
        <v>0</v>
      </c>
      <c r="K577" t="s">
        <v>243</v>
      </c>
      <c r="L577" t="str">
        <f t="shared" si="420"/>
        <v>DB12</v>
      </c>
      <c r="M577" t="str">
        <f t="shared" ref="M577" si="475">"M_"&amp;B573&amp;"_"</f>
        <v>M_G46_</v>
      </c>
      <c r="N577" t="s">
        <v>77</v>
      </c>
      <c r="O577" s="40">
        <f>IF(E577="","-",COUNTIF($O$10:O576,"&lt;&gt;-")+1-1)</f>
        <v>453</v>
      </c>
      <c r="P577" s="4" t="str">
        <f>IF(E577="","",$M577&amp;B577&amp;","&amp;$L577&amp;"."&amp;VLOOKUP(C577,LookupTable!$A$10:$G$24,2,0)&amp;IF(AND(C577="Bool",MOD(10*D577,10)=0),D577&amp;".0",D577)&amp;IF(C577="String",".256","")&amp;","&amp;VLOOKUP(C577,LookupTable!$A$10:$G$24,3,0)&amp;",1,R/W,100,,,,,,,,,,,")</f>
        <v>M_G46_TIme_Motor,DB12.DBD732,Float,1,R/W,100,,,,,,,,,,,</v>
      </c>
      <c r="Q577" s="13" t="str">
        <f t="shared" si="440"/>
        <v>tagIDs[453] = "Channel1.Device1.M_G46_TIme_Motor";</v>
      </c>
    </row>
    <row r="578" spans="2:17" ht="15.75">
      <c r="B578" t="s">
        <v>144</v>
      </c>
      <c r="C578" t="s">
        <v>235</v>
      </c>
      <c r="D578">
        <v>736</v>
      </c>
      <c r="F578" t="b">
        <v>0</v>
      </c>
      <c r="G578" t="b">
        <v>1</v>
      </c>
      <c r="H578" t="b">
        <v>1</v>
      </c>
      <c r="I578" t="b">
        <v>1</v>
      </c>
      <c r="J578" t="b">
        <v>1</v>
      </c>
      <c r="L578" t="str">
        <f t="shared" si="420"/>
        <v>DB12</v>
      </c>
      <c r="M578" t="str">
        <f t="shared" ref="M578:M609" si="476">"M_"&amp;B578&amp;"_"</f>
        <v>M_G47_</v>
      </c>
      <c r="N578" t="s">
        <v>77</v>
      </c>
      <c r="O578" s="40" t="str">
        <f>IF(E578="","-",COUNTIF($O$10:O577,"&lt;&gt;-")+1-1)</f>
        <v>-</v>
      </c>
      <c r="P578" s="4" t="str">
        <f>IF(E578="","",$M578&amp;B578&amp;","&amp;$L578&amp;"."&amp;VLOOKUP(C578,LookupTable!$A$10:$G$24,2,0)&amp;IF(AND(C578="Bool",MOD(10*D578,10)=0),D578&amp;".0",D578)&amp;IF(C578="String",".256","")&amp;","&amp;VLOOKUP(C578,LookupTable!$A$10:$G$24,3,0)&amp;",1,R/W,100,,,,,,,,,,,")</f>
        <v/>
      </c>
      <c r="Q578" s="13" t="str">
        <f t="shared" si="440"/>
        <v>//G47</v>
      </c>
    </row>
    <row r="579" spans="2:17" ht="15.75">
      <c r="B579" t="s">
        <v>236</v>
      </c>
      <c r="C579" t="s">
        <v>15</v>
      </c>
      <c r="D579">
        <v>736</v>
      </c>
      <c r="E579">
        <v>0</v>
      </c>
      <c r="F579" t="b">
        <v>0</v>
      </c>
      <c r="G579" t="b">
        <v>1</v>
      </c>
      <c r="H579" t="b">
        <v>1</v>
      </c>
      <c r="I579" t="b">
        <v>1</v>
      </c>
      <c r="J579" t="b">
        <v>0</v>
      </c>
      <c r="K579" t="s">
        <v>237</v>
      </c>
      <c r="L579" t="str">
        <f t="shared" si="420"/>
        <v>DB12</v>
      </c>
      <c r="M579" t="str">
        <f t="shared" ref="M579:M610" si="477">"M_"&amp;B578&amp;"_"</f>
        <v>M_G47_</v>
      </c>
      <c r="N579" t="s">
        <v>77</v>
      </c>
      <c r="O579" s="40">
        <f>IF(E579="","-",COUNTIF($O$10:O578,"&lt;&gt;-")+1-1)</f>
        <v>454</v>
      </c>
      <c r="P579" s="4" t="str">
        <f>IF(E579="","",$M579&amp;B579&amp;","&amp;$L579&amp;"."&amp;VLOOKUP(C579,LookupTable!$A$10:$G$24,2,0)&amp;IF(AND(C579="Bool",MOD(10*D579,10)=0),D579&amp;".0",D579)&amp;IF(C579="String",".256","")&amp;","&amp;VLOOKUP(C579,LookupTable!$A$10:$G$24,3,0)&amp;",1,R/W,100,,,,,,,,,,,")</f>
        <v>M_G47_Time_BD,DB12.DBD736,Float,1,R/W,100,,,,,,,,,,,</v>
      </c>
      <c r="Q579" s="13" t="str">
        <f t="shared" si="440"/>
        <v>tagIDs[454] = "Channel1.Device1.M_G47_Time_BD";</v>
      </c>
    </row>
    <row r="580" spans="2:17" ht="15.75">
      <c r="B580" t="s">
        <v>238</v>
      </c>
      <c r="C580" t="s">
        <v>15</v>
      </c>
      <c r="D580">
        <v>740</v>
      </c>
      <c r="E580">
        <v>0</v>
      </c>
      <c r="F580" t="b">
        <v>0</v>
      </c>
      <c r="G580" t="b">
        <v>1</v>
      </c>
      <c r="H580" t="b">
        <v>1</v>
      </c>
      <c r="I580" t="b">
        <v>1</v>
      </c>
      <c r="J580" t="b">
        <v>0</v>
      </c>
      <c r="K580" t="s">
        <v>239</v>
      </c>
      <c r="L580" t="str">
        <f t="shared" si="420"/>
        <v>DB12</v>
      </c>
      <c r="M580" t="str">
        <f t="shared" ref="M580" si="478">"M_"&amp;B578&amp;"_"</f>
        <v>M_G47_</v>
      </c>
      <c r="N580" t="s">
        <v>77</v>
      </c>
      <c r="O580" s="40">
        <f>IF(E580="","-",COUNTIF($O$10:O579,"&lt;&gt;-")+1-1)</f>
        <v>455</v>
      </c>
      <c r="P580" s="4" t="str">
        <f>IF(E580="","",$M580&amp;B580&amp;","&amp;$L580&amp;"."&amp;VLOOKUP(C580,LookupTable!$A$10:$G$24,2,0)&amp;IF(AND(C580="Bool",MOD(10*D580,10)=0),D580&amp;".0",D580)&amp;IF(C580="String",".256","")&amp;","&amp;VLOOKUP(C580,LookupTable!$A$10:$G$24,3,0)&amp;",1,R/W,100,,,,,,,,,,,")</f>
        <v>M_G47_Time_CUROA,DB12.DBD740,Float,1,R/W,100,,,,,,,,,,,</v>
      </c>
      <c r="Q580" s="13" t="str">
        <f t="shared" si="440"/>
        <v>tagIDs[455] = "Channel1.Device1.M_G47_Time_CUROA";</v>
      </c>
    </row>
    <row r="581" spans="2:17" ht="15.75">
      <c r="B581" t="s">
        <v>240</v>
      </c>
      <c r="C581" t="s">
        <v>15</v>
      </c>
      <c r="D581">
        <v>744</v>
      </c>
      <c r="E581">
        <v>0</v>
      </c>
      <c r="F581" t="b">
        <v>0</v>
      </c>
      <c r="G581" t="b">
        <v>1</v>
      </c>
      <c r="H581" t="b">
        <v>1</v>
      </c>
      <c r="I581" t="b">
        <v>1</v>
      </c>
      <c r="J581" t="b">
        <v>0</v>
      </c>
      <c r="K581" t="s">
        <v>241</v>
      </c>
      <c r="L581" t="str">
        <f t="shared" si="420"/>
        <v>DB12</v>
      </c>
      <c r="M581" t="str">
        <f t="shared" ref="M581" si="479">"M_"&amp;B578&amp;"_"</f>
        <v>M_G47_</v>
      </c>
      <c r="N581" t="s">
        <v>77</v>
      </c>
      <c r="O581" s="40">
        <f>IF(E581="","-",COUNTIF($O$10:O580,"&lt;&gt;-")+1-1)</f>
        <v>456</v>
      </c>
      <c r="P581" s="4" t="str">
        <f>IF(E581="","",$M581&amp;B581&amp;","&amp;$L581&amp;"."&amp;VLOOKUP(C581,LookupTable!$A$10:$G$24,2,0)&amp;IF(AND(C581="Bool",MOD(10*D581,10)=0),D581&amp;".0",D581)&amp;IF(C581="String",".256","")&amp;","&amp;VLOOKUP(C581,LookupTable!$A$10:$G$24,3,0)&amp;",1,R/W,100,,,,,,,,,,,")</f>
        <v>M_G47_Time_Belt,DB12.DBD744,Float,1,R/W,100,,,,,,,,,,,</v>
      </c>
      <c r="Q581" s="13" t="str">
        <f t="shared" si="440"/>
        <v>tagIDs[456] = "Channel1.Device1.M_G47_Time_Belt";</v>
      </c>
    </row>
    <row r="582" spans="2:17" ht="15.75">
      <c r="B582" t="s">
        <v>242</v>
      </c>
      <c r="C582" t="s">
        <v>15</v>
      </c>
      <c r="D582">
        <v>748</v>
      </c>
      <c r="E582">
        <v>0</v>
      </c>
      <c r="F582" t="b">
        <v>0</v>
      </c>
      <c r="G582" t="b">
        <v>1</v>
      </c>
      <c r="H582" t="b">
        <v>1</v>
      </c>
      <c r="I582" t="b">
        <v>1</v>
      </c>
      <c r="J582" t="b">
        <v>0</v>
      </c>
      <c r="K582" t="s">
        <v>243</v>
      </c>
      <c r="L582" t="str">
        <f t="shared" si="420"/>
        <v>DB12</v>
      </c>
      <c r="M582" t="str">
        <f t="shared" ref="M582" si="480">"M_"&amp;B578&amp;"_"</f>
        <v>M_G47_</v>
      </c>
      <c r="N582" t="s">
        <v>77</v>
      </c>
      <c r="O582" s="40">
        <f>IF(E582="","-",COUNTIF($O$10:O581,"&lt;&gt;-")+1-1)</f>
        <v>457</v>
      </c>
      <c r="P582" s="4" t="str">
        <f>IF(E582="","",$M582&amp;B582&amp;","&amp;$L582&amp;"."&amp;VLOOKUP(C582,LookupTable!$A$10:$G$24,2,0)&amp;IF(AND(C582="Bool",MOD(10*D582,10)=0),D582&amp;".0",D582)&amp;IF(C582="String",".256","")&amp;","&amp;VLOOKUP(C582,LookupTable!$A$10:$G$24,3,0)&amp;",1,R/W,100,,,,,,,,,,,")</f>
        <v>M_G47_TIme_Motor,DB12.DBD748,Float,1,R/W,100,,,,,,,,,,,</v>
      </c>
      <c r="Q582" s="13" t="str">
        <f t="shared" si="440"/>
        <v>tagIDs[457] = "Channel1.Device1.M_G47_TIme_Motor";</v>
      </c>
    </row>
    <row r="583" spans="2:17" ht="15.75">
      <c r="B583" t="s">
        <v>145</v>
      </c>
      <c r="C583" t="s">
        <v>235</v>
      </c>
      <c r="D583">
        <v>752</v>
      </c>
      <c r="F583" t="b">
        <v>0</v>
      </c>
      <c r="G583" t="b">
        <v>1</v>
      </c>
      <c r="H583" t="b">
        <v>1</v>
      </c>
      <c r="I583" t="b">
        <v>1</v>
      </c>
      <c r="J583" t="b">
        <v>1</v>
      </c>
      <c r="L583" t="str">
        <f t="shared" si="420"/>
        <v>DB12</v>
      </c>
      <c r="M583" t="str">
        <f t="shared" ref="M583:M614" si="481">"M_"&amp;B583&amp;"_"</f>
        <v>M_G48_</v>
      </c>
      <c r="N583" t="s">
        <v>77</v>
      </c>
      <c r="O583" s="40" t="str">
        <f>IF(E583="","-",COUNTIF($O$10:O582,"&lt;&gt;-")+1-1)</f>
        <v>-</v>
      </c>
      <c r="P583" s="4" t="str">
        <f>IF(E583="","",$M583&amp;B583&amp;","&amp;$L583&amp;"."&amp;VLOOKUP(C583,LookupTable!$A$10:$G$24,2,0)&amp;IF(AND(C583="Bool",MOD(10*D583,10)=0),D583&amp;".0",D583)&amp;IF(C583="String",".256","")&amp;","&amp;VLOOKUP(C583,LookupTable!$A$10:$G$24,3,0)&amp;",1,R/W,100,,,,,,,,,,,")</f>
        <v/>
      </c>
      <c r="Q583" s="13" t="str">
        <f t="shared" si="440"/>
        <v>//G48</v>
      </c>
    </row>
    <row r="584" spans="2:17" ht="15.75">
      <c r="B584" t="s">
        <v>236</v>
      </c>
      <c r="C584" t="s">
        <v>15</v>
      </c>
      <c r="D584">
        <v>752</v>
      </c>
      <c r="E584">
        <v>0</v>
      </c>
      <c r="F584" t="b">
        <v>0</v>
      </c>
      <c r="G584" t="b">
        <v>1</v>
      </c>
      <c r="H584" t="b">
        <v>1</v>
      </c>
      <c r="I584" t="b">
        <v>1</v>
      </c>
      <c r="J584" t="b">
        <v>0</v>
      </c>
      <c r="K584" t="s">
        <v>237</v>
      </c>
      <c r="L584" t="str">
        <f t="shared" si="420"/>
        <v>DB12</v>
      </c>
      <c r="M584" t="str">
        <f t="shared" ref="M584:M615" si="482">"M_"&amp;B583&amp;"_"</f>
        <v>M_G48_</v>
      </c>
      <c r="N584" t="s">
        <v>77</v>
      </c>
      <c r="O584" s="40">
        <f>IF(E584="","-",COUNTIF($O$10:O583,"&lt;&gt;-")+1-1)</f>
        <v>458</v>
      </c>
      <c r="P584" s="4" t="str">
        <f>IF(E584="","",$M584&amp;B584&amp;","&amp;$L584&amp;"."&amp;VLOOKUP(C584,LookupTable!$A$10:$G$24,2,0)&amp;IF(AND(C584="Bool",MOD(10*D584,10)=0),D584&amp;".0",D584)&amp;IF(C584="String",".256","")&amp;","&amp;VLOOKUP(C584,LookupTable!$A$10:$G$24,3,0)&amp;",1,R/W,100,,,,,,,,,,,")</f>
        <v>M_G48_Time_BD,DB12.DBD752,Float,1,R/W,100,,,,,,,,,,,</v>
      </c>
      <c r="Q584" s="13" t="str">
        <f t="shared" si="440"/>
        <v>tagIDs[458] = "Channel1.Device1.M_G48_Time_BD";</v>
      </c>
    </row>
    <row r="585" spans="2:17" ht="15.75">
      <c r="B585" t="s">
        <v>238</v>
      </c>
      <c r="C585" t="s">
        <v>15</v>
      </c>
      <c r="D585">
        <v>756</v>
      </c>
      <c r="E585">
        <v>0</v>
      </c>
      <c r="F585" t="b">
        <v>0</v>
      </c>
      <c r="G585" t="b">
        <v>1</v>
      </c>
      <c r="H585" t="b">
        <v>1</v>
      </c>
      <c r="I585" t="b">
        <v>1</v>
      </c>
      <c r="J585" t="b">
        <v>0</v>
      </c>
      <c r="K585" t="s">
        <v>239</v>
      </c>
      <c r="L585" t="str">
        <f t="shared" si="420"/>
        <v>DB12</v>
      </c>
      <c r="M585" t="str">
        <f t="shared" ref="M585" si="483">"M_"&amp;B583&amp;"_"</f>
        <v>M_G48_</v>
      </c>
      <c r="N585" t="s">
        <v>77</v>
      </c>
      <c r="O585" s="40">
        <f>IF(E585="","-",COUNTIF($O$10:O584,"&lt;&gt;-")+1-1)</f>
        <v>459</v>
      </c>
      <c r="P585" s="4" t="str">
        <f>IF(E585="","",$M585&amp;B585&amp;","&amp;$L585&amp;"."&amp;VLOOKUP(C585,LookupTable!$A$10:$G$24,2,0)&amp;IF(AND(C585="Bool",MOD(10*D585,10)=0),D585&amp;".0",D585)&amp;IF(C585="String",".256","")&amp;","&amp;VLOOKUP(C585,LookupTable!$A$10:$G$24,3,0)&amp;",1,R/W,100,,,,,,,,,,,")</f>
        <v>M_G48_Time_CUROA,DB12.DBD756,Float,1,R/W,100,,,,,,,,,,,</v>
      </c>
      <c r="Q585" s="13" t="str">
        <f t="shared" si="440"/>
        <v>tagIDs[459] = "Channel1.Device1.M_G48_Time_CUROA";</v>
      </c>
    </row>
    <row r="586" spans="2:17" ht="15.75">
      <c r="B586" t="s">
        <v>240</v>
      </c>
      <c r="C586" t="s">
        <v>15</v>
      </c>
      <c r="D586">
        <v>760</v>
      </c>
      <c r="E586">
        <v>0</v>
      </c>
      <c r="F586" t="b">
        <v>0</v>
      </c>
      <c r="G586" t="b">
        <v>1</v>
      </c>
      <c r="H586" t="b">
        <v>1</v>
      </c>
      <c r="I586" t="b">
        <v>1</v>
      </c>
      <c r="J586" t="b">
        <v>0</v>
      </c>
      <c r="K586" t="s">
        <v>241</v>
      </c>
      <c r="L586" t="str">
        <f t="shared" si="420"/>
        <v>DB12</v>
      </c>
      <c r="M586" t="str">
        <f t="shared" ref="M586" si="484">"M_"&amp;B583&amp;"_"</f>
        <v>M_G48_</v>
      </c>
      <c r="N586" t="s">
        <v>77</v>
      </c>
      <c r="O586" s="40">
        <f>IF(E586="","-",COUNTIF($O$10:O585,"&lt;&gt;-")+1-1)</f>
        <v>460</v>
      </c>
      <c r="P586" s="4" t="str">
        <f>IF(E586="","",$M586&amp;B586&amp;","&amp;$L586&amp;"."&amp;VLOOKUP(C586,LookupTable!$A$10:$G$24,2,0)&amp;IF(AND(C586="Bool",MOD(10*D586,10)=0),D586&amp;".0",D586)&amp;IF(C586="String",".256","")&amp;","&amp;VLOOKUP(C586,LookupTable!$A$10:$G$24,3,0)&amp;",1,R/W,100,,,,,,,,,,,")</f>
        <v>M_G48_Time_Belt,DB12.DBD760,Float,1,R/W,100,,,,,,,,,,,</v>
      </c>
      <c r="Q586" s="13" t="str">
        <f t="shared" si="440"/>
        <v>tagIDs[460] = "Channel1.Device1.M_G48_Time_Belt";</v>
      </c>
    </row>
    <row r="587" spans="2:17" ht="15.75">
      <c r="B587" t="s">
        <v>242</v>
      </c>
      <c r="C587" t="s">
        <v>15</v>
      </c>
      <c r="D587">
        <v>764</v>
      </c>
      <c r="E587">
        <v>0</v>
      </c>
      <c r="F587" t="b">
        <v>0</v>
      </c>
      <c r="G587" t="b">
        <v>1</v>
      </c>
      <c r="H587" t="b">
        <v>1</v>
      </c>
      <c r="I587" t="b">
        <v>1</v>
      </c>
      <c r="J587" t="b">
        <v>0</v>
      </c>
      <c r="K587" t="s">
        <v>243</v>
      </c>
      <c r="L587" t="str">
        <f t="shared" si="420"/>
        <v>DB12</v>
      </c>
      <c r="M587" t="str">
        <f t="shared" ref="M587" si="485">"M_"&amp;B583&amp;"_"</f>
        <v>M_G48_</v>
      </c>
      <c r="N587" t="s">
        <v>77</v>
      </c>
      <c r="O587" s="40">
        <f>IF(E587="","-",COUNTIF($O$10:O586,"&lt;&gt;-")+1-1)</f>
        <v>461</v>
      </c>
      <c r="P587" s="4" t="str">
        <f>IF(E587="","",$M587&amp;B587&amp;","&amp;$L587&amp;"."&amp;VLOOKUP(C587,LookupTable!$A$10:$G$24,2,0)&amp;IF(AND(C587="Bool",MOD(10*D587,10)=0),D587&amp;".0",D587)&amp;IF(C587="String",".256","")&amp;","&amp;VLOOKUP(C587,LookupTable!$A$10:$G$24,3,0)&amp;",1,R/W,100,,,,,,,,,,,")</f>
        <v>M_G48_TIme_Motor,DB12.DBD764,Float,1,R/W,100,,,,,,,,,,,</v>
      </c>
      <c r="Q587" s="13" t="str">
        <f t="shared" si="440"/>
        <v>tagIDs[461] = "Channel1.Device1.M_G48_TIme_Motor";</v>
      </c>
    </row>
    <row r="588" spans="2:17" ht="15.75">
      <c r="B588" t="s">
        <v>146</v>
      </c>
      <c r="C588" t="s">
        <v>235</v>
      </c>
      <c r="D588">
        <v>768</v>
      </c>
      <c r="F588" t="b">
        <v>0</v>
      </c>
      <c r="G588" t="b">
        <v>1</v>
      </c>
      <c r="H588" t="b">
        <v>1</v>
      </c>
      <c r="I588" t="b">
        <v>1</v>
      </c>
      <c r="J588" t="b">
        <v>1</v>
      </c>
      <c r="L588" t="str">
        <f t="shared" ref="L588:L651" si="486">IF(LEFT(M588)="P","DB10",
IF(LEFT(M588)="E","DB11",
IF(LEFT(M588)="M","DB12"
)))</f>
        <v>DB12</v>
      </c>
      <c r="M588" t="str">
        <f t="shared" ref="M588:M619" si="487">"M_"&amp;B588&amp;"_"</f>
        <v>M_G49_</v>
      </c>
      <c r="N588" t="s">
        <v>77</v>
      </c>
      <c r="O588" s="40" t="str">
        <f>IF(E588="","-",COUNTIF($O$10:O587,"&lt;&gt;-")+1-1)</f>
        <v>-</v>
      </c>
      <c r="P588" s="4" t="str">
        <f>IF(E588="","",$M588&amp;B588&amp;","&amp;$L588&amp;"."&amp;VLOOKUP(C588,LookupTable!$A$10:$G$24,2,0)&amp;IF(AND(C588="Bool",MOD(10*D588,10)=0),D588&amp;".0",D588)&amp;IF(C588="String",".256","")&amp;","&amp;VLOOKUP(C588,LookupTable!$A$10:$G$24,3,0)&amp;",1,R/W,100,,,,,,,,,,,")</f>
        <v/>
      </c>
      <c r="Q588" s="13" t="str">
        <f t="shared" si="440"/>
        <v>//G49</v>
      </c>
    </row>
    <row r="589" spans="2:17" ht="15.75">
      <c r="B589" t="s">
        <v>236</v>
      </c>
      <c r="C589" t="s">
        <v>15</v>
      </c>
      <c r="D589">
        <v>768</v>
      </c>
      <c r="E589">
        <v>0</v>
      </c>
      <c r="F589" t="b">
        <v>0</v>
      </c>
      <c r="G589" t="b">
        <v>1</v>
      </c>
      <c r="H589" t="b">
        <v>1</v>
      </c>
      <c r="I589" t="b">
        <v>1</v>
      </c>
      <c r="J589" t="b">
        <v>0</v>
      </c>
      <c r="K589" t="s">
        <v>237</v>
      </c>
      <c r="L589" t="str">
        <f t="shared" si="486"/>
        <v>DB12</v>
      </c>
      <c r="M589" t="str">
        <f t="shared" ref="M589:M620" si="488">"M_"&amp;B588&amp;"_"</f>
        <v>M_G49_</v>
      </c>
      <c r="N589" t="s">
        <v>77</v>
      </c>
      <c r="O589" s="40">
        <f>IF(E589="","-",COUNTIF($O$10:O588,"&lt;&gt;-")+1-1)</f>
        <v>462</v>
      </c>
      <c r="P589" s="4" t="str">
        <f>IF(E589="","",$M589&amp;B589&amp;","&amp;$L589&amp;"."&amp;VLOOKUP(C589,LookupTable!$A$10:$G$24,2,0)&amp;IF(AND(C589="Bool",MOD(10*D589,10)=0),D589&amp;".0",D589)&amp;IF(C589="String",".256","")&amp;","&amp;VLOOKUP(C589,LookupTable!$A$10:$G$24,3,0)&amp;",1,R/W,100,,,,,,,,,,,")</f>
        <v>M_G49_Time_BD,DB12.DBD768,Float,1,R/W,100,,,,,,,,,,,</v>
      </c>
      <c r="Q589" s="13" t="str">
        <f t="shared" si="440"/>
        <v>tagIDs[462] = "Channel1.Device1.M_G49_Time_BD";</v>
      </c>
    </row>
    <row r="590" spans="2:17" ht="15.75">
      <c r="B590" t="s">
        <v>238</v>
      </c>
      <c r="C590" t="s">
        <v>15</v>
      </c>
      <c r="D590">
        <v>772</v>
      </c>
      <c r="E590">
        <v>0</v>
      </c>
      <c r="F590" t="b">
        <v>0</v>
      </c>
      <c r="G590" t="b">
        <v>1</v>
      </c>
      <c r="H590" t="b">
        <v>1</v>
      </c>
      <c r="I590" t="b">
        <v>1</v>
      </c>
      <c r="J590" t="b">
        <v>0</v>
      </c>
      <c r="K590" t="s">
        <v>239</v>
      </c>
      <c r="L590" t="str">
        <f t="shared" si="486"/>
        <v>DB12</v>
      </c>
      <c r="M590" t="str">
        <f t="shared" ref="M590" si="489">"M_"&amp;B588&amp;"_"</f>
        <v>M_G49_</v>
      </c>
      <c r="N590" t="s">
        <v>77</v>
      </c>
      <c r="O590" s="40">
        <f>IF(E590="","-",COUNTIF($O$10:O589,"&lt;&gt;-")+1-1)</f>
        <v>463</v>
      </c>
      <c r="P590" s="4" t="str">
        <f>IF(E590="","",$M590&amp;B590&amp;","&amp;$L590&amp;"."&amp;VLOOKUP(C590,LookupTable!$A$10:$G$24,2,0)&amp;IF(AND(C590="Bool",MOD(10*D590,10)=0),D590&amp;".0",D590)&amp;IF(C590="String",".256","")&amp;","&amp;VLOOKUP(C590,LookupTable!$A$10:$G$24,3,0)&amp;",1,R/W,100,,,,,,,,,,,")</f>
        <v>M_G49_Time_CUROA,DB12.DBD772,Float,1,R/W,100,,,,,,,,,,,</v>
      </c>
      <c r="Q590" s="13" t="str">
        <f t="shared" si="440"/>
        <v>tagIDs[463] = "Channel1.Device1.M_G49_Time_CUROA";</v>
      </c>
    </row>
    <row r="591" spans="2:17" ht="15.75">
      <c r="B591" t="s">
        <v>240</v>
      </c>
      <c r="C591" t="s">
        <v>15</v>
      </c>
      <c r="D591">
        <v>776</v>
      </c>
      <c r="E591">
        <v>0</v>
      </c>
      <c r="F591" t="b">
        <v>0</v>
      </c>
      <c r="G591" t="b">
        <v>1</v>
      </c>
      <c r="H591" t="b">
        <v>1</v>
      </c>
      <c r="I591" t="b">
        <v>1</v>
      </c>
      <c r="J591" t="b">
        <v>0</v>
      </c>
      <c r="K591" t="s">
        <v>241</v>
      </c>
      <c r="L591" t="str">
        <f t="shared" si="486"/>
        <v>DB12</v>
      </c>
      <c r="M591" t="str">
        <f t="shared" ref="M591" si="490">"M_"&amp;B588&amp;"_"</f>
        <v>M_G49_</v>
      </c>
      <c r="N591" t="s">
        <v>77</v>
      </c>
      <c r="O591" s="40">
        <f>IF(E591="","-",COUNTIF($O$10:O590,"&lt;&gt;-")+1-1)</f>
        <v>464</v>
      </c>
      <c r="P591" s="4" t="str">
        <f>IF(E591="","",$M591&amp;B591&amp;","&amp;$L591&amp;"."&amp;VLOOKUP(C591,LookupTable!$A$10:$G$24,2,0)&amp;IF(AND(C591="Bool",MOD(10*D591,10)=0),D591&amp;".0",D591)&amp;IF(C591="String",".256","")&amp;","&amp;VLOOKUP(C591,LookupTable!$A$10:$G$24,3,0)&amp;",1,R/W,100,,,,,,,,,,,")</f>
        <v>M_G49_Time_Belt,DB12.DBD776,Float,1,R/W,100,,,,,,,,,,,</v>
      </c>
      <c r="Q591" s="13" t="str">
        <f t="shared" si="440"/>
        <v>tagIDs[464] = "Channel1.Device1.M_G49_Time_Belt";</v>
      </c>
    </row>
    <row r="592" spans="2:17" ht="15.75">
      <c r="B592" t="s">
        <v>242</v>
      </c>
      <c r="C592" t="s">
        <v>15</v>
      </c>
      <c r="D592">
        <v>780</v>
      </c>
      <c r="E592">
        <v>0</v>
      </c>
      <c r="F592" t="b">
        <v>0</v>
      </c>
      <c r="G592" t="b">
        <v>1</v>
      </c>
      <c r="H592" t="b">
        <v>1</v>
      </c>
      <c r="I592" t="b">
        <v>1</v>
      </c>
      <c r="J592" t="b">
        <v>0</v>
      </c>
      <c r="K592" t="s">
        <v>243</v>
      </c>
      <c r="L592" t="str">
        <f t="shared" si="486"/>
        <v>DB12</v>
      </c>
      <c r="M592" t="str">
        <f t="shared" ref="M592" si="491">"M_"&amp;B588&amp;"_"</f>
        <v>M_G49_</v>
      </c>
      <c r="N592" t="s">
        <v>77</v>
      </c>
      <c r="O592" s="40">
        <f>IF(E592="","-",COUNTIF($O$10:O591,"&lt;&gt;-")+1-1)</f>
        <v>465</v>
      </c>
      <c r="P592" s="4" t="str">
        <f>IF(E592="","",$M592&amp;B592&amp;","&amp;$L592&amp;"."&amp;VLOOKUP(C592,LookupTable!$A$10:$G$24,2,0)&amp;IF(AND(C592="Bool",MOD(10*D592,10)=0),D592&amp;".0",D592)&amp;IF(C592="String",".256","")&amp;","&amp;VLOOKUP(C592,LookupTable!$A$10:$G$24,3,0)&amp;",1,R/W,100,,,,,,,,,,,")</f>
        <v>M_G49_TIme_Motor,DB12.DBD780,Float,1,R/W,100,,,,,,,,,,,</v>
      </c>
      <c r="Q592" s="13" t="str">
        <f t="shared" si="440"/>
        <v>tagIDs[465] = "Channel1.Device1.M_G49_TIme_Motor";</v>
      </c>
    </row>
    <row r="593" spans="2:17" ht="15.75">
      <c r="B593" t="s">
        <v>147</v>
      </c>
      <c r="C593" t="s">
        <v>235</v>
      </c>
      <c r="D593">
        <v>784</v>
      </c>
      <c r="F593" t="b">
        <v>0</v>
      </c>
      <c r="G593" t="b">
        <v>1</v>
      </c>
      <c r="H593" t="b">
        <v>1</v>
      </c>
      <c r="I593" t="b">
        <v>1</v>
      </c>
      <c r="J593" t="b">
        <v>1</v>
      </c>
      <c r="L593" t="str">
        <f t="shared" si="486"/>
        <v>DB12</v>
      </c>
      <c r="M593" t="str">
        <f t="shared" ref="M593:M624" si="492">"M_"&amp;B593&amp;"_"</f>
        <v>M_G50_</v>
      </c>
      <c r="N593" t="s">
        <v>77</v>
      </c>
      <c r="O593" s="40" t="str">
        <f>IF(E593="","-",COUNTIF($O$10:O592,"&lt;&gt;-")+1-1)</f>
        <v>-</v>
      </c>
      <c r="P593" s="4" t="str">
        <f>IF(E593="","",$M593&amp;B593&amp;","&amp;$L593&amp;"."&amp;VLOOKUP(C593,LookupTable!$A$10:$G$24,2,0)&amp;IF(AND(C593="Bool",MOD(10*D593,10)=0),D593&amp;".0",D593)&amp;IF(C593="String",".256","")&amp;","&amp;VLOOKUP(C593,LookupTable!$A$10:$G$24,3,0)&amp;",1,R/W,100,,,,,,,,,,,")</f>
        <v/>
      </c>
      <c r="Q593" s="13" t="str">
        <f t="shared" si="440"/>
        <v>//G50</v>
      </c>
    </row>
    <row r="594" spans="2:17" ht="15.75">
      <c r="B594" t="s">
        <v>236</v>
      </c>
      <c r="C594" t="s">
        <v>15</v>
      </c>
      <c r="D594">
        <v>784</v>
      </c>
      <c r="E594">
        <v>0</v>
      </c>
      <c r="F594" t="b">
        <v>0</v>
      </c>
      <c r="G594" t="b">
        <v>1</v>
      </c>
      <c r="H594" t="b">
        <v>1</v>
      </c>
      <c r="I594" t="b">
        <v>1</v>
      </c>
      <c r="J594" t="b">
        <v>0</v>
      </c>
      <c r="K594" t="s">
        <v>237</v>
      </c>
      <c r="L594" t="str">
        <f t="shared" si="486"/>
        <v>DB12</v>
      </c>
      <c r="M594" t="str">
        <f t="shared" ref="M594:M625" si="493">"M_"&amp;B593&amp;"_"</f>
        <v>M_G50_</v>
      </c>
      <c r="N594" t="s">
        <v>77</v>
      </c>
      <c r="O594" s="40">
        <f>IF(E594="","-",COUNTIF($O$10:O593,"&lt;&gt;-")+1-1)</f>
        <v>466</v>
      </c>
      <c r="P594" s="4" t="str">
        <f>IF(E594="","",$M594&amp;B594&amp;","&amp;$L594&amp;"."&amp;VLOOKUP(C594,LookupTable!$A$10:$G$24,2,0)&amp;IF(AND(C594="Bool",MOD(10*D594,10)=0),D594&amp;".0",D594)&amp;IF(C594="String",".256","")&amp;","&amp;VLOOKUP(C594,LookupTable!$A$10:$G$24,3,0)&amp;",1,R/W,100,,,,,,,,,,,")</f>
        <v>M_G50_Time_BD,DB12.DBD784,Float,1,R/W,100,,,,,,,,,,,</v>
      </c>
      <c r="Q594" s="13" t="str">
        <f t="shared" si="440"/>
        <v>tagIDs[466] = "Channel1.Device1.M_G50_Time_BD";</v>
      </c>
    </row>
    <row r="595" spans="2:17" ht="15.75">
      <c r="B595" t="s">
        <v>238</v>
      </c>
      <c r="C595" t="s">
        <v>15</v>
      </c>
      <c r="D595">
        <v>788</v>
      </c>
      <c r="E595">
        <v>0</v>
      </c>
      <c r="F595" t="b">
        <v>0</v>
      </c>
      <c r="G595" t="b">
        <v>1</v>
      </c>
      <c r="H595" t="b">
        <v>1</v>
      </c>
      <c r="I595" t="b">
        <v>1</v>
      </c>
      <c r="J595" t="b">
        <v>0</v>
      </c>
      <c r="K595" t="s">
        <v>239</v>
      </c>
      <c r="L595" t="str">
        <f t="shared" si="486"/>
        <v>DB12</v>
      </c>
      <c r="M595" t="str">
        <f t="shared" ref="M595" si="494">"M_"&amp;B593&amp;"_"</f>
        <v>M_G50_</v>
      </c>
      <c r="N595" t="s">
        <v>77</v>
      </c>
      <c r="O595" s="40">
        <f>IF(E595="","-",COUNTIF($O$10:O594,"&lt;&gt;-")+1-1)</f>
        <v>467</v>
      </c>
      <c r="P595" s="4" t="str">
        <f>IF(E595="","",$M595&amp;B595&amp;","&amp;$L595&amp;"."&amp;VLOOKUP(C595,LookupTable!$A$10:$G$24,2,0)&amp;IF(AND(C595="Bool",MOD(10*D595,10)=0),D595&amp;".0",D595)&amp;IF(C595="String",".256","")&amp;","&amp;VLOOKUP(C595,LookupTable!$A$10:$G$24,3,0)&amp;",1,R/W,100,,,,,,,,,,,")</f>
        <v>M_G50_Time_CUROA,DB12.DBD788,Float,1,R/W,100,,,,,,,,,,,</v>
      </c>
      <c r="Q595" s="13" t="str">
        <f t="shared" si="440"/>
        <v>tagIDs[467] = "Channel1.Device1.M_G50_Time_CUROA";</v>
      </c>
    </row>
    <row r="596" spans="2:17" ht="15.75">
      <c r="B596" t="s">
        <v>240</v>
      </c>
      <c r="C596" t="s">
        <v>15</v>
      </c>
      <c r="D596">
        <v>792</v>
      </c>
      <c r="E596">
        <v>0</v>
      </c>
      <c r="F596" t="b">
        <v>0</v>
      </c>
      <c r="G596" t="b">
        <v>1</v>
      </c>
      <c r="H596" t="b">
        <v>1</v>
      </c>
      <c r="I596" t="b">
        <v>1</v>
      </c>
      <c r="J596" t="b">
        <v>0</v>
      </c>
      <c r="K596" t="s">
        <v>241</v>
      </c>
      <c r="L596" t="str">
        <f t="shared" si="486"/>
        <v>DB12</v>
      </c>
      <c r="M596" t="str">
        <f t="shared" ref="M596" si="495">"M_"&amp;B593&amp;"_"</f>
        <v>M_G50_</v>
      </c>
      <c r="N596" t="s">
        <v>77</v>
      </c>
      <c r="O596" s="40">
        <f>IF(E596="","-",COUNTIF($O$10:O595,"&lt;&gt;-")+1-1)</f>
        <v>468</v>
      </c>
      <c r="P596" s="4" t="str">
        <f>IF(E596="","",$M596&amp;B596&amp;","&amp;$L596&amp;"."&amp;VLOOKUP(C596,LookupTable!$A$10:$G$24,2,0)&amp;IF(AND(C596="Bool",MOD(10*D596,10)=0),D596&amp;".0",D596)&amp;IF(C596="String",".256","")&amp;","&amp;VLOOKUP(C596,LookupTable!$A$10:$G$24,3,0)&amp;",1,R/W,100,,,,,,,,,,,")</f>
        <v>M_G50_Time_Belt,DB12.DBD792,Float,1,R/W,100,,,,,,,,,,,</v>
      </c>
      <c r="Q596" s="13" t="str">
        <f t="shared" si="440"/>
        <v>tagIDs[468] = "Channel1.Device1.M_G50_Time_Belt";</v>
      </c>
    </row>
    <row r="597" spans="2:17" ht="15.75">
      <c r="B597" t="s">
        <v>242</v>
      </c>
      <c r="C597" t="s">
        <v>15</v>
      </c>
      <c r="D597">
        <v>796</v>
      </c>
      <c r="E597">
        <v>0</v>
      </c>
      <c r="F597" t="b">
        <v>0</v>
      </c>
      <c r="G597" t="b">
        <v>1</v>
      </c>
      <c r="H597" t="b">
        <v>1</v>
      </c>
      <c r="I597" t="b">
        <v>1</v>
      </c>
      <c r="J597" t="b">
        <v>0</v>
      </c>
      <c r="K597" t="s">
        <v>243</v>
      </c>
      <c r="L597" t="str">
        <f t="shared" si="486"/>
        <v>DB12</v>
      </c>
      <c r="M597" t="str">
        <f t="shared" ref="M597" si="496">"M_"&amp;B593&amp;"_"</f>
        <v>M_G50_</v>
      </c>
      <c r="N597" t="s">
        <v>77</v>
      </c>
      <c r="O597" s="40">
        <f>IF(E597="","-",COUNTIF($O$10:O596,"&lt;&gt;-")+1-1)</f>
        <v>469</v>
      </c>
      <c r="P597" s="4" t="str">
        <f>IF(E597="","",$M597&amp;B597&amp;","&amp;$L597&amp;"."&amp;VLOOKUP(C597,LookupTable!$A$10:$G$24,2,0)&amp;IF(AND(C597="Bool",MOD(10*D597,10)=0),D597&amp;".0",D597)&amp;IF(C597="String",".256","")&amp;","&amp;VLOOKUP(C597,LookupTable!$A$10:$G$24,3,0)&amp;",1,R/W,100,,,,,,,,,,,")</f>
        <v>M_G50_TIme_Motor,DB12.DBD796,Float,1,R/W,100,,,,,,,,,,,</v>
      </c>
      <c r="Q597" s="13" t="str">
        <f t="shared" si="440"/>
        <v>tagIDs[469] = "Channel1.Device1.M_G50_TIme_Motor";</v>
      </c>
    </row>
    <row r="598" spans="2:17" ht="15.75">
      <c r="B598" t="s">
        <v>148</v>
      </c>
      <c r="C598" t="s">
        <v>235</v>
      </c>
      <c r="D598">
        <v>800</v>
      </c>
      <c r="F598" t="b">
        <v>0</v>
      </c>
      <c r="G598" t="b">
        <v>1</v>
      </c>
      <c r="H598" t="b">
        <v>1</v>
      </c>
      <c r="I598" t="b">
        <v>1</v>
      </c>
      <c r="J598" t="b">
        <v>1</v>
      </c>
      <c r="L598" t="str">
        <f t="shared" si="486"/>
        <v>DB12</v>
      </c>
      <c r="M598" t="str">
        <f t="shared" ref="M598:M629" si="497">"M_"&amp;B598&amp;"_"</f>
        <v>M_G51_</v>
      </c>
      <c r="N598" t="s">
        <v>77</v>
      </c>
      <c r="O598" s="40" t="str">
        <f>IF(E598="","-",COUNTIF($O$10:O597,"&lt;&gt;-")+1-1)</f>
        <v>-</v>
      </c>
      <c r="P598" s="4" t="str">
        <f>IF(E598="","",$M598&amp;B598&amp;","&amp;$L598&amp;"."&amp;VLOOKUP(C598,LookupTable!$A$10:$G$24,2,0)&amp;IF(AND(C598="Bool",MOD(10*D598,10)=0),D598&amp;".0",D598)&amp;IF(C598="String",".256","")&amp;","&amp;VLOOKUP(C598,LookupTable!$A$10:$G$24,3,0)&amp;",1,R/W,100,,,,,,,,,,,")</f>
        <v/>
      </c>
      <c r="Q598" s="13" t="str">
        <f t="shared" si="440"/>
        <v>//G51</v>
      </c>
    </row>
    <row r="599" spans="2:17" ht="15.75">
      <c r="B599" t="s">
        <v>236</v>
      </c>
      <c r="C599" t="s">
        <v>15</v>
      </c>
      <c r="D599">
        <v>800</v>
      </c>
      <c r="E599">
        <v>0</v>
      </c>
      <c r="F599" t="b">
        <v>0</v>
      </c>
      <c r="G599" t="b">
        <v>1</v>
      </c>
      <c r="H599" t="b">
        <v>1</v>
      </c>
      <c r="I599" t="b">
        <v>1</v>
      </c>
      <c r="J599" t="b">
        <v>0</v>
      </c>
      <c r="K599" t="s">
        <v>237</v>
      </c>
      <c r="L599" t="str">
        <f t="shared" si="486"/>
        <v>DB12</v>
      </c>
      <c r="M599" t="str">
        <f t="shared" ref="M599:M630" si="498">"M_"&amp;B598&amp;"_"</f>
        <v>M_G51_</v>
      </c>
      <c r="N599" t="s">
        <v>77</v>
      </c>
      <c r="O599" s="40">
        <f>IF(E599="","-",COUNTIF($O$10:O598,"&lt;&gt;-")+1-1)</f>
        <v>470</v>
      </c>
      <c r="P599" s="4" t="str">
        <f>IF(E599="","",$M599&amp;B599&amp;","&amp;$L599&amp;"."&amp;VLOOKUP(C599,LookupTable!$A$10:$G$24,2,0)&amp;IF(AND(C599="Bool",MOD(10*D599,10)=0),D599&amp;".0",D599)&amp;IF(C599="String",".256","")&amp;","&amp;VLOOKUP(C599,LookupTable!$A$10:$G$24,3,0)&amp;",1,R/W,100,,,,,,,,,,,")</f>
        <v>M_G51_Time_BD,DB12.DBD800,Float,1,R/W,100,,,,,,,,,,,</v>
      </c>
      <c r="Q599" s="13" t="str">
        <f t="shared" si="440"/>
        <v>tagIDs[470] = "Channel1.Device1.M_G51_Time_BD";</v>
      </c>
    </row>
    <row r="600" spans="2:17" ht="15.75">
      <c r="B600" t="s">
        <v>238</v>
      </c>
      <c r="C600" t="s">
        <v>15</v>
      </c>
      <c r="D600">
        <v>804</v>
      </c>
      <c r="E600">
        <v>0</v>
      </c>
      <c r="F600" t="b">
        <v>0</v>
      </c>
      <c r="G600" t="b">
        <v>1</v>
      </c>
      <c r="H600" t="b">
        <v>1</v>
      </c>
      <c r="I600" t="b">
        <v>1</v>
      </c>
      <c r="J600" t="b">
        <v>0</v>
      </c>
      <c r="K600" t="s">
        <v>239</v>
      </c>
      <c r="L600" t="str">
        <f t="shared" si="486"/>
        <v>DB12</v>
      </c>
      <c r="M600" t="str">
        <f t="shared" ref="M600" si="499">"M_"&amp;B598&amp;"_"</f>
        <v>M_G51_</v>
      </c>
      <c r="N600" t="s">
        <v>77</v>
      </c>
      <c r="O600" s="40">
        <f>IF(E600="","-",COUNTIF($O$10:O599,"&lt;&gt;-")+1-1)</f>
        <v>471</v>
      </c>
      <c r="P600" s="4" t="str">
        <f>IF(E600="","",$M600&amp;B600&amp;","&amp;$L600&amp;"."&amp;VLOOKUP(C600,LookupTable!$A$10:$G$24,2,0)&amp;IF(AND(C600="Bool",MOD(10*D600,10)=0),D600&amp;".0",D600)&amp;IF(C600="String",".256","")&amp;","&amp;VLOOKUP(C600,LookupTable!$A$10:$G$24,3,0)&amp;",1,R/W,100,,,,,,,,,,,")</f>
        <v>M_G51_Time_CUROA,DB12.DBD804,Float,1,R/W,100,,,,,,,,,,,</v>
      </c>
      <c r="Q600" s="13" t="str">
        <f t="shared" si="440"/>
        <v>tagIDs[471] = "Channel1.Device1.M_G51_Time_CUROA";</v>
      </c>
    </row>
    <row r="601" spans="2:17" ht="15.75">
      <c r="B601" t="s">
        <v>240</v>
      </c>
      <c r="C601" t="s">
        <v>15</v>
      </c>
      <c r="D601">
        <v>808</v>
      </c>
      <c r="E601">
        <v>0</v>
      </c>
      <c r="F601" t="b">
        <v>0</v>
      </c>
      <c r="G601" t="b">
        <v>1</v>
      </c>
      <c r="H601" t="b">
        <v>1</v>
      </c>
      <c r="I601" t="b">
        <v>1</v>
      </c>
      <c r="J601" t="b">
        <v>0</v>
      </c>
      <c r="K601" t="s">
        <v>241</v>
      </c>
      <c r="L601" t="str">
        <f t="shared" si="486"/>
        <v>DB12</v>
      </c>
      <c r="M601" t="str">
        <f t="shared" ref="M601" si="500">"M_"&amp;B598&amp;"_"</f>
        <v>M_G51_</v>
      </c>
      <c r="N601" t="s">
        <v>77</v>
      </c>
      <c r="O601" s="40">
        <f>IF(E601="","-",COUNTIF($O$10:O600,"&lt;&gt;-")+1-1)</f>
        <v>472</v>
      </c>
      <c r="P601" s="4" t="str">
        <f>IF(E601="","",$M601&amp;B601&amp;","&amp;$L601&amp;"."&amp;VLOOKUP(C601,LookupTable!$A$10:$G$24,2,0)&amp;IF(AND(C601="Bool",MOD(10*D601,10)=0),D601&amp;".0",D601)&amp;IF(C601="String",".256","")&amp;","&amp;VLOOKUP(C601,LookupTable!$A$10:$G$24,3,0)&amp;",1,R/W,100,,,,,,,,,,,")</f>
        <v>M_G51_Time_Belt,DB12.DBD808,Float,1,R/W,100,,,,,,,,,,,</v>
      </c>
      <c r="Q601" s="13" t="str">
        <f t="shared" si="440"/>
        <v>tagIDs[472] = "Channel1.Device1.M_G51_Time_Belt";</v>
      </c>
    </row>
    <row r="602" spans="2:17" ht="15.75">
      <c r="B602" t="s">
        <v>242</v>
      </c>
      <c r="C602" t="s">
        <v>15</v>
      </c>
      <c r="D602">
        <v>812</v>
      </c>
      <c r="E602">
        <v>0</v>
      </c>
      <c r="F602" t="b">
        <v>0</v>
      </c>
      <c r="G602" t="b">
        <v>1</v>
      </c>
      <c r="H602" t="b">
        <v>1</v>
      </c>
      <c r="I602" t="b">
        <v>1</v>
      </c>
      <c r="J602" t="b">
        <v>0</v>
      </c>
      <c r="K602" t="s">
        <v>243</v>
      </c>
      <c r="L602" t="str">
        <f t="shared" si="486"/>
        <v>DB12</v>
      </c>
      <c r="M602" t="str">
        <f t="shared" ref="M602" si="501">"M_"&amp;B598&amp;"_"</f>
        <v>M_G51_</v>
      </c>
      <c r="N602" t="s">
        <v>77</v>
      </c>
      <c r="O602" s="40">
        <f>IF(E602="","-",COUNTIF($O$10:O601,"&lt;&gt;-")+1-1)</f>
        <v>473</v>
      </c>
      <c r="P602" s="4" t="str">
        <f>IF(E602="","",$M602&amp;B602&amp;","&amp;$L602&amp;"."&amp;VLOOKUP(C602,LookupTable!$A$10:$G$24,2,0)&amp;IF(AND(C602="Bool",MOD(10*D602,10)=0),D602&amp;".0",D602)&amp;IF(C602="String",".256","")&amp;","&amp;VLOOKUP(C602,LookupTable!$A$10:$G$24,3,0)&amp;",1,R/W,100,,,,,,,,,,,")</f>
        <v>M_G51_TIme_Motor,DB12.DBD812,Float,1,R/W,100,,,,,,,,,,,</v>
      </c>
      <c r="Q602" s="13" t="str">
        <f t="shared" si="440"/>
        <v>tagIDs[473] = "Channel1.Device1.M_G51_TIme_Motor";</v>
      </c>
    </row>
    <row r="603" spans="2:17" ht="15.75">
      <c r="B603" t="s">
        <v>149</v>
      </c>
      <c r="C603" t="s">
        <v>235</v>
      </c>
      <c r="D603">
        <v>816</v>
      </c>
      <c r="F603" t="b">
        <v>0</v>
      </c>
      <c r="G603" t="b">
        <v>1</v>
      </c>
      <c r="H603" t="b">
        <v>1</v>
      </c>
      <c r="I603" t="b">
        <v>1</v>
      </c>
      <c r="J603" t="b">
        <v>1</v>
      </c>
      <c r="L603" t="str">
        <f t="shared" si="486"/>
        <v>DB12</v>
      </c>
      <c r="M603" t="str">
        <f t="shared" ref="M603:M634" si="502">"M_"&amp;B603&amp;"_"</f>
        <v>M_G52_</v>
      </c>
      <c r="N603" t="s">
        <v>77</v>
      </c>
      <c r="O603" s="40" t="str">
        <f>IF(E603="","-",COUNTIF($O$10:O602,"&lt;&gt;-")+1-1)</f>
        <v>-</v>
      </c>
      <c r="P603" s="4" t="str">
        <f>IF(E603="","",$M603&amp;B603&amp;","&amp;$L603&amp;"."&amp;VLOOKUP(C603,LookupTable!$A$10:$G$24,2,0)&amp;IF(AND(C603="Bool",MOD(10*D603,10)=0),D603&amp;".0",D603)&amp;IF(C603="String",".256","")&amp;","&amp;VLOOKUP(C603,LookupTable!$A$10:$G$24,3,0)&amp;",1,R/W,100,,,,,,,,,,,")</f>
        <v/>
      </c>
      <c r="Q603" s="13" t="str">
        <f t="shared" si="440"/>
        <v>//G52</v>
      </c>
    </row>
    <row r="604" spans="2:17" ht="15.75">
      <c r="B604" t="s">
        <v>236</v>
      </c>
      <c r="C604" t="s">
        <v>15</v>
      </c>
      <c r="D604">
        <v>816</v>
      </c>
      <c r="E604">
        <v>0</v>
      </c>
      <c r="F604" t="b">
        <v>0</v>
      </c>
      <c r="G604" t="b">
        <v>1</v>
      </c>
      <c r="H604" t="b">
        <v>1</v>
      </c>
      <c r="I604" t="b">
        <v>1</v>
      </c>
      <c r="J604" t="b">
        <v>0</v>
      </c>
      <c r="K604" t="s">
        <v>237</v>
      </c>
      <c r="L604" t="str">
        <f t="shared" si="486"/>
        <v>DB12</v>
      </c>
      <c r="M604" t="str">
        <f t="shared" ref="M604:M635" si="503">"M_"&amp;B603&amp;"_"</f>
        <v>M_G52_</v>
      </c>
      <c r="N604" t="s">
        <v>77</v>
      </c>
      <c r="O604" s="40">
        <f>IF(E604="","-",COUNTIF($O$10:O603,"&lt;&gt;-")+1-1)</f>
        <v>474</v>
      </c>
      <c r="P604" s="4" t="str">
        <f>IF(E604="","",$M604&amp;B604&amp;","&amp;$L604&amp;"."&amp;VLOOKUP(C604,LookupTable!$A$10:$G$24,2,0)&amp;IF(AND(C604="Bool",MOD(10*D604,10)=0),D604&amp;".0",D604)&amp;IF(C604="String",".256","")&amp;","&amp;VLOOKUP(C604,LookupTable!$A$10:$G$24,3,0)&amp;",1,R/W,100,,,,,,,,,,,")</f>
        <v>M_G52_Time_BD,DB12.DBD816,Float,1,R/W,100,,,,,,,,,,,</v>
      </c>
      <c r="Q604" s="13" t="str">
        <f t="shared" si="440"/>
        <v>tagIDs[474] = "Channel1.Device1.M_G52_Time_BD";</v>
      </c>
    </row>
    <row r="605" spans="2:17" ht="15.75">
      <c r="B605" t="s">
        <v>238</v>
      </c>
      <c r="C605" t="s">
        <v>15</v>
      </c>
      <c r="D605">
        <v>820</v>
      </c>
      <c r="E605">
        <v>0</v>
      </c>
      <c r="F605" t="b">
        <v>0</v>
      </c>
      <c r="G605" t="b">
        <v>1</v>
      </c>
      <c r="H605" t="b">
        <v>1</v>
      </c>
      <c r="I605" t="b">
        <v>1</v>
      </c>
      <c r="J605" t="b">
        <v>0</v>
      </c>
      <c r="K605" t="s">
        <v>239</v>
      </c>
      <c r="L605" t="str">
        <f t="shared" si="486"/>
        <v>DB12</v>
      </c>
      <c r="M605" t="str">
        <f t="shared" ref="M605" si="504">"M_"&amp;B603&amp;"_"</f>
        <v>M_G52_</v>
      </c>
      <c r="N605" t="s">
        <v>77</v>
      </c>
      <c r="O605" s="40">
        <f>IF(E605="","-",COUNTIF($O$10:O604,"&lt;&gt;-")+1-1)</f>
        <v>475</v>
      </c>
      <c r="P605" s="4" t="str">
        <f>IF(E605="","",$M605&amp;B605&amp;","&amp;$L605&amp;"."&amp;VLOOKUP(C605,LookupTable!$A$10:$G$24,2,0)&amp;IF(AND(C605="Bool",MOD(10*D605,10)=0),D605&amp;".0",D605)&amp;IF(C605="String",".256","")&amp;","&amp;VLOOKUP(C605,LookupTable!$A$10:$G$24,3,0)&amp;",1,R/W,100,,,,,,,,,,,")</f>
        <v>M_G52_Time_CUROA,DB12.DBD820,Float,1,R/W,100,,,,,,,,,,,</v>
      </c>
      <c r="Q605" s="13" t="str">
        <f t="shared" si="440"/>
        <v>tagIDs[475] = "Channel1.Device1.M_G52_Time_CUROA";</v>
      </c>
    </row>
    <row r="606" spans="2:17" ht="15.75">
      <c r="B606" t="s">
        <v>240</v>
      </c>
      <c r="C606" t="s">
        <v>15</v>
      </c>
      <c r="D606">
        <v>824</v>
      </c>
      <c r="E606">
        <v>0</v>
      </c>
      <c r="F606" t="b">
        <v>0</v>
      </c>
      <c r="G606" t="b">
        <v>1</v>
      </c>
      <c r="H606" t="b">
        <v>1</v>
      </c>
      <c r="I606" t="b">
        <v>1</v>
      </c>
      <c r="J606" t="b">
        <v>0</v>
      </c>
      <c r="K606" t="s">
        <v>241</v>
      </c>
      <c r="L606" t="str">
        <f t="shared" si="486"/>
        <v>DB12</v>
      </c>
      <c r="M606" t="str">
        <f t="shared" ref="M606" si="505">"M_"&amp;B603&amp;"_"</f>
        <v>M_G52_</v>
      </c>
      <c r="N606" t="s">
        <v>77</v>
      </c>
      <c r="O606" s="40">
        <f>IF(E606="","-",COUNTIF($O$10:O605,"&lt;&gt;-")+1-1)</f>
        <v>476</v>
      </c>
      <c r="P606" s="4" t="str">
        <f>IF(E606="","",$M606&amp;B606&amp;","&amp;$L606&amp;"."&amp;VLOOKUP(C606,LookupTable!$A$10:$G$24,2,0)&amp;IF(AND(C606="Bool",MOD(10*D606,10)=0),D606&amp;".0",D606)&amp;IF(C606="String",".256","")&amp;","&amp;VLOOKUP(C606,LookupTable!$A$10:$G$24,3,0)&amp;",1,R/W,100,,,,,,,,,,,")</f>
        <v>M_G52_Time_Belt,DB12.DBD824,Float,1,R/W,100,,,,,,,,,,,</v>
      </c>
      <c r="Q606" s="13" t="str">
        <f t="shared" ref="Q606:Q669" si="506">IF(E606="","//"&amp;B606,"tagIDs["&amp;O606&amp;"] = "&amp;$Q$3&amp;$N606&amp;$M606&amp;B606&amp;$Q$3&amp;";")</f>
        <v>tagIDs[476] = "Channel1.Device1.M_G52_Time_Belt";</v>
      </c>
    </row>
    <row r="607" spans="2:17" ht="15.75">
      <c r="B607" t="s">
        <v>242</v>
      </c>
      <c r="C607" t="s">
        <v>15</v>
      </c>
      <c r="D607">
        <v>828</v>
      </c>
      <c r="E607">
        <v>0</v>
      </c>
      <c r="F607" t="b">
        <v>0</v>
      </c>
      <c r="G607" t="b">
        <v>1</v>
      </c>
      <c r="H607" t="b">
        <v>1</v>
      </c>
      <c r="I607" t="b">
        <v>1</v>
      </c>
      <c r="J607" t="b">
        <v>0</v>
      </c>
      <c r="K607" t="s">
        <v>243</v>
      </c>
      <c r="L607" t="str">
        <f t="shared" si="486"/>
        <v>DB12</v>
      </c>
      <c r="M607" t="str">
        <f t="shared" ref="M607" si="507">"M_"&amp;B603&amp;"_"</f>
        <v>M_G52_</v>
      </c>
      <c r="N607" t="s">
        <v>77</v>
      </c>
      <c r="O607" s="40">
        <f>IF(E607="","-",COUNTIF($O$10:O606,"&lt;&gt;-")+1-1)</f>
        <v>477</v>
      </c>
      <c r="P607" s="4" t="str">
        <f>IF(E607="","",$M607&amp;B607&amp;","&amp;$L607&amp;"."&amp;VLOOKUP(C607,LookupTable!$A$10:$G$24,2,0)&amp;IF(AND(C607="Bool",MOD(10*D607,10)=0),D607&amp;".0",D607)&amp;IF(C607="String",".256","")&amp;","&amp;VLOOKUP(C607,LookupTable!$A$10:$G$24,3,0)&amp;",1,R/W,100,,,,,,,,,,,")</f>
        <v>M_G52_TIme_Motor,DB12.DBD828,Float,1,R/W,100,,,,,,,,,,,</v>
      </c>
      <c r="Q607" s="13" t="str">
        <f t="shared" si="506"/>
        <v>tagIDs[477] = "Channel1.Device1.M_G52_TIme_Motor";</v>
      </c>
    </row>
    <row r="608" spans="2:17" ht="15.75">
      <c r="B608" t="s">
        <v>150</v>
      </c>
      <c r="C608" t="s">
        <v>235</v>
      </c>
      <c r="D608">
        <v>832</v>
      </c>
      <c r="F608" t="b">
        <v>0</v>
      </c>
      <c r="G608" t="b">
        <v>1</v>
      </c>
      <c r="H608" t="b">
        <v>1</v>
      </c>
      <c r="I608" t="b">
        <v>1</v>
      </c>
      <c r="J608" t="b">
        <v>1</v>
      </c>
      <c r="L608" t="str">
        <f t="shared" si="486"/>
        <v>DB12</v>
      </c>
      <c r="M608" t="str">
        <f t="shared" ref="M608:M639" si="508">"M_"&amp;B608&amp;"_"</f>
        <v>M_G53_</v>
      </c>
      <c r="N608" t="s">
        <v>77</v>
      </c>
      <c r="O608" s="40" t="str">
        <f>IF(E608="","-",COUNTIF($O$10:O607,"&lt;&gt;-")+1-1)</f>
        <v>-</v>
      </c>
      <c r="P608" s="4" t="str">
        <f>IF(E608="","",$M608&amp;B608&amp;","&amp;$L608&amp;"."&amp;VLOOKUP(C608,LookupTable!$A$10:$G$24,2,0)&amp;IF(AND(C608="Bool",MOD(10*D608,10)=0),D608&amp;".0",D608)&amp;IF(C608="String",".256","")&amp;","&amp;VLOOKUP(C608,LookupTable!$A$10:$G$24,3,0)&amp;",1,R/W,100,,,,,,,,,,,")</f>
        <v/>
      </c>
      <c r="Q608" s="13" t="str">
        <f t="shared" si="506"/>
        <v>//G53</v>
      </c>
    </row>
    <row r="609" spans="2:17" ht="15.75">
      <c r="B609" t="s">
        <v>236</v>
      </c>
      <c r="C609" t="s">
        <v>15</v>
      </c>
      <c r="D609">
        <v>832</v>
      </c>
      <c r="E609">
        <v>0</v>
      </c>
      <c r="F609" t="b">
        <v>0</v>
      </c>
      <c r="G609" t="b">
        <v>1</v>
      </c>
      <c r="H609" t="b">
        <v>1</v>
      </c>
      <c r="I609" t="b">
        <v>1</v>
      </c>
      <c r="J609" t="b">
        <v>0</v>
      </c>
      <c r="K609" t="s">
        <v>237</v>
      </c>
      <c r="L609" t="str">
        <f t="shared" si="486"/>
        <v>DB12</v>
      </c>
      <c r="M609" t="str">
        <f t="shared" ref="M609:M640" si="509">"M_"&amp;B608&amp;"_"</f>
        <v>M_G53_</v>
      </c>
      <c r="N609" t="s">
        <v>77</v>
      </c>
      <c r="O609" s="40">
        <f>IF(E609="","-",COUNTIF($O$10:O608,"&lt;&gt;-")+1-1)</f>
        <v>478</v>
      </c>
      <c r="P609" s="4" t="str">
        <f>IF(E609="","",$M609&amp;B609&amp;","&amp;$L609&amp;"."&amp;VLOOKUP(C609,LookupTable!$A$10:$G$24,2,0)&amp;IF(AND(C609="Bool",MOD(10*D609,10)=0),D609&amp;".0",D609)&amp;IF(C609="String",".256","")&amp;","&amp;VLOOKUP(C609,LookupTable!$A$10:$G$24,3,0)&amp;",1,R/W,100,,,,,,,,,,,")</f>
        <v>M_G53_Time_BD,DB12.DBD832,Float,1,R/W,100,,,,,,,,,,,</v>
      </c>
      <c r="Q609" s="13" t="str">
        <f t="shared" si="506"/>
        <v>tagIDs[478] = "Channel1.Device1.M_G53_Time_BD";</v>
      </c>
    </row>
    <row r="610" spans="2:17" ht="15.75">
      <c r="B610" t="s">
        <v>238</v>
      </c>
      <c r="C610" t="s">
        <v>15</v>
      </c>
      <c r="D610">
        <v>836</v>
      </c>
      <c r="E610">
        <v>0</v>
      </c>
      <c r="F610" t="b">
        <v>0</v>
      </c>
      <c r="G610" t="b">
        <v>1</v>
      </c>
      <c r="H610" t="b">
        <v>1</v>
      </c>
      <c r="I610" t="b">
        <v>1</v>
      </c>
      <c r="J610" t="b">
        <v>0</v>
      </c>
      <c r="K610" t="s">
        <v>239</v>
      </c>
      <c r="L610" t="str">
        <f t="shared" si="486"/>
        <v>DB12</v>
      </c>
      <c r="M610" t="str">
        <f t="shared" ref="M610" si="510">"M_"&amp;B608&amp;"_"</f>
        <v>M_G53_</v>
      </c>
      <c r="N610" t="s">
        <v>77</v>
      </c>
      <c r="O610" s="40">
        <f>IF(E610="","-",COUNTIF($O$10:O609,"&lt;&gt;-")+1-1)</f>
        <v>479</v>
      </c>
      <c r="P610" s="4" t="str">
        <f>IF(E610="","",$M610&amp;B610&amp;","&amp;$L610&amp;"."&amp;VLOOKUP(C610,LookupTable!$A$10:$G$24,2,0)&amp;IF(AND(C610="Bool",MOD(10*D610,10)=0),D610&amp;".0",D610)&amp;IF(C610="String",".256","")&amp;","&amp;VLOOKUP(C610,LookupTable!$A$10:$G$24,3,0)&amp;",1,R/W,100,,,,,,,,,,,")</f>
        <v>M_G53_Time_CUROA,DB12.DBD836,Float,1,R/W,100,,,,,,,,,,,</v>
      </c>
      <c r="Q610" s="13" t="str">
        <f t="shared" si="506"/>
        <v>tagIDs[479] = "Channel1.Device1.M_G53_Time_CUROA";</v>
      </c>
    </row>
    <row r="611" spans="2:17" ht="15.75">
      <c r="B611" t="s">
        <v>240</v>
      </c>
      <c r="C611" t="s">
        <v>15</v>
      </c>
      <c r="D611">
        <v>840</v>
      </c>
      <c r="E611">
        <v>0</v>
      </c>
      <c r="F611" t="b">
        <v>0</v>
      </c>
      <c r="G611" t="b">
        <v>1</v>
      </c>
      <c r="H611" t="b">
        <v>1</v>
      </c>
      <c r="I611" t="b">
        <v>1</v>
      </c>
      <c r="J611" t="b">
        <v>0</v>
      </c>
      <c r="K611" t="s">
        <v>241</v>
      </c>
      <c r="L611" t="str">
        <f t="shared" si="486"/>
        <v>DB12</v>
      </c>
      <c r="M611" t="str">
        <f t="shared" ref="M611" si="511">"M_"&amp;B608&amp;"_"</f>
        <v>M_G53_</v>
      </c>
      <c r="N611" t="s">
        <v>77</v>
      </c>
      <c r="O611" s="40">
        <f>IF(E611="","-",COUNTIF($O$10:O610,"&lt;&gt;-")+1-1)</f>
        <v>480</v>
      </c>
      <c r="P611" s="4" t="str">
        <f>IF(E611="","",$M611&amp;B611&amp;","&amp;$L611&amp;"."&amp;VLOOKUP(C611,LookupTable!$A$10:$G$24,2,0)&amp;IF(AND(C611="Bool",MOD(10*D611,10)=0),D611&amp;".0",D611)&amp;IF(C611="String",".256","")&amp;","&amp;VLOOKUP(C611,LookupTable!$A$10:$G$24,3,0)&amp;",1,R/W,100,,,,,,,,,,,")</f>
        <v>M_G53_Time_Belt,DB12.DBD840,Float,1,R/W,100,,,,,,,,,,,</v>
      </c>
      <c r="Q611" s="13" t="str">
        <f t="shared" si="506"/>
        <v>tagIDs[480] = "Channel1.Device1.M_G53_Time_Belt";</v>
      </c>
    </row>
    <row r="612" spans="2:17" ht="15.75">
      <c r="B612" t="s">
        <v>242</v>
      </c>
      <c r="C612" t="s">
        <v>15</v>
      </c>
      <c r="D612">
        <v>844</v>
      </c>
      <c r="E612">
        <v>0</v>
      </c>
      <c r="F612" t="b">
        <v>0</v>
      </c>
      <c r="G612" t="b">
        <v>1</v>
      </c>
      <c r="H612" t="b">
        <v>1</v>
      </c>
      <c r="I612" t="b">
        <v>1</v>
      </c>
      <c r="J612" t="b">
        <v>0</v>
      </c>
      <c r="K612" t="s">
        <v>243</v>
      </c>
      <c r="L612" t="str">
        <f t="shared" si="486"/>
        <v>DB12</v>
      </c>
      <c r="M612" t="str">
        <f t="shared" ref="M612" si="512">"M_"&amp;B608&amp;"_"</f>
        <v>M_G53_</v>
      </c>
      <c r="N612" t="s">
        <v>77</v>
      </c>
      <c r="O612" s="40">
        <f>IF(E612="","-",COUNTIF($O$10:O611,"&lt;&gt;-")+1-1)</f>
        <v>481</v>
      </c>
      <c r="P612" s="4" t="str">
        <f>IF(E612="","",$M612&amp;B612&amp;","&amp;$L612&amp;"."&amp;VLOOKUP(C612,LookupTable!$A$10:$G$24,2,0)&amp;IF(AND(C612="Bool",MOD(10*D612,10)=0),D612&amp;".0",D612)&amp;IF(C612="String",".256","")&amp;","&amp;VLOOKUP(C612,LookupTable!$A$10:$G$24,3,0)&amp;",1,R/W,100,,,,,,,,,,,")</f>
        <v>M_G53_TIme_Motor,DB12.DBD844,Float,1,R/W,100,,,,,,,,,,,</v>
      </c>
      <c r="Q612" s="13" t="str">
        <f t="shared" si="506"/>
        <v>tagIDs[481] = "Channel1.Device1.M_G53_TIme_Motor";</v>
      </c>
    </row>
    <row r="613" spans="2:17" ht="15.75">
      <c r="B613" t="s">
        <v>151</v>
      </c>
      <c r="C613" t="s">
        <v>235</v>
      </c>
      <c r="D613">
        <v>848</v>
      </c>
      <c r="F613" t="b">
        <v>0</v>
      </c>
      <c r="G613" t="b">
        <v>1</v>
      </c>
      <c r="H613" t="b">
        <v>1</v>
      </c>
      <c r="I613" t="b">
        <v>1</v>
      </c>
      <c r="J613" t="b">
        <v>1</v>
      </c>
      <c r="L613" t="str">
        <f t="shared" si="486"/>
        <v>DB12</v>
      </c>
      <c r="M613" t="str">
        <f t="shared" ref="M613:M644" si="513">"M_"&amp;B613&amp;"_"</f>
        <v>M_G54_</v>
      </c>
      <c r="N613" t="s">
        <v>77</v>
      </c>
      <c r="O613" s="40" t="str">
        <f>IF(E613="","-",COUNTIF($O$10:O612,"&lt;&gt;-")+1-1)</f>
        <v>-</v>
      </c>
      <c r="P613" s="4" t="str">
        <f>IF(E613="","",$M613&amp;B613&amp;","&amp;$L613&amp;"."&amp;VLOOKUP(C613,LookupTable!$A$10:$G$24,2,0)&amp;IF(AND(C613="Bool",MOD(10*D613,10)=0),D613&amp;".0",D613)&amp;IF(C613="String",".256","")&amp;","&amp;VLOOKUP(C613,LookupTable!$A$10:$G$24,3,0)&amp;",1,R/W,100,,,,,,,,,,,")</f>
        <v/>
      </c>
      <c r="Q613" s="13" t="str">
        <f t="shared" si="506"/>
        <v>//G54</v>
      </c>
    </row>
    <row r="614" spans="2:17" ht="15.75">
      <c r="B614" t="s">
        <v>236</v>
      </c>
      <c r="C614" t="s">
        <v>15</v>
      </c>
      <c r="D614">
        <v>848</v>
      </c>
      <c r="E614">
        <v>0</v>
      </c>
      <c r="F614" t="b">
        <v>0</v>
      </c>
      <c r="G614" t="b">
        <v>1</v>
      </c>
      <c r="H614" t="b">
        <v>1</v>
      </c>
      <c r="I614" t="b">
        <v>1</v>
      </c>
      <c r="J614" t="b">
        <v>0</v>
      </c>
      <c r="K614" t="s">
        <v>237</v>
      </c>
      <c r="L614" t="str">
        <f t="shared" si="486"/>
        <v>DB12</v>
      </c>
      <c r="M614" t="str">
        <f t="shared" ref="M614:M645" si="514">"M_"&amp;B613&amp;"_"</f>
        <v>M_G54_</v>
      </c>
      <c r="N614" t="s">
        <v>77</v>
      </c>
      <c r="O614" s="40">
        <f>IF(E614="","-",COUNTIF($O$10:O613,"&lt;&gt;-")+1-1)</f>
        <v>482</v>
      </c>
      <c r="P614" s="4" t="str">
        <f>IF(E614="","",$M614&amp;B614&amp;","&amp;$L614&amp;"."&amp;VLOOKUP(C614,LookupTable!$A$10:$G$24,2,0)&amp;IF(AND(C614="Bool",MOD(10*D614,10)=0),D614&amp;".0",D614)&amp;IF(C614="String",".256","")&amp;","&amp;VLOOKUP(C614,LookupTable!$A$10:$G$24,3,0)&amp;",1,R/W,100,,,,,,,,,,,")</f>
        <v>M_G54_Time_BD,DB12.DBD848,Float,1,R/W,100,,,,,,,,,,,</v>
      </c>
      <c r="Q614" s="13" t="str">
        <f t="shared" si="506"/>
        <v>tagIDs[482] = "Channel1.Device1.M_G54_Time_BD";</v>
      </c>
    </row>
    <row r="615" spans="2:17" ht="15.75">
      <c r="B615" t="s">
        <v>238</v>
      </c>
      <c r="C615" t="s">
        <v>15</v>
      </c>
      <c r="D615">
        <v>852</v>
      </c>
      <c r="E615">
        <v>0</v>
      </c>
      <c r="F615" t="b">
        <v>0</v>
      </c>
      <c r="G615" t="b">
        <v>1</v>
      </c>
      <c r="H615" t="b">
        <v>1</v>
      </c>
      <c r="I615" t="b">
        <v>1</v>
      </c>
      <c r="J615" t="b">
        <v>0</v>
      </c>
      <c r="K615" t="s">
        <v>239</v>
      </c>
      <c r="L615" t="str">
        <f t="shared" si="486"/>
        <v>DB12</v>
      </c>
      <c r="M615" t="str">
        <f t="shared" ref="M615" si="515">"M_"&amp;B613&amp;"_"</f>
        <v>M_G54_</v>
      </c>
      <c r="N615" t="s">
        <v>77</v>
      </c>
      <c r="O615" s="40">
        <f>IF(E615="","-",COUNTIF($O$10:O614,"&lt;&gt;-")+1-1)</f>
        <v>483</v>
      </c>
      <c r="P615" s="4" t="str">
        <f>IF(E615="","",$M615&amp;B615&amp;","&amp;$L615&amp;"."&amp;VLOOKUP(C615,LookupTable!$A$10:$G$24,2,0)&amp;IF(AND(C615="Bool",MOD(10*D615,10)=0),D615&amp;".0",D615)&amp;IF(C615="String",".256","")&amp;","&amp;VLOOKUP(C615,LookupTable!$A$10:$G$24,3,0)&amp;",1,R/W,100,,,,,,,,,,,")</f>
        <v>M_G54_Time_CUROA,DB12.DBD852,Float,1,R/W,100,,,,,,,,,,,</v>
      </c>
      <c r="Q615" s="13" t="str">
        <f t="shared" si="506"/>
        <v>tagIDs[483] = "Channel1.Device1.M_G54_Time_CUROA";</v>
      </c>
    </row>
    <row r="616" spans="2:17" ht="15.75">
      <c r="B616" t="s">
        <v>240</v>
      </c>
      <c r="C616" t="s">
        <v>15</v>
      </c>
      <c r="D616">
        <v>856</v>
      </c>
      <c r="E616">
        <v>0</v>
      </c>
      <c r="F616" t="b">
        <v>0</v>
      </c>
      <c r="G616" t="b">
        <v>1</v>
      </c>
      <c r="H616" t="b">
        <v>1</v>
      </c>
      <c r="I616" t="b">
        <v>1</v>
      </c>
      <c r="J616" t="b">
        <v>0</v>
      </c>
      <c r="K616" t="s">
        <v>241</v>
      </c>
      <c r="L616" t="str">
        <f t="shared" si="486"/>
        <v>DB12</v>
      </c>
      <c r="M616" t="str">
        <f t="shared" ref="M616" si="516">"M_"&amp;B613&amp;"_"</f>
        <v>M_G54_</v>
      </c>
      <c r="N616" t="s">
        <v>77</v>
      </c>
      <c r="O616" s="40">
        <f>IF(E616="","-",COUNTIF($O$10:O615,"&lt;&gt;-")+1-1)</f>
        <v>484</v>
      </c>
      <c r="P616" s="4" t="str">
        <f>IF(E616="","",$M616&amp;B616&amp;","&amp;$L616&amp;"."&amp;VLOOKUP(C616,LookupTable!$A$10:$G$24,2,0)&amp;IF(AND(C616="Bool",MOD(10*D616,10)=0),D616&amp;".0",D616)&amp;IF(C616="String",".256","")&amp;","&amp;VLOOKUP(C616,LookupTable!$A$10:$G$24,3,0)&amp;",1,R/W,100,,,,,,,,,,,")</f>
        <v>M_G54_Time_Belt,DB12.DBD856,Float,1,R/W,100,,,,,,,,,,,</v>
      </c>
      <c r="Q616" s="13" t="str">
        <f t="shared" si="506"/>
        <v>tagIDs[484] = "Channel1.Device1.M_G54_Time_Belt";</v>
      </c>
    </row>
    <row r="617" spans="2:17" ht="15.75">
      <c r="B617" t="s">
        <v>242</v>
      </c>
      <c r="C617" t="s">
        <v>15</v>
      </c>
      <c r="D617">
        <v>860</v>
      </c>
      <c r="E617">
        <v>0</v>
      </c>
      <c r="F617" t="b">
        <v>0</v>
      </c>
      <c r="G617" t="b">
        <v>1</v>
      </c>
      <c r="H617" t="b">
        <v>1</v>
      </c>
      <c r="I617" t="b">
        <v>1</v>
      </c>
      <c r="J617" t="b">
        <v>0</v>
      </c>
      <c r="K617" t="s">
        <v>243</v>
      </c>
      <c r="L617" t="str">
        <f t="shared" si="486"/>
        <v>DB12</v>
      </c>
      <c r="M617" t="str">
        <f t="shared" ref="M617" si="517">"M_"&amp;B613&amp;"_"</f>
        <v>M_G54_</v>
      </c>
      <c r="N617" t="s">
        <v>77</v>
      </c>
      <c r="O617" s="40">
        <f>IF(E617="","-",COUNTIF($O$10:O616,"&lt;&gt;-")+1-1)</f>
        <v>485</v>
      </c>
      <c r="P617" s="4" t="str">
        <f>IF(E617="","",$M617&amp;B617&amp;","&amp;$L617&amp;"."&amp;VLOOKUP(C617,LookupTable!$A$10:$G$24,2,0)&amp;IF(AND(C617="Bool",MOD(10*D617,10)=0),D617&amp;".0",D617)&amp;IF(C617="String",".256","")&amp;","&amp;VLOOKUP(C617,LookupTable!$A$10:$G$24,3,0)&amp;",1,R/W,100,,,,,,,,,,,")</f>
        <v>M_G54_TIme_Motor,DB12.DBD860,Float,1,R/W,100,,,,,,,,,,,</v>
      </c>
      <c r="Q617" s="13" t="str">
        <f t="shared" si="506"/>
        <v>tagIDs[485] = "Channel1.Device1.M_G54_TIme_Motor";</v>
      </c>
    </row>
    <row r="618" spans="2:17" ht="15.75">
      <c r="B618" t="s">
        <v>152</v>
      </c>
      <c r="C618" t="s">
        <v>235</v>
      </c>
      <c r="D618">
        <v>864</v>
      </c>
      <c r="F618" t="b">
        <v>0</v>
      </c>
      <c r="G618" t="b">
        <v>1</v>
      </c>
      <c r="H618" t="b">
        <v>1</v>
      </c>
      <c r="I618" t="b">
        <v>1</v>
      </c>
      <c r="J618" t="b">
        <v>1</v>
      </c>
      <c r="L618" t="str">
        <f t="shared" si="486"/>
        <v>DB12</v>
      </c>
      <c r="M618" t="str">
        <f t="shared" ref="M618:M649" si="518">"M_"&amp;B618&amp;"_"</f>
        <v>M_G55_</v>
      </c>
      <c r="N618" t="s">
        <v>77</v>
      </c>
      <c r="O618" s="40" t="str">
        <f>IF(E618="","-",COUNTIF($O$10:O617,"&lt;&gt;-")+1-1)</f>
        <v>-</v>
      </c>
      <c r="P618" s="4" t="str">
        <f>IF(E618="","",$M618&amp;B618&amp;","&amp;$L618&amp;"."&amp;VLOOKUP(C618,LookupTable!$A$10:$G$24,2,0)&amp;IF(AND(C618="Bool",MOD(10*D618,10)=0),D618&amp;".0",D618)&amp;IF(C618="String",".256","")&amp;","&amp;VLOOKUP(C618,LookupTable!$A$10:$G$24,3,0)&amp;",1,R/W,100,,,,,,,,,,,")</f>
        <v/>
      </c>
      <c r="Q618" s="13" t="str">
        <f t="shared" si="506"/>
        <v>//G55</v>
      </c>
    </row>
    <row r="619" spans="2:17" ht="15.75">
      <c r="B619" t="s">
        <v>236</v>
      </c>
      <c r="C619" t="s">
        <v>15</v>
      </c>
      <c r="D619">
        <v>864</v>
      </c>
      <c r="E619">
        <v>0</v>
      </c>
      <c r="F619" t="b">
        <v>0</v>
      </c>
      <c r="G619" t="b">
        <v>1</v>
      </c>
      <c r="H619" t="b">
        <v>1</v>
      </c>
      <c r="I619" t="b">
        <v>1</v>
      </c>
      <c r="J619" t="b">
        <v>0</v>
      </c>
      <c r="K619" t="s">
        <v>237</v>
      </c>
      <c r="L619" t="str">
        <f t="shared" si="486"/>
        <v>DB12</v>
      </c>
      <c r="M619" t="str">
        <f t="shared" ref="M619:M650" si="519">"M_"&amp;B618&amp;"_"</f>
        <v>M_G55_</v>
      </c>
      <c r="N619" t="s">
        <v>77</v>
      </c>
      <c r="O619" s="40">
        <f>IF(E619="","-",COUNTIF($O$10:O618,"&lt;&gt;-")+1-1)</f>
        <v>486</v>
      </c>
      <c r="P619" s="4" t="str">
        <f>IF(E619="","",$M619&amp;B619&amp;","&amp;$L619&amp;"."&amp;VLOOKUP(C619,LookupTable!$A$10:$G$24,2,0)&amp;IF(AND(C619="Bool",MOD(10*D619,10)=0),D619&amp;".0",D619)&amp;IF(C619="String",".256","")&amp;","&amp;VLOOKUP(C619,LookupTable!$A$10:$G$24,3,0)&amp;",1,R/W,100,,,,,,,,,,,")</f>
        <v>M_G55_Time_BD,DB12.DBD864,Float,1,R/W,100,,,,,,,,,,,</v>
      </c>
      <c r="Q619" s="13" t="str">
        <f t="shared" si="506"/>
        <v>tagIDs[486] = "Channel1.Device1.M_G55_Time_BD";</v>
      </c>
    </row>
    <row r="620" spans="2:17" ht="15.75">
      <c r="B620" t="s">
        <v>238</v>
      </c>
      <c r="C620" t="s">
        <v>15</v>
      </c>
      <c r="D620">
        <v>868</v>
      </c>
      <c r="E620">
        <v>0</v>
      </c>
      <c r="F620" t="b">
        <v>0</v>
      </c>
      <c r="G620" t="b">
        <v>1</v>
      </c>
      <c r="H620" t="b">
        <v>1</v>
      </c>
      <c r="I620" t="b">
        <v>1</v>
      </c>
      <c r="J620" t="b">
        <v>0</v>
      </c>
      <c r="K620" t="s">
        <v>239</v>
      </c>
      <c r="L620" t="str">
        <f t="shared" si="486"/>
        <v>DB12</v>
      </c>
      <c r="M620" t="str">
        <f t="shared" ref="M620" si="520">"M_"&amp;B618&amp;"_"</f>
        <v>M_G55_</v>
      </c>
      <c r="N620" t="s">
        <v>77</v>
      </c>
      <c r="O620" s="40">
        <f>IF(E620="","-",COUNTIF($O$10:O619,"&lt;&gt;-")+1-1)</f>
        <v>487</v>
      </c>
      <c r="P620" s="4" t="str">
        <f>IF(E620="","",$M620&amp;B620&amp;","&amp;$L620&amp;"."&amp;VLOOKUP(C620,LookupTable!$A$10:$G$24,2,0)&amp;IF(AND(C620="Bool",MOD(10*D620,10)=0),D620&amp;".0",D620)&amp;IF(C620="String",".256","")&amp;","&amp;VLOOKUP(C620,LookupTable!$A$10:$G$24,3,0)&amp;",1,R/W,100,,,,,,,,,,,")</f>
        <v>M_G55_Time_CUROA,DB12.DBD868,Float,1,R/W,100,,,,,,,,,,,</v>
      </c>
      <c r="Q620" s="13" t="str">
        <f t="shared" si="506"/>
        <v>tagIDs[487] = "Channel1.Device1.M_G55_Time_CUROA";</v>
      </c>
    </row>
    <row r="621" spans="2:17" ht="15.75">
      <c r="B621" t="s">
        <v>240</v>
      </c>
      <c r="C621" t="s">
        <v>15</v>
      </c>
      <c r="D621">
        <v>872</v>
      </c>
      <c r="E621">
        <v>0</v>
      </c>
      <c r="F621" t="b">
        <v>0</v>
      </c>
      <c r="G621" t="b">
        <v>1</v>
      </c>
      <c r="H621" t="b">
        <v>1</v>
      </c>
      <c r="I621" t="b">
        <v>1</v>
      </c>
      <c r="J621" t="b">
        <v>0</v>
      </c>
      <c r="K621" t="s">
        <v>241</v>
      </c>
      <c r="L621" t="str">
        <f t="shared" si="486"/>
        <v>DB12</v>
      </c>
      <c r="M621" t="str">
        <f t="shared" ref="M621" si="521">"M_"&amp;B618&amp;"_"</f>
        <v>M_G55_</v>
      </c>
      <c r="N621" t="s">
        <v>77</v>
      </c>
      <c r="O621" s="40">
        <f>IF(E621="","-",COUNTIF($O$10:O620,"&lt;&gt;-")+1-1)</f>
        <v>488</v>
      </c>
      <c r="P621" s="4" t="str">
        <f>IF(E621="","",$M621&amp;B621&amp;","&amp;$L621&amp;"."&amp;VLOOKUP(C621,LookupTable!$A$10:$G$24,2,0)&amp;IF(AND(C621="Bool",MOD(10*D621,10)=0),D621&amp;".0",D621)&amp;IF(C621="String",".256","")&amp;","&amp;VLOOKUP(C621,LookupTable!$A$10:$G$24,3,0)&amp;",1,R/W,100,,,,,,,,,,,")</f>
        <v>M_G55_Time_Belt,DB12.DBD872,Float,1,R/W,100,,,,,,,,,,,</v>
      </c>
      <c r="Q621" s="13" t="str">
        <f t="shared" si="506"/>
        <v>tagIDs[488] = "Channel1.Device1.M_G55_Time_Belt";</v>
      </c>
    </row>
    <row r="622" spans="2:17" ht="15.75">
      <c r="B622" t="s">
        <v>242</v>
      </c>
      <c r="C622" t="s">
        <v>15</v>
      </c>
      <c r="D622">
        <v>876</v>
      </c>
      <c r="E622">
        <v>0</v>
      </c>
      <c r="F622" t="b">
        <v>0</v>
      </c>
      <c r="G622" t="b">
        <v>1</v>
      </c>
      <c r="H622" t="b">
        <v>1</v>
      </c>
      <c r="I622" t="b">
        <v>1</v>
      </c>
      <c r="J622" t="b">
        <v>0</v>
      </c>
      <c r="K622" t="s">
        <v>243</v>
      </c>
      <c r="L622" t="str">
        <f t="shared" si="486"/>
        <v>DB12</v>
      </c>
      <c r="M622" t="str">
        <f t="shared" ref="M622" si="522">"M_"&amp;B618&amp;"_"</f>
        <v>M_G55_</v>
      </c>
      <c r="N622" t="s">
        <v>77</v>
      </c>
      <c r="O622" s="40">
        <f>IF(E622="","-",COUNTIF($O$10:O621,"&lt;&gt;-")+1-1)</f>
        <v>489</v>
      </c>
      <c r="P622" s="4" t="str">
        <f>IF(E622="","",$M622&amp;B622&amp;","&amp;$L622&amp;"."&amp;VLOOKUP(C622,LookupTable!$A$10:$G$24,2,0)&amp;IF(AND(C622="Bool",MOD(10*D622,10)=0),D622&amp;".0",D622)&amp;IF(C622="String",".256","")&amp;","&amp;VLOOKUP(C622,LookupTable!$A$10:$G$24,3,0)&amp;",1,R/W,100,,,,,,,,,,,")</f>
        <v>M_G55_TIme_Motor,DB12.DBD876,Float,1,R/W,100,,,,,,,,,,,</v>
      </c>
      <c r="Q622" s="13" t="str">
        <f t="shared" si="506"/>
        <v>tagIDs[489] = "Channel1.Device1.M_G55_TIme_Motor";</v>
      </c>
    </row>
    <row r="623" spans="2:17" ht="15.75">
      <c r="B623" t="s">
        <v>153</v>
      </c>
      <c r="C623" t="s">
        <v>235</v>
      </c>
      <c r="D623">
        <v>880</v>
      </c>
      <c r="F623" t="b">
        <v>0</v>
      </c>
      <c r="G623" t="b">
        <v>1</v>
      </c>
      <c r="H623" t="b">
        <v>1</v>
      </c>
      <c r="I623" t="b">
        <v>1</v>
      </c>
      <c r="J623" t="b">
        <v>1</v>
      </c>
      <c r="L623" t="str">
        <f t="shared" si="486"/>
        <v>DB12</v>
      </c>
      <c r="M623" t="str">
        <f t="shared" ref="M623:M654" si="523">"M_"&amp;B623&amp;"_"</f>
        <v>M_G56_</v>
      </c>
      <c r="N623" t="s">
        <v>77</v>
      </c>
      <c r="O623" s="40" t="str">
        <f>IF(E623="","-",COUNTIF($O$10:O622,"&lt;&gt;-")+1-1)</f>
        <v>-</v>
      </c>
      <c r="P623" s="4" t="str">
        <f>IF(E623="","",$M623&amp;B623&amp;","&amp;$L623&amp;"."&amp;VLOOKUP(C623,LookupTable!$A$10:$G$24,2,0)&amp;IF(AND(C623="Bool",MOD(10*D623,10)=0),D623&amp;".0",D623)&amp;IF(C623="String",".256","")&amp;","&amp;VLOOKUP(C623,LookupTable!$A$10:$G$24,3,0)&amp;",1,R/W,100,,,,,,,,,,,")</f>
        <v/>
      </c>
      <c r="Q623" s="13" t="str">
        <f t="shared" si="506"/>
        <v>//G56</v>
      </c>
    </row>
    <row r="624" spans="2:17" ht="15.75">
      <c r="B624" t="s">
        <v>236</v>
      </c>
      <c r="C624" t="s">
        <v>15</v>
      </c>
      <c r="D624">
        <v>880</v>
      </c>
      <c r="E624">
        <v>0</v>
      </c>
      <c r="F624" t="b">
        <v>0</v>
      </c>
      <c r="G624" t="b">
        <v>1</v>
      </c>
      <c r="H624" t="b">
        <v>1</v>
      </c>
      <c r="I624" t="b">
        <v>1</v>
      </c>
      <c r="J624" t="b">
        <v>0</v>
      </c>
      <c r="K624" t="s">
        <v>237</v>
      </c>
      <c r="L624" t="str">
        <f t="shared" si="486"/>
        <v>DB12</v>
      </c>
      <c r="M624" t="str">
        <f t="shared" ref="M624:M655" si="524">"M_"&amp;B623&amp;"_"</f>
        <v>M_G56_</v>
      </c>
      <c r="N624" t="s">
        <v>77</v>
      </c>
      <c r="O624" s="40">
        <f>IF(E624="","-",COUNTIF($O$10:O623,"&lt;&gt;-")+1-1)</f>
        <v>490</v>
      </c>
      <c r="P624" s="4" t="str">
        <f>IF(E624="","",$M624&amp;B624&amp;","&amp;$L624&amp;"."&amp;VLOOKUP(C624,LookupTable!$A$10:$G$24,2,0)&amp;IF(AND(C624="Bool",MOD(10*D624,10)=0),D624&amp;".0",D624)&amp;IF(C624="String",".256","")&amp;","&amp;VLOOKUP(C624,LookupTable!$A$10:$G$24,3,0)&amp;",1,R/W,100,,,,,,,,,,,")</f>
        <v>M_G56_Time_BD,DB12.DBD880,Float,1,R/W,100,,,,,,,,,,,</v>
      </c>
      <c r="Q624" s="13" t="str">
        <f t="shared" si="506"/>
        <v>tagIDs[490] = "Channel1.Device1.M_G56_Time_BD";</v>
      </c>
    </row>
    <row r="625" spans="2:17" ht="15.75">
      <c r="B625" t="s">
        <v>238</v>
      </c>
      <c r="C625" t="s">
        <v>15</v>
      </c>
      <c r="D625">
        <v>884</v>
      </c>
      <c r="E625">
        <v>0</v>
      </c>
      <c r="F625" t="b">
        <v>0</v>
      </c>
      <c r="G625" t="b">
        <v>1</v>
      </c>
      <c r="H625" t="b">
        <v>1</v>
      </c>
      <c r="I625" t="b">
        <v>1</v>
      </c>
      <c r="J625" t="b">
        <v>0</v>
      </c>
      <c r="K625" t="s">
        <v>239</v>
      </c>
      <c r="L625" t="str">
        <f t="shared" si="486"/>
        <v>DB12</v>
      </c>
      <c r="M625" t="str">
        <f t="shared" ref="M625" si="525">"M_"&amp;B623&amp;"_"</f>
        <v>M_G56_</v>
      </c>
      <c r="N625" t="s">
        <v>77</v>
      </c>
      <c r="O625" s="40">
        <f>IF(E625="","-",COUNTIF($O$10:O624,"&lt;&gt;-")+1-1)</f>
        <v>491</v>
      </c>
      <c r="P625" s="4" t="str">
        <f>IF(E625="","",$M625&amp;B625&amp;","&amp;$L625&amp;"."&amp;VLOOKUP(C625,LookupTable!$A$10:$G$24,2,0)&amp;IF(AND(C625="Bool",MOD(10*D625,10)=0),D625&amp;".0",D625)&amp;IF(C625="String",".256","")&amp;","&amp;VLOOKUP(C625,LookupTable!$A$10:$G$24,3,0)&amp;",1,R/W,100,,,,,,,,,,,")</f>
        <v>M_G56_Time_CUROA,DB12.DBD884,Float,1,R/W,100,,,,,,,,,,,</v>
      </c>
      <c r="Q625" s="13" t="str">
        <f t="shared" si="506"/>
        <v>tagIDs[491] = "Channel1.Device1.M_G56_Time_CUROA";</v>
      </c>
    </row>
    <row r="626" spans="2:17" ht="15.75">
      <c r="B626" t="s">
        <v>240</v>
      </c>
      <c r="C626" t="s">
        <v>15</v>
      </c>
      <c r="D626">
        <v>888</v>
      </c>
      <c r="E626">
        <v>0</v>
      </c>
      <c r="F626" t="b">
        <v>0</v>
      </c>
      <c r="G626" t="b">
        <v>1</v>
      </c>
      <c r="H626" t="b">
        <v>1</v>
      </c>
      <c r="I626" t="b">
        <v>1</v>
      </c>
      <c r="J626" t="b">
        <v>0</v>
      </c>
      <c r="K626" t="s">
        <v>241</v>
      </c>
      <c r="L626" t="str">
        <f t="shared" si="486"/>
        <v>DB12</v>
      </c>
      <c r="M626" t="str">
        <f t="shared" ref="M626" si="526">"M_"&amp;B623&amp;"_"</f>
        <v>M_G56_</v>
      </c>
      <c r="N626" t="s">
        <v>77</v>
      </c>
      <c r="O626" s="40">
        <f>IF(E626="","-",COUNTIF($O$10:O625,"&lt;&gt;-")+1-1)</f>
        <v>492</v>
      </c>
      <c r="P626" s="4" t="str">
        <f>IF(E626="","",$M626&amp;B626&amp;","&amp;$L626&amp;"."&amp;VLOOKUP(C626,LookupTable!$A$10:$G$24,2,0)&amp;IF(AND(C626="Bool",MOD(10*D626,10)=0),D626&amp;".0",D626)&amp;IF(C626="String",".256","")&amp;","&amp;VLOOKUP(C626,LookupTable!$A$10:$G$24,3,0)&amp;",1,R/W,100,,,,,,,,,,,")</f>
        <v>M_G56_Time_Belt,DB12.DBD888,Float,1,R/W,100,,,,,,,,,,,</v>
      </c>
      <c r="Q626" s="13" t="str">
        <f t="shared" si="506"/>
        <v>tagIDs[492] = "Channel1.Device1.M_G56_Time_Belt";</v>
      </c>
    </row>
    <row r="627" spans="2:17" ht="15.75">
      <c r="B627" t="s">
        <v>242</v>
      </c>
      <c r="C627" t="s">
        <v>15</v>
      </c>
      <c r="D627">
        <v>892</v>
      </c>
      <c r="E627">
        <v>0</v>
      </c>
      <c r="F627" t="b">
        <v>0</v>
      </c>
      <c r="G627" t="b">
        <v>1</v>
      </c>
      <c r="H627" t="b">
        <v>1</v>
      </c>
      <c r="I627" t="b">
        <v>1</v>
      </c>
      <c r="J627" t="b">
        <v>0</v>
      </c>
      <c r="K627" t="s">
        <v>243</v>
      </c>
      <c r="L627" t="str">
        <f t="shared" si="486"/>
        <v>DB12</v>
      </c>
      <c r="M627" t="str">
        <f t="shared" ref="M627" si="527">"M_"&amp;B623&amp;"_"</f>
        <v>M_G56_</v>
      </c>
      <c r="N627" t="s">
        <v>77</v>
      </c>
      <c r="O627" s="40">
        <f>IF(E627="","-",COUNTIF($O$10:O626,"&lt;&gt;-")+1-1)</f>
        <v>493</v>
      </c>
      <c r="P627" s="4" t="str">
        <f>IF(E627="","",$M627&amp;B627&amp;","&amp;$L627&amp;"."&amp;VLOOKUP(C627,LookupTable!$A$10:$G$24,2,0)&amp;IF(AND(C627="Bool",MOD(10*D627,10)=0),D627&amp;".0",D627)&amp;IF(C627="String",".256","")&amp;","&amp;VLOOKUP(C627,LookupTable!$A$10:$G$24,3,0)&amp;",1,R/W,100,,,,,,,,,,,")</f>
        <v>M_G56_TIme_Motor,DB12.DBD892,Float,1,R/W,100,,,,,,,,,,,</v>
      </c>
      <c r="Q627" s="13" t="str">
        <f t="shared" si="506"/>
        <v>tagIDs[493] = "Channel1.Device1.M_G56_TIme_Motor";</v>
      </c>
    </row>
    <row r="628" spans="2:17" ht="15.75">
      <c r="B628" t="s">
        <v>154</v>
      </c>
      <c r="C628" t="s">
        <v>235</v>
      </c>
      <c r="D628">
        <v>896</v>
      </c>
      <c r="F628" t="b">
        <v>0</v>
      </c>
      <c r="G628" t="b">
        <v>1</v>
      </c>
      <c r="H628" t="b">
        <v>1</v>
      </c>
      <c r="I628" t="b">
        <v>1</v>
      </c>
      <c r="J628" t="b">
        <v>1</v>
      </c>
      <c r="L628" t="str">
        <f t="shared" si="486"/>
        <v>DB12</v>
      </c>
      <c r="M628" t="str">
        <f t="shared" ref="M628:M672" si="528">"M_"&amp;B628&amp;"_"</f>
        <v>M_G57_</v>
      </c>
      <c r="N628" t="s">
        <v>77</v>
      </c>
      <c r="O628" s="40" t="str">
        <f>IF(E628="","-",COUNTIF($O$10:O627,"&lt;&gt;-")+1-1)</f>
        <v>-</v>
      </c>
      <c r="P628" s="4" t="str">
        <f>IF(E628="","",$M628&amp;B628&amp;","&amp;$L628&amp;"."&amp;VLOOKUP(C628,LookupTable!$A$10:$G$24,2,0)&amp;IF(AND(C628="Bool",MOD(10*D628,10)=0),D628&amp;".0",D628)&amp;IF(C628="String",".256","")&amp;","&amp;VLOOKUP(C628,LookupTable!$A$10:$G$24,3,0)&amp;",1,R/W,100,,,,,,,,,,,")</f>
        <v/>
      </c>
      <c r="Q628" s="13" t="str">
        <f t="shared" si="506"/>
        <v>//G57</v>
      </c>
    </row>
    <row r="629" spans="2:17" ht="15.75">
      <c r="B629" t="s">
        <v>236</v>
      </c>
      <c r="C629" t="s">
        <v>15</v>
      </c>
      <c r="D629">
        <v>896</v>
      </c>
      <c r="E629">
        <v>0</v>
      </c>
      <c r="F629" t="b">
        <v>0</v>
      </c>
      <c r="G629" t="b">
        <v>1</v>
      </c>
      <c r="H629" t="b">
        <v>1</v>
      </c>
      <c r="I629" t="b">
        <v>1</v>
      </c>
      <c r="J629" t="b">
        <v>0</v>
      </c>
      <c r="K629" t="s">
        <v>237</v>
      </c>
      <c r="L629" t="str">
        <f t="shared" si="486"/>
        <v>DB12</v>
      </c>
      <c r="M629" t="str">
        <f t="shared" ref="M629:M672" si="529">"M_"&amp;B628&amp;"_"</f>
        <v>M_G57_</v>
      </c>
      <c r="N629" t="s">
        <v>77</v>
      </c>
      <c r="O629" s="40">
        <f>IF(E629="","-",COUNTIF($O$10:O628,"&lt;&gt;-")+1-1)</f>
        <v>494</v>
      </c>
      <c r="P629" s="4" t="str">
        <f>IF(E629="","",$M629&amp;B629&amp;","&amp;$L629&amp;"."&amp;VLOOKUP(C629,LookupTable!$A$10:$G$24,2,0)&amp;IF(AND(C629="Bool",MOD(10*D629,10)=0),D629&amp;".0",D629)&amp;IF(C629="String",".256","")&amp;","&amp;VLOOKUP(C629,LookupTable!$A$10:$G$24,3,0)&amp;",1,R/W,100,,,,,,,,,,,")</f>
        <v>M_G57_Time_BD,DB12.DBD896,Float,1,R/W,100,,,,,,,,,,,</v>
      </c>
      <c r="Q629" s="13" t="str">
        <f t="shared" si="506"/>
        <v>tagIDs[494] = "Channel1.Device1.M_G57_Time_BD";</v>
      </c>
    </row>
    <row r="630" spans="2:17" ht="15.75">
      <c r="B630" t="s">
        <v>238</v>
      </c>
      <c r="C630" t="s">
        <v>15</v>
      </c>
      <c r="D630">
        <v>900</v>
      </c>
      <c r="E630">
        <v>0</v>
      </c>
      <c r="F630" t="b">
        <v>0</v>
      </c>
      <c r="G630" t="b">
        <v>1</v>
      </c>
      <c r="H630" t="b">
        <v>1</v>
      </c>
      <c r="I630" t="b">
        <v>1</v>
      </c>
      <c r="J630" t="b">
        <v>0</v>
      </c>
      <c r="K630" t="s">
        <v>239</v>
      </c>
      <c r="L630" t="str">
        <f t="shared" si="486"/>
        <v>DB12</v>
      </c>
      <c r="M630" t="str">
        <f t="shared" ref="M630" si="530">"M_"&amp;B628&amp;"_"</f>
        <v>M_G57_</v>
      </c>
      <c r="N630" t="s">
        <v>77</v>
      </c>
      <c r="O630" s="40">
        <f>IF(E630="","-",COUNTIF($O$10:O629,"&lt;&gt;-")+1-1)</f>
        <v>495</v>
      </c>
      <c r="P630" s="4" t="str">
        <f>IF(E630="","",$M630&amp;B630&amp;","&amp;$L630&amp;"."&amp;VLOOKUP(C630,LookupTable!$A$10:$G$24,2,0)&amp;IF(AND(C630="Bool",MOD(10*D630,10)=0),D630&amp;".0",D630)&amp;IF(C630="String",".256","")&amp;","&amp;VLOOKUP(C630,LookupTable!$A$10:$G$24,3,0)&amp;",1,R/W,100,,,,,,,,,,,")</f>
        <v>M_G57_Time_CUROA,DB12.DBD900,Float,1,R/W,100,,,,,,,,,,,</v>
      </c>
      <c r="Q630" s="13" t="str">
        <f t="shared" si="506"/>
        <v>tagIDs[495] = "Channel1.Device1.M_G57_Time_CUROA";</v>
      </c>
    </row>
    <row r="631" spans="2:17" ht="15.75">
      <c r="B631" t="s">
        <v>240</v>
      </c>
      <c r="C631" t="s">
        <v>15</v>
      </c>
      <c r="D631">
        <v>904</v>
      </c>
      <c r="E631">
        <v>0</v>
      </c>
      <c r="F631" t="b">
        <v>0</v>
      </c>
      <c r="G631" t="b">
        <v>1</v>
      </c>
      <c r="H631" t="b">
        <v>1</v>
      </c>
      <c r="I631" t="b">
        <v>1</v>
      </c>
      <c r="J631" t="b">
        <v>0</v>
      </c>
      <c r="K631" t="s">
        <v>241</v>
      </c>
      <c r="L631" t="str">
        <f t="shared" si="486"/>
        <v>DB12</v>
      </c>
      <c r="M631" t="str">
        <f t="shared" ref="M631" si="531">"M_"&amp;B628&amp;"_"</f>
        <v>M_G57_</v>
      </c>
      <c r="N631" t="s">
        <v>77</v>
      </c>
      <c r="O631" s="40">
        <f>IF(E631="","-",COUNTIF($O$10:O630,"&lt;&gt;-")+1-1)</f>
        <v>496</v>
      </c>
      <c r="P631" s="4" t="str">
        <f>IF(E631="","",$M631&amp;B631&amp;","&amp;$L631&amp;"."&amp;VLOOKUP(C631,LookupTable!$A$10:$G$24,2,0)&amp;IF(AND(C631="Bool",MOD(10*D631,10)=0),D631&amp;".0",D631)&amp;IF(C631="String",".256","")&amp;","&amp;VLOOKUP(C631,LookupTable!$A$10:$G$24,3,0)&amp;",1,R/W,100,,,,,,,,,,,")</f>
        <v>M_G57_Time_Belt,DB12.DBD904,Float,1,R/W,100,,,,,,,,,,,</v>
      </c>
      <c r="Q631" s="13" t="str">
        <f t="shared" si="506"/>
        <v>tagIDs[496] = "Channel1.Device1.M_G57_Time_Belt";</v>
      </c>
    </row>
    <row r="632" spans="2:17" ht="15.75">
      <c r="B632" t="s">
        <v>242</v>
      </c>
      <c r="C632" t="s">
        <v>15</v>
      </c>
      <c r="D632">
        <v>908</v>
      </c>
      <c r="E632">
        <v>0</v>
      </c>
      <c r="F632" t="b">
        <v>0</v>
      </c>
      <c r="G632" t="b">
        <v>1</v>
      </c>
      <c r="H632" t="b">
        <v>1</v>
      </c>
      <c r="I632" t="b">
        <v>1</v>
      </c>
      <c r="J632" t="b">
        <v>0</v>
      </c>
      <c r="K632" t="s">
        <v>243</v>
      </c>
      <c r="L632" t="str">
        <f t="shared" si="486"/>
        <v>DB12</v>
      </c>
      <c r="M632" t="str">
        <f t="shared" ref="M632" si="532">"M_"&amp;B628&amp;"_"</f>
        <v>M_G57_</v>
      </c>
      <c r="N632" t="s">
        <v>77</v>
      </c>
      <c r="O632" s="40">
        <f>IF(E632="","-",COUNTIF($O$10:O631,"&lt;&gt;-")+1-1)</f>
        <v>497</v>
      </c>
      <c r="P632" s="4" t="str">
        <f>IF(E632="","",$M632&amp;B632&amp;","&amp;$L632&amp;"."&amp;VLOOKUP(C632,LookupTable!$A$10:$G$24,2,0)&amp;IF(AND(C632="Bool",MOD(10*D632,10)=0),D632&amp;".0",D632)&amp;IF(C632="String",".256","")&amp;","&amp;VLOOKUP(C632,LookupTable!$A$10:$G$24,3,0)&amp;",1,R/W,100,,,,,,,,,,,")</f>
        <v>M_G57_TIme_Motor,DB12.DBD908,Float,1,R/W,100,,,,,,,,,,,</v>
      </c>
      <c r="Q632" s="13" t="str">
        <f t="shared" si="506"/>
        <v>tagIDs[497] = "Channel1.Device1.M_G57_TIme_Motor";</v>
      </c>
    </row>
    <row r="633" spans="2:17" ht="15.75">
      <c r="B633" t="s">
        <v>155</v>
      </c>
      <c r="C633" t="s">
        <v>235</v>
      </c>
      <c r="D633">
        <v>912</v>
      </c>
      <c r="F633" t="b">
        <v>0</v>
      </c>
      <c r="G633" t="b">
        <v>1</v>
      </c>
      <c r="H633" t="b">
        <v>1</v>
      </c>
      <c r="I633" t="b">
        <v>1</v>
      </c>
      <c r="J633" t="b">
        <v>1</v>
      </c>
      <c r="L633" t="str">
        <f t="shared" si="486"/>
        <v>DB12</v>
      </c>
      <c r="M633" t="str">
        <f t="shared" ref="M633:M672" si="533">"M_"&amp;B633&amp;"_"</f>
        <v>M_G58_</v>
      </c>
      <c r="N633" t="s">
        <v>77</v>
      </c>
      <c r="O633" s="40" t="str">
        <f>IF(E633="","-",COUNTIF($O$10:O632,"&lt;&gt;-")+1-1)</f>
        <v>-</v>
      </c>
      <c r="P633" s="4" t="str">
        <f>IF(E633="","",$M633&amp;B633&amp;","&amp;$L633&amp;"."&amp;VLOOKUP(C633,LookupTable!$A$10:$G$24,2,0)&amp;IF(AND(C633="Bool",MOD(10*D633,10)=0),D633&amp;".0",D633)&amp;IF(C633="String",".256","")&amp;","&amp;VLOOKUP(C633,LookupTable!$A$10:$G$24,3,0)&amp;",1,R/W,100,,,,,,,,,,,")</f>
        <v/>
      </c>
      <c r="Q633" s="13" t="str">
        <f t="shared" si="506"/>
        <v>//G58</v>
      </c>
    </row>
    <row r="634" spans="2:17" ht="15.75">
      <c r="B634" t="s">
        <v>236</v>
      </c>
      <c r="C634" t="s">
        <v>15</v>
      </c>
      <c r="D634">
        <v>912</v>
      </c>
      <c r="E634">
        <v>0</v>
      </c>
      <c r="F634" t="b">
        <v>0</v>
      </c>
      <c r="G634" t="b">
        <v>1</v>
      </c>
      <c r="H634" t="b">
        <v>1</v>
      </c>
      <c r="I634" t="b">
        <v>1</v>
      </c>
      <c r="J634" t="b">
        <v>0</v>
      </c>
      <c r="K634" t="s">
        <v>237</v>
      </c>
      <c r="L634" t="str">
        <f t="shared" si="486"/>
        <v>DB12</v>
      </c>
      <c r="M634" t="str">
        <f t="shared" ref="M634:M672" si="534">"M_"&amp;B633&amp;"_"</f>
        <v>M_G58_</v>
      </c>
      <c r="N634" t="s">
        <v>77</v>
      </c>
      <c r="O634" s="40">
        <f>IF(E634="","-",COUNTIF($O$10:O633,"&lt;&gt;-")+1-1)</f>
        <v>498</v>
      </c>
      <c r="P634" s="4" t="str">
        <f>IF(E634="","",$M634&amp;B634&amp;","&amp;$L634&amp;"."&amp;VLOOKUP(C634,LookupTable!$A$10:$G$24,2,0)&amp;IF(AND(C634="Bool",MOD(10*D634,10)=0),D634&amp;".0",D634)&amp;IF(C634="String",".256","")&amp;","&amp;VLOOKUP(C634,LookupTable!$A$10:$G$24,3,0)&amp;",1,R/W,100,,,,,,,,,,,")</f>
        <v>M_G58_Time_BD,DB12.DBD912,Float,1,R/W,100,,,,,,,,,,,</v>
      </c>
      <c r="Q634" s="13" t="str">
        <f t="shared" si="506"/>
        <v>tagIDs[498] = "Channel1.Device1.M_G58_Time_BD";</v>
      </c>
    </row>
    <row r="635" spans="2:17" ht="15.75">
      <c r="B635" t="s">
        <v>238</v>
      </c>
      <c r="C635" t="s">
        <v>15</v>
      </c>
      <c r="D635">
        <v>916</v>
      </c>
      <c r="E635">
        <v>0</v>
      </c>
      <c r="F635" t="b">
        <v>0</v>
      </c>
      <c r="G635" t="b">
        <v>1</v>
      </c>
      <c r="H635" t="b">
        <v>1</v>
      </c>
      <c r="I635" t="b">
        <v>1</v>
      </c>
      <c r="J635" t="b">
        <v>0</v>
      </c>
      <c r="K635" t="s">
        <v>239</v>
      </c>
      <c r="L635" t="str">
        <f t="shared" si="486"/>
        <v>DB12</v>
      </c>
      <c r="M635" t="str">
        <f t="shared" ref="M635" si="535">"M_"&amp;B633&amp;"_"</f>
        <v>M_G58_</v>
      </c>
      <c r="N635" t="s">
        <v>77</v>
      </c>
      <c r="O635" s="40">
        <f>IF(E635="","-",COUNTIF($O$10:O634,"&lt;&gt;-")+1-1)</f>
        <v>499</v>
      </c>
      <c r="P635" s="4" t="str">
        <f>IF(E635="","",$M635&amp;B635&amp;","&amp;$L635&amp;"."&amp;VLOOKUP(C635,LookupTable!$A$10:$G$24,2,0)&amp;IF(AND(C635="Bool",MOD(10*D635,10)=0),D635&amp;".0",D635)&amp;IF(C635="String",".256","")&amp;","&amp;VLOOKUP(C635,LookupTable!$A$10:$G$24,3,0)&amp;",1,R/W,100,,,,,,,,,,,")</f>
        <v>M_G58_Time_CUROA,DB12.DBD916,Float,1,R/W,100,,,,,,,,,,,</v>
      </c>
      <c r="Q635" s="13" t="str">
        <f t="shared" si="506"/>
        <v>tagIDs[499] = "Channel1.Device1.M_G58_Time_CUROA";</v>
      </c>
    </row>
    <row r="636" spans="2:17" ht="15.75">
      <c r="B636" t="s">
        <v>240</v>
      </c>
      <c r="C636" t="s">
        <v>15</v>
      </c>
      <c r="D636">
        <v>920</v>
      </c>
      <c r="E636">
        <v>0</v>
      </c>
      <c r="F636" t="b">
        <v>0</v>
      </c>
      <c r="G636" t="b">
        <v>1</v>
      </c>
      <c r="H636" t="b">
        <v>1</v>
      </c>
      <c r="I636" t="b">
        <v>1</v>
      </c>
      <c r="J636" t="b">
        <v>0</v>
      </c>
      <c r="K636" t="s">
        <v>241</v>
      </c>
      <c r="L636" t="str">
        <f t="shared" si="486"/>
        <v>DB12</v>
      </c>
      <c r="M636" t="str">
        <f t="shared" ref="M636" si="536">"M_"&amp;B633&amp;"_"</f>
        <v>M_G58_</v>
      </c>
      <c r="N636" t="s">
        <v>77</v>
      </c>
      <c r="O636" s="40">
        <f>IF(E636="","-",COUNTIF($O$10:O635,"&lt;&gt;-")+1-1)</f>
        <v>500</v>
      </c>
      <c r="P636" s="4" t="str">
        <f>IF(E636="","",$M636&amp;B636&amp;","&amp;$L636&amp;"."&amp;VLOOKUP(C636,LookupTable!$A$10:$G$24,2,0)&amp;IF(AND(C636="Bool",MOD(10*D636,10)=0),D636&amp;".0",D636)&amp;IF(C636="String",".256","")&amp;","&amp;VLOOKUP(C636,LookupTable!$A$10:$G$24,3,0)&amp;",1,R/W,100,,,,,,,,,,,")</f>
        <v>M_G58_Time_Belt,DB12.DBD920,Float,1,R/W,100,,,,,,,,,,,</v>
      </c>
      <c r="Q636" s="13" t="str">
        <f t="shared" si="506"/>
        <v>tagIDs[500] = "Channel1.Device1.M_G58_Time_Belt";</v>
      </c>
    </row>
    <row r="637" spans="2:17" ht="15.75">
      <c r="B637" t="s">
        <v>242</v>
      </c>
      <c r="C637" t="s">
        <v>15</v>
      </c>
      <c r="D637">
        <v>924</v>
      </c>
      <c r="E637">
        <v>0</v>
      </c>
      <c r="F637" t="b">
        <v>0</v>
      </c>
      <c r="G637" t="b">
        <v>1</v>
      </c>
      <c r="H637" t="b">
        <v>1</v>
      </c>
      <c r="I637" t="b">
        <v>1</v>
      </c>
      <c r="J637" t="b">
        <v>0</v>
      </c>
      <c r="K637" t="s">
        <v>243</v>
      </c>
      <c r="L637" t="str">
        <f t="shared" si="486"/>
        <v>DB12</v>
      </c>
      <c r="M637" t="str">
        <f t="shared" ref="M637" si="537">"M_"&amp;B633&amp;"_"</f>
        <v>M_G58_</v>
      </c>
      <c r="N637" t="s">
        <v>77</v>
      </c>
      <c r="O637" s="40">
        <f>IF(E637="","-",COUNTIF($O$10:O636,"&lt;&gt;-")+1-1)</f>
        <v>501</v>
      </c>
      <c r="P637" s="4" t="str">
        <f>IF(E637="","",$M637&amp;B637&amp;","&amp;$L637&amp;"."&amp;VLOOKUP(C637,LookupTable!$A$10:$G$24,2,0)&amp;IF(AND(C637="Bool",MOD(10*D637,10)=0),D637&amp;".0",D637)&amp;IF(C637="String",".256","")&amp;","&amp;VLOOKUP(C637,LookupTable!$A$10:$G$24,3,0)&amp;",1,R/W,100,,,,,,,,,,,")</f>
        <v>M_G58_TIme_Motor,DB12.DBD924,Float,1,R/W,100,,,,,,,,,,,</v>
      </c>
      <c r="Q637" s="13" t="str">
        <f t="shared" si="506"/>
        <v>tagIDs[501] = "Channel1.Device1.M_G58_TIme_Motor";</v>
      </c>
    </row>
    <row r="638" spans="2:17" ht="15.75">
      <c r="B638" t="s">
        <v>156</v>
      </c>
      <c r="C638" t="s">
        <v>235</v>
      </c>
      <c r="D638">
        <v>928</v>
      </c>
      <c r="F638" t="b">
        <v>0</v>
      </c>
      <c r="G638" t="b">
        <v>1</v>
      </c>
      <c r="H638" t="b">
        <v>1</v>
      </c>
      <c r="I638" t="b">
        <v>1</v>
      </c>
      <c r="J638" t="b">
        <v>1</v>
      </c>
      <c r="L638" t="str">
        <f t="shared" si="486"/>
        <v>DB12</v>
      </c>
      <c r="M638" t="str">
        <f t="shared" ref="M638:M672" si="538">"M_"&amp;B638&amp;"_"</f>
        <v>M_G59_</v>
      </c>
      <c r="N638" t="s">
        <v>77</v>
      </c>
      <c r="O638" s="40" t="str">
        <f>IF(E638="","-",COUNTIF($O$10:O637,"&lt;&gt;-")+1-1)</f>
        <v>-</v>
      </c>
      <c r="P638" s="4" t="str">
        <f>IF(E638="","",$M638&amp;B638&amp;","&amp;$L638&amp;"."&amp;VLOOKUP(C638,LookupTable!$A$10:$G$24,2,0)&amp;IF(AND(C638="Bool",MOD(10*D638,10)=0),D638&amp;".0",D638)&amp;IF(C638="String",".256","")&amp;","&amp;VLOOKUP(C638,LookupTable!$A$10:$G$24,3,0)&amp;",1,R/W,100,,,,,,,,,,,")</f>
        <v/>
      </c>
      <c r="Q638" s="13" t="str">
        <f t="shared" si="506"/>
        <v>//G59</v>
      </c>
    </row>
    <row r="639" spans="2:17" ht="15.75">
      <c r="B639" t="s">
        <v>236</v>
      </c>
      <c r="C639" t="s">
        <v>15</v>
      </c>
      <c r="D639">
        <v>928</v>
      </c>
      <c r="E639">
        <v>0</v>
      </c>
      <c r="F639" t="b">
        <v>0</v>
      </c>
      <c r="G639" t="b">
        <v>1</v>
      </c>
      <c r="H639" t="b">
        <v>1</v>
      </c>
      <c r="I639" t="b">
        <v>1</v>
      </c>
      <c r="J639" t="b">
        <v>0</v>
      </c>
      <c r="K639" t="s">
        <v>237</v>
      </c>
      <c r="L639" t="str">
        <f t="shared" si="486"/>
        <v>DB12</v>
      </c>
      <c r="M639" t="str">
        <f t="shared" ref="M639:M672" si="539">"M_"&amp;B638&amp;"_"</f>
        <v>M_G59_</v>
      </c>
      <c r="N639" t="s">
        <v>77</v>
      </c>
      <c r="O639" s="40">
        <f>IF(E639="","-",COUNTIF($O$10:O638,"&lt;&gt;-")+1-1)</f>
        <v>502</v>
      </c>
      <c r="P639" s="4" t="str">
        <f>IF(E639="","",$M639&amp;B639&amp;","&amp;$L639&amp;"."&amp;VLOOKUP(C639,LookupTable!$A$10:$G$24,2,0)&amp;IF(AND(C639="Bool",MOD(10*D639,10)=0),D639&amp;".0",D639)&amp;IF(C639="String",".256","")&amp;","&amp;VLOOKUP(C639,LookupTable!$A$10:$G$24,3,0)&amp;",1,R/W,100,,,,,,,,,,,")</f>
        <v>M_G59_Time_BD,DB12.DBD928,Float,1,R/W,100,,,,,,,,,,,</v>
      </c>
      <c r="Q639" s="13" t="str">
        <f t="shared" si="506"/>
        <v>tagIDs[502] = "Channel1.Device1.M_G59_Time_BD";</v>
      </c>
    </row>
    <row r="640" spans="2:17" ht="15.75">
      <c r="B640" t="s">
        <v>238</v>
      </c>
      <c r="C640" t="s">
        <v>15</v>
      </c>
      <c r="D640">
        <v>932</v>
      </c>
      <c r="E640">
        <v>0</v>
      </c>
      <c r="F640" t="b">
        <v>0</v>
      </c>
      <c r="G640" t="b">
        <v>1</v>
      </c>
      <c r="H640" t="b">
        <v>1</v>
      </c>
      <c r="I640" t="b">
        <v>1</v>
      </c>
      <c r="J640" t="b">
        <v>0</v>
      </c>
      <c r="K640" t="s">
        <v>239</v>
      </c>
      <c r="L640" t="str">
        <f t="shared" si="486"/>
        <v>DB12</v>
      </c>
      <c r="M640" t="str">
        <f t="shared" ref="M640" si="540">"M_"&amp;B638&amp;"_"</f>
        <v>M_G59_</v>
      </c>
      <c r="N640" t="s">
        <v>77</v>
      </c>
      <c r="O640" s="40">
        <f>IF(E640="","-",COUNTIF($O$10:O639,"&lt;&gt;-")+1-1)</f>
        <v>503</v>
      </c>
      <c r="P640" s="4" t="str">
        <f>IF(E640="","",$M640&amp;B640&amp;","&amp;$L640&amp;"."&amp;VLOOKUP(C640,LookupTable!$A$10:$G$24,2,0)&amp;IF(AND(C640="Bool",MOD(10*D640,10)=0),D640&amp;".0",D640)&amp;IF(C640="String",".256","")&amp;","&amp;VLOOKUP(C640,LookupTable!$A$10:$G$24,3,0)&amp;",1,R/W,100,,,,,,,,,,,")</f>
        <v>M_G59_Time_CUROA,DB12.DBD932,Float,1,R/W,100,,,,,,,,,,,</v>
      </c>
      <c r="Q640" s="13" t="str">
        <f t="shared" si="506"/>
        <v>tagIDs[503] = "Channel1.Device1.M_G59_Time_CUROA";</v>
      </c>
    </row>
    <row r="641" spans="2:17" ht="15.75">
      <c r="B641" t="s">
        <v>240</v>
      </c>
      <c r="C641" t="s">
        <v>15</v>
      </c>
      <c r="D641">
        <v>936</v>
      </c>
      <c r="E641">
        <v>0</v>
      </c>
      <c r="F641" t="b">
        <v>0</v>
      </c>
      <c r="G641" t="b">
        <v>1</v>
      </c>
      <c r="H641" t="b">
        <v>1</v>
      </c>
      <c r="I641" t="b">
        <v>1</v>
      </c>
      <c r="J641" t="b">
        <v>0</v>
      </c>
      <c r="K641" t="s">
        <v>241</v>
      </c>
      <c r="L641" t="str">
        <f t="shared" si="486"/>
        <v>DB12</v>
      </c>
      <c r="M641" t="str">
        <f t="shared" ref="M641" si="541">"M_"&amp;B638&amp;"_"</f>
        <v>M_G59_</v>
      </c>
      <c r="N641" t="s">
        <v>77</v>
      </c>
      <c r="O641" s="40">
        <f>IF(E641="","-",COUNTIF($O$10:O640,"&lt;&gt;-")+1-1)</f>
        <v>504</v>
      </c>
      <c r="P641" s="4" t="str">
        <f>IF(E641="","",$M641&amp;B641&amp;","&amp;$L641&amp;"."&amp;VLOOKUP(C641,LookupTable!$A$10:$G$24,2,0)&amp;IF(AND(C641="Bool",MOD(10*D641,10)=0),D641&amp;".0",D641)&amp;IF(C641="String",".256","")&amp;","&amp;VLOOKUP(C641,LookupTable!$A$10:$G$24,3,0)&amp;",1,R/W,100,,,,,,,,,,,")</f>
        <v>M_G59_Time_Belt,DB12.DBD936,Float,1,R/W,100,,,,,,,,,,,</v>
      </c>
      <c r="Q641" s="13" t="str">
        <f t="shared" si="506"/>
        <v>tagIDs[504] = "Channel1.Device1.M_G59_Time_Belt";</v>
      </c>
    </row>
    <row r="642" spans="2:17" ht="15.75">
      <c r="B642" t="s">
        <v>242</v>
      </c>
      <c r="C642" t="s">
        <v>15</v>
      </c>
      <c r="D642">
        <v>940</v>
      </c>
      <c r="E642">
        <v>0</v>
      </c>
      <c r="F642" t="b">
        <v>0</v>
      </c>
      <c r="G642" t="b">
        <v>1</v>
      </c>
      <c r="H642" t="b">
        <v>1</v>
      </c>
      <c r="I642" t="b">
        <v>1</v>
      </c>
      <c r="J642" t="b">
        <v>0</v>
      </c>
      <c r="K642" t="s">
        <v>243</v>
      </c>
      <c r="L642" t="str">
        <f t="shared" si="486"/>
        <v>DB12</v>
      </c>
      <c r="M642" t="str">
        <f t="shared" ref="M642" si="542">"M_"&amp;B638&amp;"_"</f>
        <v>M_G59_</v>
      </c>
      <c r="N642" t="s">
        <v>77</v>
      </c>
      <c r="O642" s="40">
        <f>IF(E642="","-",COUNTIF($O$10:O641,"&lt;&gt;-")+1-1)</f>
        <v>505</v>
      </c>
      <c r="P642" s="4" t="str">
        <f>IF(E642="","",$M642&amp;B642&amp;","&amp;$L642&amp;"."&amp;VLOOKUP(C642,LookupTable!$A$10:$G$24,2,0)&amp;IF(AND(C642="Bool",MOD(10*D642,10)=0),D642&amp;".0",D642)&amp;IF(C642="String",".256","")&amp;","&amp;VLOOKUP(C642,LookupTable!$A$10:$G$24,3,0)&amp;",1,R/W,100,,,,,,,,,,,")</f>
        <v>M_G59_TIme_Motor,DB12.DBD940,Float,1,R/W,100,,,,,,,,,,,</v>
      </c>
      <c r="Q642" s="13" t="str">
        <f t="shared" si="506"/>
        <v>tagIDs[505] = "Channel1.Device1.M_G59_TIme_Motor";</v>
      </c>
    </row>
    <row r="643" spans="2:17" ht="15.75">
      <c r="B643" t="s">
        <v>157</v>
      </c>
      <c r="C643" t="s">
        <v>235</v>
      </c>
      <c r="D643">
        <v>944</v>
      </c>
      <c r="F643" t="b">
        <v>0</v>
      </c>
      <c r="G643" t="b">
        <v>1</v>
      </c>
      <c r="H643" t="b">
        <v>1</v>
      </c>
      <c r="I643" t="b">
        <v>1</v>
      </c>
      <c r="J643" t="b">
        <v>1</v>
      </c>
      <c r="L643" t="str">
        <f t="shared" si="486"/>
        <v>DB12</v>
      </c>
      <c r="M643" t="str">
        <f t="shared" ref="M643:M672" si="543">"M_"&amp;B643&amp;"_"</f>
        <v>M_G60_</v>
      </c>
      <c r="N643" t="s">
        <v>77</v>
      </c>
      <c r="O643" s="40" t="str">
        <f>IF(E643="","-",COUNTIF($O$10:O642,"&lt;&gt;-")+1-1)</f>
        <v>-</v>
      </c>
      <c r="P643" s="4" t="str">
        <f>IF(E643="","",$M643&amp;B643&amp;","&amp;$L643&amp;"."&amp;VLOOKUP(C643,LookupTable!$A$10:$G$24,2,0)&amp;IF(AND(C643="Bool",MOD(10*D643,10)=0),D643&amp;".0",D643)&amp;IF(C643="String",".256","")&amp;","&amp;VLOOKUP(C643,LookupTable!$A$10:$G$24,3,0)&amp;",1,R/W,100,,,,,,,,,,,")</f>
        <v/>
      </c>
      <c r="Q643" s="13" t="str">
        <f t="shared" si="506"/>
        <v>//G60</v>
      </c>
    </row>
    <row r="644" spans="2:17" ht="15.75">
      <c r="B644" t="s">
        <v>236</v>
      </c>
      <c r="C644" t="s">
        <v>15</v>
      </c>
      <c r="D644">
        <v>944</v>
      </c>
      <c r="E644">
        <v>0</v>
      </c>
      <c r="F644" t="b">
        <v>0</v>
      </c>
      <c r="G644" t="b">
        <v>1</v>
      </c>
      <c r="H644" t="b">
        <v>1</v>
      </c>
      <c r="I644" t="b">
        <v>1</v>
      </c>
      <c r="J644" t="b">
        <v>0</v>
      </c>
      <c r="K644" t="s">
        <v>237</v>
      </c>
      <c r="L644" t="str">
        <f t="shared" si="486"/>
        <v>DB12</v>
      </c>
      <c r="M644" t="str">
        <f t="shared" ref="M644:M672" si="544">"M_"&amp;B643&amp;"_"</f>
        <v>M_G60_</v>
      </c>
      <c r="N644" t="s">
        <v>77</v>
      </c>
      <c r="O644" s="40">
        <f>IF(E644="","-",COUNTIF($O$10:O643,"&lt;&gt;-")+1-1)</f>
        <v>506</v>
      </c>
      <c r="P644" s="4" t="str">
        <f>IF(E644="","",$M644&amp;B644&amp;","&amp;$L644&amp;"."&amp;VLOOKUP(C644,LookupTable!$A$10:$G$24,2,0)&amp;IF(AND(C644="Bool",MOD(10*D644,10)=0),D644&amp;".0",D644)&amp;IF(C644="String",".256","")&amp;","&amp;VLOOKUP(C644,LookupTable!$A$10:$G$24,3,0)&amp;",1,R/W,100,,,,,,,,,,,")</f>
        <v>M_G60_Time_BD,DB12.DBD944,Float,1,R/W,100,,,,,,,,,,,</v>
      </c>
      <c r="Q644" s="13" t="str">
        <f t="shared" si="506"/>
        <v>tagIDs[506] = "Channel1.Device1.M_G60_Time_BD";</v>
      </c>
    </row>
    <row r="645" spans="2:17" ht="15.75">
      <c r="B645" t="s">
        <v>238</v>
      </c>
      <c r="C645" t="s">
        <v>15</v>
      </c>
      <c r="D645">
        <v>948</v>
      </c>
      <c r="E645">
        <v>0</v>
      </c>
      <c r="F645" t="b">
        <v>0</v>
      </c>
      <c r="G645" t="b">
        <v>1</v>
      </c>
      <c r="H645" t="b">
        <v>1</v>
      </c>
      <c r="I645" t="b">
        <v>1</v>
      </c>
      <c r="J645" t="b">
        <v>0</v>
      </c>
      <c r="K645" t="s">
        <v>239</v>
      </c>
      <c r="L645" t="str">
        <f t="shared" si="486"/>
        <v>DB12</v>
      </c>
      <c r="M645" t="str">
        <f t="shared" ref="M645" si="545">"M_"&amp;B643&amp;"_"</f>
        <v>M_G60_</v>
      </c>
      <c r="N645" t="s">
        <v>77</v>
      </c>
      <c r="O645" s="40">
        <f>IF(E645="","-",COUNTIF($O$10:O644,"&lt;&gt;-")+1-1)</f>
        <v>507</v>
      </c>
      <c r="P645" s="4" t="str">
        <f>IF(E645="","",$M645&amp;B645&amp;","&amp;$L645&amp;"."&amp;VLOOKUP(C645,LookupTable!$A$10:$G$24,2,0)&amp;IF(AND(C645="Bool",MOD(10*D645,10)=0),D645&amp;".0",D645)&amp;IF(C645="String",".256","")&amp;","&amp;VLOOKUP(C645,LookupTable!$A$10:$G$24,3,0)&amp;",1,R/W,100,,,,,,,,,,,")</f>
        <v>M_G60_Time_CUROA,DB12.DBD948,Float,1,R/W,100,,,,,,,,,,,</v>
      </c>
      <c r="Q645" s="13" t="str">
        <f t="shared" si="506"/>
        <v>tagIDs[507] = "Channel1.Device1.M_G60_Time_CUROA";</v>
      </c>
    </row>
    <row r="646" spans="2:17" ht="15.75">
      <c r="B646" t="s">
        <v>240</v>
      </c>
      <c r="C646" t="s">
        <v>15</v>
      </c>
      <c r="D646">
        <v>952</v>
      </c>
      <c r="E646">
        <v>0</v>
      </c>
      <c r="F646" t="b">
        <v>0</v>
      </c>
      <c r="G646" t="b">
        <v>1</v>
      </c>
      <c r="H646" t="b">
        <v>1</v>
      </c>
      <c r="I646" t="b">
        <v>1</v>
      </c>
      <c r="J646" t="b">
        <v>0</v>
      </c>
      <c r="K646" t="s">
        <v>241</v>
      </c>
      <c r="L646" t="str">
        <f t="shared" si="486"/>
        <v>DB12</v>
      </c>
      <c r="M646" t="str">
        <f t="shared" ref="M646" si="546">"M_"&amp;B643&amp;"_"</f>
        <v>M_G60_</v>
      </c>
      <c r="N646" t="s">
        <v>77</v>
      </c>
      <c r="O646" s="40">
        <f>IF(E646="","-",COUNTIF($O$10:O645,"&lt;&gt;-")+1-1)</f>
        <v>508</v>
      </c>
      <c r="P646" s="4" t="str">
        <f>IF(E646="","",$M646&amp;B646&amp;","&amp;$L646&amp;"."&amp;VLOOKUP(C646,LookupTable!$A$10:$G$24,2,0)&amp;IF(AND(C646="Bool",MOD(10*D646,10)=0),D646&amp;".0",D646)&amp;IF(C646="String",".256","")&amp;","&amp;VLOOKUP(C646,LookupTable!$A$10:$G$24,3,0)&amp;",1,R/W,100,,,,,,,,,,,")</f>
        <v>M_G60_Time_Belt,DB12.DBD952,Float,1,R/W,100,,,,,,,,,,,</v>
      </c>
      <c r="Q646" s="13" t="str">
        <f t="shared" si="506"/>
        <v>tagIDs[508] = "Channel1.Device1.M_G60_Time_Belt";</v>
      </c>
    </row>
    <row r="647" spans="2:17" ht="15.75">
      <c r="B647" t="s">
        <v>242</v>
      </c>
      <c r="C647" t="s">
        <v>15</v>
      </c>
      <c r="D647">
        <v>956</v>
      </c>
      <c r="E647">
        <v>0</v>
      </c>
      <c r="F647" t="b">
        <v>0</v>
      </c>
      <c r="G647" t="b">
        <v>1</v>
      </c>
      <c r="H647" t="b">
        <v>1</v>
      </c>
      <c r="I647" t="b">
        <v>1</v>
      </c>
      <c r="J647" t="b">
        <v>0</v>
      </c>
      <c r="K647" t="s">
        <v>243</v>
      </c>
      <c r="L647" t="str">
        <f t="shared" si="486"/>
        <v>DB12</v>
      </c>
      <c r="M647" t="str">
        <f t="shared" ref="M647" si="547">"M_"&amp;B643&amp;"_"</f>
        <v>M_G60_</v>
      </c>
      <c r="N647" t="s">
        <v>77</v>
      </c>
      <c r="O647" s="40">
        <f>IF(E647="","-",COUNTIF($O$10:O646,"&lt;&gt;-")+1-1)</f>
        <v>509</v>
      </c>
      <c r="P647" s="4" t="str">
        <f>IF(E647="","",$M647&amp;B647&amp;","&amp;$L647&amp;"."&amp;VLOOKUP(C647,LookupTable!$A$10:$G$24,2,0)&amp;IF(AND(C647="Bool",MOD(10*D647,10)=0),D647&amp;".0",D647)&amp;IF(C647="String",".256","")&amp;","&amp;VLOOKUP(C647,LookupTable!$A$10:$G$24,3,0)&amp;",1,R/W,100,,,,,,,,,,,")</f>
        <v>M_G60_TIme_Motor,DB12.DBD956,Float,1,R/W,100,,,,,,,,,,,</v>
      </c>
      <c r="Q647" s="13" t="str">
        <f t="shared" si="506"/>
        <v>tagIDs[509] = "Channel1.Device1.M_G60_TIme_Motor";</v>
      </c>
    </row>
    <row r="648" spans="2:17" ht="15.75">
      <c r="B648" t="s">
        <v>158</v>
      </c>
      <c r="C648" t="s">
        <v>235</v>
      </c>
      <c r="D648">
        <v>960</v>
      </c>
      <c r="F648" t="b">
        <v>0</v>
      </c>
      <c r="G648" t="b">
        <v>1</v>
      </c>
      <c r="H648" t="b">
        <v>1</v>
      </c>
      <c r="I648" t="b">
        <v>1</v>
      </c>
      <c r="J648" t="b">
        <v>1</v>
      </c>
      <c r="L648" t="str">
        <f t="shared" si="486"/>
        <v>DB12</v>
      </c>
      <c r="M648" t="str">
        <f t="shared" ref="M648:M672" si="548">"M_"&amp;B648&amp;"_"</f>
        <v>M_G61_</v>
      </c>
      <c r="N648" t="s">
        <v>77</v>
      </c>
      <c r="O648" s="40" t="str">
        <f>IF(E648="","-",COUNTIF($O$10:O647,"&lt;&gt;-")+1-1)</f>
        <v>-</v>
      </c>
      <c r="P648" s="4" t="str">
        <f>IF(E648="","",$M648&amp;B648&amp;","&amp;$L648&amp;"."&amp;VLOOKUP(C648,LookupTable!$A$10:$G$24,2,0)&amp;IF(AND(C648="Bool",MOD(10*D648,10)=0),D648&amp;".0",D648)&amp;IF(C648="String",".256","")&amp;","&amp;VLOOKUP(C648,LookupTable!$A$10:$G$24,3,0)&amp;",1,R/W,100,,,,,,,,,,,")</f>
        <v/>
      </c>
      <c r="Q648" s="13" t="str">
        <f t="shared" si="506"/>
        <v>//G61</v>
      </c>
    </row>
    <row r="649" spans="2:17" ht="15.75">
      <c r="B649" t="s">
        <v>236</v>
      </c>
      <c r="C649" t="s">
        <v>15</v>
      </c>
      <c r="D649">
        <v>960</v>
      </c>
      <c r="E649">
        <v>0</v>
      </c>
      <c r="F649" t="b">
        <v>0</v>
      </c>
      <c r="G649" t="b">
        <v>1</v>
      </c>
      <c r="H649" t="b">
        <v>1</v>
      </c>
      <c r="I649" t="b">
        <v>1</v>
      </c>
      <c r="J649" t="b">
        <v>0</v>
      </c>
      <c r="K649" t="s">
        <v>237</v>
      </c>
      <c r="L649" t="str">
        <f t="shared" si="486"/>
        <v>DB12</v>
      </c>
      <c r="M649" t="str">
        <f t="shared" ref="M649:M672" si="549">"M_"&amp;B648&amp;"_"</f>
        <v>M_G61_</v>
      </c>
      <c r="N649" t="s">
        <v>77</v>
      </c>
      <c r="O649" s="40">
        <f>IF(E649="","-",COUNTIF($O$10:O648,"&lt;&gt;-")+1-1)</f>
        <v>510</v>
      </c>
      <c r="P649" s="4" t="str">
        <f>IF(E649="","",$M649&amp;B649&amp;","&amp;$L649&amp;"."&amp;VLOOKUP(C649,LookupTable!$A$10:$G$24,2,0)&amp;IF(AND(C649="Bool",MOD(10*D649,10)=0),D649&amp;".0",D649)&amp;IF(C649="String",".256","")&amp;","&amp;VLOOKUP(C649,LookupTable!$A$10:$G$24,3,0)&amp;",1,R/W,100,,,,,,,,,,,")</f>
        <v>M_G61_Time_BD,DB12.DBD960,Float,1,R/W,100,,,,,,,,,,,</v>
      </c>
      <c r="Q649" s="13" t="str">
        <f t="shared" si="506"/>
        <v>tagIDs[510] = "Channel1.Device1.M_G61_Time_BD";</v>
      </c>
    </row>
    <row r="650" spans="2:17" ht="15.75">
      <c r="B650" t="s">
        <v>238</v>
      </c>
      <c r="C650" t="s">
        <v>15</v>
      </c>
      <c r="D650">
        <v>964</v>
      </c>
      <c r="E650">
        <v>0</v>
      </c>
      <c r="F650" t="b">
        <v>0</v>
      </c>
      <c r="G650" t="b">
        <v>1</v>
      </c>
      <c r="H650" t="b">
        <v>1</v>
      </c>
      <c r="I650" t="b">
        <v>1</v>
      </c>
      <c r="J650" t="b">
        <v>0</v>
      </c>
      <c r="K650" t="s">
        <v>239</v>
      </c>
      <c r="L650" t="str">
        <f t="shared" si="486"/>
        <v>DB12</v>
      </c>
      <c r="M650" t="str">
        <f t="shared" ref="M650" si="550">"M_"&amp;B648&amp;"_"</f>
        <v>M_G61_</v>
      </c>
      <c r="N650" t="s">
        <v>77</v>
      </c>
      <c r="O650" s="40">
        <f>IF(E650="","-",COUNTIF($O$10:O649,"&lt;&gt;-")+1-1)</f>
        <v>511</v>
      </c>
      <c r="P650" s="4" t="str">
        <f>IF(E650="","",$M650&amp;B650&amp;","&amp;$L650&amp;"."&amp;VLOOKUP(C650,LookupTable!$A$10:$G$24,2,0)&amp;IF(AND(C650="Bool",MOD(10*D650,10)=0),D650&amp;".0",D650)&amp;IF(C650="String",".256","")&amp;","&amp;VLOOKUP(C650,LookupTable!$A$10:$G$24,3,0)&amp;",1,R/W,100,,,,,,,,,,,")</f>
        <v>M_G61_Time_CUROA,DB12.DBD964,Float,1,R/W,100,,,,,,,,,,,</v>
      </c>
      <c r="Q650" s="13" t="str">
        <f t="shared" si="506"/>
        <v>tagIDs[511] = "Channel1.Device1.M_G61_Time_CUROA";</v>
      </c>
    </row>
    <row r="651" spans="2:17" ht="15.75">
      <c r="B651" t="s">
        <v>240</v>
      </c>
      <c r="C651" t="s">
        <v>15</v>
      </c>
      <c r="D651">
        <v>968</v>
      </c>
      <c r="E651">
        <v>0</v>
      </c>
      <c r="F651" t="b">
        <v>0</v>
      </c>
      <c r="G651" t="b">
        <v>1</v>
      </c>
      <c r="H651" t="b">
        <v>1</v>
      </c>
      <c r="I651" t="b">
        <v>1</v>
      </c>
      <c r="J651" t="b">
        <v>0</v>
      </c>
      <c r="K651" t="s">
        <v>241</v>
      </c>
      <c r="L651" t="str">
        <f t="shared" si="486"/>
        <v>DB12</v>
      </c>
      <c r="M651" t="str">
        <f t="shared" ref="M651" si="551">"M_"&amp;B648&amp;"_"</f>
        <v>M_G61_</v>
      </c>
      <c r="N651" t="s">
        <v>77</v>
      </c>
      <c r="O651" s="40">
        <f>IF(E651="","-",COUNTIF($O$10:O650,"&lt;&gt;-")+1-1)</f>
        <v>512</v>
      </c>
      <c r="P651" s="4" t="str">
        <f>IF(E651="","",$M651&amp;B651&amp;","&amp;$L651&amp;"."&amp;VLOOKUP(C651,LookupTable!$A$10:$G$24,2,0)&amp;IF(AND(C651="Bool",MOD(10*D651,10)=0),D651&amp;".0",D651)&amp;IF(C651="String",".256","")&amp;","&amp;VLOOKUP(C651,LookupTable!$A$10:$G$24,3,0)&amp;",1,R/W,100,,,,,,,,,,,")</f>
        <v>M_G61_Time_Belt,DB12.DBD968,Float,1,R/W,100,,,,,,,,,,,</v>
      </c>
      <c r="Q651" s="13" t="str">
        <f t="shared" si="506"/>
        <v>tagIDs[512] = "Channel1.Device1.M_G61_Time_Belt";</v>
      </c>
    </row>
    <row r="652" spans="2:17" ht="15.75">
      <c r="B652" t="s">
        <v>242</v>
      </c>
      <c r="C652" t="s">
        <v>15</v>
      </c>
      <c r="D652">
        <v>972</v>
      </c>
      <c r="E652">
        <v>0</v>
      </c>
      <c r="F652" t="b">
        <v>0</v>
      </c>
      <c r="G652" t="b">
        <v>1</v>
      </c>
      <c r="H652" t="b">
        <v>1</v>
      </c>
      <c r="I652" t="b">
        <v>1</v>
      </c>
      <c r="J652" t="b">
        <v>0</v>
      </c>
      <c r="K652" t="s">
        <v>243</v>
      </c>
      <c r="L652" t="str">
        <f t="shared" ref="L652:L672" si="552">IF(LEFT(M652)="P","DB10",
IF(LEFT(M652)="E","DB11",
IF(LEFT(M652)="M","DB12"
)))</f>
        <v>DB12</v>
      </c>
      <c r="M652" t="str">
        <f t="shared" ref="M652" si="553">"M_"&amp;B648&amp;"_"</f>
        <v>M_G61_</v>
      </c>
      <c r="N652" t="s">
        <v>77</v>
      </c>
      <c r="O652" s="40">
        <f>IF(E652="","-",COUNTIF($O$10:O651,"&lt;&gt;-")+1-1)</f>
        <v>513</v>
      </c>
      <c r="P652" s="4" t="str">
        <f>IF(E652="","",$M652&amp;B652&amp;","&amp;$L652&amp;"."&amp;VLOOKUP(C652,LookupTable!$A$10:$G$24,2,0)&amp;IF(AND(C652="Bool",MOD(10*D652,10)=0),D652&amp;".0",D652)&amp;IF(C652="String",".256","")&amp;","&amp;VLOOKUP(C652,LookupTable!$A$10:$G$24,3,0)&amp;",1,R/W,100,,,,,,,,,,,")</f>
        <v>M_G61_TIme_Motor,DB12.DBD972,Float,1,R/W,100,,,,,,,,,,,</v>
      </c>
      <c r="Q652" s="13" t="str">
        <f t="shared" si="506"/>
        <v>tagIDs[513] = "Channel1.Device1.M_G61_TIme_Motor";</v>
      </c>
    </row>
    <row r="653" spans="2:17" ht="15.75">
      <c r="B653" t="s">
        <v>159</v>
      </c>
      <c r="C653" t="s">
        <v>235</v>
      </c>
      <c r="D653">
        <v>976</v>
      </c>
      <c r="F653" t="b">
        <v>0</v>
      </c>
      <c r="G653" t="b">
        <v>1</v>
      </c>
      <c r="H653" t="b">
        <v>1</v>
      </c>
      <c r="I653" t="b">
        <v>1</v>
      </c>
      <c r="J653" t="b">
        <v>1</v>
      </c>
      <c r="L653" t="str">
        <f t="shared" si="552"/>
        <v>DB12</v>
      </c>
      <c r="M653" t="str">
        <f t="shared" ref="M653:M672" si="554">"M_"&amp;B653&amp;"_"</f>
        <v>M_G62_</v>
      </c>
      <c r="N653" t="s">
        <v>77</v>
      </c>
      <c r="O653" s="40" t="str">
        <f>IF(E653="","-",COUNTIF($O$10:O652,"&lt;&gt;-")+1-1)</f>
        <v>-</v>
      </c>
      <c r="P653" s="4" t="str">
        <f>IF(E653="","",$M653&amp;B653&amp;","&amp;$L653&amp;"."&amp;VLOOKUP(C653,LookupTable!$A$10:$G$24,2,0)&amp;IF(AND(C653="Bool",MOD(10*D653,10)=0),D653&amp;".0",D653)&amp;IF(C653="String",".256","")&amp;","&amp;VLOOKUP(C653,LookupTable!$A$10:$G$24,3,0)&amp;",1,R/W,100,,,,,,,,,,,")</f>
        <v/>
      </c>
      <c r="Q653" s="13" t="str">
        <f t="shared" si="506"/>
        <v>//G62</v>
      </c>
    </row>
    <row r="654" spans="2:17" ht="15.75">
      <c r="B654" t="s">
        <v>236</v>
      </c>
      <c r="C654" t="s">
        <v>15</v>
      </c>
      <c r="D654">
        <v>976</v>
      </c>
      <c r="E654">
        <v>0</v>
      </c>
      <c r="F654" t="b">
        <v>0</v>
      </c>
      <c r="G654" t="b">
        <v>1</v>
      </c>
      <c r="H654" t="b">
        <v>1</v>
      </c>
      <c r="I654" t="b">
        <v>1</v>
      </c>
      <c r="J654" t="b">
        <v>0</v>
      </c>
      <c r="K654" t="s">
        <v>237</v>
      </c>
      <c r="L654" t="str">
        <f t="shared" si="552"/>
        <v>DB12</v>
      </c>
      <c r="M654" t="str">
        <f t="shared" ref="M654:M672" si="555">"M_"&amp;B653&amp;"_"</f>
        <v>M_G62_</v>
      </c>
      <c r="N654" t="s">
        <v>77</v>
      </c>
      <c r="O654" s="40">
        <f>IF(E654="","-",COUNTIF($O$10:O653,"&lt;&gt;-")+1-1)</f>
        <v>514</v>
      </c>
      <c r="P654" s="4" t="str">
        <f>IF(E654="","",$M654&amp;B654&amp;","&amp;$L654&amp;"."&amp;VLOOKUP(C654,LookupTable!$A$10:$G$24,2,0)&amp;IF(AND(C654="Bool",MOD(10*D654,10)=0),D654&amp;".0",D654)&amp;IF(C654="String",".256","")&amp;","&amp;VLOOKUP(C654,LookupTable!$A$10:$G$24,3,0)&amp;",1,R/W,100,,,,,,,,,,,")</f>
        <v>M_G62_Time_BD,DB12.DBD976,Float,1,R/W,100,,,,,,,,,,,</v>
      </c>
      <c r="Q654" s="13" t="str">
        <f t="shared" si="506"/>
        <v>tagIDs[514] = "Channel1.Device1.M_G62_Time_BD";</v>
      </c>
    </row>
    <row r="655" spans="2:17" ht="15.75">
      <c r="B655" t="s">
        <v>238</v>
      </c>
      <c r="C655" t="s">
        <v>15</v>
      </c>
      <c r="D655">
        <v>980</v>
      </c>
      <c r="E655">
        <v>0</v>
      </c>
      <c r="F655" t="b">
        <v>0</v>
      </c>
      <c r="G655" t="b">
        <v>1</v>
      </c>
      <c r="H655" t="b">
        <v>1</v>
      </c>
      <c r="I655" t="b">
        <v>1</v>
      </c>
      <c r="J655" t="b">
        <v>0</v>
      </c>
      <c r="K655" t="s">
        <v>239</v>
      </c>
      <c r="L655" t="str">
        <f t="shared" si="552"/>
        <v>DB12</v>
      </c>
      <c r="M655" t="str">
        <f t="shared" ref="M655" si="556">"M_"&amp;B653&amp;"_"</f>
        <v>M_G62_</v>
      </c>
      <c r="N655" t="s">
        <v>77</v>
      </c>
      <c r="O655" s="40">
        <f>IF(E655="","-",COUNTIF($O$10:O654,"&lt;&gt;-")+1-1)</f>
        <v>515</v>
      </c>
      <c r="P655" s="4" t="str">
        <f>IF(E655="","",$M655&amp;B655&amp;","&amp;$L655&amp;"."&amp;VLOOKUP(C655,LookupTable!$A$10:$G$24,2,0)&amp;IF(AND(C655="Bool",MOD(10*D655,10)=0),D655&amp;".0",D655)&amp;IF(C655="String",".256","")&amp;","&amp;VLOOKUP(C655,LookupTable!$A$10:$G$24,3,0)&amp;",1,R/W,100,,,,,,,,,,,")</f>
        <v>M_G62_Time_CUROA,DB12.DBD980,Float,1,R/W,100,,,,,,,,,,,</v>
      </c>
      <c r="Q655" s="13" t="str">
        <f t="shared" si="506"/>
        <v>tagIDs[515] = "Channel1.Device1.M_G62_Time_CUROA";</v>
      </c>
    </row>
    <row r="656" spans="2:17" ht="15.75">
      <c r="B656" t="s">
        <v>240</v>
      </c>
      <c r="C656" t="s">
        <v>15</v>
      </c>
      <c r="D656">
        <v>984</v>
      </c>
      <c r="E656">
        <v>0</v>
      </c>
      <c r="F656" t="b">
        <v>0</v>
      </c>
      <c r="G656" t="b">
        <v>1</v>
      </c>
      <c r="H656" t="b">
        <v>1</v>
      </c>
      <c r="I656" t="b">
        <v>1</v>
      </c>
      <c r="J656" t="b">
        <v>0</v>
      </c>
      <c r="K656" t="s">
        <v>241</v>
      </c>
      <c r="L656" t="str">
        <f t="shared" si="552"/>
        <v>DB12</v>
      </c>
      <c r="M656" t="str">
        <f t="shared" ref="M656" si="557">"M_"&amp;B653&amp;"_"</f>
        <v>M_G62_</v>
      </c>
      <c r="N656" t="s">
        <v>77</v>
      </c>
      <c r="O656" s="40">
        <f>IF(E656="","-",COUNTIF($O$10:O655,"&lt;&gt;-")+1-1)</f>
        <v>516</v>
      </c>
      <c r="P656" s="4" t="str">
        <f>IF(E656="","",$M656&amp;B656&amp;","&amp;$L656&amp;"."&amp;VLOOKUP(C656,LookupTable!$A$10:$G$24,2,0)&amp;IF(AND(C656="Bool",MOD(10*D656,10)=0),D656&amp;".0",D656)&amp;IF(C656="String",".256","")&amp;","&amp;VLOOKUP(C656,LookupTable!$A$10:$G$24,3,0)&amp;",1,R/W,100,,,,,,,,,,,")</f>
        <v>M_G62_Time_Belt,DB12.DBD984,Float,1,R/W,100,,,,,,,,,,,</v>
      </c>
      <c r="Q656" s="13" t="str">
        <f t="shared" si="506"/>
        <v>tagIDs[516] = "Channel1.Device1.M_G62_Time_Belt";</v>
      </c>
    </row>
    <row r="657" spans="2:17" ht="15.75">
      <c r="B657" t="s">
        <v>242</v>
      </c>
      <c r="C657" t="s">
        <v>15</v>
      </c>
      <c r="D657">
        <v>988</v>
      </c>
      <c r="E657">
        <v>0</v>
      </c>
      <c r="F657" t="b">
        <v>0</v>
      </c>
      <c r="G657" t="b">
        <v>1</v>
      </c>
      <c r="H657" t="b">
        <v>1</v>
      </c>
      <c r="I657" t="b">
        <v>1</v>
      </c>
      <c r="J657" t="b">
        <v>0</v>
      </c>
      <c r="K657" t="s">
        <v>243</v>
      </c>
      <c r="L657" t="str">
        <f t="shared" si="552"/>
        <v>DB12</v>
      </c>
      <c r="M657" t="str">
        <f t="shared" ref="M657" si="558">"M_"&amp;B653&amp;"_"</f>
        <v>M_G62_</v>
      </c>
      <c r="N657" t="s">
        <v>77</v>
      </c>
      <c r="O657" s="40">
        <f>IF(E657="","-",COUNTIF($O$10:O656,"&lt;&gt;-")+1-1)</f>
        <v>517</v>
      </c>
      <c r="P657" s="4" t="str">
        <f>IF(E657="","",$M657&amp;B657&amp;","&amp;$L657&amp;"."&amp;VLOOKUP(C657,LookupTable!$A$10:$G$24,2,0)&amp;IF(AND(C657="Bool",MOD(10*D657,10)=0),D657&amp;".0",D657)&amp;IF(C657="String",".256","")&amp;","&amp;VLOOKUP(C657,LookupTable!$A$10:$G$24,3,0)&amp;",1,R/W,100,,,,,,,,,,,")</f>
        <v>M_G62_TIme_Motor,DB12.DBD988,Float,1,R/W,100,,,,,,,,,,,</v>
      </c>
      <c r="Q657" s="13" t="str">
        <f t="shared" si="506"/>
        <v>tagIDs[517] = "Channel1.Device1.M_G62_TIme_Motor";</v>
      </c>
    </row>
    <row r="658" spans="2:17" ht="15.75">
      <c r="B658" t="s">
        <v>160</v>
      </c>
      <c r="C658" t="s">
        <v>235</v>
      </c>
      <c r="D658">
        <v>992</v>
      </c>
      <c r="F658" t="b">
        <v>0</v>
      </c>
      <c r="G658" t="b">
        <v>1</v>
      </c>
      <c r="H658" t="b">
        <v>1</v>
      </c>
      <c r="I658" t="b">
        <v>1</v>
      </c>
      <c r="J658" t="b">
        <v>1</v>
      </c>
      <c r="L658" t="str">
        <f t="shared" si="552"/>
        <v>DB12</v>
      </c>
      <c r="M658" t="str">
        <f t="shared" ref="M658:M672" si="559">"M_"&amp;B658&amp;"_"</f>
        <v>M_G63_</v>
      </c>
      <c r="N658" t="s">
        <v>77</v>
      </c>
      <c r="O658" s="40" t="str">
        <f>IF(E658="","-",COUNTIF($O$10:O657,"&lt;&gt;-")+1-1)</f>
        <v>-</v>
      </c>
      <c r="P658" s="4" t="str">
        <f>IF(E658="","",$M658&amp;B658&amp;","&amp;$L658&amp;"."&amp;VLOOKUP(C658,LookupTable!$A$10:$G$24,2,0)&amp;IF(AND(C658="Bool",MOD(10*D658,10)=0),D658&amp;".0",D658)&amp;IF(C658="String",".256","")&amp;","&amp;VLOOKUP(C658,LookupTable!$A$10:$G$24,3,0)&amp;",1,R/W,100,,,,,,,,,,,")</f>
        <v/>
      </c>
      <c r="Q658" s="13" t="str">
        <f t="shared" si="506"/>
        <v>//G63</v>
      </c>
    </row>
    <row r="659" spans="2:17" ht="15.75">
      <c r="B659" t="s">
        <v>236</v>
      </c>
      <c r="C659" t="s">
        <v>15</v>
      </c>
      <c r="D659">
        <v>992</v>
      </c>
      <c r="E659">
        <v>0</v>
      </c>
      <c r="F659" t="b">
        <v>0</v>
      </c>
      <c r="G659" t="b">
        <v>1</v>
      </c>
      <c r="H659" t="b">
        <v>1</v>
      </c>
      <c r="I659" t="b">
        <v>1</v>
      </c>
      <c r="J659" t="b">
        <v>0</v>
      </c>
      <c r="K659" t="s">
        <v>237</v>
      </c>
      <c r="L659" t="str">
        <f t="shared" si="552"/>
        <v>DB12</v>
      </c>
      <c r="M659" t="str">
        <f t="shared" ref="M659:M672" si="560">"M_"&amp;B658&amp;"_"</f>
        <v>M_G63_</v>
      </c>
      <c r="N659" t="s">
        <v>77</v>
      </c>
      <c r="O659" s="40">
        <f>IF(E659="","-",COUNTIF($O$10:O658,"&lt;&gt;-")+1-1)</f>
        <v>518</v>
      </c>
      <c r="P659" s="4" t="str">
        <f>IF(E659="","",$M659&amp;B659&amp;","&amp;$L659&amp;"."&amp;VLOOKUP(C659,LookupTable!$A$10:$G$24,2,0)&amp;IF(AND(C659="Bool",MOD(10*D659,10)=0),D659&amp;".0",D659)&amp;IF(C659="String",".256","")&amp;","&amp;VLOOKUP(C659,LookupTable!$A$10:$G$24,3,0)&amp;",1,R/W,100,,,,,,,,,,,")</f>
        <v>M_G63_Time_BD,DB12.DBD992,Float,1,R/W,100,,,,,,,,,,,</v>
      </c>
      <c r="Q659" s="13" t="str">
        <f t="shared" si="506"/>
        <v>tagIDs[518] = "Channel1.Device1.M_G63_Time_BD";</v>
      </c>
    </row>
    <row r="660" spans="2:17" ht="15.75">
      <c r="B660" t="s">
        <v>238</v>
      </c>
      <c r="C660" t="s">
        <v>15</v>
      </c>
      <c r="D660">
        <v>996</v>
      </c>
      <c r="E660">
        <v>0</v>
      </c>
      <c r="F660" t="b">
        <v>0</v>
      </c>
      <c r="G660" t="b">
        <v>1</v>
      </c>
      <c r="H660" t="b">
        <v>1</v>
      </c>
      <c r="I660" t="b">
        <v>1</v>
      </c>
      <c r="J660" t="b">
        <v>0</v>
      </c>
      <c r="K660" t="s">
        <v>239</v>
      </c>
      <c r="L660" t="str">
        <f t="shared" si="552"/>
        <v>DB12</v>
      </c>
      <c r="M660" t="str">
        <f t="shared" ref="M660" si="561">"M_"&amp;B658&amp;"_"</f>
        <v>M_G63_</v>
      </c>
      <c r="N660" t="s">
        <v>77</v>
      </c>
      <c r="O660" s="40">
        <f>IF(E660="","-",COUNTIF($O$10:O659,"&lt;&gt;-")+1-1)</f>
        <v>519</v>
      </c>
      <c r="P660" s="4" t="str">
        <f>IF(E660="","",$M660&amp;B660&amp;","&amp;$L660&amp;"."&amp;VLOOKUP(C660,LookupTable!$A$10:$G$24,2,0)&amp;IF(AND(C660="Bool",MOD(10*D660,10)=0),D660&amp;".0",D660)&amp;IF(C660="String",".256","")&amp;","&amp;VLOOKUP(C660,LookupTable!$A$10:$G$24,3,0)&amp;",1,R/W,100,,,,,,,,,,,")</f>
        <v>M_G63_Time_CUROA,DB12.DBD996,Float,1,R/W,100,,,,,,,,,,,</v>
      </c>
      <c r="Q660" s="13" t="str">
        <f t="shared" si="506"/>
        <v>tagIDs[519] = "Channel1.Device1.M_G63_Time_CUROA";</v>
      </c>
    </row>
    <row r="661" spans="2:17" ht="15.75">
      <c r="B661" t="s">
        <v>240</v>
      </c>
      <c r="C661" t="s">
        <v>15</v>
      </c>
      <c r="D661">
        <v>1000</v>
      </c>
      <c r="E661">
        <v>0</v>
      </c>
      <c r="F661" t="b">
        <v>0</v>
      </c>
      <c r="G661" t="b">
        <v>1</v>
      </c>
      <c r="H661" t="b">
        <v>1</v>
      </c>
      <c r="I661" t="b">
        <v>1</v>
      </c>
      <c r="J661" t="b">
        <v>0</v>
      </c>
      <c r="K661" t="s">
        <v>241</v>
      </c>
      <c r="L661" t="str">
        <f t="shared" si="552"/>
        <v>DB12</v>
      </c>
      <c r="M661" t="str">
        <f t="shared" ref="M661" si="562">"M_"&amp;B658&amp;"_"</f>
        <v>M_G63_</v>
      </c>
      <c r="N661" t="s">
        <v>77</v>
      </c>
      <c r="O661" s="40">
        <f>IF(E661="","-",COUNTIF($O$10:O660,"&lt;&gt;-")+1-1)</f>
        <v>520</v>
      </c>
      <c r="P661" s="4" t="str">
        <f>IF(E661="","",$M661&amp;B661&amp;","&amp;$L661&amp;"."&amp;VLOOKUP(C661,LookupTable!$A$10:$G$24,2,0)&amp;IF(AND(C661="Bool",MOD(10*D661,10)=0),D661&amp;".0",D661)&amp;IF(C661="String",".256","")&amp;","&amp;VLOOKUP(C661,LookupTable!$A$10:$G$24,3,0)&amp;",1,R/W,100,,,,,,,,,,,")</f>
        <v>M_G63_Time_Belt,DB12.DBD1000,Float,1,R/W,100,,,,,,,,,,,</v>
      </c>
      <c r="Q661" s="13" t="str">
        <f t="shared" si="506"/>
        <v>tagIDs[520] = "Channel1.Device1.M_G63_Time_Belt";</v>
      </c>
    </row>
    <row r="662" spans="2:17" ht="15.75">
      <c r="B662" t="s">
        <v>242</v>
      </c>
      <c r="C662" t="s">
        <v>15</v>
      </c>
      <c r="D662">
        <v>1004</v>
      </c>
      <c r="E662">
        <v>0</v>
      </c>
      <c r="F662" t="b">
        <v>0</v>
      </c>
      <c r="G662" t="b">
        <v>1</v>
      </c>
      <c r="H662" t="b">
        <v>1</v>
      </c>
      <c r="I662" t="b">
        <v>1</v>
      </c>
      <c r="J662" t="b">
        <v>0</v>
      </c>
      <c r="K662" t="s">
        <v>243</v>
      </c>
      <c r="L662" t="str">
        <f t="shared" si="552"/>
        <v>DB12</v>
      </c>
      <c r="M662" t="str">
        <f t="shared" ref="M662" si="563">"M_"&amp;B658&amp;"_"</f>
        <v>M_G63_</v>
      </c>
      <c r="N662" t="s">
        <v>77</v>
      </c>
      <c r="O662" s="40">
        <f>IF(E662="","-",COUNTIF($O$10:O661,"&lt;&gt;-")+1-1)</f>
        <v>521</v>
      </c>
      <c r="P662" s="4" t="str">
        <f>IF(E662="","",$M662&amp;B662&amp;","&amp;$L662&amp;"."&amp;VLOOKUP(C662,LookupTable!$A$10:$G$24,2,0)&amp;IF(AND(C662="Bool",MOD(10*D662,10)=0),D662&amp;".0",D662)&amp;IF(C662="String",".256","")&amp;","&amp;VLOOKUP(C662,LookupTable!$A$10:$G$24,3,0)&amp;",1,R/W,100,,,,,,,,,,,")</f>
        <v>M_G63_TIme_Motor,DB12.DBD1004,Float,1,R/W,100,,,,,,,,,,,</v>
      </c>
      <c r="Q662" s="13" t="str">
        <f t="shared" si="506"/>
        <v>tagIDs[521] = "Channel1.Device1.M_G63_TIme_Motor";</v>
      </c>
    </row>
    <row r="663" spans="2:17" ht="15.75">
      <c r="B663" t="s">
        <v>161</v>
      </c>
      <c r="C663" t="s">
        <v>235</v>
      </c>
      <c r="D663">
        <v>1008</v>
      </c>
      <c r="F663" t="b">
        <v>0</v>
      </c>
      <c r="G663" t="b">
        <v>1</v>
      </c>
      <c r="H663" t="b">
        <v>1</v>
      </c>
      <c r="I663" t="b">
        <v>1</v>
      </c>
      <c r="J663" t="b">
        <v>1</v>
      </c>
      <c r="L663" t="str">
        <f t="shared" si="552"/>
        <v>DB12</v>
      </c>
      <c r="M663" t="str">
        <f t="shared" ref="M663:M672" si="564">"M_"&amp;B663&amp;"_"</f>
        <v>M_G64_</v>
      </c>
      <c r="N663" t="s">
        <v>77</v>
      </c>
      <c r="O663" s="40" t="str">
        <f>IF(E663="","-",COUNTIF($O$10:O662,"&lt;&gt;-")+1-1)</f>
        <v>-</v>
      </c>
      <c r="P663" s="4" t="str">
        <f>IF(E663="","",$M663&amp;B663&amp;","&amp;$L663&amp;"."&amp;VLOOKUP(C663,LookupTable!$A$10:$G$24,2,0)&amp;IF(AND(C663="Bool",MOD(10*D663,10)=0),D663&amp;".0",D663)&amp;IF(C663="String",".256","")&amp;","&amp;VLOOKUP(C663,LookupTable!$A$10:$G$24,3,0)&amp;",1,R/W,100,,,,,,,,,,,")</f>
        <v/>
      </c>
      <c r="Q663" s="13" t="str">
        <f t="shared" si="506"/>
        <v>//G64</v>
      </c>
    </row>
    <row r="664" spans="2:17" ht="15.75">
      <c r="B664" t="s">
        <v>236</v>
      </c>
      <c r="C664" t="s">
        <v>15</v>
      </c>
      <c r="D664">
        <v>1008</v>
      </c>
      <c r="E664">
        <v>0</v>
      </c>
      <c r="F664" t="b">
        <v>0</v>
      </c>
      <c r="G664" t="b">
        <v>1</v>
      </c>
      <c r="H664" t="b">
        <v>1</v>
      </c>
      <c r="I664" t="b">
        <v>1</v>
      </c>
      <c r="J664" t="b">
        <v>0</v>
      </c>
      <c r="K664" t="s">
        <v>237</v>
      </c>
      <c r="L664" t="str">
        <f t="shared" si="552"/>
        <v>DB12</v>
      </c>
      <c r="M664" t="str">
        <f t="shared" ref="M664:M672" si="565">"M_"&amp;B663&amp;"_"</f>
        <v>M_G64_</v>
      </c>
      <c r="N664" t="s">
        <v>77</v>
      </c>
      <c r="O664" s="40">
        <f>IF(E664="","-",COUNTIF($O$10:O663,"&lt;&gt;-")+1-1)</f>
        <v>522</v>
      </c>
      <c r="P664" s="4" t="str">
        <f>IF(E664="","",$M664&amp;B664&amp;","&amp;$L664&amp;"."&amp;VLOOKUP(C664,LookupTable!$A$10:$G$24,2,0)&amp;IF(AND(C664="Bool",MOD(10*D664,10)=0),D664&amp;".0",D664)&amp;IF(C664="String",".256","")&amp;","&amp;VLOOKUP(C664,LookupTable!$A$10:$G$24,3,0)&amp;",1,R/W,100,,,,,,,,,,,")</f>
        <v>M_G64_Time_BD,DB12.DBD1008,Float,1,R/W,100,,,,,,,,,,,</v>
      </c>
      <c r="Q664" s="13" t="str">
        <f t="shared" si="506"/>
        <v>tagIDs[522] = "Channel1.Device1.M_G64_Time_BD";</v>
      </c>
    </row>
    <row r="665" spans="2:17" ht="15.75">
      <c r="B665" t="s">
        <v>238</v>
      </c>
      <c r="C665" t="s">
        <v>15</v>
      </c>
      <c r="D665">
        <v>1012</v>
      </c>
      <c r="E665">
        <v>0</v>
      </c>
      <c r="F665" t="b">
        <v>0</v>
      </c>
      <c r="G665" t="b">
        <v>1</v>
      </c>
      <c r="H665" t="b">
        <v>1</v>
      </c>
      <c r="I665" t="b">
        <v>1</v>
      </c>
      <c r="J665" t="b">
        <v>0</v>
      </c>
      <c r="K665" t="s">
        <v>239</v>
      </c>
      <c r="L665" t="str">
        <f t="shared" si="552"/>
        <v>DB12</v>
      </c>
      <c r="M665" t="str">
        <f t="shared" ref="M665" si="566">"M_"&amp;B663&amp;"_"</f>
        <v>M_G64_</v>
      </c>
      <c r="N665" t="s">
        <v>77</v>
      </c>
      <c r="O665" s="40">
        <f>IF(E665="","-",COUNTIF($O$10:O664,"&lt;&gt;-")+1-1)</f>
        <v>523</v>
      </c>
      <c r="P665" s="4" t="str">
        <f>IF(E665="","",$M665&amp;B665&amp;","&amp;$L665&amp;"."&amp;VLOOKUP(C665,LookupTable!$A$10:$G$24,2,0)&amp;IF(AND(C665="Bool",MOD(10*D665,10)=0),D665&amp;".0",D665)&amp;IF(C665="String",".256","")&amp;","&amp;VLOOKUP(C665,LookupTable!$A$10:$G$24,3,0)&amp;",1,R/W,100,,,,,,,,,,,")</f>
        <v>M_G64_Time_CUROA,DB12.DBD1012,Float,1,R/W,100,,,,,,,,,,,</v>
      </c>
      <c r="Q665" s="13" t="str">
        <f t="shared" si="506"/>
        <v>tagIDs[523] = "Channel1.Device1.M_G64_Time_CUROA";</v>
      </c>
    </row>
    <row r="666" spans="2:17" ht="15.75">
      <c r="B666" t="s">
        <v>240</v>
      </c>
      <c r="C666" t="s">
        <v>15</v>
      </c>
      <c r="D666">
        <v>1016</v>
      </c>
      <c r="E666">
        <v>0</v>
      </c>
      <c r="F666" t="b">
        <v>0</v>
      </c>
      <c r="G666" t="b">
        <v>1</v>
      </c>
      <c r="H666" t="b">
        <v>1</v>
      </c>
      <c r="I666" t="b">
        <v>1</v>
      </c>
      <c r="J666" t="b">
        <v>0</v>
      </c>
      <c r="K666" t="s">
        <v>241</v>
      </c>
      <c r="L666" t="str">
        <f t="shared" si="552"/>
        <v>DB12</v>
      </c>
      <c r="M666" t="str">
        <f t="shared" ref="M666" si="567">"M_"&amp;B663&amp;"_"</f>
        <v>M_G64_</v>
      </c>
      <c r="N666" t="s">
        <v>77</v>
      </c>
      <c r="O666" s="40">
        <f>IF(E666="","-",COUNTIF($O$10:O665,"&lt;&gt;-")+1-1)</f>
        <v>524</v>
      </c>
      <c r="P666" s="4" t="str">
        <f>IF(E666="","",$M666&amp;B666&amp;","&amp;$L666&amp;"."&amp;VLOOKUP(C666,LookupTable!$A$10:$G$24,2,0)&amp;IF(AND(C666="Bool",MOD(10*D666,10)=0),D666&amp;".0",D666)&amp;IF(C666="String",".256","")&amp;","&amp;VLOOKUP(C666,LookupTable!$A$10:$G$24,3,0)&amp;",1,R/W,100,,,,,,,,,,,")</f>
        <v>M_G64_Time_Belt,DB12.DBD1016,Float,1,R/W,100,,,,,,,,,,,</v>
      </c>
      <c r="Q666" s="13" t="str">
        <f t="shared" si="506"/>
        <v>tagIDs[524] = "Channel1.Device1.M_G64_Time_Belt";</v>
      </c>
    </row>
    <row r="667" spans="2:17" ht="15.75">
      <c r="B667" t="s">
        <v>242</v>
      </c>
      <c r="C667" t="s">
        <v>15</v>
      </c>
      <c r="D667">
        <v>1020</v>
      </c>
      <c r="E667">
        <v>0</v>
      </c>
      <c r="F667" t="b">
        <v>0</v>
      </c>
      <c r="G667" t="b">
        <v>1</v>
      </c>
      <c r="H667" t="b">
        <v>1</v>
      </c>
      <c r="I667" t="b">
        <v>1</v>
      </c>
      <c r="J667" t="b">
        <v>0</v>
      </c>
      <c r="K667" t="s">
        <v>243</v>
      </c>
      <c r="L667" t="str">
        <f t="shared" si="552"/>
        <v>DB12</v>
      </c>
      <c r="M667" t="str">
        <f t="shared" ref="M667" si="568">"M_"&amp;B663&amp;"_"</f>
        <v>M_G64_</v>
      </c>
      <c r="N667" t="s">
        <v>77</v>
      </c>
      <c r="O667" s="40">
        <f>IF(E667="","-",COUNTIF($O$10:O666,"&lt;&gt;-")+1-1)</f>
        <v>525</v>
      </c>
      <c r="P667" s="4" t="str">
        <f>IF(E667="","",$M667&amp;B667&amp;","&amp;$L667&amp;"."&amp;VLOOKUP(C667,LookupTable!$A$10:$G$24,2,0)&amp;IF(AND(C667="Bool",MOD(10*D667,10)=0),D667&amp;".0",D667)&amp;IF(C667="String",".256","")&amp;","&amp;VLOOKUP(C667,LookupTable!$A$10:$G$24,3,0)&amp;",1,R/W,100,,,,,,,,,,,")</f>
        <v>M_G64_TIme_Motor,DB12.DBD1020,Float,1,R/W,100,,,,,,,,,,,</v>
      </c>
      <c r="Q667" s="13" t="str">
        <f t="shared" si="506"/>
        <v>tagIDs[525] = "Channel1.Device1.M_G64_TIme_Motor";</v>
      </c>
    </row>
    <row r="668" spans="2:17" ht="15.75">
      <c r="B668" t="s">
        <v>162</v>
      </c>
      <c r="C668" t="s">
        <v>235</v>
      </c>
      <c r="D668">
        <v>1024</v>
      </c>
      <c r="F668" t="b">
        <v>0</v>
      </c>
      <c r="G668" t="b">
        <v>1</v>
      </c>
      <c r="H668" t="b">
        <v>1</v>
      </c>
      <c r="I668" t="b">
        <v>1</v>
      </c>
      <c r="J668" t="b">
        <v>1</v>
      </c>
      <c r="L668" t="str">
        <f t="shared" si="552"/>
        <v>DB12</v>
      </c>
      <c r="M668" t="str">
        <f t="shared" ref="M668:M672" si="569">"M_"&amp;B668&amp;"_"</f>
        <v>M_G65_</v>
      </c>
      <c r="N668" t="s">
        <v>77</v>
      </c>
      <c r="O668" s="40" t="str">
        <f>IF(E668="","-",COUNTIF($O$10:O667,"&lt;&gt;-")+1-1)</f>
        <v>-</v>
      </c>
      <c r="P668" s="4" t="str">
        <f>IF(E668="","",$M668&amp;B668&amp;","&amp;$L668&amp;"."&amp;VLOOKUP(C668,LookupTable!$A$10:$G$24,2,0)&amp;IF(AND(C668="Bool",MOD(10*D668,10)=0),D668&amp;".0",D668)&amp;IF(C668="String",".256","")&amp;","&amp;VLOOKUP(C668,LookupTable!$A$10:$G$24,3,0)&amp;",1,R/W,100,,,,,,,,,,,")</f>
        <v/>
      </c>
      <c r="Q668" s="13" t="str">
        <f t="shared" si="506"/>
        <v>//G65</v>
      </c>
    </row>
    <row r="669" spans="2:17" ht="15.75">
      <c r="B669" t="s">
        <v>236</v>
      </c>
      <c r="C669" t="s">
        <v>15</v>
      </c>
      <c r="D669">
        <v>1024</v>
      </c>
      <c r="E669">
        <v>0</v>
      </c>
      <c r="F669" t="b">
        <v>0</v>
      </c>
      <c r="G669" t="b">
        <v>1</v>
      </c>
      <c r="H669" t="b">
        <v>1</v>
      </c>
      <c r="I669" t="b">
        <v>1</v>
      </c>
      <c r="J669" t="b">
        <v>0</v>
      </c>
      <c r="K669" t="s">
        <v>237</v>
      </c>
      <c r="L669" t="str">
        <f t="shared" si="552"/>
        <v>DB12</v>
      </c>
      <c r="M669" t="str">
        <f t="shared" ref="M669:M672" si="570">"M_"&amp;B668&amp;"_"</f>
        <v>M_G65_</v>
      </c>
      <c r="N669" t="s">
        <v>77</v>
      </c>
      <c r="O669" s="40">
        <f>IF(E669="","-",COUNTIF($O$10:O668,"&lt;&gt;-")+1-1)</f>
        <v>526</v>
      </c>
      <c r="P669" s="4" t="str">
        <f>IF(E669="","",$M669&amp;B669&amp;","&amp;$L669&amp;"."&amp;VLOOKUP(C669,LookupTable!$A$10:$G$24,2,0)&amp;IF(AND(C669="Bool",MOD(10*D669,10)=0),D669&amp;".0",D669)&amp;IF(C669="String",".256","")&amp;","&amp;VLOOKUP(C669,LookupTable!$A$10:$G$24,3,0)&amp;",1,R/W,100,,,,,,,,,,,")</f>
        <v>M_G65_Time_BD,DB12.DBD1024,Float,1,R/W,100,,,,,,,,,,,</v>
      </c>
      <c r="Q669" s="13" t="str">
        <f t="shared" si="506"/>
        <v>tagIDs[526] = "Channel1.Device1.M_G65_Time_BD";</v>
      </c>
    </row>
    <row r="670" spans="2:17" ht="15.75">
      <c r="B670" t="s">
        <v>238</v>
      </c>
      <c r="C670" t="s">
        <v>15</v>
      </c>
      <c r="D670">
        <v>1028</v>
      </c>
      <c r="E670">
        <v>0</v>
      </c>
      <c r="F670" t="b">
        <v>0</v>
      </c>
      <c r="G670" t="b">
        <v>1</v>
      </c>
      <c r="H670" t="b">
        <v>1</v>
      </c>
      <c r="I670" t="b">
        <v>1</v>
      </c>
      <c r="J670" t="b">
        <v>0</v>
      </c>
      <c r="K670" t="s">
        <v>239</v>
      </c>
      <c r="L670" t="str">
        <f t="shared" si="552"/>
        <v>DB12</v>
      </c>
      <c r="M670" t="str">
        <f t="shared" ref="M670" si="571">"M_"&amp;B668&amp;"_"</f>
        <v>M_G65_</v>
      </c>
      <c r="N670" t="s">
        <v>77</v>
      </c>
      <c r="O670" s="40">
        <f>IF(E670="","-",COUNTIF($O$10:O669,"&lt;&gt;-")+1-1)</f>
        <v>527</v>
      </c>
      <c r="P670" s="4" t="str">
        <f>IF(E670="","",$M670&amp;B670&amp;","&amp;$L670&amp;"."&amp;VLOOKUP(C670,LookupTable!$A$10:$G$24,2,0)&amp;IF(AND(C670="Bool",MOD(10*D670,10)=0),D670&amp;".0",D670)&amp;IF(C670="String",".256","")&amp;","&amp;VLOOKUP(C670,LookupTable!$A$10:$G$24,3,0)&amp;",1,R/W,100,,,,,,,,,,,")</f>
        <v>M_G65_Time_CUROA,DB12.DBD1028,Float,1,R/W,100,,,,,,,,,,,</v>
      </c>
      <c r="Q670" s="13" t="str">
        <f t="shared" ref="Q670:Q672" si="572">IF(E670="","//"&amp;B670,"tagIDs["&amp;O670&amp;"] = "&amp;$Q$3&amp;$N670&amp;$M670&amp;B670&amp;$Q$3&amp;";")</f>
        <v>tagIDs[527] = "Channel1.Device1.M_G65_Time_CUROA";</v>
      </c>
    </row>
    <row r="671" spans="2:17" ht="15.75">
      <c r="B671" t="s">
        <v>240</v>
      </c>
      <c r="C671" t="s">
        <v>15</v>
      </c>
      <c r="D671">
        <v>1032</v>
      </c>
      <c r="E671">
        <v>0</v>
      </c>
      <c r="F671" t="b">
        <v>0</v>
      </c>
      <c r="G671" t="b">
        <v>1</v>
      </c>
      <c r="H671" t="b">
        <v>1</v>
      </c>
      <c r="I671" t="b">
        <v>1</v>
      </c>
      <c r="J671" t="b">
        <v>0</v>
      </c>
      <c r="K671" t="s">
        <v>241</v>
      </c>
      <c r="L671" t="str">
        <f t="shared" si="552"/>
        <v>DB12</v>
      </c>
      <c r="M671" t="str">
        <f t="shared" ref="M671" si="573">"M_"&amp;B668&amp;"_"</f>
        <v>M_G65_</v>
      </c>
      <c r="N671" t="s">
        <v>77</v>
      </c>
      <c r="O671" s="40">
        <f>IF(E671="","-",COUNTIF($O$10:O670,"&lt;&gt;-")+1-1)</f>
        <v>528</v>
      </c>
      <c r="P671" s="4" t="str">
        <f>IF(E671="","",$M671&amp;B671&amp;","&amp;$L671&amp;"."&amp;VLOOKUP(C671,LookupTable!$A$10:$G$24,2,0)&amp;IF(AND(C671="Bool",MOD(10*D671,10)=0),D671&amp;".0",D671)&amp;IF(C671="String",".256","")&amp;","&amp;VLOOKUP(C671,LookupTable!$A$10:$G$24,3,0)&amp;",1,R/W,100,,,,,,,,,,,")</f>
        <v>M_G65_Time_Belt,DB12.DBD1032,Float,1,R/W,100,,,,,,,,,,,</v>
      </c>
      <c r="Q671" s="13" t="str">
        <f t="shared" si="572"/>
        <v>tagIDs[528] = "Channel1.Device1.M_G65_Time_Belt";</v>
      </c>
    </row>
    <row r="672" spans="2:17" ht="15.75">
      <c r="B672" t="s">
        <v>242</v>
      </c>
      <c r="C672" t="s">
        <v>15</v>
      </c>
      <c r="D672">
        <v>1036</v>
      </c>
      <c r="E672">
        <v>0</v>
      </c>
      <c r="F672" t="b">
        <v>0</v>
      </c>
      <c r="G672" t="b">
        <v>1</v>
      </c>
      <c r="H672" t="b">
        <v>1</v>
      </c>
      <c r="I672" t="b">
        <v>1</v>
      </c>
      <c r="J672" t="b">
        <v>0</v>
      </c>
      <c r="K672" t="s">
        <v>243</v>
      </c>
      <c r="L672" t="str">
        <f t="shared" si="552"/>
        <v>DB12</v>
      </c>
      <c r="M672" t="str">
        <f t="shared" ref="M672" si="574">"M_"&amp;B668&amp;"_"</f>
        <v>M_G65_</v>
      </c>
      <c r="N672" t="s">
        <v>77</v>
      </c>
      <c r="O672" s="40">
        <f>IF(E672="","-",COUNTIF($O$10:O671,"&lt;&gt;-")+1-1)</f>
        <v>529</v>
      </c>
      <c r="P672" s="4" t="str">
        <f>IF(E672="","",$M672&amp;B672&amp;","&amp;$L672&amp;"."&amp;VLOOKUP(C672,LookupTable!$A$10:$G$24,2,0)&amp;IF(AND(C672="Bool",MOD(10*D672,10)=0),D672&amp;".0",D672)&amp;IF(C672="String",".256","")&amp;","&amp;VLOOKUP(C672,LookupTable!$A$10:$G$24,3,0)&amp;",1,R/W,100,,,,,,,,,,,")</f>
        <v>M_G65_TIme_Motor,DB12.DBD1036,Float,1,R/W,100,,,,,,,,,,,</v>
      </c>
      <c r="Q672" s="13" t="str">
        <f t="shared" si="572"/>
        <v>tagIDs[529] = "Channel1.Device1.M_G65_TIme_Motor";</v>
      </c>
    </row>
    <row r="673" spans="17:17" ht="15.75">
      <c r="Q673" s="16"/>
    </row>
    <row r="674" spans="17:17" ht="15.75">
      <c r="Q674" s="14" t="s">
        <v>48</v>
      </c>
    </row>
    <row r="675" spans="17:17" ht="15.75">
      <c r="Q675" s="14" t="s">
        <v>49</v>
      </c>
    </row>
    <row r="676" spans="17:17" ht="15.75">
      <c r="Q676" s="15" t="s">
        <v>40</v>
      </c>
    </row>
    <row r="677" spans="17:17" ht="15.75">
      <c r="Q677" s="15" t="s">
        <v>41</v>
      </c>
    </row>
    <row r="678" spans="17:17" ht="15.75">
      <c r="Q678" s="15" t="s">
        <v>50</v>
      </c>
    </row>
    <row r="679" spans="17:17" ht="15.75">
      <c r="Q679" s="15" t="s">
        <v>42</v>
      </c>
    </row>
    <row r="680" spans="17:17" ht="15.75">
      <c r="Q680" s="14" t="s">
        <v>51</v>
      </c>
    </row>
    <row r="681" spans="17:17" ht="15.75">
      <c r="Q681" s="12" t="s">
        <v>52</v>
      </c>
    </row>
  </sheetData>
  <mergeCells count="1">
    <mergeCell ref="A9:K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R681"/>
  <sheetViews>
    <sheetView topLeftCell="F1" zoomScale="85" zoomScaleNormal="85" workbookViewId="0">
      <pane ySplit="11" topLeftCell="A12" activePane="bottomLeft" state="frozen"/>
      <selection activeCell="N17" sqref="N17"/>
      <selection pane="bottomLeft" activeCell="P19" sqref="P19"/>
    </sheetView>
  </sheetViews>
  <sheetFormatPr defaultRowHeight="15"/>
  <cols>
    <col min="1" max="1" width="3.5703125" bestFit="1" customWidth="1"/>
    <col min="2" max="2" width="10.85546875" bestFit="1" customWidth="1"/>
    <col min="3" max="3" width="9.42578125" bestFit="1" customWidth="1"/>
    <col min="4" max="4" width="6.5703125" bestFit="1" customWidth="1"/>
    <col min="5" max="5" width="10.42578125" bestFit="1" customWidth="1"/>
    <col min="6" max="6" width="6.7109375" bestFit="1" customWidth="1"/>
    <col min="7" max="7" width="27.140625" bestFit="1" customWidth="1"/>
    <col min="8" max="8" width="25.5703125" bestFit="1" customWidth="1"/>
    <col min="9" max="9" width="24.85546875" bestFit="1" customWidth="1"/>
    <col min="10" max="10" width="8.5703125" bestFit="1" customWidth="1"/>
    <col min="11" max="11" width="9.7109375" bestFit="1" customWidth="1"/>
    <col min="12" max="13" width="9.7109375" customWidth="1"/>
    <col min="14" max="14" width="19.85546875" customWidth="1"/>
    <col min="15" max="15" width="8" customWidth="1"/>
    <col min="16" max="16" width="72.85546875" customWidth="1"/>
    <col min="17" max="17" width="38.140625" customWidth="1"/>
    <col min="18" max="18" width="56.28515625" bestFit="1" customWidth="1"/>
  </cols>
  <sheetData>
    <row r="1" spans="1:18">
      <c r="A1" s="2" t="s">
        <v>19</v>
      </c>
      <c r="P1" s="9"/>
      <c r="Q1" s="9"/>
      <c r="R1" s="9"/>
    </row>
    <row r="2" spans="1:18">
      <c r="P2" s="9"/>
      <c r="Q2" s="9"/>
      <c r="R2" s="9"/>
    </row>
    <row r="3" spans="1:18" ht="15.75">
      <c r="P3" s="10"/>
      <c r="Q3" s="10"/>
      <c r="R3" s="10"/>
    </row>
    <row r="4" spans="1:18" ht="15.75">
      <c r="P4" s="11"/>
      <c r="Q4" s="11"/>
      <c r="R4" s="11"/>
    </row>
    <row r="5" spans="1:18" ht="15.75">
      <c r="P5" s="11"/>
      <c r="Q5" s="11"/>
      <c r="R5" s="11"/>
    </row>
    <row r="6" spans="1:18" ht="15.75">
      <c r="P6" s="28"/>
      <c r="Q6" s="28"/>
      <c r="R6" s="28"/>
    </row>
    <row r="7" spans="1:18" ht="15.75">
      <c r="P7" s="29"/>
      <c r="Q7" s="29"/>
      <c r="R7" s="29"/>
    </row>
    <row r="8" spans="1:18" ht="15.75">
      <c r="P8" s="29"/>
      <c r="Q8" s="29"/>
      <c r="R8" s="29"/>
    </row>
    <row r="9" spans="1:18" ht="15.75">
      <c r="A9" s="34" t="s">
        <v>20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5"/>
      <c r="M9" s="35"/>
      <c r="N9" s="35"/>
      <c r="O9" s="35"/>
      <c r="P9" s="29"/>
      <c r="Q9" s="29" t="s">
        <v>68</v>
      </c>
      <c r="R9" s="29"/>
    </row>
    <row r="10" spans="1:18" ht="15.75">
      <c r="A10" s="3" t="s">
        <v>18</v>
      </c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6" t="s">
        <v>74</v>
      </c>
      <c r="M10" s="36" t="s">
        <v>75</v>
      </c>
      <c r="N10" s="36" t="s">
        <v>76</v>
      </c>
      <c r="O10" s="39" t="s">
        <v>247</v>
      </c>
      <c r="P10" s="29" t="s">
        <v>67</v>
      </c>
      <c r="Q10" s="29" t="s">
        <v>69</v>
      </c>
      <c r="R10" s="29" t="s">
        <v>248</v>
      </c>
    </row>
    <row r="11" spans="1:18" ht="15.75">
      <c r="B11" t="s">
        <v>78</v>
      </c>
      <c r="D11" s="7"/>
      <c r="L11" t="str">
        <f>IF(LEFT(M11)="P","DB10",
IF(LEFT(M11)="E","DB11",
IF(LEFT(M11)="M","DB12"
)))</f>
        <v>DB10</v>
      </c>
      <c r="M11" t="s">
        <v>244</v>
      </c>
      <c r="O11" s="40" t="str">
        <f>IF(E11="","-",COUNTIF($O$10:O10,"&lt;&gt;-")+1-2)</f>
        <v>-</v>
      </c>
      <c r="P11" s="30" t="str">
        <f>IF(E11="","//"&amp;B11,"var "&amp;$M11&amp;B11&amp;"='"&amp;$N11&amp;B11&amp;"';"&amp;"     //"&amp;O11)</f>
        <v>//Static</v>
      </c>
      <c r="Q11" s="33" t="str">
        <f>IF(E11="","//"&amp;B11,".read("&amp;M11&amp;B11&amp;")"&amp;"     //"&amp;O11)</f>
        <v>//Static</v>
      </c>
      <c r="R11" s="33" t="str">
        <f>IF(E11="","//"&amp;B11,"socket.emit('"&amp;M11&amp;B11&amp;"', tagArr["&amp;O11&amp;"]);")</f>
        <v>//Static</v>
      </c>
    </row>
    <row r="12" spans="1:18" ht="15.75">
      <c r="B12" t="s">
        <v>79</v>
      </c>
      <c r="C12" t="s">
        <v>0</v>
      </c>
      <c r="D12" s="7">
        <v>0</v>
      </c>
      <c r="E12" t="b">
        <v>0</v>
      </c>
      <c r="F12" t="b">
        <v>0</v>
      </c>
      <c r="G12" t="b">
        <v>1</v>
      </c>
      <c r="H12" t="b">
        <v>1</v>
      </c>
      <c r="I12" t="b">
        <v>1</v>
      </c>
      <c r="J12" t="b">
        <v>0</v>
      </c>
      <c r="K12" t="s">
        <v>80</v>
      </c>
      <c r="L12" t="str">
        <f t="shared" ref="L12:L75" si="0">IF(LEFT(M12)="P","DB10",
IF(LEFT(M12)="E","DB11",
IF(LEFT(M12)="M","DB12"
)))</f>
        <v>DB10</v>
      </c>
      <c r="M12" t="s">
        <v>244</v>
      </c>
      <c r="O12" s="40">
        <f>IF(E12="","-",COUNTIF($O$10:O11,"&lt;&gt;-")+1-2)</f>
        <v>0</v>
      </c>
      <c r="P12" s="30" t="str">
        <f t="shared" ref="P12:P29" si="1">IF(E12="","//"&amp;B12,"var "&amp;$M12&amp;B12&amp;"='"&amp;$N12&amp;B12&amp;"';"&amp;"     //"&amp;O12)</f>
        <v>var P_Bit_Watchdog='Bit_Watchdog';     //0</v>
      </c>
      <c r="Q12" s="33" t="str">
        <f t="shared" ref="Q12:Q29" si="2">IF(E12="","//"&amp;B12,".read("&amp;M12&amp;B12&amp;")"&amp;"     //"&amp;O12)</f>
        <v>.read(P_Bit_Watchdog)     //0</v>
      </c>
      <c r="R12" s="33" t="str">
        <f t="shared" ref="R12:R75" si="3">IF(E12="","//"&amp;B12,"socket.emit('"&amp;M12&amp;B12&amp;"', tagArr["&amp;O12&amp;"]);")</f>
        <v>socket.emit('P_Bit_Watchdog', tagArr[0]);</v>
      </c>
    </row>
    <row r="13" spans="1:18" ht="15.75">
      <c r="B13" t="s">
        <v>81</v>
      </c>
      <c r="C13" t="s">
        <v>1</v>
      </c>
      <c r="D13" s="7">
        <v>2</v>
      </c>
      <c r="E13">
        <v>0</v>
      </c>
      <c r="F13" t="b">
        <v>0</v>
      </c>
      <c r="G13" t="b">
        <v>1</v>
      </c>
      <c r="H13" t="b">
        <v>1</v>
      </c>
      <c r="I13" t="b">
        <v>1</v>
      </c>
      <c r="J13" t="b">
        <v>0</v>
      </c>
      <c r="K13" t="s">
        <v>82</v>
      </c>
      <c r="L13" t="str">
        <f t="shared" si="0"/>
        <v>DB10</v>
      </c>
      <c r="M13" t="s">
        <v>244</v>
      </c>
      <c r="O13" s="40">
        <f>IF(E13="","-",COUNTIF($O$10:O12,"&lt;&gt;-")+1-2)</f>
        <v>1</v>
      </c>
      <c r="P13" s="30" t="str">
        <f t="shared" si="1"/>
        <v>var P_Receive_Shift_A_Hour='Receive_Shift_A_Hour';     //1</v>
      </c>
      <c r="Q13" s="33" t="str">
        <f t="shared" si="2"/>
        <v>.read(P_Receive_Shift_A_Hour)     //1</v>
      </c>
      <c r="R13" s="33" t="str">
        <f t="shared" si="3"/>
        <v>socket.emit('P_Receive_Shift_A_Hour', tagArr[1]);</v>
      </c>
    </row>
    <row r="14" spans="1:18" ht="15.75">
      <c r="B14" t="s">
        <v>83</v>
      </c>
      <c r="C14" t="s">
        <v>1</v>
      </c>
      <c r="D14" s="7">
        <v>4</v>
      </c>
      <c r="E14">
        <v>0</v>
      </c>
      <c r="F14" t="b">
        <v>0</v>
      </c>
      <c r="G14" t="b">
        <v>1</v>
      </c>
      <c r="H14" t="b">
        <v>1</v>
      </c>
      <c r="I14" t="b">
        <v>1</v>
      </c>
      <c r="J14" t="b">
        <v>0</v>
      </c>
      <c r="K14" t="s">
        <v>84</v>
      </c>
      <c r="L14" t="str">
        <f t="shared" si="0"/>
        <v>DB10</v>
      </c>
      <c r="M14" t="s">
        <v>244</v>
      </c>
      <c r="O14" s="40">
        <f>IF(E14="","-",COUNTIF($O$10:O13,"&lt;&gt;-")+1-2)</f>
        <v>2</v>
      </c>
      <c r="P14" s="30" t="str">
        <f t="shared" si="1"/>
        <v>var P_Receive_Shift_A_Minute='Receive_Shift_A_Minute';     //2</v>
      </c>
      <c r="Q14" s="33" t="str">
        <f t="shared" si="2"/>
        <v>.read(P_Receive_Shift_A_Minute)     //2</v>
      </c>
      <c r="R14" s="33" t="str">
        <f t="shared" si="3"/>
        <v>socket.emit('P_Receive_Shift_A_Minute', tagArr[2]);</v>
      </c>
    </row>
    <row r="15" spans="1:18" ht="15.75">
      <c r="B15" t="s">
        <v>85</v>
      </c>
      <c r="C15" t="s">
        <v>1</v>
      </c>
      <c r="D15" s="7">
        <v>6</v>
      </c>
      <c r="E15">
        <v>0</v>
      </c>
      <c r="F15" t="b">
        <v>0</v>
      </c>
      <c r="G15" t="b">
        <v>1</v>
      </c>
      <c r="H15" t="b">
        <v>1</v>
      </c>
      <c r="I15" t="b">
        <v>1</v>
      </c>
      <c r="J15" t="b">
        <v>0</v>
      </c>
      <c r="K15" t="s">
        <v>86</v>
      </c>
      <c r="L15" t="str">
        <f t="shared" si="0"/>
        <v>DB10</v>
      </c>
      <c r="M15" t="s">
        <v>244</v>
      </c>
      <c r="O15" s="40">
        <f>IF(E15="","-",COUNTIF($O$10:O14,"&lt;&gt;-")+1-2)</f>
        <v>3</v>
      </c>
      <c r="P15" s="30" t="str">
        <f t="shared" si="1"/>
        <v>var P_Receive_Shift_B_Hour='Receive_Shift_B_Hour';     //3</v>
      </c>
      <c r="Q15" s="33" t="str">
        <f t="shared" si="2"/>
        <v>.read(P_Receive_Shift_B_Hour)     //3</v>
      </c>
      <c r="R15" s="33" t="str">
        <f t="shared" si="3"/>
        <v>socket.emit('P_Receive_Shift_B_Hour', tagArr[3]);</v>
      </c>
    </row>
    <row r="16" spans="1:18" ht="15.75">
      <c r="B16" t="s">
        <v>87</v>
      </c>
      <c r="C16" t="s">
        <v>1</v>
      </c>
      <c r="D16" s="7">
        <v>8</v>
      </c>
      <c r="E16">
        <v>0</v>
      </c>
      <c r="F16" t="b">
        <v>0</v>
      </c>
      <c r="G16" t="b">
        <v>1</v>
      </c>
      <c r="H16" t="b">
        <v>1</v>
      </c>
      <c r="I16" t="b">
        <v>1</v>
      </c>
      <c r="J16" t="b">
        <v>0</v>
      </c>
      <c r="K16" t="s">
        <v>88</v>
      </c>
      <c r="L16" t="str">
        <f t="shared" si="0"/>
        <v>DB10</v>
      </c>
      <c r="M16" t="s">
        <v>244</v>
      </c>
      <c r="O16" s="40">
        <f>IF(E16="","-",COUNTIF($O$10:O15,"&lt;&gt;-")+1-2)</f>
        <v>4</v>
      </c>
      <c r="P16" s="30" t="str">
        <f t="shared" si="1"/>
        <v>var P_Receive_Shift_B_Minute='Receive_Shift_B_Minute';     //4</v>
      </c>
      <c r="Q16" s="33" t="str">
        <f t="shared" si="2"/>
        <v>.read(P_Receive_Shift_B_Minute)     //4</v>
      </c>
      <c r="R16" s="33" t="str">
        <f t="shared" si="3"/>
        <v>socket.emit('P_Receive_Shift_B_Minute', tagArr[4]);</v>
      </c>
    </row>
    <row r="17" spans="2:18" ht="15.75">
      <c r="B17" t="s">
        <v>89</v>
      </c>
      <c r="C17" t="s">
        <v>1</v>
      </c>
      <c r="D17">
        <v>10</v>
      </c>
      <c r="E17">
        <v>0</v>
      </c>
      <c r="F17" t="b">
        <v>0</v>
      </c>
      <c r="G17" t="b">
        <v>1</v>
      </c>
      <c r="H17" t="b">
        <v>1</v>
      </c>
      <c r="I17" t="b">
        <v>1</v>
      </c>
      <c r="J17" t="b">
        <v>0</v>
      </c>
      <c r="K17" t="s">
        <v>90</v>
      </c>
      <c r="L17" t="str">
        <f t="shared" si="0"/>
        <v>DB10</v>
      </c>
      <c r="M17" t="s">
        <v>244</v>
      </c>
      <c r="O17" s="40">
        <f>IF(E17="","-",COUNTIF($O$10:O16,"&lt;&gt;-")+1-2)</f>
        <v>5</v>
      </c>
      <c r="P17" s="30" t="str">
        <f t="shared" si="1"/>
        <v>var P_Receive_Shift_C_Hour='Receive_Shift_C_Hour';     //5</v>
      </c>
      <c r="Q17" s="33" t="str">
        <f t="shared" si="2"/>
        <v>.read(P_Receive_Shift_C_Hour)     //5</v>
      </c>
      <c r="R17" s="33" t="str">
        <f t="shared" si="3"/>
        <v>socket.emit('P_Receive_Shift_C_Hour', tagArr[5]);</v>
      </c>
    </row>
    <row r="18" spans="2:18" ht="15.75">
      <c r="B18" t="s">
        <v>91</v>
      </c>
      <c r="C18" t="s">
        <v>1</v>
      </c>
      <c r="D18">
        <v>12</v>
      </c>
      <c r="E18">
        <v>0</v>
      </c>
      <c r="F18" t="b">
        <v>0</v>
      </c>
      <c r="G18" t="b">
        <v>1</v>
      </c>
      <c r="H18" t="b">
        <v>1</v>
      </c>
      <c r="I18" t="b">
        <v>1</v>
      </c>
      <c r="J18" t="b">
        <v>0</v>
      </c>
      <c r="K18" t="s">
        <v>92</v>
      </c>
      <c r="L18" t="str">
        <f t="shared" si="0"/>
        <v>DB10</v>
      </c>
      <c r="M18" t="s">
        <v>244</v>
      </c>
      <c r="O18" s="40">
        <f>IF(E18="","-",COUNTIF($O$10:O17,"&lt;&gt;-")+1-2)</f>
        <v>6</v>
      </c>
      <c r="P18" s="30" t="str">
        <f t="shared" si="1"/>
        <v>var P_Receive_Shift_C_Minute='Receive_Shift_C_Minute';     //6</v>
      </c>
      <c r="Q18" s="33" t="str">
        <f t="shared" si="2"/>
        <v>.read(P_Receive_Shift_C_Minute)     //6</v>
      </c>
      <c r="R18" s="33" t="str">
        <f t="shared" si="3"/>
        <v>socket.emit('P_Receive_Shift_C_Minute', tagArr[6]);</v>
      </c>
    </row>
    <row r="19" spans="2:18" ht="15.75">
      <c r="B19" t="s">
        <v>93</v>
      </c>
      <c r="C19" t="s">
        <v>53</v>
      </c>
      <c r="D19">
        <v>14</v>
      </c>
      <c r="E19" t="s">
        <v>94</v>
      </c>
      <c r="F19" t="b">
        <v>0</v>
      </c>
      <c r="G19" t="b">
        <v>1</v>
      </c>
      <c r="H19" t="b">
        <v>1</v>
      </c>
      <c r="I19" t="b">
        <v>1</v>
      </c>
      <c r="J19" t="b">
        <v>0</v>
      </c>
      <c r="K19" t="s">
        <v>95</v>
      </c>
      <c r="L19" t="str">
        <f t="shared" si="0"/>
        <v>DB10</v>
      </c>
      <c r="M19" t="s">
        <v>244</v>
      </c>
      <c r="O19" s="40">
        <f>IF(E19="","-",COUNTIF($O$10:O18,"&lt;&gt;-")+1-2)</f>
        <v>7</v>
      </c>
      <c r="P19" s="30" t="str">
        <f t="shared" si="1"/>
        <v>var P_Send_Operator='Send_Operator';     //7</v>
      </c>
      <c r="Q19" s="33" t="str">
        <f t="shared" si="2"/>
        <v>.read(P_Send_Operator)     //7</v>
      </c>
      <c r="R19" s="33" t="str">
        <f t="shared" si="3"/>
        <v>socket.emit('P_Send_Operator', tagArr[7]);</v>
      </c>
    </row>
    <row r="20" spans="2:18" ht="15.75">
      <c r="B20" t="s">
        <v>96</v>
      </c>
      <c r="C20" t="s">
        <v>97</v>
      </c>
      <c r="D20">
        <v>270</v>
      </c>
      <c r="F20" t="b">
        <v>0</v>
      </c>
      <c r="G20" t="b">
        <v>1</v>
      </c>
      <c r="H20" t="b">
        <v>1</v>
      </c>
      <c r="I20" t="b">
        <v>1</v>
      </c>
      <c r="J20" t="b">
        <v>0</v>
      </c>
      <c r="K20" t="s">
        <v>98</v>
      </c>
      <c r="L20" t="str">
        <f t="shared" si="0"/>
        <v>DB10</v>
      </c>
      <c r="M20" t="str">
        <f>"P_"&amp;B20&amp;"_"</f>
        <v>P_G1_</v>
      </c>
      <c r="O20" s="40" t="str">
        <f>IF(E20="","-",COUNTIF($O$10:O19,"&lt;&gt;-")+1-2)</f>
        <v>-</v>
      </c>
      <c r="P20" s="30" t="str">
        <f t="shared" si="1"/>
        <v>//G1</v>
      </c>
      <c r="Q20" s="33" t="str">
        <f t="shared" si="2"/>
        <v>//G1</v>
      </c>
      <c r="R20" s="33" t="str">
        <f t="shared" si="3"/>
        <v>//G1</v>
      </c>
    </row>
    <row r="21" spans="2:18" ht="15.75">
      <c r="B21" t="s">
        <v>163</v>
      </c>
      <c r="C21" t="s">
        <v>15</v>
      </c>
      <c r="D21">
        <v>270</v>
      </c>
      <c r="E21">
        <v>0</v>
      </c>
      <c r="F21" t="b">
        <v>0</v>
      </c>
      <c r="G21" t="b">
        <v>1</v>
      </c>
      <c r="H21" t="b">
        <v>1</v>
      </c>
      <c r="I21" t="b">
        <v>1</v>
      </c>
      <c r="J21" t="b">
        <v>0</v>
      </c>
      <c r="K21" t="s">
        <v>164</v>
      </c>
      <c r="L21" t="str">
        <f t="shared" si="0"/>
        <v>DB10</v>
      </c>
      <c r="M21" t="str">
        <f>"P_"&amp;B20&amp;"_"</f>
        <v>P_G1_</v>
      </c>
      <c r="O21" s="40">
        <f>IF(E21="","-",COUNTIF($O$10:O20,"&lt;&gt;-")+1-2)</f>
        <v>8</v>
      </c>
      <c r="P21" s="30" t="str">
        <f t="shared" si="1"/>
        <v>var P_G1_Time_Working='Time_Working';     //8</v>
      </c>
      <c r="Q21" s="33" t="str">
        <f t="shared" si="2"/>
        <v>.read(P_G1_Time_Working)     //8</v>
      </c>
      <c r="R21" s="33" t="str">
        <f t="shared" si="3"/>
        <v>socket.emit('P_G1_Time_Working', tagArr[8]);</v>
      </c>
    </row>
    <row r="22" spans="2:18" ht="15.75">
      <c r="B22" t="s">
        <v>165</v>
      </c>
      <c r="C22" t="s">
        <v>15</v>
      </c>
      <c r="D22">
        <v>274</v>
      </c>
      <c r="E22">
        <v>0</v>
      </c>
      <c r="F22" t="b">
        <v>0</v>
      </c>
      <c r="G22" t="b">
        <v>1</v>
      </c>
      <c r="H22" t="b">
        <v>1</v>
      </c>
      <c r="I22" t="b">
        <v>1</v>
      </c>
      <c r="J22" t="b">
        <v>0</v>
      </c>
      <c r="K22" t="s">
        <v>166</v>
      </c>
      <c r="L22" t="str">
        <f t="shared" si="0"/>
        <v>DB10</v>
      </c>
      <c r="M22" t="str">
        <f>"P_"&amp;B20&amp;"_"</f>
        <v>P_G1_</v>
      </c>
      <c r="O22" s="40">
        <f>IF(E22="","-",COUNTIF($O$10:O21,"&lt;&gt;-")+1-2)</f>
        <v>9</v>
      </c>
      <c r="P22" s="30" t="str">
        <f t="shared" si="1"/>
        <v>var P_G1_Time_Standby='Time_Standby';     //9</v>
      </c>
      <c r="Q22" s="33" t="str">
        <f t="shared" si="2"/>
        <v>.read(P_G1_Time_Standby)     //9</v>
      </c>
      <c r="R22" s="33" t="str">
        <f t="shared" si="3"/>
        <v>socket.emit('P_G1_Time_Standby', tagArr[9]);</v>
      </c>
    </row>
    <row r="23" spans="2:18" ht="15.75">
      <c r="B23" t="s">
        <v>167</v>
      </c>
      <c r="C23" t="s">
        <v>15</v>
      </c>
      <c r="D23">
        <v>278</v>
      </c>
      <c r="E23">
        <v>0</v>
      </c>
      <c r="F23" t="b">
        <v>0</v>
      </c>
      <c r="G23" t="b">
        <v>1</v>
      </c>
      <c r="H23" t="b">
        <v>1</v>
      </c>
      <c r="I23" t="b">
        <v>1</v>
      </c>
      <c r="J23" t="b">
        <v>0</v>
      </c>
      <c r="K23" t="s">
        <v>168</v>
      </c>
      <c r="L23" t="str">
        <f t="shared" si="0"/>
        <v>DB10</v>
      </c>
      <c r="M23" t="str">
        <f>"P_"&amp;B20&amp;"_"</f>
        <v>P_G1_</v>
      </c>
      <c r="O23" s="40">
        <f>IF(E23="","-",COUNTIF($O$10:O22,"&lt;&gt;-")+1-2)</f>
        <v>10</v>
      </c>
      <c r="P23" s="30" t="str">
        <f t="shared" si="1"/>
        <v>var P_G1_TIme_Maintenance='TIme_Maintenance';     //10</v>
      </c>
      <c r="Q23" s="33" t="str">
        <f t="shared" si="2"/>
        <v>.read(P_G1_TIme_Maintenance)     //10</v>
      </c>
      <c r="R23" s="33" t="str">
        <f t="shared" si="3"/>
        <v>socket.emit('P_G1_TIme_Maintenance', tagArr[10]);</v>
      </c>
    </row>
    <row r="24" spans="2:18" ht="15.75">
      <c r="B24" t="s">
        <v>99</v>
      </c>
      <c r="C24" t="s">
        <v>97</v>
      </c>
      <c r="D24">
        <v>282</v>
      </c>
      <c r="F24" t="b">
        <v>0</v>
      </c>
      <c r="G24" t="b">
        <v>1</v>
      </c>
      <c r="H24" t="b">
        <v>1</v>
      </c>
      <c r="I24" t="b">
        <v>1</v>
      </c>
      <c r="J24" t="b">
        <v>1</v>
      </c>
      <c r="L24" t="str">
        <f t="shared" si="0"/>
        <v>DB10</v>
      </c>
      <c r="M24" t="str">
        <f>"P_"&amp;B24&amp;"_"</f>
        <v>P_G2_</v>
      </c>
      <c r="O24" s="40" t="str">
        <f>IF(E24="","-",COUNTIF($O$10:O23,"&lt;&gt;-")+1-2)</f>
        <v>-</v>
      </c>
      <c r="P24" s="30" t="str">
        <f t="shared" si="1"/>
        <v>//G2</v>
      </c>
      <c r="Q24" s="33" t="str">
        <f t="shared" si="2"/>
        <v>//G2</v>
      </c>
      <c r="R24" s="33" t="str">
        <f t="shared" si="3"/>
        <v>//G2</v>
      </c>
    </row>
    <row r="25" spans="2:18" ht="15.75">
      <c r="B25" t="s">
        <v>163</v>
      </c>
      <c r="C25" t="s">
        <v>15</v>
      </c>
      <c r="D25">
        <v>282</v>
      </c>
      <c r="E25">
        <v>0</v>
      </c>
      <c r="F25" t="b">
        <v>0</v>
      </c>
      <c r="G25" t="b">
        <v>1</v>
      </c>
      <c r="H25" t="b">
        <v>1</v>
      </c>
      <c r="I25" t="b">
        <v>1</v>
      </c>
      <c r="J25" t="b">
        <v>0</v>
      </c>
      <c r="K25" t="s">
        <v>164</v>
      </c>
      <c r="L25" t="str">
        <f t="shared" si="0"/>
        <v>DB10</v>
      </c>
      <c r="M25" t="str">
        <f>"P_"&amp;B24&amp;"_"</f>
        <v>P_G2_</v>
      </c>
      <c r="O25" s="40">
        <f>IF(E25="","-",COUNTIF($O$10:O24,"&lt;&gt;-")+1-2)</f>
        <v>11</v>
      </c>
      <c r="P25" s="30" t="str">
        <f t="shared" si="1"/>
        <v>var P_G2_Time_Working='Time_Working';     //11</v>
      </c>
      <c r="Q25" s="33" t="str">
        <f t="shared" si="2"/>
        <v>.read(P_G2_Time_Working)     //11</v>
      </c>
      <c r="R25" s="33" t="str">
        <f t="shared" si="3"/>
        <v>socket.emit('P_G2_Time_Working', tagArr[11]);</v>
      </c>
    </row>
    <row r="26" spans="2:18" ht="15.75">
      <c r="B26" t="s">
        <v>165</v>
      </c>
      <c r="C26" t="s">
        <v>15</v>
      </c>
      <c r="D26">
        <v>286</v>
      </c>
      <c r="E26">
        <v>0</v>
      </c>
      <c r="F26" t="b">
        <v>0</v>
      </c>
      <c r="G26" t="b">
        <v>1</v>
      </c>
      <c r="H26" t="b">
        <v>1</v>
      </c>
      <c r="I26" t="b">
        <v>1</v>
      </c>
      <c r="J26" t="b">
        <v>0</v>
      </c>
      <c r="K26" t="s">
        <v>166</v>
      </c>
      <c r="L26" t="str">
        <f t="shared" si="0"/>
        <v>DB10</v>
      </c>
      <c r="M26" t="str">
        <f>"P_"&amp;B24&amp;"_"</f>
        <v>P_G2_</v>
      </c>
      <c r="O26" s="40">
        <f>IF(E26="","-",COUNTIF($O$10:O25,"&lt;&gt;-")+1-2)</f>
        <v>12</v>
      </c>
      <c r="P26" s="30" t="str">
        <f t="shared" si="1"/>
        <v>var P_G2_Time_Standby='Time_Standby';     //12</v>
      </c>
      <c r="Q26" s="33" t="str">
        <f t="shared" si="2"/>
        <v>.read(P_G2_Time_Standby)     //12</v>
      </c>
      <c r="R26" s="33" t="str">
        <f t="shared" si="3"/>
        <v>socket.emit('P_G2_Time_Standby', tagArr[12]);</v>
      </c>
    </row>
    <row r="27" spans="2:18" ht="15.75">
      <c r="B27" t="s">
        <v>167</v>
      </c>
      <c r="C27" t="s">
        <v>15</v>
      </c>
      <c r="D27">
        <v>290</v>
      </c>
      <c r="E27">
        <v>0</v>
      </c>
      <c r="F27" t="b">
        <v>0</v>
      </c>
      <c r="G27" t="b">
        <v>1</v>
      </c>
      <c r="H27" t="b">
        <v>1</v>
      </c>
      <c r="I27" t="b">
        <v>1</v>
      </c>
      <c r="J27" t="b">
        <v>0</v>
      </c>
      <c r="K27" t="s">
        <v>168</v>
      </c>
      <c r="L27" t="str">
        <f t="shared" si="0"/>
        <v>DB10</v>
      </c>
      <c r="M27" t="str">
        <f>"P_"&amp;B24&amp;"_"</f>
        <v>P_G2_</v>
      </c>
      <c r="O27" s="40">
        <f>IF(E27="","-",COUNTIF($O$10:O26,"&lt;&gt;-")+1-2)</f>
        <v>13</v>
      </c>
      <c r="P27" s="30" t="str">
        <f t="shared" si="1"/>
        <v>var P_G2_TIme_Maintenance='TIme_Maintenance';     //13</v>
      </c>
      <c r="Q27" s="33" t="str">
        <f t="shared" si="2"/>
        <v>.read(P_G2_TIme_Maintenance)     //13</v>
      </c>
      <c r="R27" s="33" t="str">
        <f t="shared" si="3"/>
        <v>socket.emit('P_G2_TIme_Maintenance', tagArr[13]);</v>
      </c>
    </row>
    <row r="28" spans="2:18" ht="15.75">
      <c r="B28" t="s">
        <v>100</v>
      </c>
      <c r="C28" t="s">
        <v>97</v>
      </c>
      <c r="D28">
        <v>294</v>
      </c>
      <c r="F28" t="b">
        <v>0</v>
      </c>
      <c r="G28" t="b">
        <v>1</v>
      </c>
      <c r="H28" t="b">
        <v>1</v>
      </c>
      <c r="I28" t="b">
        <v>1</v>
      </c>
      <c r="J28" t="b">
        <v>1</v>
      </c>
      <c r="L28" t="str">
        <f t="shared" si="0"/>
        <v>DB10</v>
      </c>
      <c r="M28" t="str">
        <f t="shared" ref="M28:M91" si="4">"P_"&amp;B28&amp;"_"</f>
        <v>P_G3_</v>
      </c>
      <c r="O28" s="40" t="str">
        <f>IF(E28="","-",COUNTIF($O$10:O27,"&lt;&gt;-")+1-2)</f>
        <v>-</v>
      </c>
      <c r="P28" s="30" t="str">
        <f t="shared" si="1"/>
        <v>//G3</v>
      </c>
      <c r="Q28" s="33" t="str">
        <f t="shared" si="2"/>
        <v>//G3</v>
      </c>
      <c r="R28" s="33" t="str">
        <f t="shared" si="3"/>
        <v>//G3</v>
      </c>
    </row>
    <row r="29" spans="2:18" ht="15.75">
      <c r="B29" t="s">
        <v>163</v>
      </c>
      <c r="C29" t="s">
        <v>15</v>
      </c>
      <c r="D29">
        <v>294</v>
      </c>
      <c r="E29">
        <v>0</v>
      </c>
      <c r="F29" t="b">
        <v>0</v>
      </c>
      <c r="G29" t="b">
        <v>1</v>
      </c>
      <c r="H29" t="b">
        <v>1</v>
      </c>
      <c r="I29" t="b">
        <v>1</v>
      </c>
      <c r="J29" t="b">
        <v>0</v>
      </c>
      <c r="K29" t="s">
        <v>164</v>
      </c>
      <c r="L29" t="str">
        <f t="shared" si="0"/>
        <v>DB10</v>
      </c>
      <c r="M29" t="str">
        <f t="shared" ref="M29:M92" si="5">"P_"&amp;B28&amp;"_"</f>
        <v>P_G3_</v>
      </c>
      <c r="O29" s="40">
        <f>IF(E29="","-",COUNTIF($O$10:O28,"&lt;&gt;-")+1-2)</f>
        <v>14</v>
      </c>
      <c r="P29" s="30" t="str">
        <f t="shared" si="1"/>
        <v>var P_G3_Time_Working='Time_Working';     //14</v>
      </c>
      <c r="Q29" s="33" t="str">
        <f t="shared" si="2"/>
        <v>.read(P_G3_Time_Working)     //14</v>
      </c>
      <c r="R29" s="33" t="str">
        <f t="shared" si="3"/>
        <v>socket.emit('P_G3_Time_Working', tagArr[14]);</v>
      </c>
    </row>
    <row r="30" spans="2:18" ht="15.75">
      <c r="B30" t="s">
        <v>165</v>
      </c>
      <c r="C30" t="s">
        <v>15</v>
      </c>
      <c r="D30">
        <v>298</v>
      </c>
      <c r="E30">
        <v>0</v>
      </c>
      <c r="F30" t="b">
        <v>0</v>
      </c>
      <c r="G30" t="b">
        <v>1</v>
      </c>
      <c r="H30" t="b">
        <v>1</v>
      </c>
      <c r="I30" t="b">
        <v>1</v>
      </c>
      <c r="J30" t="b">
        <v>0</v>
      </c>
      <c r="K30" t="s">
        <v>166</v>
      </c>
      <c r="L30" t="str">
        <f t="shared" si="0"/>
        <v>DB10</v>
      </c>
      <c r="M30" t="str">
        <f t="shared" ref="M30" si="6">"P_"&amp;B28&amp;"_"</f>
        <v>P_G3_</v>
      </c>
      <c r="O30" s="40">
        <f>IF(E30="","-",COUNTIF($O$10:O29,"&lt;&gt;-")+1-2)</f>
        <v>15</v>
      </c>
      <c r="P30" s="30" t="str">
        <f t="shared" ref="P30:P93" si="7">IF(E30="","//"&amp;B30,"var "&amp;$M30&amp;B30&amp;"='"&amp;$N30&amp;B30&amp;"';"&amp;"     //"&amp;O30)</f>
        <v>var P_G3_Time_Standby='Time_Standby';     //15</v>
      </c>
      <c r="Q30" s="33" t="str">
        <f t="shared" ref="Q30:Q93" si="8">IF(E30="","//"&amp;B30,".read("&amp;M30&amp;B30&amp;")"&amp;"     //"&amp;O30)</f>
        <v>.read(P_G3_Time_Standby)     //15</v>
      </c>
      <c r="R30" s="33" t="str">
        <f t="shared" si="3"/>
        <v>socket.emit('P_G3_Time_Standby', tagArr[15]);</v>
      </c>
    </row>
    <row r="31" spans="2:18" ht="15.75">
      <c r="B31" t="s">
        <v>167</v>
      </c>
      <c r="C31" t="s">
        <v>15</v>
      </c>
      <c r="D31">
        <v>302</v>
      </c>
      <c r="E31">
        <v>0</v>
      </c>
      <c r="F31" t="b">
        <v>0</v>
      </c>
      <c r="G31" t="b">
        <v>1</v>
      </c>
      <c r="H31" t="b">
        <v>1</v>
      </c>
      <c r="I31" t="b">
        <v>1</v>
      </c>
      <c r="J31" t="b">
        <v>0</v>
      </c>
      <c r="K31" t="s">
        <v>168</v>
      </c>
      <c r="L31" t="str">
        <f t="shared" si="0"/>
        <v>DB10</v>
      </c>
      <c r="M31" t="str">
        <f t="shared" ref="M31" si="9">"P_"&amp;B28&amp;"_"</f>
        <v>P_G3_</v>
      </c>
      <c r="O31" s="40">
        <f>IF(E31="","-",COUNTIF($O$10:O30,"&lt;&gt;-")+1-2)</f>
        <v>16</v>
      </c>
      <c r="P31" s="30" t="str">
        <f t="shared" si="7"/>
        <v>var P_G3_TIme_Maintenance='TIme_Maintenance';     //16</v>
      </c>
      <c r="Q31" s="33" t="str">
        <f t="shared" si="8"/>
        <v>.read(P_G3_TIme_Maintenance)     //16</v>
      </c>
      <c r="R31" s="33" t="str">
        <f t="shared" si="3"/>
        <v>socket.emit('P_G3_TIme_Maintenance', tagArr[16]);</v>
      </c>
    </row>
    <row r="32" spans="2:18" ht="15.75">
      <c r="B32" t="s">
        <v>101</v>
      </c>
      <c r="C32" t="s">
        <v>97</v>
      </c>
      <c r="D32">
        <v>306</v>
      </c>
      <c r="F32" t="b">
        <v>0</v>
      </c>
      <c r="G32" t="b">
        <v>1</v>
      </c>
      <c r="H32" t="b">
        <v>1</v>
      </c>
      <c r="I32" t="b">
        <v>1</v>
      </c>
      <c r="J32" t="b">
        <v>1</v>
      </c>
      <c r="L32" t="str">
        <f t="shared" si="0"/>
        <v>DB10</v>
      </c>
      <c r="M32" t="str">
        <f t="shared" ref="M32:M95" si="10">"P_"&amp;B32&amp;"_"</f>
        <v>P_G4_</v>
      </c>
      <c r="O32" s="40" t="str">
        <f>IF(E32="","-",COUNTIF($O$10:O31,"&lt;&gt;-")+1-2)</f>
        <v>-</v>
      </c>
      <c r="P32" s="30" t="str">
        <f t="shared" si="7"/>
        <v>//G4</v>
      </c>
      <c r="Q32" s="33" t="str">
        <f t="shared" si="8"/>
        <v>//G4</v>
      </c>
      <c r="R32" s="33" t="str">
        <f t="shared" si="3"/>
        <v>//G4</v>
      </c>
    </row>
    <row r="33" spans="2:18" ht="15.75">
      <c r="B33" t="s">
        <v>163</v>
      </c>
      <c r="C33" t="s">
        <v>15</v>
      </c>
      <c r="D33">
        <v>306</v>
      </c>
      <c r="E33">
        <v>0</v>
      </c>
      <c r="F33" t="b">
        <v>0</v>
      </c>
      <c r="G33" t="b">
        <v>1</v>
      </c>
      <c r="H33" t="b">
        <v>1</v>
      </c>
      <c r="I33" t="b">
        <v>1</v>
      </c>
      <c r="J33" t="b">
        <v>0</v>
      </c>
      <c r="K33" t="s">
        <v>164</v>
      </c>
      <c r="L33" t="str">
        <f t="shared" si="0"/>
        <v>DB10</v>
      </c>
      <c r="M33" t="str">
        <f t="shared" ref="M33:M96" si="11">"P_"&amp;B32&amp;"_"</f>
        <v>P_G4_</v>
      </c>
      <c r="O33" s="40">
        <f>IF(E33="","-",COUNTIF($O$10:O32,"&lt;&gt;-")+1-2)</f>
        <v>17</v>
      </c>
      <c r="P33" s="30" t="str">
        <f t="shared" si="7"/>
        <v>var P_G4_Time_Working='Time_Working';     //17</v>
      </c>
      <c r="Q33" s="33" t="str">
        <f t="shared" si="8"/>
        <v>.read(P_G4_Time_Working)     //17</v>
      </c>
      <c r="R33" s="33" t="str">
        <f t="shared" si="3"/>
        <v>socket.emit('P_G4_Time_Working', tagArr[17]);</v>
      </c>
    </row>
    <row r="34" spans="2:18" ht="15.75">
      <c r="B34" t="s">
        <v>165</v>
      </c>
      <c r="C34" t="s">
        <v>15</v>
      </c>
      <c r="D34">
        <v>310</v>
      </c>
      <c r="E34">
        <v>0</v>
      </c>
      <c r="F34" t="b">
        <v>0</v>
      </c>
      <c r="G34" t="b">
        <v>1</v>
      </c>
      <c r="H34" t="b">
        <v>1</v>
      </c>
      <c r="I34" t="b">
        <v>1</v>
      </c>
      <c r="J34" t="b">
        <v>0</v>
      </c>
      <c r="K34" t="s">
        <v>166</v>
      </c>
      <c r="L34" t="str">
        <f t="shared" si="0"/>
        <v>DB10</v>
      </c>
      <c r="M34" t="str">
        <f t="shared" ref="M34" si="12">"P_"&amp;B32&amp;"_"</f>
        <v>P_G4_</v>
      </c>
      <c r="O34" s="40">
        <f>IF(E34="","-",COUNTIF($O$10:O33,"&lt;&gt;-")+1-2)</f>
        <v>18</v>
      </c>
      <c r="P34" s="30" t="str">
        <f t="shared" si="7"/>
        <v>var P_G4_Time_Standby='Time_Standby';     //18</v>
      </c>
      <c r="Q34" s="33" t="str">
        <f t="shared" si="8"/>
        <v>.read(P_G4_Time_Standby)     //18</v>
      </c>
      <c r="R34" s="33" t="str">
        <f t="shared" si="3"/>
        <v>socket.emit('P_G4_Time_Standby', tagArr[18]);</v>
      </c>
    </row>
    <row r="35" spans="2:18" ht="15.75">
      <c r="B35" t="s">
        <v>167</v>
      </c>
      <c r="C35" t="s">
        <v>15</v>
      </c>
      <c r="D35">
        <v>314</v>
      </c>
      <c r="E35">
        <v>0</v>
      </c>
      <c r="F35" t="b">
        <v>0</v>
      </c>
      <c r="G35" t="b">
        <v>1</v>
      </c>
      <c r="H35" t="b">
        <v>1</v>
      </c>
      <c r="I35" t="b">
        <v>1</v>
      </c>
      <c r="J35" t="b">
        <v>0</v>
      </c>
      <c r="K35" t="s">
        <v>168</v>
      </c>
      <c r="L35" t="str">
        <f t="shared" si="0"/>
        <v>DB10</v>
      </c>
      <c r="M35" t="str">
        <f t="shared" ref="M35" si="13">"P_"&amp;B32&amp;"_"</f>
        <v>P_G4_</v>
      </c>
      <c r="O35" s="40">
        <f>IF(E35="","-",COUNTIF($O$10:O34,"&lt;&gt;-")+1-2)</f>
        <v>19</v>
      </c>
      <c r="P35" s="30" t="str">
        <f t="shared" si="7"/>
        <v>var P_G4_TIme_Maintenance='TIme_Maintenance';     //19</v>
      </c>
      <c r="Q35" s="33" t="str">
        <f t="shared" si="8"/>
        <v>.read(P_G4_TIme_Maintenance)     //19</v>
      </c>
      <c r="R35" s="33" t="str">
        <f t="shared" si="3"/>
        <v>socket.emit('P_G4_TIme_Maintenance', tagArr[19]);</v>
      </c>
    </row>
    <row r="36" spans="2:18" ht="15.75">
      <c r="B36" t="s">
        <v>102</v>
      </c>
      <c r="C36" t="s">
        <v>97</v>
      </c>
      <c r="D36">
        <v>318</v>
      </c>
      <c r="F36" t="b">
        <v>0</v>
      </c>
      <c r="G36" t="b">
        <v>1</v>
      </c>
      <c r="H36" t="b">
        <v>1</v>
      </c>
      <c r="I36" t="b">
        <v>1</v>
      </c>
      <c r="J36" t="b">
        <v>1</v>
      </c>
      <c r="L36" t="str">
        <f t="shared" si="0"/>
        <v>DB10</v>
      </c>
      <c r="M36" t="str">
        <f t="shared" ref="M36:M99" si="14">"P_"&amp;B36&amp;"_"</f>
        <v>P_G5_</v>
      </c>
      <c r="O36" s="40" t="str">
        <f>IF(E36="","-",COUNTIF($O$10:O35,"&lt;&gt;-")+1-2)</f>
        <v>-</v>
      </c>
      <c r="P36" s="30" t="str">
        <f t="shared" si="7"/>
        <v>//G5</v>
      </c>
      <c r="Q36" s="33" t="str">
        <f t="shared" si="8"/>
        <v>//G5</v>
      </c>
      <c r="R36" s="33" t="str">
        <f t="shared" si="3"/>
        <v>//G5</v>
      </c>
    </row>
    <row r="37" spans="2:18" ht="15.75">
      <c r="B37" t="s">
        <v>163</v>
      </c>
      <c r="C37" t="s">
        <v>15</v>
      </c>
      <c r="D37">
        <v>318</v>
      </c>
      <c r="E37">
        <v>0</v>
      </c>
      <c r="F37" t="b">
        <v>0</v>
      </c>
      <c r="G37" t="b">
        <v>1</v>
      </c>
      <c r="H37" t="b">
        <v>1</v>
      </c>
      <c r="I37" t="b">
        <v>1</v>
      </c>
      <c r="J37" t="b">
        <v>0</v>
      </c>
      <c r="K37" t="s">
        <v>164</v>
      </c>
      <c r="L37" t="str">
        <f t="shared" si="0"/>
        <v>DB10</v>
      </c>
      <c r="M37" t="str">
        <f t="shared" ref="M37:M100" si="15">"P_"&amp;B36&amp;"_"</f>
        <v>P_G5_</v>
      </c>
      <c r="O37" s="40">
        <f>IF(E37="","-",COUNTIF($O$10:O36,"&lt;&gt;-")+1-2)</f>
        <v>20</v>
      </c>
      <c r="P37" s="30" t="str">
        <f t="shared" si="7"/>
        <v>var P_G5_Time_Working='Time_Working';     //20</v>
      </c>
      <c r="Q37" s="33" t="str">
        <f t="shared" si="8"/>
        <v>.read(P_G5_Time_Working)     //20</v>
      </c>
      <c r="R37" s="33" t="str">
        <f t="shared" si="3"/>
        <v>socket.emit('P_G5_Time_Working', tagArr[20]);</v>
      </c>
    </row>
    <row r="38" spans="2:18" ht="15.75">
      <c r="B38" t="s">
        <v>165</v>
      </c>
      <c r="C38" t="s">
        <v>15</v>
      </c>
      <c r="D38">
        <v>322</v>
      </c>
      <c r="E38">
        <v>0</v>
      </c>
      <c r="F38" t="b">
        <v>0</v>
      </c>
      <c r="G38" t="b">
        <v>1</v>
      </c>
      <c r="H38" t="b">
        <v>1</v>
      </c>
      <c r="I38" t="b">
        <v>1</v>
      </c>
      <c r="J38" t="b">
        <v>0</v>
      </c>
      <c r="K38" t="s">
        <v>166</v>
      </c>
      <c r="L38" t="str">
        <f t="shared" si="0"/>
        <v>DB10</v>
      </c>
      <c r="M38" t="str">
        <f t="shared" ref="M38" si="16">"P_"&amp;B36&amp;"_"</f>
        <v>P_G5_</v>
      </c>
      <c r="O38" s="40">
        <f>IF(E38="","-",COUNTIF($O$10:O37,"&lt;&gt;-")+1-2)</f>
        <v>21</v>
      </c>
      <c r="P38" s="30" t="str">
        <f t="shared" si="7"/>
        <v>var P_G5_Time_Standby='Time_Standby';     //21</v>
      </c>
      <c r="Q38" s="33" t="str">
        <f t="shared" si="8"/>
        <v>.read(P_G5_Time_Standby)     //21</v>
      </c>
      <c r="R38" s="33" t="str">
        <f t="shared" si="3"/>
        <v>socket.emit('P_G5_Time_Standby', tagArr[21]);</v>
      </c>
    </row>
    <row r="39" spans="2:18" ht="15.75">
      <c r="B39" t="s">
        <v>167</v>
      </c>
      <c r="C39" t="s">
        <v>15</v>
      </c>
      <c r="D39">
        <v>326</v>
      </c>
      <c r="E39">
        <v>0</v>
      </c>
      <c r="F39" t="b">
        <v>0</v>
      </c>
      <c r="G39" t="b">
        <v>1</v>
      </c>
      <c r="H39" t="b">
        <v>1</v>
      </c>
      <c r="I39" t="b">
        <v>1</v>
      </c>
      <c r="J39" t="b">
        <v>0</v>
      </c>
      <c r="K39" t="s">
        <v>168</v>
      </c>
      <c r="L39" t="str">
        <f t="shared" si="0"/>
        <v>DB10</v>
      </c>
      <c r="M39" t="str">
        <f t="shared" ref="M39" si="17">"P_"&amp;B36&amp;"_"</f>
        <v>P_G5_</v>
      </c>
      <c r="O39" s="40">
        <f>IF(E39="","-",COUNTIF($O$10:O38,"&lt;&gt;-")+1-2)</f>
        <v>22</v>
      </c>
      <c r="P39" s="30" t="str">
        <f t="shared" si="7"/>
        <v>var P_G5_TIme_Maintenance='TIme_Maintenance';     //22</v>
      </c>
      <c r="Q39" s="33" t="str">
        <f t="shared" si="8"/>
        <v>.read(P_G5_TIme_Maintenance)     //22</v>
      </c>
      <c r="R39" s="33" t="str">
        <f t="shared" si="3"/>
        <v>socket.emit('P_G5_TIme_Maintenance', tagArr[22]);</v>
      </c>
    </row>
    <row r="40" spans="2:18" ht="15.75">
      <c r="B40" t="s">
        <v>103</v>
      </c>
      <c r="C40" t="s">
        <v>97</v>
      </c>
      <c r="D40">
        <v>330</v>
      </c>
      <c r="F40" t="b">
        <v>0</v>
      </c>
      <c r="G40" t="b">
        <v>1</v>
      </c>
      <c r="H40" t="b">
        <v>1</v>
      </c>
      <c r="I40" t="b">
        <v>1</v>
      </c>
      <c r="J40" t="b">
        <v>1</v>
      </c>
      <c r="L40" t="str">
        <f t="shared" si="0"/>
        <v>DB10</v>
      </c>
      <c r="M40" t="str">
        <f t="shared" ref="M40:M103" si="18">"P_"&amp;B40&amp;"_"</f>
        <v>P_G6_</v>
      </c>
      <c r="O40" s="40" t="str">
        <f>IF(E40="","-",COUNTIF($O$10:O39,"&lt;&gt;-")+1-2)</f>
        <v>-</v>
      </c>
      <c r="P40" s="30" t="str">
        <f t="shared" si="7"/>
        <v>//G6</v>
      </c>
      <c r="Q40" s="33" t="str">
        <f t="shared" si="8"/>
        <v>//G6</v>
      </c>
      <c r="R40" s="33" t="str">
        <f t="shared" si="3"/>
        <v>//G6</v>
      </c>
    </row>
    <row r="41" spans="2:18" ht="15.75">
      <c r="B41" t="s">
        <v>163</v>
      </c>
      <c r="C41" t="s">
        <v>15</v>
      </c>
      <c r="D41">
        <v>330</v>
      </c>
      <c r="E41">
        <v>0</v>
      </c>
      <c r="F41" t="b">
        <v>0</v>
      </c>
      <c r="G41" t="b">
        <v>1</v>
      </c>
      <c r="H41" t="b">
        <v>1</v>
      </c>
      <c r="I41" t="b">
        <v>1</v>
      </c>
      <c r="J41" t="b">
        <v>0</v>
      </c>
      <c r="K41" t="s">
        <v>164</v>
      </c>
      <c r="L41" t="str">
        <f t="shared" si="0"/>
        <v>DB10</v>
      </c>
      <c r="M41" t="str">
        <f t="shared" ref="M41:M104" si="19">"P_"&amp;B40&amp;"_"</f>
        <v>P_G6_</v>
      </c>
      <c r="O41" s="40">
        <f>IF(E41="","-",COUNTIF($O$10:O40,"&lt;&gt;-")+1-2)</f>
        <v>23</v>
      </c>
      <c r="P41" s="30" t="str">
        <f t="shared" si="7"/>
        <v>var P_G6_Time_Working='Time_Working';     //23</v>
      </c>
      <c r="Q41" s="33" t="str">
        <f t="shared" si="8"/>
        <v>.read(P_G6_Time_Working)     //23</v>
      </c>
      <c r="R41" s="33" t="str">
        <f t="shared" si="3"/>
        <v>socket.emit('P_G6_Time_Working', tagArr[23]);</v>
      </c>
    </row>
    <row r="42" spans="2:18" ht="15.75">
      <c r="B42" t="s">
        <v>165</v>
      </c>
      <c r="C42" t="s">
        <v>15</v>
      </c>
      <c r="D42">
        <v>334</v>
      </c>
      <c r="E42">
        <v>0</v>
      </c>
      <c r="F42" t="b">
        <v>0</v>
      </c>
      <c r="G42" t="b">
        <v>1</v>
      </c>
      <c r="H42" t="b">
        <v>1</v>
      </c>
      <c r="I42" t="b">
        <v>1</v>
      </c>
      <c r="J42" t="b">
        <v>0</v>
      </c>
      <c r="K42" t="s">
        <v>166</v>
      </c>
      <c r="L42" t="str">
        <f t="shared" si="0"/>
        <v>DB10</v>
      </c>
      <c r="M42" t="str">
        <f t="shared" ref="M42" si="20">"P_"&amp;B40&amp;"_"</f>
        <v>P_G6_</v>
      </c>
      <c r="O42" s="40">
        <f>IF(E42="","-",COUNTIF($O$10:O41,"&lt;&gt;-")+1-2)</f>
        <v>24</v>
      </c>
      <c r="P42" s="30" t="str">
        <f t="shared" si="7"/>
        <v>var P_G6_Time_Standby='Time_Standby';     //24</v>
      </c>
      <c r="Q42" s="33" t="str">
        <f t="shared" si="8"/>
        <v>.read(P_G6_Time_Standby)     //24</v>
      </c>
      <c r="R42" s="33" t="str">
        <f t="shared" si="3"/>
        <v>socket.emit('P_G6_Time_Standby', tagArr[24]);</v>
      </c>
    </row>
    <row r="43" spans="2:18" ht="15.75">
      <c r="B43" t="s">
        <v>167</v>
      </c>
      <c r="C43" t="s">
        <v>15</v>
      </c>
      <c r="D43">
        <v>338</v>
      </c>
      <c r="E43">
        <v>0</v>
      </c>
      <c r="F43" t="b">
        <v>0</v>
      </c>
      <c r="G43" t="b">
        <v>1</v>
      </c>
      <c r="H43" t="b">
        <v>1</v>
      </c>
      <c r="I43" t="b">
        <v>1</v>
      </c>
      <c r="J43" t="b">
        <v>0</v>
      </c>
      <c r="K43" t="s">
        <v>168</v>
      </c>
      <c r="L43" t="str">
        <f t="shared" si="0"/>
        <v>DB10</v>
      </c>
      <c r="M43" t="str">
        <f t="shared" ref="M43" si="21">"P_"&amp;B40&amp;"_"</f>
        <v>P_G6_</v>
      </c>
      <c r="O43" s="40">
        <f>IF(E43="","-",COUNTIF($O$10:O42,"&lt;&gt;-")+1-2)</f>
        <v>25</v>
      </c>
      <c r="P43" s="30" t="str">
        <f t="shared" si="7"/>
        <v>var P_G6_TIme_Maintenance='TIme_Maintenance';     //25</v>
      </c>
      <c r="Q43" s="33" t="str">
        <f t="shared" si="8"/>
        <v>.read(P_G6_TIme_Maintenance)     //25</v>
      </c>
      <c r="R43" s="33" t="str">
        <f t="shared" si="3"/>
        <v>socket.emit('P_G6_TIme_Maintenance', tagArr[25]);</v>
      </c>
    </row>
    <row r="44" spans="2:18" ht="15.75">
      <c r="B44" t="s">
        <v>104</v>
      </c>
      <c r="C44" t="s">
        <v>97</v>
      </c>
      <c r="D44">
        <v>342</v>
      </c>
      <c r="F44" t="b">
        <v>0</v>
      </c>
      <c r="G44" t="b">
        <v>1</v>
      </c>
      <c r="H44" t="b">
        <v>1</v>
      </c>
      <c r="I44" t="b">
        <v>1</v>
      </c>
      <c r="J44" t="b">
        <v>1</v>
      </c>
      <c r="L44" t="str">
        <f t="shared" si="0"/>
        <v>DB10</v>
      </c>
      <c r="M44" t="str">
        <f t="shared" ref="M44:M107" si="22">"P_"&amp;B44&amp;"_"</f>
        <v>P_G7_</v>
      </c>
      <c r="O44" s="40" t="str">
        <f>IF(E44="","-",COUNTIF($O$10:O43,"&lt;&gt;-")+1-2)</f>
        <v>-</v>
      </c>
      <c r="P44" s="30" t="str">
        <f t="shared" si="7"/>
        <v>//G7</v>
      </c>
      <c r="Q44" s="33" t="str">
        <f t="shared" si="8"/>
        <v>//G7</v>
      </c>
      <c r="R44" s="33" t="str">
        <f t="shared" si="3"/>
        <v>//G7</v>
      </c>
    </row>
    <row r="45" spans="2:18" ht="15.75">
      <c r="B45" t="s">
        <v>163</v>
      </c>
      <c r="C45" t="s">
        <v>15</v>
      </c>
      <c r="D45">
        <v>342</v>
      </c>
      <c r="E45">
        <v>0</v>
      </c>
      <c r="F45" t="b">
        <v>0</v>
      </c>
      <c r="G45" t="b">
        <v>1</v>
      </c>
      <c r="H45" t="b">
        <v>1</v>
      </c>
      <c r="I45" t="b">
        <v>1</v>
      </c>
      <c r="J45" t="b">
        <v>0</v>
      </c>
      <c r="K45" t="s">
        <v>164</v>
      </c>
      <c r="L45" t="str">
        <f t="shared" si="0"/>
        <v>DB10</v>
      </c>
      <c r="M45" t="str">
        <f t="shared" ref="M45:M108" si="23">"P_"&amp;B44&amp;"_"</f>
        <v>P_G7_</v>
      </c>
      <c r="O45" s="40">
        <f>IF(E45="","-",COUNTIF($O$10:O44,"&lt;&gt;-")+1-2)</f>
        <v>26</v>
      </c>
      <c r="P45" s="30" t="str">
        <f t="shared" si="7"/>
        <v>var P_G7_Time_Working='Time_Working';     //26</v>
      </c>
      <c r="Q45" s="33" t="str">
        <f t="shared" si="8"/>
        <v>.read(P_G7_Time_Working)     //26</v>
      </c>
      <c r="R45" s="33" t="str">
        <f t="shared" si="3"/>
        <v>socket.emit('P_G7_Time_Working', tagArr[26]);</v>
      </c>
    </row>
    <row r="46" spans="2:18" ht="15.75">
      <c r="B46" t="s">
        <v>165</v>
      </c>
      <c r="C46" t="s">
        <v>15</v>
      </c>
      <c r="D46">
        <v>346</v>
      </c>
      <c r="E46">
        <v>0</v>
      </c>
      <c r="F46" t="b">
        <v>0</v>
      </c>
      <c r="G46" t="b">
        <v>1</v>
      </c>
      <c r="H46" t="b">
        <v>1</v>
      </c>
      <c r="I46" t="b">
        <v>1</v>
      </c>
      <c r="J46" t="b">
        <v>0</v>
      </c>
      <c r="K46" t="s">
        <v>166</v>
      </c>
      <c r="L46" t="str">
        <f t="shared" si="0"/>
        <v>DB10</v>
      </c>
      <c r="M46" t="str">
        <f t="shared" ref="M46" si="24">"P_"&amp;B44&amp;"_"</f>
        <v>P_G7_</v>
      </c>
      <c r="O46" s="40">
        <f>IF(E46="","-",COUNTIF($O$10:O45,"&lt;&gt;-")+1-2)</f>
        <v>27</v>
      </c>
      <c r="P46" s="30" t="str">
        <f t="shared" si="7"/>
        <v>var P_G7_Time_Standby='Time_Standby';     //27</v>
      </c>
      <c r="Q46" s="33" t="str">
        <f t="shared" si="8"/>
        <v>.read(P_G7_Time_Standby)     //27</v>
      </c>
      <c r="R46" s="33" t="str">
        <f t="shared" si="3"/>
        <v>socket.emit('P_G7_Time_Standby', tagArr[27]);</v>
      </c>
    </row>
    <row r="47" spans="2:18" ht="15.75">
      <c r="B47" t="s">
        <v>167</v>
      </c>
      <c r="C47" t="s">
        <v>15</v>
      </c>
      <c r="D47">
        <v>350</v>
      </c>
      <c r="E47">
        <v>0</v>
      </c>
      <c r="F47" t="b">
        <v>0</v>
      </c>
      <c r="G47" t="b">
        <v>1</v>
      </c>
      <c r="H47" t="b">
        <v>1</v>
      </c>
      <c r="I47" t="b">
        <v>1</v>
      </c>
      <c r="J47" t="b">
        <v>0</v>
      </c>
      <c r="K47" t="s">
        <v>168</v>
      </c>
      <c r="L47" t="str">
        <f t="shared" si="0"/>
        <v>DB10</v>
      </c>
      <c r="M47" t="str">
        <f t="shared" ref="M47" si="25">"P_"&amp;B44&amp;"_"</f>
        <v>P_G7_</v>
      </c>
      <c r="O47" s="40">
        <f>IF(E47="","-",COUNTIF($O$10:O46,"&lt;&gt;-")+1-2)</f>
        <v>28</v>
      </c>
      <c r="P47" s="30" t="str">
        <f t="shared" si="7"/>
        <v>var P_G7_TIme_Maintenance='TIme_Maintenance';     //28</v>
      </c>
      <c r="Q47" s="33" t="str">
        <f t="shared" si="8"/>
        <v>.read(P_G7_TIme_Maintenance)     //28</v>
      </c>
      <c r="R47" s="33" t="str">
        <f t="shared" si="3"/>
        <v>socket.emit('P_G7_TIme_Maintenance', tagArr[28]);</v>
      </c>
    </row>
    <row r="48" spans="2:18" ht="15.75">
      <c r="B48" t="s">
        <v>105</v>
      </c>
      <c r="C48" t="s">
        <v>97</v>
      </c>
      <c r="D48">
        <v>354</v>
      </c>
      <c r="F48" t="b">
        <v>0</v>
      </c>
      <c r="G48" t="b">
        <v>1</v>
      </c>
      <c r="H48" t="b">
        <v>1</v>
      </c>
      <c r="I48" t="b">
        <v>1</v>
      </c>
      <c r="J48" t="b">
        <v>1</v>
      </c>
      <c r="L48" t="str">
        <f t="shared" si="0"/>
        <v>DB10</v>
      </c>
      <c r="M48" t="str">
        <f t="shared" ref="M48:M111" si="26">"P_"&amp;B48&amp;"_"</f>
        <v>P_G8_</v>
      </c>
      <c r="O48" s="40" t="str">
        <f>IF(E48="","-",COUNTIF($O$10:O47,"&lt;&gt;-")+1-2)</f>
        <v>-</v>
      </c>
      <c r="P48" s="30" t="str">
        <f t="shared" si="7"/>
        <v>//G8</v>
      </c>
      <c r="Q48" s="33" t="str">
        <f t="shared" si="8"/>
        <v>//G8</v>
      </c>
      <c r="R48" s="33" t="str">
        <f t="shared" si="3"/>
        <v>//G8</v>
      </c>
    </row>
    <row r="49" spans="2:18" ht="15.75">
      <c r="B49" t="s">
        <v>163</v>
      </c>
      <c r="C49" t="s">
        <v>15</v>
      </c>
      <c r="D49">
        <v>354</v>
      </c>
      <c r="E49">
        <v>0</v>
      </c>
      <c r="F49" t="b">
        <v>0</v>
      </c>
      <c r="G49" t="b">
        <v>1</v>
      </c>
      <c r="H49" t="b">
        <v>1</v>
      </c>
      <c r="I49" t="b">
        <v>1</v>
      </c>
      <c r="J49" t="b">
        <v>0</v>
      </c>
      <c r="K49" t="s">
        <v>164</v>
      </c>
      <c r="L49" t="str">
        <f t="shared" si="0"/>
        <v>DB10</v>
      </c>
      <c r="M49" t="str">
        <f t="shared" ref="M49:M112" si="27">"P_"&amp;B48&amp;"_"</f>
        <v>P_G8_</v>
      </c>
      <c r="O49" s="40">
        <f>IF(E49="","-",COUNTIF($O$10:O48,"&lt;&gt;-")+1-2)</f>
        <v>29</v>
      </c>
      <c r="P49" s="30" t="str">
        <f t="shared" si="7"/>
        <v>var P_G8_Time_Working='Time_Working';     //29</v>
      </c>
      <c r="Q49" s="33" t="str">
        <f t="shared" si="8"/>
        <v>.read(P_G8_Time_Working)     //29</v>
      </c>
      <c r="R49" s="33" t="str">
        <f t="shared" si="3"/>
        <v>socket.emit('P_G8_Time_Working', tagArr[29]);</v>
      </c>
    </row>
    <row r="50" spans="2:18" ht="15.75">
      <c r="B50" t="s">
        <v>165</v>
      </c>
      <c r="C50" t="s">
        <v>15</v>
      </c>
      <c r="D50">
        <v>358</v>
      </c>
      <c r="E50">
        <v>0</v>
      </c>
      <c r="F50" t="b">
        <v>0</v>
      </c>
      <c r="G50" t="b">
        <v>1</v>
      </c>
      <c r="H50" t="b">
        <v>1</v>
      </c>
      <c r="I50" t="b">
        <v>1</v>
      </c>
      <c r="J50" t="b">
        <v>0</v>
      </c>
      <c r="K50" t="s">
        <v>166</v>
      </c>
      <c r="L50" t="str">
        <f t="shared" si="0"/>
        <v>DB10</v>
      </c>
      <c r="M50" t="str">
        <f t="shared" ref="M50" si="28">"P_"&amp;B48&amp;"_"</f>
        <v>P_G8_</v>
      </c>
      <c r="O50" s="40">
        <f>IF(E50="","-",COUNTIF($O$10:O49,"&lt;&gt;-")+1-2)</f>
        <v>30</v>
      </c>
      <c r="P50" s="30" t="str">
        <f t="shared" si="7"/>
        <v>var P_G8_Time_Standby='Time_Standby';     //30</v>
      </c>
      <c r="Q50" s="33" t="str">
        <f t="shared" si="8"/>
        <v>.read(P_G8_Time_Standby)     //30</v>
      </c>
      <c r="R50" s="33" t="str">
        <f t="shared" si="3"/>
        <v>socket.emit('P_G8_Time_Standby', tagArr[30]);</v>
      </c>
    </row>
    <row r="51" spans="2:18" ht="15.75">
      <c r="B51" t="s">
        <v>167</v>
      </c>
      <c r="C51" t="s">
        <v>15</v>
      </c>
      <c r="D51">
        <v>362</v>
      </c>
      <c r="E51">
        <v>0</v>
      </c>
      <c r="F51" t="b">
        <v>0</v>
      </c>
      <c r="G51" t="b">
        <v>1</v>
      </c>
      <c r="H51" t="b">
        <v>1</v>
      </c>
      <c r="I51" t="b">
        <v>1</v>
      </c>
      <c r="J51" t="b">
        <v>0</v>
      </c>
      <c r="K51" t="s">
        <v>168</v>
      </c>
      <c r="L51" t="str">
        <f t="shared" si="0"/>
        <v>DB10</v>
      </c>
      <c r="M51" t="str">
        <f t="shared" ref="M51" si="29">"P_"&amp;B48&amp;"_"</f>
        <v>P_G8_</v>
      </c>
      <c r="O51" s="40">
        <f>IF(E51="","-",COUNTIF($O$10:O50,"&lt;&gt;-")+1-2)</f>
        <v>31</v>
      </c>
      <c r="P51" s="30" t="str">
        <f t="shared" si="7"/>
        <v>var P_G8_TIme_Maintenance='TIme_Maintenance';     //31</v>
      </c>
      <c r="Q51" s="33" t="str">
        <f t="shared" si="8"/>
        <v>.read(P_G8_TIme_Maintenance)     //31</v>
      </c>
      <c r="R51" s="33" t="str">
        <f t="shared" si="3"/>
        <v>socket.emit('P_G8_TIme_Maintenance', tagArr[31]);</v>
      </c>
    </row>
    <row r="52" spans="2:18" ht="15.75">
      <c r="B52" t="s">
        <v>106</v>
      </c>
      <c r="C52" t="s">
        <v>97</v>
      </c>
      <c r="D52">
        <v>366</v>
      </c>
      <c r="F52" t="b">
        <v>0</v>
      </c>
      <c r="G52" t="b">
        <v>1</v>
      </c>
      <c r="H52" t="b">
        <v>1</v>
      </c>
      <c r="I52" t="b">
        <v>1</v>
      </c>
      <c r="J52" t="b">
        <v>1</v>
      </c>
      <c r="L52" t="str">
        <f t="shared" si="0"/>
        <v>DB10</v>
      </c>
      <c r="M52" t="str">
        <f t="shared" ref="M52:M115" si="30">"P_"&amp;B52&amp;"_"</f>
        <v>P_G9_</v>
      </c>
      <c r="O52" s="40" t="str">
        <f>IF(E52="","-",COUNTIF($O$10:O51,"&lt;&gt;-")+1-2)</f>
        <v>-</v>
      </c>
      <c r="P52" s="30" t="str">
        <f t="shared" si="7"/>
        <v>//G9</v>
      </c>
      <c r="Q52" s="33" t="str">
        <f t="shared" si="8"/>
        <v>//G9</v>
      </c>
      <c r="R52" s="33" t="str">
        <f t="shared" si="3"/>
        <v>//G9</v>
      </c>
    </row>
    <row r="53" spans="2:18" ht="15.75">
      <c r="B53" t="s">
        <v>163</v>
      </c>
      <c r="C53" t="s">
        <v>15</v>
      </c>
      <c r="D53">
        <v>366</v>
      </c>
      <c r="E53">
        <v>0</v>
      </c>
      <c r="F53" t="b">
        <v>0</v>
      </c>
      <c r="G53" t="b">
        <v>1</v>
      </c>
      <c r="H53" t="b">
        <v>1</v>
      </c>
      <c r="I53" t="b">
        <v>1</v>
      </c>
      <c r="J53" t="b">
        <v>0</v>
      </c>
      <c r="K53" t="s">
        <v>164</v>
      </c>
      <c r="L53" t="str">
        <f t="shared" si="0"/>
        <v>DB10</v>
      </c>
      <c r="M53" t="str">
        <f t="shared" ref="M53:M116" si="31">"P_"&amp;B52&amp;"_"</f>
        <v>P_G9_</v>
      </c>
      <c r="O53" s="40">
        <f>IF(E53="","-",COUNTIF($O$10:O52,"&lt;&gt;-")+1-2)</f>
        <v>32</v>
      </c>
      <c r="P53" s="30" t="str">
        <f t="shared" si="7"/>
        <v>var P_G9_Time_Working='Time_Working';     //32</v>
      </c>
      <c r="Q53" s="33" t="str">
        <f t="shared" si="8"/>
        <v>.read(P_G9_Time_Working)     //32</v>
      </c>
      <c r="R53" s="33" t="str">
        <f t="shared" si="3"/>
        <v>socket.emit('P_G9_Time_Working', tagArr[32]);</v>
      </c>
    </row>
    <row r="54" spans="2:18" ht="15.75">
      <c r="B54" t="s">
        <v>165</v>
      </c>
      <c r="C54" t="s">
        <v>15</v>
      </c>
      <c r="D54">
        <v>370</v>
      </c>
      <c r="E54">
        <v>0</v>
      </c>
      <c r="F54" t="b">
        <v>0</v>
      </c>
      <c r="G54" t="b">
        <v>1</v>
      </c>
      <c r="H54" t="b">
        <v>1</v>
      </c>
      <c r="I54" t="b">
        <v>1</v>
      </c>
      <c r="J54" t="b">
        <v>0</v>
      </c>
      <c r="K54" t="s">
        <v>166</v>
      </c>
      <c r="L54" t="str">
        <f t="shared" si="0"/>
        <v>DB10</v>
      </c>
      <c r="M54" t="str">
        <f t="shared" ref="M54" si="32">"P_"&amp;B52&amp;"_"</f>
        <v>P_G9_</v>
      </c>
      <c r="O54" s="40">
        <f>IF(E54="","-",COUNTIF($O$10:O53,"&lt;&gt;-")+1-2)</f>
        <v>33</v>
      </c>
      <c r="P54" s="30" t="str">
        <f t="shared" si="7"/>
        <v>var P_G9_Time_Standby='Time_Standby';     //33</v>
      </c>
      <c r="Q54" s="33" t="str">
        <f t="shared" si="8"/>
        <v>.read(P_G9_Time_Standby)     //33</v>
      </c>
      <c r="R54" s="33" t="str">
        <f t="shared" si="3"/>
        <v>socket.emit('P_G9_Time_Standby', tagArr[33]);</v>
      </c>
    </row>
    <row r="55" spans="2:18" ht="15.75">
      <c r="B55" t="s">
        <v>167</v>
      </c>
      <c r="C55" t="s">
        <v>15</v>
      </c>
      <c r="D55">
        <v>374</v>
      </c>
      <c r="E55">
        <v>0</v>
      </c>
      <c r="F55" t="b">
        <v>0</v>
      </c>
      <c r="G55" t="b">
        <v>1</v>
      </c>
      <c r="H55" t="b">
        <v>1</v>
      </c>
      <c r="I55" t="b">
        <v>1</v>
      </c>
      <c r="J55" t="b">
        <v>0</v>
      </c>
      <c r="K55" t="s">
        <v>168</v>
      </c>
      <c r="L55" t="str">
        <f t="shared" si="0"/>
        <v>DB10</v>
      </c>
      <c r="M55" t="str">
        <f t="shared" ref="M55" si="33">"P_"&amp;B52&amp;"_"</f>
        <v>P_G9_</v>
      </c>
      <c r="O55" s="40">
        <f>IF(E55="","-",COUNTIF($O$10:O54,"&lt;&gt;-")+1-2)</f>
        <v>34</v>
      </c>
      <c r="P55" s="30" t="str">
        <f t="shared" si="7"/>
        <v>var P_G9_TIme_Maintenance='TIme_Maintenance';     //34</v>
      </c>
      <c r="Q55" s="33" t="str">
        <f t="shared" si="8"/>
        <v>.read(P_G9_TIme_Maintenance)     //34</v>
      </c>
      <c r="R55" s="33" t="str">
        <f t="shared" si="3"/>
        <v>socket.emit('P_G9_TIme_Maintenance', tagArr[34]);</v>
      </c>
    </row>
    <row r="56" spans="2:18" ht="15.75">
      <c r="B56" t="s">
        <v>107</v>
      </c>
      <c r="C56" t="s">
        <v>97</v>
      </c>
      <c r="D56">
        <v>378</v>
      </c>
      <c r="F56" t="b">
        <v>0</v>
      </c>
      <c r="G56" t="b">
        <v>1</v>
      </c>
      <c r="H56" t="b">
        <v>1</v>
      </c>
      <c r="I56" t="b">
        <v>1</v>
      </c>
      <c r="J56" t="b">
        <v>1</v>
      </c>
      <c r="L56" t="str">
        <f t="shared" si="0"/>
        <v>DB10</v>
      </c>
      <c r="M56" t="str">
        <f t="shared" ref="M56:M119" si="34">"P_"&amp;B56&amp;"_"</f>
        <v>P_G10_</v>
      </c>
      <c r="O56" s="40" t="str">
        <f>IF(E56="","-",COUNTIF($O$10:O55,"&lt;&gt;-")+1-2)</f>
        <v>-</v>
      </c>
      <c r="P56" s="30" t="str">
        <f t="shared" si="7"/>
        <v>//G10</v>
      </c>
      <c r="Q56" s="33" t="str">
        <f t="shared" si="8"/>
        <v>//G10</v>
      </c>
      <c r="R56" s="33" t="str">
        <f t="shared" si="3"/>
        <v>//G10</v>
      </c>
    </row>
    <row r="57" spans="2:18" ht="15.75">
      <c r="B57" t="s">
        <v>163</v>
      </c>
      <c r="C57" t="s">
        <v>15</v>
      </c>
      <c r="D57">
        <v>378</v>
      </c>
      <c r="E57">
        <v>0</v>
      </c>
      <c r="F57" t="b">
        <v>0</v>
      </c>
      <c r="G57" t="b">
        <v>1</v>
      </c>
      <c r="H57" t="b">
        <v>1</v>
      </c>
      <c r="I57" t="b">
        <v>1</v>
      </c>
      <c r="J57" t="b">
        <v>0</v>
      </c>
      <c r="K57" t="s">
        <v>164</v>
      </c>
      <c r="L57" t="str">
        <f t="shared" si="0"/>
        <v>DB10</v>
      </c>
      <c r="M57" t="str">
        <f t="shared" ref="M57:M120" si="35">"P_"&amp;B56&amp;"_"</f>
        <v>P_G10_</v>
      </c>
      <c r="O57" s="40">
        <f>IF(E57="","-",COUNTIF($O$10:O56,"&lt;&gt;-")+1-2)</f>
        <v>35</v>
      </c>
      <c r="P57" s="30" t="str">
        <f t="shared" si="7"/>
        <v>var P_G10_Time_Working='Time_Working';     //35</v>
      </c>
      <c r="Q57" s="33" t="str">
        <f t="shared" si="8"/>
        <v>.read(P_G10_Time_Working)     //35</v>
      </c>
      <c r="R57" s="33" t="str">
        <f t="shared" si="3"/>
        <v>socket.emit('P_G10_Time_Working', tagArr[35]);</v>
      </c>
    </row>
    <row r="58" spans="2:18" ht="15.75">
      <c r="B58" t="s">
        <v>165</v>
      </c>
      <c r="C58" t="s">
        <v>15</v>
      </c>
      <c r="D58">
        <v>382</v>
      </c>
      <c r="E58">
        <v>0</v>
      </c>
      <c r="F58" t="b">
        <v>0</v>
      </c>
      <c r="G58" t="b">
        <v>1</v>
      </c>
      <c r="H58" t="b">
        <v>1</v>
      </c>
      <c r="I58" t="b">
        <v>1</v>
      </c>
      <c r="J58" t="b">
        <v>0</v>
      </c>
      <c r="K58" t="s">
        <v>166</v>
      </c>
      <c r="L58" t="str">
        <f t="shared" si="0"/>
        <v>DB10</v>
      </c>
      <c r="M58" t="str">
        <f t="shared" ref="M58" si="36">"P_"&amp;B56&amp;"_"</f>
        <v>P_G10_</v>
      </c>
      <c r="O58" s="40">
        <f>IF(E58="","-",COUNTIF($O$10:O57,"&lt;&gt;-")+1-2)</f>
        <v>36</v>
      </c>
      <c r="P58" s="30" t="str">
        <f t="shared" si="7"/>
        <v>var P_G10_Time_Standby='Time_Standby';     //36</v>
      </c>
      <c r="Q58" s="33" t="str">
        <f t="shared" si="8"/>
        <v>.read(P_G10_Time_Standby)     //36</v>
      </c>
      <c r="R58" s="33" t="str">
        <f t="shared" si="3"/>
        <v>socket.emit('P_G10_Time_Standby', tagArr[36]);</v>
      </c>
    </row>
    <row r="59" spans="2:18" ht="15.75">
      <c r="B59" t="s">
        <v>167</v>
      </c>
      <c r="C59" t="s">
        <v>15</v>
      </c>
      <c r="D59">
        <v>386</v>
      </c>
      <c r="E59">
        <v>0</v>
      </c>
      <c r="F59" t="b">
        <v>0</v>
      </c>
      <c r="G59" t="b">
        <v>1</v>
      </c>
      <c r="H59" t="b">
        <v>1</v>
      </c>
      <c r="I59" t="b">
        <v>1</v>
      </c>
      <c r="J59" t="b">
        <v>0</v>
      </c>
      <c r="K59" t="s">
        <v>168</v>
      </c>
      <c r="L59" t="str">
        <f t="shared" si="0"/>
        <v>DB10</v>
      </c>
      <c r="M59" t="str">
        <f t="shared" ref="M59" si="37">"P_"&amp;B56&amp;"_"</f>
        <v>P_G10_</v>
      </c>
      <c r="O59" s="40">
        <f>IF(E59="","-",COUNTIF($O$10:O58,"&lt;&gt;-")+1-2)</f>
        <v>37</v>
      </c>
      <c r="P59" s="30" t="str">
        <f t="shared" si="7"/>
        <v>var P_G10_TIme_Maintenance='TIme_Maintenance';     //37</v>
      </c>
      <c r="Q59" s="33" t="str">
        <f t="shared" si="8"/>
        <v>.read(P_G10_TIme_Maintenance)     //37</v>
      </c>
      <c r="R59" s="33" t="str">
        <f t="shared" si="3"/>
        <v>socket.emit('P_G10_TIme_Maintenance', tagArr[37]);</v>
      </c>
    </row>
    <row r="60" spans="2:18" ht="15.75">
      <c r="B60" t="s">
        <v>108</v>
      </c>
      <c r="C60" t="s">
        <v>97</v>
      </c>
      <c r="D60">
        <v>390</v>
      </c>
      <c r="F60" t="b">
        <v>0</v>
      </c>
      <c r="G60" t="b">
        <v>1</v>
      </c>
      <c r="H60" t="b">
        <v>1</v>
      </c>
      <c r="I60" t="b">
        <v>1</v>
      </c>
      <c r="J60" t="b">
        <v>1</v>
      </c>
      <c r="L60" t="str">
        <f t="shared" si="0"/>
        <v>DB10</v>
      </c>
      <c r="M60" t="str">
        <f t="shared" ref="M60:M123" si="38">"P_"&amp;B60&amp;"_"</f>
        <v>P_G11_</v>
      </c>
      <c r="O60" s="40" t="str">
        <f>IF(E60="","-",COUNTIF($O$10:O59,"&lt;&gt;-")+1-2)</f>
        <v>-</v>
      </c>
      <c r="P60" s="30" t="str">
        <f t="shared" si="7"/>
        <v>//G11</v>
      </c>
      <c r="Q60" s="33" t="str">
        <f t="shared" si="8"/>
        <v>//G11</v>
      </c>
      <c r="R60" s="33" t="str">
        <f t="shared" si="3"/>
        <v>//G11</v>
      </c>
    </row>
    <row r="61" spans="2:18" ht="15.75">
      <c r="B61" t="s">
        <v>163</v>
      </c>
      <c r="C61" t="s">
        <v>15</v>
      </c>
      <c r="D61">
        <v>390</v>
      </c>
      <c r="E61">
        <v>0</v>
      </c>
      <c r="F61" t="b">
        <v>0</v>
      </c>
      <c r="G61" t="b">
        <v>1</v>
      </c>
      <c r="H61" t="b">
        <v>1</v>
      </c>
      <c r="I61" t="b">
        <v>1</v>
      </c>
      <c r="J61" t="b">
        <v>0</v>
      </c>
      <c r="K61" t="s">
        <v>164</v>
      </c>
      <c r="L61" t="str">
        <f t="shared" si="0"/>
        <v>DB10</v>
      </c>
      <c r="M61" t="str">
        <f t="shared" ref="M61:M124" si="39">"P_"&amp;B60&amp;"_"</f>
        <v>P_G11_</v>
      </c>
      <c r="O61" s="40">
        <f>IF(E61="","-",COUNTIF($O$10:O60,"&lt;&gt;-")+1-2)</f>
        <v>38</v>
      </c>
      <c r="P61" s="30" t="str">
        <f t="shared" si="7"/>
        <v>var P_G11_Time_Working='Time_Working';     //38</v>
      </c>
      <c r="Q61" s="33" t="str">
        <f t="shared" si="8"/>
        <v>.read(P_G11_Time_Working)     //38</v>
      </c>
      <c r="R61" s="33" t="str">
        <f t="shared" si="3"/>
        <v>socket.emit('P_G11_Time_Working', tagArr[38]);</v>
      </c>
    </row>
    <row r="62" spans="2:18" ht="15.75">
      <c r="B62" t="s">
        <v>165</v>
      </c>
      <c r="C62" t="s">
        <v>15</v>
      </c>
      <c r="D62">
        <v>394</v>
      </c>
      <c r="E62">
        <v>0</v>
      </c>
      <c r="F62" t="b">
        <v>0</v>
      </c>
      <c r="G62" t="b">
        <v>1</v>
      </c>
      <c r="H62" t="b">
        <v>1</v>
      </c>
      <c r="I62" t="b">
        <v>1</v>
      </c>
      <c r="J62" t="b">
        <v>0</v>
      </c>
      <c r="K62" t="s">
        <v>166</v>
      </c>
      <c r="L62" t="str">
        <f t="shared" si="0"/>
        <v>DB10</v>
      </c>
      <c r="M62" t="str">
        <f t="shared" ref="M62" si="40">"P_"&amp;B60&amp;"_"</f>
        <v>P_G11_</v>
      </c>
      <c r="O62" s="40">
        <f>IF(E62="","-",COUNTIF($O$10:O61,"&lt;&gt;-")+1-2)</f>
        <v>39</v>
      </c>
      <c r="P62" s="30" t="str">
        <f t="shared" si="7"/>
        <v>var P_G11_Time_Standby='Time_Standby';     //39</v>
      </c>
      <c r="Q62" s="33" t="str">
        <f t="shared" si="8"/>
        <v>.read(P_G11_Time_Standby)     //39</v>
      </c>
      <c r="R62" s="33" t="str">
        <f t="shared" si="3"/>
        <v>socket.emit('P_G11_Time_Standby', tagArr[39]);</v>
      </c>
    </row>
    <row r="63" spans="2:18" ht="15.75">
      <c r="B63" t="s">
        <v>167</v>
      </c>
      <c r="C63" t="s">
        <v>15</v>
      </c>
      <c r="D63">
        <v>398</v>
      </c>
      <c r="E63">
        <v>0</v>
      </c>
      <c r="F63" t="b">
        <v>0</v>
      </c>
      <c r="G63" t="b">
        <v>1</v>
      </c>
      <c r="H63" t="b">
        <v>1</v>
      </c>
      <c r="I63" t="b">
        <v>1</v>
      </c>
      <c r="J63" t="b">
        <v>0</v>
      </c>
      <c r="K63" t="s">
        <v>168</v>
      </c>
      <c r="L63" t="str">
        <f t="shared" si="0"/>
        <v>DB10</v>
      </c>
      <c r="M63" t="str">
        <f t="shared" ref="M63" si="41">"P_"&amp;B60&amp;"_"</f>
        <v>P_G11_</v>
      </c>
      <c r="O63" s="40">
        <f>IF(E63="","-",COUNTIF($O$10:O62,"&lt;&gt;-")+1-2)</f>
        <v>40</v>
      </c>
      <c r="P63" s="30" t="str">
        <f t="shared" si="7"/>
        <v>var P_G11_TIme_Maintenance='TIme_Maintenance';     //40</v>
      </c>
      <c r="Q63" s="33" t="str">
        <f t="shared" si="8"/>
        <v>.read(P_G11_TIme_Maintenance)     //40</v>
      </c>
      <c r="R63" s="33" t="str">
        <f t="shared" si="3"/>
        <v>socket.emit('P_G11_TIme_Maintenance', tagArr[40]);</v>
      </c>
    </row>
    <row r="64" spans="2:18" ht="15.75">
      <c r="B64" t="s">
        <v>109</v>
      </c>
      <c r="C64" t="s">
        <v>97</v>
      </c>
      <c r="D64">
        <v>402</v>
      </c>
      <c r="F64" t="b">
        <v>0</v>
      </c>
      <c r="G64" t="b">
        <v>1</v>
      </c>
      <c r="H64" t="b">
        <v>1</v>
      </c>
      <c r="I64" t="b">
        <v>1</v>
      </c>
      <c r="J64" t="b">
        <v>1</v>
      </c>
      <c r="L64" t="str">
        <f t="shared" si="0"/>
        <v>DB10</v>
      </c>
      <c r="M64" t="str">
        <f t="shared" ref="M64:M127" si="42">"P_"&amp;B64&amp;"_"</f>
        <v>P_G12_</v>
      </c>
      <c r="O64" s="40" t="str">
        <f>IF(E64="","-",COUNTIF($O$10:O63,"&lt;&gt;-")+1-2)</f>
        <v>-</v>
      </c>
      <c r="P64" s="30" t="str">
        <f t="shared" si="7"/>
        <v>//G12</v>
      </c>
      <c r="Q64" s="33" t="str">
        <f t="shared" si="8"/>
        <v>//G12</v>
      </c>
      <c r="R64" s="33" t="str">
        <f t="shared" si="3"/>
        <v>//G12</v>
      </c>
    </row>
    <row r="65" spans="2:18" ht="15.75">
      <c r="B65" t="s">
        <v>163</v>
      </c>
      <c r="C65" t="s">
        <v>15</v>
      </c>
      <c r="D65">
        <v>402</v>
      </c>
      <c r="E65">
        <v>0</v>
      </c>
      <c r="F65" t="b">
        <v>0</v>
      </c>
      <c r="G65" t="b">
        <v>1</v>
      </c>
      <c r="H65" t="b">
        <v>1</v>
      </c>
      <c r="I65" t="b">
        <v>1</v>
      </c>
      <c r="J65" t="b">
        <v>0</v>
      </c>
      <c r="K65" t="s">
        <v>164</v>
      </c>
      <c r="L65" t="str">
        <f t="shared" si="0"/>
        <v>DB10</v>
      </c>
      <c r="M65" t="str">
        <f t="shared" ref="M65:M128" si="43">"P_"&amp;B64&amp;"_"</f>
        <v>P_G12_</v>
      </c>
      <c r="O65" s="40">
        <f>IF(E65="","-",COUNTIF($O$10:O64,"&lt;&gt;-")+1-2)</f>
        <v>41</v>
      </c>
      <c r="P65" s="30" t="str">
        <f t="shared" si="7"/>
        <v>var P_G12_Time_Working='Time_Working';     //41</v>
      </c>
      <c r="Q65" s="33" t="str">
        <f t="shared" si="8"/>
        <v>.read(P_G12_Time_Working)     //41</v>
      </c>
      <c r="R65" s="33" t="str">
        <f t="shared" si="3"/>
        <v>socket.emit('P_G12_Time_Working', tagArr[41]);</v>
      </c>
    </row>
    <row r="66" spans="2:18" ht="15.75">
      <c r="B66" t="s">
        <v>165</v>
      </c>
      <c r="C66" t="s">
        <v>15</v>
      </c>
      <c r="D66">
        <v>406</v>
      </c>
      <c r="E66">
        <v>0</v>
      </c>
      <c r="F66" t="b">
        <v>0</v>
      </c>
      <c r="G66" t="b">
        <v>1</v>
      </c>
      <c r="H66" t="b">
        <v>1</v>
      </c>
      <c r="I66" t="b">
        <v>1</v>
      </c>
      <c r="J66" t="b">
        <v>0</v>
      </c>
      <c r="K66" t="s">
        <v>166</v>
      </c>
      <c r="L66" t="str">
        <f t="shared" si="0"/>
        <v>DB10</v>
      </c>
      <c r="M66" t="str">
        <f t="shared" ref="M66" si="44">"P_"&amp;B64&amp;"_"</f>
        <v>P_G12_</v>
      </c>
      <c r="O66" s="40">
        <f>IF(E66="","-",COUNTIF($O$10:O65,"&lt;&gt;-")+1-2)</f>
        <v>42</v>
      </c>
      <c r="P66" s="30" t="str">
        <f t="shared" si="7"/>
        <v>var P_G12_Time_Standby='Time_Standby';     //42</v>
      </c>
      <c r="Q66" s="33" t="str">
        <f t="shared" si="8"/>
        <v>.read(P_G12_Time_Standby)     //42</v>
      </c>
      <c r="R66" s="33" t="str">
        <f t="shared" si="3"/>
        <v>socket.emit('P_G12_Time_Standby', tagArr[42]);</v>
      </c>
    </row>
    <row r="67" spans="2:18" ht="15.75">
      <c r="B67" t="s">
        <v>167</v>
      </c>
      <c r="C67" t="s">
        <v>15</v>
      </c>
      <c r="D67">
        <v>410</v>
      </c>
      <c r="E67">
        <v>0</v>
      </c>
      <c r="F67" t="b">
        <v>0</v>
      </c>
      <c r="G67" t="b">
        <v>1</v>
      </c>
      <c r="H67" t="b">
        <v>1</v>
      </c>
      <c r="I67" t="b">
        <v>1</v>
      </c>
      <c r="J67" t="b">
        <v>0</v>
      </c>
      <c r="K67" t="s">
        <v>168</v>
      </c>
      <c r="L67" t="str">
        <f t="shared" si="0"/>
        <v>DB10</v>
      </c>
      <c r="M67" t="str">
        <f t="shared" ref="M67" si="45">"P_"&amp;B64&amp;"_"</f>
        <v>P_G12_</v>
      </c>
      <c r="O67" s="40">
        <f>IF(E67="","-",COUNTIF($O$10:O66,"&lt;&gt;-")+1-2)</f>
        <v>43</v>
      </c>
      <c r="P67" s="30" t="str">
        <f t="shared" si="7"/>
        <v>var P_G12_TIme_Maintenance='TIme_Maintenance';     //43</v>
      </c>
      <c r="Q67" s="33" t="str">
        <f t="shared" si="8"/>
        <v>.read(P_G12_TIme_Maintenance)     //43</v>
      </c>
      <c r="R67" s="33" t="str">
        <f t="shared" si="3"/>
        <v>socket.emit('P_G12_TIme_Maintenance', tagArr[43]);</v>
      </c>
    </row>
    <row r="68" spans="2:18" ht="15.75">
      <c r="B68" t="s">
        <v>110</v>
      </c>
      <c r="C68" t="s">
        <v>97</v>
      </c>
      <c r="D68">
        <v>414</v>
      </c>
      <c r="F68" t="b">
        <v>0</v>
      </c>
      <c r="G68" t="b">
        <v>1</v>
      </c>
      <c r="H68" t="b">
        <v>1</v>
      </c>
      <c r="I68" t="b">
        <v>1</v>
      </c>
      <c r="J68" t="b">
        <v>1</v>
      </c>
      <c r="L68" t="str">
        <f t="shared" si="0"/>
        <v>DB10</v>
      </c>
      <c r="M68" t="str">
        <f t="shared" ref="M68:M131" si="46">"P_"&amp;B68&amp;"_"</f>
        <v>P_G13_</v>
      </c>
      <c r="O68" s="40" t="str">
        <f>IF(E68="","-",COUNTIF($O$10:O67,"&lt;&gt;-")+1-2)</f>
        <v>-</v>
      </c>
      <c r="P68" s="30" t="str">
        <f t="shared" si="7"/>
        <v>//G13</v>
      </c>
      <c r="Q68" s="33" t="str">
        <f t="shared" si="8"/>
        <v>//G13</v>
      </c>
      <c r="R68" s="33" t="str">
        <f t="shared" si="3"/>
        <v>//G13</v>
      </c>
    </row>
    <row r="69" spans="2:18" ht="15.75">
      <c r="B69" t="s">
        <v>163</v>
      </c>
      <c r="C69" t="s">
        <v>15</v>
      </c>
      <c r="D69">
        <v>414</v>
      </c>
      <c r="E69">
        <v>0</v>
      </c>
      <c r="F69" t="b">
        <v>0</v>
      </c>
      <c r="G69" t="b">
        <v>1</v>
      </c>
      <c r="H69" t="b">
        <v>1</v>
      </c>
      <c r="I69" t="b">
        <v>1</v>
      </c>
      <c r="J69" t="b">
        <v>0</v>
      </c>
      <c r="K69" t="s">
        <v>164</v>
      </c>
      <c r="L69" t="str">
        <f t="shared" si="0"/>
        <v>DB10</v>
      </c>
      <c r="M69" t="str">
        <f t="shared" ref="M69:M132" si="47">"P_"&amp;B68&amp;"_"</f>
        <v>P_G13_</v>
      </c>
      <c r="O69" s="40">
        <f>IF(E69="","-",COUNTIF($O$10:O68,"&lt;&gt;-")+1-2)</f>
        <v>44</v>
      </c>
      <c r="P69" s="30" t="str">
        <f t="shared" si="7"/>
        <v>var P_G13_Time_Working='Time_Working';     //44</v>
      </c>
      <c r="Q69" s="33" t="str">
        <f t="shared" si="8"/>
        <v>.read(P_G13_Time_Working)     //44</v>
      </c>
      <c r="R69" s="33" t="str">
        <f t="shared" si="3"/>
        <v>socket.emit('P_G13_Time_Working', tagArr[44]);</v>
      </c>
    </row>
    <row r="70" spans="2:18" ht="15.75">
      <c r="B70" t="s">
        <v>165</v>
      </c>
      <c r="C70" t="s">
        <v>15</v>
      </c>
      <c r="D70">
        <v>418</v>
      </c>
      <c r="E70">
        <v>0</v>
      </c>
      <c r="F70" t="b">
        <v>0</v>
      </c>
      <c r="G70" t="b">
        <v>1</v>
      </c>
      <c r="H70" t="b">
        <v>1</v>
      </c>
      <c r="I70" t="b">
        <v>1</v>
      </c>
      <c r="J70" t="b">
        <v>0</v>
      </c>
      <c r="K70" t="s">
        <v>166</v>
      </c>
      <c r="L70" t="str">
        <f t="shared" si="0"/>
        <v>DB10</v>
      </c>
      <c r="M70" t="str">
        <f t="shared" ref="M70" si="48">"P_"&amp;B68&amp;"_"</f>
        <v>P_G13_</v>
      </c>
      <c r="O70" s="40">
        <f>IF(E70="","-",COUNTIF($O$10:O69,"&lt;&gt;-")+1-2)</f>
        <v>45</v>
      </c>
      <c r="P70" s="30" t="str">
        <f t="shared" si="7"/>
        <v>var P_G13_Time_Standby='Time_Standby';     //45</v>
      </c>
      <c r="Q70" s="33" t="str">
        <f t="shared" si="8"/>
        <v>.read(P_G13_Time_Standby)     //45</v>
      </c>
      <c r="R70" s="33" t="str">
        <f t="shared" si="3"/>
        <v>socket.emit('P_G13_Time_Standby', tagArr[45]);</v>
      </c>
    </row>
    <row r="71" spans="2:18" ht="15.75">
      <c r="B71" t="s">
        <v>167</v>
      </c>
      <c r="C71" t="s">
        <v>15</v>
      </c>
      <c r="D71">
        <v>422</v>
      </c>
      <c r="E71">
        <v>0</v>
      </c>
      <c r="F71" t="b">
        <v>0</v>
      </c>
      <c r="G71" t="b">
        <v>1</v>
      </c>
      <c r="H71" t="b">
        <v>1</v>
      </c>
      <c r="I71" t="b">
        <v>1</v>
      </c>
      <c r="J71" t="b">
        <v>0</v>
      </c>
      <c r="K71" t="s">
        <v>168</v>
      </c>
      <c r="L71" t="str">
        <f t="shared" si="0"/>
        <v>DB10</v>
      </c>
      <c r="M71" t="str">
        <f t="shared" ref="M71" si="49">"P_"&amp;B68&amp;"_"</f>
        <v>P_G13_</v>
      </c>
      <c r="O71" s="40">
        <f>IF(E71="","-",COUNTIF($O$10:O70,"&lt;&gt;-")+1-2)</f>
        <v>46</v>
      </c>
      <c r="P71" s="30" t="str">
        <f t="shared" si="7"/>
        <v>var P_G13_TIme_Maintenance='TIme_Maintenance';     //46</v>
      </c>
      <c r="Q71" s="33" t="str">
        <f t="shared" si="8"/>
        <v>.read(P_G13_TIme_Maintenance)     //46</v>
      </c>
      <c r="R71" s="33" t="str">
        <f t="shared" si="3"/>
        <v>socket.emit('P_G13_TIme_Maintenance', tagArr[46]);</v>
      </c>
    </row>
    <row r="72" spans="2:18" ht="15.75">
      <c r="B72" t="s">
        <v>111</v>
      </c>
      <c r="C72" t="s">
        <v>97</v>
      </c>
      <c r="D72">
        <v>426</v>
      </c>
      <c r="F72" t="b">
        <v>0</v>
      </c>
      <c r="G72" t="b">
        <v>1</v>
      </c>
      <c r="H72" t="b">
        <v>1</v>
      </c>
      <c r="I72" t="b">
        <v>1</v>
      </c>
      <c r="J72" t="b">
        <v>1</v>
      </c>
      <c r="L72" t="str">
        <f t="shared" si="0"/>
        <v>DB10</v>
      </c>
      <c r="M72" t="str">
        <f t="shared" ref="M72:M135" si="50">"P_"&amp;B72&amp;"_"</f>
        <v>P_G14_</v>
      </c>
      <c r="O72" s="40" t="str">
        <f>IF(E72="","-",COUNTIF($O$10:O71,"&lt;&gt;-")+1-2)</f>
        <v>-</v>
      </c>
      <c r="P72" s="30" t="str">
        <f t="shared" si="7"/>
        <v>//G14</v>
      </c>
      <c r="Q72" s="33" t="str">
        <f t="shared" si="8"/>
        <v>//G14</v>
      </c>
      <c r="R72" s="33" t="str">
        <f t="shared" si="3"/>
        <v>//G14</v>
      </c>
    </row>
    <row r="73" spans="2:18" ht="15.75">
      <c r="B73" t="s">
        <v>163</v>
      </c>
      <c r="C73" t="s">
        <v>15</v>
      </c>
      <c r="D73">
        <v>426</v>
      </c>
      <c r="E73">
        <v>0</v>
      </c>
      <c r="F73" t="b">
        <v>0</v>
      </c>
      <c r="G73" t="b">
        <v>1</v>
      </c>
      <c r="H73" t="b">
        <v>1</v>
      </c>
      <c r="I73" t="b">
        <v>1</v>
      </c>
      <c r="J73" t="b">
        <v>0</v>
      </c>
      <c r="K73" t="s">
        <v>164</v>
      </c>
      <c r="L73" t="str">
        <f t="shared" si="0"/>
        <v>DB10</v>
      </c>
      <c r="M73" t="str">
        <f t="shared" ref="M73:M136" si="51">"P_"&amp;B72&amp;"_"</f>
        <v>P_G14_</v>
      </c>
      <c r="O73" s="40">
        <f>IF(E73="","-",COUNTIF($O$10:O72,"&lt;&gt;-")+1-2)</f>
        <v>47</v>
      </c>
      <c r="P73" s="30" t="str">
        <f t="shared" si="7"/>
        <v>var P_G14_Time_Working='Time_Working';     //47</v>
      </c>
      <c r="Q73" s="33" t="str">
        <f t="shared" si="8"/>
        <v>.read(P_G14_Time_Working)     //47</v>
      </c>
      <c r="R73" s="33" t="str">
        <f t="shared" si="3"/>
        <v>socket.emit('P_G14_Time_Working', tagArr[47]);</v>
      </c>
    </row>
    <row r="74" spans="2:18" ht="15.75">
      <c r="B74" t="s">
        <v>165</v>
      </c>
      <c r="C74" t="s">
        <v>15</v>
      </c>
      <c r="D74">
        <v>430</v>
      </c>
      <c r="E74">
        <v>0</v>
      </c>
      <c r="F74" t="b">
        <v>0</v>
      </c>
      <c r="G74" t="b">
        <v>1</v>
      </c>
      <c r="H74" t="b">
        <v>1</v>
      </c>
      <c r="I74" t="b">
        <v>1</v>
      </c>
      <c r="J74" t="b">
        <v>0</v>
      </c>
      <c r="K74" t="s">
        <v>166</v>
      </c>
      <c r="L74" t="str">
        <f t="shared" si="0"/>
        <v>DB10</v>
      </c>
      <c r="M74" t="str">
        <f t="shared" ref="M74" si="52">"P_"&amp;B72&amp;"_"</f>
        <v>P_G14_</v>
      </c>
      <c r="O74" s="40">
        <f>IF(E74="","-",COUNTIF($O$10:O73,"&lt;&gt;-")+1-2)</f>
        <v>48</v>
      </c>
      <c r="P74" s="30" t="str">
        <f t="shared" si="7"/>
        <v>var P_G14_Time_Standby='Time_Standby';     //48</v>
      </c>
      <c r="Q74" s="33" t="str">
        <f t="shared" si="8"/>
        <v>.read(P_G14_Time_Standby)     //48</v>
      </c>
      <c r="R74" s="33" t="str">
        <f t="shared" si="3"/>
        <v>socket.emit('P_G14_Time_Standby', tagArr[48]);</v>
      </c>
    </row>
    <row r="75" spans="2:18" ht="15.75">
      <c r="B75" t="s">
        <v>167</v>
      </c>
      <c r="C75" t="s">
        <v>15</v>
      </c>
      <c r="D75">
        <v>434</v>
      </c>
      <c r="E75">
        <v>0</v>
      </c>
      <c r="F75" t="b">
        <v>0</v>
      </c>
      <c r="G75" t="b">
        <v>1</v>
      </c>
      <c r="H75" t="b">
        <v>1</v>
      </c>
      <c r="I75" t="b">
        <v>1</v>
      </c>
      <c r="J75" t="b">
        <v>0</v>
      </c>
      <c r="K75" t="s">
        <v>168</v>
      </c>
      <c r="L75" t="str">
        <f t="shared" si="0"/>
        <v>DB10</v>
      </c>
      <c r="M75" t="str">
        <f t="shared" ref="M75" si="53">"P_"&amp;B72&amp;"_"</f>
        <v>P_G14_</v>
      </c>
      <c r="O75" s="40">
        <f>IF(E75="","-",COUNTIF($O$10:O74,"&lt;&gt;-")+1-2)</f>
        <v>49</v>
      </c>
      <c r="P75" s="30" t="str">
        <f t="shared" si="7"/>
        <v>var P_G14_TIme_Maintenance='TIme_Maintenance';     //49</v>
      </c>
      <c r="Q75" s="33" t="str">
        <f t="shared" si="8"/>
        <v>.read(P_G14_TIme_Maintenance)     //49</v>
      </c>
      <c r="R75" s="33" t="str">
        <f t="shared" si="3"/>
        <v>socket.emit('P_G14_TIme_Maintenance', tagArr[49]);</v>
      </c>
    </row>
    <row r="76" spans="2:18" ht="15.75">
      <c r="B76" t="s">
        <v>112</v>
      </c>
      <c r="C76" t="s">
        <v>97</v>
      </c>
      <c r="D76">
        <v>438</v>
      </c>
      <c r="F76" t="b">
        <v>0</v>
      </c>
      <c r="G76" t="b">
        <v>1</v>
      </c>
      <c r="H76" t="b">
        <v>1</v>
      </c>
      <c r="I76" t="b">
        <v>1</v>
      </c>
      <c r="J76" t="b">
        <v>1</v>
      </c>
      <c r="L76" t="str">
        <f t="shared" ref="L76:L139" si="54">IF(LEFT(M76)="P","DB10",
IF(LEFT(M76)="E","DB11",
IF(LEFT(M76)="M","DB12"
)))</f>
        <v>DB10</v>
      </c>
      <c r="M76" t="str">
        <f t="shared" ref="M76:M139" si="55">"P_"&amp;B76&amp;"_"</f>
        <v>P_G15_</v>
      </c>
      <c r="O76" s="40" t="str">
        <f>IF(E76="","-",COUNTIF($O$10:O75,"&lt;&gt;-")+1-2)</f>
        <v>-</v>
      </c>
      <c r="P76" s="30" t="str">
        <f t="shared" si="7"/>
        <v>//G15</v>
      </c>
      <c r="Q76" s="33" t="str">
        <f t="shared" si="8"/>
        <v>//G15</v>
      </c>
      <c r="R76" s="33" t="str">
        <f t="shared" ref="R76:R139" si="56">IF(E76="","//"&amp;B76,"socket.emit('"&amp;M76&amp;B76&amp;"', tagArr["&amp;O76&amp;"]);")</f>
        <v>//G15</v>
      </c>
    </row>
    <row r="77" spans="2:18" ht="15.75">
      <c r="B77" t="s">
        <v>163</v>
      </c>
      <c r="C77" t="s">
        <v>15</v>
      </c>
      <c r="D77">
        <v>438</v>
      </c>
      <c r="E77">
        <v>0</v>
      </c>
      <c r="F77" t="b">
        <v>0</v>
      </c>
      <c r="G77" t="b">
        <v>1</v>
      </c>
      <c r="H77" t="b">
        <v>1</v>
      </c>
      <c r="I77" t="b">
        <v>1</v>
      </c>
      <c r="J77" t="b">
        <v>0</v>
      </c>
      <c r="K77" t="s">
        <v>164</v>
      </c>
      <c r="L77" t="str">
        <f t="shared" si="54"/>
        <v>DB10</v>
      </c>
      <c r="M77" t="str">
        <f t="shared" ref="M77:M140" si="57">"P_"&amp;B76&amp;"_"</f>
        <v>P_G15_</v>
      </c>
      <c r="O77" s="40">
        <f>IF(E77="","-",COUNTIF($O$10:O76,"&lt;&gt;-")+1-2)</f>
        <v>50</v>
      </c>
      <c r="P77" s="30" t="str">
        <f t="shared" si="7"/>
        <v>var P_G15_Time_Working='Time_Working';     //50</v>
      </c>
      <c r="Q77" s="33" t="str">
        <f t="shared" si="8"/>
        <v>.read(P_G15_Time_Working)     //50</v>
      </c>
      <c r="R77" s="33" t="str">
        <f t="shared" si="56"/>
        <v>socket.emit('P_G15_Time_Working', tagArr[50]);</v>
      </c>
    </row>
    <row r="78" spans="2:18" ht="15.75">
      <c r="B78" t="s">
        <v>165</v>
      </c>
      <c r="C78" t="s">
        <v>15</v>
      </c>
      <c r="D78">
        <v>442</v>
      </c>
      <c r="E78">
        <v>0</v>
      </c>
      <c r="F78" t="b">
        <v>0</v>
      </c>
      <c r="G78" t="b">
        <v>1</v>
      </c>
      <c r="H78" t="b">
        <v>1</v>
      </c>
      <c r="I78" t="b">
        <v>1</v>
      </c>
      <c r="J78" t="b">
        <v>0</v>
      </c>
      <c r="K78" t="s">
        <v>166</v>
      </c>
      <c r="L78" t="str">
        <f t="shared" si="54"/>
        <v>DB10</v>
      </c>
      <c r="M78" t="str">
        <f t="shared" ref="M78" si="58">"P_"&amp;B76&amp;"_"</f>
        <v>P_G15_</v>
      </c>
      <c r="O78" s="40">
        <f>IF(E78="","-",COUNTIF($O$10:O77,"&lt;&gt;-")+1-2)</f>
        <v>51</v>
      </c>
      <c r="P78" s="30" t="str">
        <f t="shared" si="7"/>
        <v>var P_G15_Time_Standby='Time_Standby';     //51</v>
      </c>
      <c r="Q78" s="33" t="str">
        <f t="shared" si="8"/>
        <v>.read(P_G15_Time_Standby)     //51</v>
      </c>
      <c r="R78" s="33" t="str">
        <f t="shared" si="56"/>
        <v>socket.emit('P_G15_Time_Standby', tagArr[51]);</v>
      </c>
    </row>
    <row r="79" spans="2:18" ht="15.75">
      <c r="B79" t="s">
        <v>167</v>
      </c>
      <c r="C79" t="s">
        <v>15</v>
      </c>
      <c r="D79">
        <v>446</v>
      </c>
      <c r="E79">
        <v>0</v>
      </c>
      <c r="F79" t="b">
        <v>0</v>
      </c>
      <c r="G79" t="b">
        <v>1</v>
      </c>
      <c r="H79" t="b">
        <v>1</v>
      </c>
      <c r="I79" t="b">
        <v>1</v>
      </c>
      <c r="J79" t="b">
        <v>0</v>
      </c>
      <c r="K79" t="s">
        <v>168</v>
      </c>
      <c r="L79" t="str">
        <f t="shared" si="54"/>
        <v>DB10</v>
      </c>
      <c r="M79" t="str">
        <f t="shared" ref="M79" si="59">"P_"&amp;B76&amp;"_"</f>
        <v>P_G15_</v>
      </c>
      <c r="O79" s="40">
        <f>IF(E79="","-",COUNTIF($O$10:O78,"&lt;&gt;-")+1-2)</f>
        <v>52</v>
      </c>
      <c r="P79" s="30" t="str">
        <f t="shared" si="7"/>
        <v>var P_G15_TIme_Maintenance='TIme_Maintenance';     //52</v>
      </c>
      <c r="Q79" s="33" t="str">
        <f t="shared" si="8"/>
        <v>.read(P_G15_TIme_Maintenance)     //52</v>
      </c>
      <c r="R79" s="33" t="str">
        <f t="shared" si="56"/>
        <v>socket.emit('P_G15_TIme_Maintenance', tagArr[52]);</v>
      </c>
    </row>
    <row r="80" spans="2:18" ht="15.75">
      <c r="B80" t="s">
        <v>113</v>
      </c>
      <c r="C80" t="s">
        <v>97</v>
      </c>
      <c r="D80">
        <v>450</v>
      </c>
      <c r="F80" t="b">
        <v>0</v>
      </c>
      <c r="G80" t="b">
        <v>1</v>
      </c>
      <c r="H80" t="b">
        <v>1</v>
      </c>
      <c r="I80" t="b">
        <v>1</v>
      </c>
      <c r="J80" t="b">
        <v>1</v>
      </c>
      <c r="L80" t="str">
        <f t="shared" si="54"/>
        <v>DB10</v>
      </c>
      <c r="M80" t="str">
        <f t="shared" ref="M80:M111" si="60">"P_"&amp;B80&amp;"_"</f>
        <v>P_G16_</v>
      </c>
      <c r="O80" s="40" t="str">
        <f>IF(E80="","-",COUNTIF($O$10:O79,"&lt;&gt;-")+1-2)</f>
        <v>-</v>
      </c>
      <c r="P80" s="30" t="str">
        <f t="shared" si="7"/>
        <v>//G16</v>
      </c>
      <c r="Q80" s="33" t="str">
        <f t="shared" si="8"/>
        <v>//G16</v>
      </c>
      <c r="R80" s="33" t="str">
        <f t="shared" si="56"/>
        <v>//G16</v>
      </c>
    </row>
    <row r="81" spans="2:18" ht="15.75">
      <c r="B81" t="s">
        <v>163</v>
      </c>
      <c r="C81" t="s">
        <v>15</v>
      </c>
      <c r="D81">
        <v>450</v>
      </c>
      <c r="E81">
        <v>0</v>
      </c>
      <c r="F81" t="b">
        <v>0</v>
      </c>
      <c r="G81" t="b">
        <v>1</v>
      </c>
      <c r="H81" t="b">
        <v>1</v>
      </c>
      <c r="I81" t="b">
        <v>1</v>
      </c>
      <c r="J81" t="b">
        <v>0</v>
      </c>
      <c r="K81" t="s">
        <v>164</v>
      </c>
      <c r="L81" t="str">
        <f t="shared" si="54"/>
        <v>DB10</v>
      </c>
      <c r="M81" t="str">
        <f t="shared" ref="M81:M112" si="61">"P_"&amp;B80&amp;"_"</f>
        <v>P_G16_</v>
      </c>
      <c r="O81" s="40">
        <f>IF(E81="","-",COUNTIF($O$10:O80,"&lt;&gt;-")+1-2)</f>
        <v>53</v>
      </c>
      <c r="P81" s="30" t="str">
        <f t="shared" si="7"/>
        <v>var P_G16_Time_Working='Time_Working';     //53</v>
      </c>
      <c r="Q81" s="33" t="str">
        <f t="shared" si="8"/>
        <v>.read(P_G16_Time_Working)     //53</v>
      </c>
      <c r="R81" s="33" t="str">
        <f t="shared" si="56"/>
        <v>socket.emit('P_G16_Time_Working', tagArr[53]);</v>
      </c>
    </row>
    <row r="82" spans="2:18" ht="15.75">
      <c r="B82" t="s">
        <v>165</v>
      </c>
      <c r="C82" t="s">
        <v>15</v>
      </c>
      <c r="D82">
        <v>454</v>
      </c>
      <c r="E82">
        <v>0</v>
      </c>
      <c r="F82" t="b">
        <v>0</v>
      </c>
      <c r="G82" t="b">
        <v>1</v>
      </c>
      <c r="H82" t="b">
        <v>1</v>
      </c>
      <c r="I82" t="b">
        <v>1</v>
      </c>
      <c r="J82" t="b">
        <v>0</v>
      </c>
      <c r="K82" t="s">
        <v>166</v>
      </c>
      <c r="L82" t="str">
        <f t="shared" si="54"/>
        <v>DB10</v>
      </c>
      <c r="M82" t="str">
        <f t="shared" ref="M82" si="62">"P_"&amp;B80&amp;"_"</f>
        <v>P_G16_</v>
      </c>
      <c r="O82" s="40">
        <f>IF(E82="","-",COUNTIF($O$10:O81,"&lt;&gt;-")+1-2)</f>
        <v>54</v>
      </c>
      <c r="P82" s="30" t="str">
        <f t="shared" si="7"/>
        <v>var P_G16_Time_Standby='Time_Standby';     //54</v>
      </c>
      <c r="Q82" s="33" t="str">
        <f t="shared" si="8"/>
        <v>.read(P_G16_Time_Standby)     //54</v>
      </c>
      <c r="R82" s="33" t="str">
        <f t="shared" si="56"/>
        <v>socket.emit('P_G16_Time_Standby', tagArr[54]);</v>
      </c>
    </row>
    <row r="83" spans="2:18" ht="15.75">
      <c r="B83" t="s">
        <v>167</v>
      </c>
      <c r="C83" t="s">
        <v>15</v>
      </c>
      <c r="D83">
        <v>458</v>
      </c>
      <c r="E83">
        <v>0</v>
      </c>
      <c r="F83" t="b">
        <v>0</v>
      </c>
      <c r="G83" t="b">
        <v>1</v>
      </c>
      <c r="H83" t="b">
        <v>1</v>
      </c>
      <c r="I83" t="b">
        <v>1</v>
      </c>
      <c r="J83" t="b">
        <v>0</v>
      </c>
      <c r="K83" t="s">
        <v>168</v>
      </c>
      <c r="L83" t="str">
        <f t="shared" si="54"/>
        <v>DB10</v>
      </c>
      <c r="M83" t="str">
        <f t="shared" ref="M83" si="63">"P_"&amp;B80&amp;"_"</f>
        <v>P_G16_</v>
      </c>
      <c r="O83" s="40">
        <f>IF(E83="","-",COUNTIF($O$10:O82,"&lt;&gt;-")+1-2)</f>
        <v>55</v>
      </c>
      <c r="P83" s="30" t="str">
        <f t="shared" si="7"/>
        <v>var P_G16_TIme_Maintenance='TIme_Maintenance';     //55</v>
      </c>
      <c r="Q83" s="33" t="str">
        <f t="shared" si="8"/>
        <v>.read(P_G16_TIme_Maintenance)     //55</v>
      </c>
      <c r="R83" s="33" t="str">
        <f t="shared" si="56"/>
        <v>socket.emit('P_G16_TIme_Maintenance', tagArr[55]);</v>
      </c>
    </row>
    <row r="84" spans="2:18" ht="15.75">
      <c r="B84" t="s">
        <v>114</v>
      </c>
      <c r="C84" t="s">
        <v>97</v>
      </c>
      <c r="D84">
        <v>462</v>
      </c>
      <c r="F84" t="b">
        <v>0</v>
      </c>
      <c r="G84" t="b">
        <v>1</v>
      </c>
      <c r="H84" t="b">
        <v>1</v>
      </c>
      <c r="I84" t="b">
        <v>1</v>
      </c>
      <c r="J84" t="b">
        <v>1</v>
      </c>
      <c r="L84" t="str">
        <f t="shared" si="54"/>
        <v>DB10</v>
      </c>
      <c r="M84" t="str">
        <f t="shared" ref="M84:M115" si="64">"P_"&amp;B84&amp;"_"</f>
        <v>P_G17_</v>
      </c>
      <c r="O84" s="40" t="str">
        <f>IF(E84="","-",COUNTIF($O$10:O83,"&lt;&gt;-")+1-2)</f>
        <v>-</v>
      </c>
      <c r="P84" s="30" t="str">
        <f t="shared" si="7"/>
        <v>//G17</v>
      </c>
      <c r="Q84" s="33" t="str">
        <f t="shared" si="8"/>
        <v>//G17</v>
      </c>
      <c r="R84" s="33" t="str">
        <f t="shared" si="56"/>
        <v>//G17</v>
      </c>
    </row>
    <row r="85" spans="2:18" ht="15.75">
      <c r="B85" t="s">
        <v>163</v>
      </c>
      <c r="C85" t="s">
        <v>15</v>
      </c>
      <c r="D85">
        <v>462</v>
      </c>
      <c r="E85">
        <v>0</v>
      </c>
      <c r="F85" t="b">
        <v>0</v>
      </c>
      <c r="G85" t="b">
        <v>1</v>
      </c>
      <c r="H85" t="b">
        <v>1</v>
      </c>
      <c r="I85" t="b">
        <v>1</v>
      </c>
      <c r="J85" t="b">
        <v>0</v>
      </c>
      <c r="K85" t="s">
        <v>164</v>
      </c>
      <c r="L85" t="str">
        <f t="shared" si="54"/>
        <v>DB10</v>
      </c>
      <c r="M85" t="str">
        <f t="shared" ref="M85:M116" si="65">"P_"&amp;B84&amp;"_"</f>
        <v>P_G17_</v>
      </c>
      <c r="O85" s="40">
        <f>IF(E85="","-",COUNTIF($O$10:O84,"&lt;&gt;-")+1-2)</f>
        <v>56</v>
      </c>
      <c r="P85" s="30" t="str">
        <f t="shared" si="7"/>
        <v>var P_G17_Time_Working='Time_Working';     //56</v>
      </c>
      <c r="Q85" s="33" t="str">
        <f t="shared" si="8"/>
        <v>.read(P_G17_Time_Working)     //56</v>
      </c>
      <c r="R85" s="33" t="str">
        <f t="shared" si="56"/>
        <v>socket.emit('P_G17_Time_Working', tagArr[56]);</v>
      </c>
    </row>
    <row r="86" spans="2:18" ht="15.75">
      <c r="B86" t="s">
        <v>165</v>
      </c>
      <c r="C86" t="s">
        <v>15</v>
      </c>
      <c r="D86">
        <v>466</v>
      </c>
      <c r="E86">
        <v>0</v>
      </c>
      <c r="F86" t="b">
        <v>0</v>
      </c>
      <c r="G86" t="b">
        <v>1</v>
      </c>
      <c r="H86" t="b">
        <v>1</v>
      </c>
      <c r="I86" t="b">
        <v>1</v>
      </c>
      <c r="J86" t="b">
        <v>0</v>
      </c>
      <c r="K86" t="s">
        <v>166</v>
      </c>
      <c r="L86" t="str">
        <f t="shared" si="54"/>
        <v>DB10</v>
      </c>
      <c r="M86" t="str">
        <f t="shared" ref="M86" si="66">"P_"&amp;B84&amp;"_"</f>
        <v>P_G17_</v>
      </c>
      <c r="O86" s="40">
        <f>IF(E86="","-",COUNTIF($O$10:O85,"&lt;&gt;-")+1-2)</f>
        <v>57</v>
      </c>
      <c r="P86" s="30" t="str">
        <f t="shared" si="7"/>
        <v>var P_G17_Time_Standby='Time_Standby';     //57</v>
      </c>
      <c r="Q86" s="33" t="str">
        <f t="shared" si="8"/>
        <v>.read(P_G17_Time_Standby)     //57</v>
      </c>
      <c r="R86" s="33" t="str">
        <f t="shared" si="56"/>
        <v>socket.emit('P_G17_Time_Standby', tagArr[57]);</v>
      </c>
    </row>
    <row r="87" spans="2:18" ht="15.75">
      <c r="B87" t="s">
        <v>167</v>
      </c>
      <c r="C87" t="s">
        <v>15</v>
      </c>
      <c r="D87">
        <v>470</v>
      </c>
      <c r="E87">
        <v>0</v>
      </c>
      <c r="F87" t="b">
        <v>0</v>
      </c>
      <c r="G87" t="b">
        <v>1</v>
      </c>
      <c r="H87" t="b">
        <v>1</v>
      </c>
      <c r="I87" t="b">
        <v>1</v>
      </c>
      <c r="J87" t="b">
        <v>0</v>
      </c>
      <c r="K87" t="s">
        <v>168</v>
      </c>
      <c r="L87" t="str">
        <f t="shared" si="54"/>
        <v>DB10</v>
      </c>
      <c r="M87" t="str">
        <f t="shared" ref="M87" si="67">"P_"&amp;B84&amp;"_"</f>
        <v>P_G17_</v>
      </c>
      <c r="O87" s="40">
        <f>IF(E87="","-",COUNTIF($O$10:O86,"&lt;&gt;-")+1-2)</f>
        <v>58</v>
      </c>
      <c r="P87" s="30" t="str">
        <f t="shared" si="7"/>
        <v>var P_G17_TIme_Maintenance='TIme_Maintenance';     //58</v>
      </c>
      <c r="Q87" s="33" t="str">
        <f t="shared" si="8"/>
        <v>.read(P_G17_TIme_Maintenance)     //58</v>
      </c>
      <c r="R87" s="33" t="str">
        <f t="shared" si="56"/>
        <v>socket.emit('P_G17_TIme_Maintenance', tagArr[58]);</v>
      </c>
    </row>
    <row r="88" spans="2:18" ht="15.75">
      <c r="B88" t="s">
        <v>115</v>
      </c>
      <c r="C88" t="s">
        <v>97</v>
      </c>
      <c r="D88">
        <v>474</v>
      </c>
      <c r="F88" t="b">
        <v>0</v>
      </c>
      <c r="G88" t="b">
        <v>1</v>
      </c>
      <c r="H88" t="b">
        <v>1</v>
      </c>
      <c r="I88" t="b">
        <v>1</v>
      </c>
      <c r="J88" t="b">
        <v>1</v>
      </c>
      <c r="L88" t="str">
        <f t="shared" si="54"/>
        <v>DB10</v>
      </c>
      <c r="M88" t="str">
        <f t="shared" ref="M88:M119" si="68">"P_"&amp;B88&amp;"_"</f>
        <v>P_G18_</v>
      </c>
      <c r="O88" s="40" t="str">
        <f>IF(E88="","-",COUNTIF($O$10:O87,"&lt;&gt;-")+1-2)</f>
        <v>-</v>
      </c>
      <c r="P88" s="30" t="str">
        <f t="shared" si="7"/>
        <v>//G18</v>
      </c>
      <c r="Q88" s="33" t="str">
        <f t="shared" si="8"/>
        <v>//G18</v>
      </c>
      <c r="R88" s="33" t="str">
        <f t="shared" si="56"/>
        <v>//G18</v>
      </c>
    </row>
    <row r="89" spans="2:18" ht="15.75">
      <c r="B89" t="s">
        <v>163</v>
      </c>
      <c r="C89" t="s">
        <v>15</v>
      </c>
      <c r="D89">
        <v>474</v>
      </c>
      <c r="E89">
        <v>0</v>
      </c>
      <c r="F89" t="b">
        <v>0</v>
      </c>
      <c r="G89" t="b">
        <v>1</v>
      </c>
      <c r="H89" t="b">
        <v>1</v>
      </c>
      <c r="I89" t="b">
        <v>1</v>
      </c>
      <c r="J89" t="b">
        <v>0</v>
      </c>
      <c r="K89" t="s">
        <v>164</v>
      </c>
      <c r="L89" t="str">
        <f t="shared" si="54"/>
        <v>DB10</v>
      </c>
      <c r="M89" t="str">
        <f t="shared" ref="M89:M120" si="69">"P_"&amp;B88&amp;"_"</f>
        <v>P_G18_</v>
      </c>
      <c r="O89" s="40">
        <f>IF(E89="","-",COUNTIF($O$10:O88,"&lt;&gt;-")+1-2)</f>
        <v>59</v>
      </c>
      <c r="P89" s="30" t="str">
        <f t="shared" si="7"/>
        <v>var P_G18_Time_Working='Time_Working';     //59</v>
      </c>
      <c r="Q89" s="33" t="str">
        <f t="shared" si="8"/>
        <v>.read(P_G18_Time_Working)     //59</v>
      </c>
      <c r="R89" s="33" t="str">
        <f t="shared" si="56"/>
        <v>socket.emit('P_G18_Time_Working', tagArr[59]);</v>
      </c>
    </row>
    <row r="90" spans="2:18" ht="15.75">
      <c r="B90" t="s">
        <v>165</v>
      </c>
      <c r="C90" t="s">
        <v>15</v>
      </c>
      <c r="D90">
        <v>478</v>
      </c>
      <c r="E90">
        <v>0</v>
      </c>
      <c r="F90" t="b">
        <v>0</v>
      </c>
      <c r="G90" t="b">
        <v>1</v>
      </c>
      <c r="H90" t="b">
        <v>1</v>
      </c>
      <c r="I90" t="b">
        <v>1</v>
      </c>
      <c r="J90" t="b">
        <v>0</v>
      </c>
      <c r="K90" t="s">
        <v>166</v>
      </c>
      <c r="L90" t="str">
        <f t="shared" si="54"/>
        <v>DB10</v>
      </c>
      <c r="M90" t="str">
        <f t="shared" ref="M90" si="70">"P_"&amp;B88&amp;"_"</f>
        <v>P_G18_</v>
      </c>
      <c r="O90" s="40">
        <f>IF(E90="","-",COUNTIF($O$10:O89,"&lt;&gt;-")+1-2)</f>
        <v>60</v>
      </c>
      <c r="P90" s="30" t="str">
        <f t="shared" si="7"/>
        <v>var P_G18_Time_Standby='Time_Standby';     //60</v>
      </c>
      <c r="Q90" s="33" t="str">
        <f t="shared" si="8"/>
        <v>.read(P_G18_Time_Standby)     //60</v>
      </c>
      <c r="R90" s="33" t="str">
        <f t="shared" si="56"/>
        <v>socket.emit('P_G18_Time_Standby', tagArr[60]);</v>
      </c>
    </row>
    <row r="91" spans="2:18" ht="15.75">
      <c r="B91" t="s">
        <v>167</v>
      </c>
      <c r="C91" t="s">
        <v>15</v>
      </c>
      <c r="D91">
        <v>482</v>
      </c>
      <c r="E91">
        <v>0</v>
      </c>
      <c r="F91" t="b">
        <v>0</v>
      </c>
      <c r="G91" t="b">
        <v>1</v>
      </c>
      <c r="H91" t="b">
        <v>1</v>
      </c>
      <c r="I91" t="b">
        <v>1</v>
      </c>
      <c r="J91" t="b">
        <v>0</v>
      </c>
      <c r="K91" t="s">
        <v>168</v>
      </c>
      <c r="L91" t="str">
        <f t="shared" si="54"/>
        <v>DB10</v>
      </c>
      <c r="M91" t="str">
        <f t="shared" ref="M91" si="71">"P_"&amp;B88&amp;"_"</f>
        <v>P_G18_</v>
      </c>
      <c r="O91" s="40">
        <f>IF(E91="","-",COUNTIF($O$10:O90,"&lt;&gt;-")+1-2)</f>
        <v>61</v>
      </c>
      <c r="P91" s="30" t="str">
        <f t="shared" si="7"/>
        <v>var P_G18_TIme_Maintenance='TIme_Maintenance';     //61</v>
      </c>
      <c r="Q91" s="33" t="str">
        <f t="shared" si="8"/>
        <v>.read(P_G18_TIme_Maintenance)     //61</v>
      </c>
      <c r="R91" s="33" t="str">
        <f t="shared" si="56"/>
        <v>socket.emit('P_G18_TIme_Maintenance', tagArr[61]);</v>
      </c>
    </row>
    <row r="92" spans="2:18" ht="15.75">
      <c r="B92" t="s">
        <v>116</v>
      </c>
      <c r="C92" t="s">
        <v>97</v>
      </c>
      <c r="D92">
        <v>486</v>
      </c>
      <c r="F92" t="b">
        <v>0</v>
      </c>
      <c r="G92" t="b">
        <v>1</v>
      </c>
      <c r="H92" t="b">
        <v>1</v>
      </c>
      <c r="I92" t="b">
        <v>1</v>
      </c>
      <c r="J92" t="b">
        <v>1</v>
      </c>
      <c r="L92" t="str">
        <f t="shared" si="54"/>
        <v>DB10</v>
      </c>
      <c r="M92" t="str">
        <f t="shared" ref="M92:M123" si="72">"P_"&amp;B92&amp;"_"</f>
        <v>P_G19_</v>
      </c>
      <c r="O92" s="40" t="str">
        <f>IF(E92="","-",COUNTIF($O$10:O91,"&lt;&gt;-")+1-2)</f>
        <v>-</v>
      </c>
      <c r="P92" s="30" t="str">
        <f t="shared" si="7"/>
        <v>//G19</v>
      </c>
      <c r="Q92" s="33" t="str">
        <f t="shared" si="8"/>
        <v>//G19</v>
      </c>
      <c r="R92" s="33" t="str">
        <f t="shared" si="56"/>
        <v>//G19</v>
      </c>
    </row>
    <row r="93" spans="2:18" ht="15.75">
      <c r="B93" t="s">
        <v>163</v>
      </c>
      <c r="C93" t="s">
        <v>15</v>
      </c>
      <c r="D93">
        <v>486</v>
      </c>
      <c r="E93">
        <v>0</v>
      </c>
      <c r="F93" t="b">
        <v>0</v>
      </c>
      <c r="G93" t="b">
        <v>1</v>
      </c>
      <c r="H93" t="b">
        <v>1</v>
      </c>
      <c r="I93" t="b">
        <v>1</v>
      </c>
      <c r="J93" t="b">
        <v>0</v>
      </c>
      <c r="K93" t="s">
        <v>164</v>
      </c>
      <c r="L93" t="str">
        <f t="shared" si="54"/>
        <v>DB10</v>
      </c>
      <c r="M93" t="str">
        <f t="shared" ref="M93:M124" si="73">"P_"&amp;B92&amp;"_"</f>
        <v>P_G19_</v>
      </c>
      <c r="O93" s="40">
        <f>IF(E93="","-",COUNTIF($O$10:O92,"&lt;&gt;-")+1-2)</f>
        <v>62</v>
      </c>
      <c r="P93" s="30" t="str">
        <f t="shared" si="7"/>
        <v>var P_G19_Time_Working='Time_Working';     //62</v>
      </c>
      <c r="Q93" s="33" t="str">
        <f t="shared" si="8"/>
        <v>.read(P_G19_Time_Working)     //62</v>
      </c>
      <c r="R93" s="33" t="str">
        <f t="shared" si="56"/>
        <v>socket.emit('P_G19_Time_Working', tagArr[62]);</v>
      </c>
    </row>
    <row r="94" spans="2:18" ht="15.75">
      <c r="B94" t="s">
        <v>165</v>
      </c>
      <c r="C94" t="s">
        <v>15</v>
      </c>
      <c r="D94">
        <v>490</v>
      </c>
      <c r="E94">
        <v>0</v>
      </c>
      <c r="F94" t="b">
        <v>0</v>
      </c>
      <c r="G94" t="b">
        <v>1</v>
      </c>
      <c r="H94" t="b">
        <v>1</v>
      </c>
      <c r="I94" t="b">
        <v>1</v>
      </c>
      <c r="J94" t="b">
        <v>0</v>
      </c>
      <c r="K94" t="s">
        <v>166</v>
      </c>
      <c r="L94" t="str">
        <f t="shared" si="54"/>
        <v>DB10</v>
      </c>
      <c r="M94" t="str">
        <f t="shared" ref="M94" si="74">"P_"&amp;B92&amp;"_"</f>
        <v>P_G19_</v>
      </c>
      <c r="O94" s="40">
        <f>IF(E94="","-",COUNTIF($O$10:O93,"&lt;&gt;-")+1-2)</f>
        <v>63</v>
      </c>
      <c r="P94" s="30" t="str">
        <f t="shared" ref="P94:P157" si="75">IF(E94="","//"&amp;B94,"var "&amp;$M94&amp;B94&amp;"='"&amp;$N94&amp;B94&amp;"';"&amp;"     //"&amp;O94)</f>
        <v>var P_G19_Time_Standby='Time_Standby';     //63</v>
      </c>
      <c r="Q94" s="33" t="str">
        <f t="shared" ref="Q94:Q157" si="76">IF(E94="","//"&amp;B94,".read("&amp;M94&amp;B94&amp;")"&amp;"     //"&amp;O94)</f>
        <v>.read(P_G19_Time_Standby)     //63</v>
      </c>
      <c r="R94" s="33" t="str">
        <f t="shared" si="56"/>
        <v>socket.emit('P_G19_Time_Standby', tagArr[63]);</v>
      </c>
    </row>
    <row r="95" spans="2:18" ht="15.75">
      <c r="B95" t="s">
        <v>167</v>
      </c>
      <c r="C95" t="s">
        <v>15</v>
      </c>
      <c r="D95">
        <v>494</v>
      </c>
      <c r="E95">
        <v>0</v>
      </c>
      <c r="F95" t="b">
        <v>0</v>
      </c>
      <c r="G95" t="b">
        <v>1</v>
      </c>
      <c r="H95" t="b">
        <v>1</v>
      </c>
      <c r="I95" t="b">
        <v>1</v>
      </c>
      <c r="J95" t="b">
        <v>0</v>
      </c>
      <c r="K95" t="s">
        <v>168</v>
      </c>
      <c r="L95" t="str">
        <f t="shared" si="54"/>
        <v>DB10</v>
      </c>
      <c r="M95" t="str">
        <f t="shared" ref="M95" si="77">"P_"&amp;B92&amp;"_"</f>
        <v>P_G19_</v>
      </c>
      <c r="O95" s="40">
        <f>IF(E95="","-",COUNTIF($O$10:O94,"&lt;&gt;-")+1-2)</f>
        <v>64</v>
      </c>
      <c r="P95" s="30" t="str">
        <f t="shared" si="75"/>
        <v>var P_G19_TIme_Maintenance='TIme_Maintenance';     //64</v>
      </c>
      <c r="Q95" s="33" t="str">
        <f t="shared" si="76"/>
        <v>.read(P_G19_TIme_Maintenance)     //64</v>
      </c>
      <c r="R95" s="33" t="str">
        <f t="shared" si="56"/>
        <v>socket.emit('P_G19_TIme_Maintenance', tagArr[64]);</v>
      </c>
    </row>
    <row r="96" spans="2:18" ht="15.75">
      <c r="B96" t="s">
        <v>117</v>
      </c>
      <c r="C96" t="s">
        <v>97</v>
      </c>
      <c r="D96">
        <v>498</v>
      </c>
      <c r="F96" t="b">
        <v>0</v>
      </c>
      <c r="G96" t="b">
        <v>1</v>
      </c>
      <c r="H96" t="b">
        <v>1</v>
      </c>
      <c r="I96" t="b">
        <v>1</v>
      </c>
      <c r="J96" t="b">
        <v>1</v>
      </c>
      <c r="L96" t="str">
        <f t="shared" si="54"/>
        <v>DB10</v>
      </c>
      <c r="M96" t="str">
        <f t="shared" ref="M96:M127" si="78">"P_"&amp;B96&amp;"_"</f>
        <v>P_G20_</v>
      </c>
      <c r="O96" s="40" t="str">
        <f>IF(E96="","-",COUNTIF($O$10:O95,"&lt;&gt;-")+1-2)</f>
        <v>-</v>
      </c>
      <c r="P96" s="30" t="str">
        <f t="shared" si="75"/>
        <v>//G20</v>
      </c>
      <c r="Q96" s="33" t="str">
        <f t="shared" si="76"/>
        <v>//G20</v>
      </c>
      <c r="R96" s="33" t="str">
        <f t="shared" si="56"/>
        <v>//G20</v>
      </c>
    </row>
    <row r="97" spans="2:18" ht="15.75">
      <c r="B97" t="s">
        <v>163</v>
      </c>
      <c r="C97" t="s">
        <v>15</v>
      </c>
      <c r="D97">
        <v>498</v>
      </c>
      <c r="E97">
        <v>0</v>
      </c>
      <c r="F97" t="b">
        <v>0</v>
      </c>
      <c r="G97" t="b">
        <v>1</v>
      </c>
      <c r="H97" t="b">
        <v>1</v>
      </c>
      <c r="I97" t="b">
        <v>1</v>
      </c>
      <c r="J97" t="b">
        <v>0</v>
      </c>
      <c r="K97" t="s">
        <v>164</v>
      </c>
      <c r="L97" t="str">
        <f t="shared" si="54"/>
        <v>DB10</v>
      </c>
      <c r="M97" t="str">
        <f t="shared" ref="M97:M128" si="79">"P_"&amp;B96&amp;"_"</f>
        <v>P_G20_</v>
      </c>
      <c r="O97" s="40">
        <f>IF(E97="","-",COUNTIF($O$10:O96,"&lt;&gt;-")+1-2)</f>
        <v>65</v>
      </c>
      <c r="P97" s="30" t="str">
        <f t="shared" si="75"/>
        <v>var P_G20_Time_Working='Time_Working';     //65</v>
      </c>
      <c r="Q97" s="33" t="str">
        <f t="shared" si="76"/>
        <v>.read(P_G20_Time_Working)     //65</v>
      </c>
      <c r="R97" s="33" t="str">
        <f t="shared" si="56"/>
        <v>socket.emit('P_G20_Time_Working', tagArr[65]);</v>
      </c>
    </row>
    <row r="98" spans="2:18" ht="15.75">
      <c r="B98" t="s">
        <v>165</v>
      </c>
      <c r="C98" t="s">
        <v>15</v>
      </c>
      <c r="D98">
        <v>502</v>
      </c>
      <c r="E98">
        <v>0</v>
      </c>
      <c r="F98" t="b">
        <v>0</v>
      </c>
      <c r="G98" t="b">
        <v>1</v>
      </c>
      <c r="H98" t="b">
        <v>1</v>
      </c>
      <c r="I98" t="b">
        <v>1</v>
      </c>
      <c r="J98" t="b">
        <v>0</v>
      </c>
      <c r="K98" t="s">
        <v>166</v>
      </c>
      <c r="L98" t="str">
        <f t="shared" si="54"/>
        <v>DB10</v>
      </c>
      <c r="M98" t="str">
        <f t="shared" ref="M98" si="80">"P_"&amp;B96&amp;"_"</f>
        <v>P_G20_</v>
      </c>
      <c r="O98" s="40">
        <f>IF(E98="","-",COUNTIF($O$10:O97,"&lt;&gt;-")+1-2)</f>
        <v>66</v>
      </c>
      <c r="P98" s="30" t="str">
        <f t="shared" si="75"/>
        <v>var P_G20_Time_Standby='Time_Standby';     //66</v>
      </c>
      <c r="Q98" s="33" t="str">
        <f t="shared" si="76"/>
        <v>.read(P_G20_Time_Standby)     //66</v>
      </c>
      <c r="R98" s="33" t="str">
        <f t="shared" si="56"/>
        <v>socket.emit('P_G20_Time_Standby', tagArr[66]);</v>
      </c>
    </row>
    <row r="99" spans="2:18" ht="15.75">
      <c r="B99" t="s">
        <v>167</v>
      </c>
      <c r="C99" t="s">
        <v>15</v>
      </c>
      <c r="D99">
        <v>506</v>
      </c>
      <c r="E99">
        <v>0</v>
      </c>
      <c r="F99" t="b">
        <v>0</v>
      </c>
      <c r="G99" t="b">
        <v>1</v>
      </c>
      <c r="H99" t="b">
        <v>1</v>
      </c>
      <c r="I99" t="b">
        <v>1</v>
      </c>
      <c r="J99" t="b">
        <v>0</v>
      </c>
      <c r="K99" t="s">
        <v>168</v>
      </c>
      <c r="L99" t="str">
        <f t="shared" si="54"/>
        <v>DB10</v>
      </c>
      <c r="M99" t="str">
        <f t="shared" ref="M99" si="81">"P_"&amp;B96&amp;"_"</f>
        <v>P_G20_</v>
      </c>
      <c r="O99" s="40">
        <f>IF(E99="","-",COUNTIF($O$10:O98,"&lt;&gt;-")+1-2)</f>
        <v>67</v>
      </c>
      <c r="P99" s="30" t="str">
        <f t="shared" si="75"/>
        <v>var P_G20_TIme_Maintenance='TIme_Maintenance';     //67</v>
      </c>
      <c r="Q99" s="33" t="str">
        <f t="shared" si="76"/>
        <v>.read(P_G20_TIme_Maintenance)     //67</v>
      </c>
      <c r="R99" s="33" t="str">
        <f t="shared" si="56"/>
        <v>socket.emit('P_G20_TIme_Maintenance', tagArr[67]);</v>
      </c>
    </row>
    <row r="100" spans="2:18" ht="15.75">
      <c r="B100" t="s">
        <v>118</v>
      </c>
      <c r="C100" t="s">
        <v>97</v>
      </c>
      <c r="D100">
        <v>510</v>
      </c>
      <c r="F100" t="b">
        <v>0</v>
      </c>
      <c r="G100" t="b">
        <v>1</v>
      </c>
      <c r="H100" t="b">
        <v>1</v>
      </c>
      <c r="I100" t="b">
        <v>1</v>
      </c>
      <c r="J100" t="b">
        <v>1</v>
      </c>
      <c r="L100" t="str">
        <f t="shared" si="54"/>
        <v>DB10</v>
      </c>
      <c r="M100" t="str">
        <f t="shared" ref="M100:M131" si="82">"P_"&amp;B100&amp;"_"</f>
        <v>P_G21_</v>
      </c>
      <c r="O100" s="40" t="str">
        <f>IF(E100="","-",COUNTIF($O$10:O99,"&lt;&gt;-")+1-2)</f>
        <v>-</v>
      </c>
      <c r="P100" s="30" t="str">
        <f t="shared" si="75"/>
        <v>//G21</v>
      </c>
      <c r="Q100" s="33" t="str">
        <f t="shared" si="76"/>
        <v>//G21</v>
      </c>
      <c r="R100" s="33" t="str">
        <f t="shared" si="56"/>
        <v>//G21</v>
      </c>
    </row>
    <row r="101" spans="2:18" ht="15.75">
      <c r="B101" t="s">
        <v>163</v>
      </c>
      <c r="C101" t="s">
        <v>15</v>
      </c>
      <c r="D101">
        <v>510</v>
      </c>
      <c r="E101">
        <v>0</v>
      </c>
      <c r="F101" t="b">
        <v>0</v>
      </c>
      <c r="G101" t="b">
        <v>1</v>
      </c>
      <c r="H101" t="b">
        <v>1</v>
      </c>
      <c r="I101" t="b">
        <v>1</v>
      </c>
      <c r="J101" t="b">
        <v>0</v>
      </c>
      <c r="K101" t="s">
        <v>164</v>
      </c>
      <c r="L101" t="str">
        <f t="shared" si="54"/>
        <v>DB10</v>
      </c>
      <c r="M101" t="str">
        <f t="shared" ref="M101:M132" si="83">"P_"&amp;B100&amp;"_"</f>
        <v>P_G21_</v>
      </c>
      <c r="O101" s="40">
        <f>IF(E101="","-",COUNTIF($O$10:O100,"&lt;&gt;-")+1-2)</f>
        <v>68</v>
      </c>
      <c r="P101" s="30" t="str">
        <f t="shared" si="75"/>
        <v>var P_G21_Time_Working='Time_Working';     //68</v>
      </c>
      <c r="Q101" s="33" t="str">
        <f t="shared" si="76"/>
        <v>.read(P_G21_Time_Working)     //68</v>
      </c>
      <c r="R101" s="33" t="str">
        <f t="shared" si="56"/>
        <v>socket.emit('P_G21_Time_Working', tagArr[68]);</v>
      </c>
    </row>
    <row r="102" spans="2:18" ht="15.75">
      <c r="B102" t="s">
        <v>165</v>
      </c>
      <c r="C102" t="s">
        <v>15</v>
      </c>
      <c r="D102">
        <v>514</v>
      </c>
      <c r="E102">
        <v>0</v>
      </c>
      <c r="F102" t="b">
        <v>0</v>
      </c>
      <c r="G102" t="b">
        <v>1</v>
      </c>
      <c r="H102" t="b">
        <v>1</v>
      </c>
      <c r="I102" t="b">
        <v>1</v>
      </c>
      <c r="J102" t="b">
        <v>0</v>
      </c>
      <c r="K102" t="s">
        <v>166</v>
      </c>
      <c r="L102" t="str">
        <f t="shared" si="54"/>
        <v>DB10</v>
      </c>
      <c r="M102" t="str">
        <f t="shared" ref="M102" si="84">"P_"&amp;B100&amp;"_"</f>
        <v>P_G21_</v>
      </c>
      <c r="O102" s="40">
        <f>IF(E102="","-",COUNTIF($O$10:O101,"&lt;&gt;-")+1-2)</f>
        <v>69</v>
      </c>
      <c r="P102" s="30" t="str">
        <f t="shared" si="75"/>
        <v>var P_G21_Time_Standby='Time_Standby';     //69</v>
      </c>
      <c r="Q102" s="33" t="str">
        <f t="shared" si="76"/>
        <v>.read(P_G21_Time_Standby)     //69</v>
      </c>
      <c r="R102" s="33" t="str">
        <f t="shared" si="56"/>
        <v>socket.emit('P_G21_Time_Standby', tagArr[69]);</v>
      </c>
    </row>
    <row r="103" spans="2:18" ht="15.75">
      <c r="B103" t="s">
        <v>167</v>
      </c>
      <c r="C103" t="s">
        <v>15</v>
      </c>
      <c r="D103">
        <v>518</v>
      </c>
      <c r="E103">
        <v>0</v>
      </c>
      <c r="F103" t="b">
        <v>0</v>
      </c>
      <c r="G103" t="b">
        <v>1</v>
      </c>
      <c r="H103" t="b">
        <v>1</v>
      </c>
      <c r="I103" t="b">
        <v>1</v>
      </c>
      <c r="J103" t="b">
        <v>0</v>
      </c>
      <c r="K103" t="s">
        <v>168</v>
      </c>
      <c r="L103" t="str">
        <f t="shared" si="54"/>
        <v>DB10</v>
      </c>
      <c r="M103" t="str">
        <f t="shared" ref="M103" si="85">"P_"&amp;B100&amp;"_"</f>
        <v>P_G21_</v>
      </c>
      <c r="O103" s="40">
        <f>IF(E103="","-",COUNTIF($O$10:O102,"&lt;&gt;-")+1-2)</f>
        <v>70</v>
      </c>
      <c r="P103" s="30" t="str">
        <f t="shared" si="75"/>
        <v>var P_G21_TIme_Maintenance='TIme_Maintenance';     //70</v>
      </c>
      <c r="Q103" s="33" t="str">
        <f t="shared" si="76"/>
        <v>.read(P_G21_TIme_Maintenance)     //70</v>
      </c>
      <c r="R103" s="33" t="str">
        <f t="shared" si="56"/>
        <v>socket.emit('P_G21_TIme_Maintenance', tagArr[70]);</v>
      </c>
    </row>
    <row r="104" spans="2:18" ht="15.75">
      <c r="B104" t="s">
        <v>119</v>
      </c>
      <c r="C104" t="s">
        <v>97</v>
      </c>
      <c r="D104">
        <v>522</v>
      </c>
      <c r="F104" t="b">
        <v>0</v>
      </c>
      <c r="G104" t="b">
        <v>1</v>
      </c>
      <c r="H104" t="b">
        <v>1</v>
      </c>
      <c r="I104" t="b">
        <v>1</v>
      </c>
      <c r="J104" t="b">
        <v>1</v>
      </c>
      <c r="L104" t="str">
        <f t="shared" si="54"/>
        <v>DB10</v>
      </c>
      <c r="M104" t="str">
        <f t="shared" ref="M104:M135" si="86">"P_"&amp;B104&amp;"_"</f>
        <v>P_G22_</v>
      </c>
      <c r="O104" s="40" t="str">
        <f>IF(E104="","-",COUNTIF($O$10:O103,"&lt;&gt;-")+1-2)</f>
        <v>-</v>
      </c>
      <c r="P104" s="30" t="str">
        <f t="shared" si="75"/>
        <v>//G22</v>
      </c>
      <c r="Q104" s="33" t="str">
        <f t="shared" si="76"/>
        <v>//G22</v>
      </c>
      <c r="R104" s="33" t="str">
        <f t="shared" si="56"/>
        <v>//G22</v>
      </c>
    </row>
    <row r="105" spans="2:18" ht="15.75">
      <c r="B105" t="s">
        <v>163</v>
      </c>
      <c r="C105" t="s">
        <v>15</v>
      </c>
      <c r="D105">
        <v>522</v>
      </c>
      <c r="E105">
        <v>0</v>
      </c>
      <c r="F105" t="b">
        <v>0</v>
      </c>
      <c r="G105" t="b">
        <v>1</v>
      </c>
      <c r="H105" t="b">
        <v>1</v>
      </c>
      <c r="I105" t="b">
        <v>1</v>
      </c>
      <c r="J105" t="b">
        <v>0</v>
      </c>
      <c r="K105" t="s">
        <v>164</v>
      </c>
      <c r="L105" t="str">
        <f t="shared" si="54"/>
        <v>DB10</v>
      </c>
      <c r="M105" t="str">
        <f t="shared" ref="M105:M136" si="87">"P_"&amp;B104&amp;"_"</f>
        <v>P_G22_</v>
      </c>
      <c r="O105" s="40">
        <f>IF(E105="","-",COUNTIF($O$10:O104,"&lt;&gt;-")+1-2)</f>
        <v>71</v>
      </c>
      <c r="P105" s="30" t="str">
        <f t="shared" si="75"/>
        <v>var P_G22_Time_Working='Time_Working';     //71</v>
      </c>
      <c r="Q105" s="33" t="str">
        <f t="shared" si="76"/>
        <v>.read(P_G22_Time_Working)     //71</v>
      </c>
      <c r="R105" s="33" t="str">
        <f t="shared" si="56"/>
        <v>socket.emit('P_G22_Time_Working', tagArr[71]);</v>
      </c>
    </row>
    <row r="106" spans="2:18" ht="15.75">
      <c r="B106" t="s">
        <v>165</v>
      </c>
      <c r="C106" t="s">
        <v>15</v>
      </c>
      <c r="D106">
        <v>526</v>
      </c>
      <c r="E106">
        <v>0</v>
      </c>
      <c r="F106" t="b">
        <v>0</v>
      </c>
      <c r="G106" t="b">
        <v>1</v>
      </c>
      <c r="H106" t="b">
        <v>1</v>
      </c>
      <c r="I106" t="b">
        <v>1</v>
      </c>
      <c r="J106" t="b">
        <v>0</v>
      </c>
      <c r="K106" t="s">
        <v>166</v>
      </c>
      <c r="L106" t="str">
        <f t="shared" si="54"/>
        <v>DB10</v>
      </c>
      <c r="M106" t="str">
        <f t="shared" ref="M106" si="88">"P_"&amp;B104&amp;"_"</f>
        <v>P_G22_</v>
      </c>
      <c r="O106" s="40">
        <f>IF(E106="","-",COUNTIF($O$10:O105,"&lt;&gt;-")+1-2)</f>
        <v>72</v>
      </c>
      <c r="P106" s="30" t="str">
        <f t="shared" si="75"/>
        <v>var P_G22_Time_Standby='Time_Standby';     //72</v>
      </c>
      <c r="Q106" s="33" t="str">
        <f t="shared" si="76"/>
        <v>.read(P_G22_Time_Standby)     //72</v>
      </c>
      <c r="R106" s="33" t="str">
        <f t="shared" si="56"/>
        <v>socket.emit('P_G22_Time_Standby', tagArr[72]);</v>
      </c>
    </row>
    <row r="107" spans="2:18" ht="15.75">
      <c r="B107" t="s">
        <v>167</v>
      </c>
      <c r="C107" t="s">
        <v>15</v>
      </c>
      <c r="D107">
        <v>530</v>
      </c>
      <c r="E107">
        <v>0</v>
      </c>
      <c r="F107" t="b">
        <v>0</v>
      </c>
      <c r="G107" t="b">
        <v>1</v>
      </c>
      <c r="H107" t="b">
        <v>1</v>
      </c>
      <c r="I107" t="b">
        <v>1</v>
      </c>
      <c r="J107" t="b">
        <v>0</v>
      </c>
      <c r="K107" t="s">
        <v>168</v>
      </c>
      <c r="L107" t="str">
        <f t="shared" si="54"/>
        <v>DB10</v>
      </c>
      <c r="M107" t="str">
        <f t="shared" ref="M107" si="89">"P_"&amp;B104&amp;"_"</f>
        <v>P_G22_</v>
      </c>
      <c r="O107" s="40">
        <f>IF(E107="","-",COUNTIF($O$10:O106,"&lt;&gt;-")+1-2)</f>
        <v>73</v>
      </c>
      <c r="P107" s="30" t="str">
        <f t="shared" si="75"/>
        <v>var P_G22_TIme_Maintenance='TIme_Maintenance';     //73</v>
      </c>
      <c r="Q107" s="33" t="str">
        <f t="shared" si="76"/>
        <v>.read(P_G22_TIme_Maintenance)     //73</v>
      </c>
      <c r="R107" s="33" t="str">
        <f t="shared" si="56"/>
        <v>socket.emit('P_G22_TIme_Maintenance', tagArr[73]);</v>
      </c>
    </row>
    <row r="108" spans="2:18" ht="15.75">
      <c r="B108" t="s">
        <v>120</v>
      </c>
      <c r="C108" t="s">
        <v>97</v>
      </c>
      <c r="D108">
        <v>534</v>
      </c>
      <c r="F108" t="b">
        <v>0</v>
      </c>
      <c r="G108" t="b">
        <v>1</v>
      </c>
      <c r="H108" t="b">
        <v>1</v>
      </c>
      <c r="I108" t="b">
        <v>1</v>
      </c>
      <c r="J108" t="b">
        <v>1</v>
      </c>
      <c r="L108" t="str">
        <f t="shared" si="54"/>
        <v>DB10</v>
      </c>
      <c r="M108" t="str">
        <f t="shared" ref="M108:M139" si="90">"P_"&amp;B108&amp;"_"</f>
        <v>P_G23_</v>
      </c>
      <c r="O108" s="40" t="str">
        <f>IF(E108="","-",COUNTIF($O$10:O107,"&lt;&gt;-")+1-2)</f>
        <v>-</v>
      </c>
      <c r="P108" s="30" t="str">
        <f t="shared" si="75"/>
        <v>//G23</v>
      </c>
      <c r="Q108" s="33" t="str">
        <f t="shared" si="76"/>
        <v>//G23</v>
      </c>
      <c r="R108" s="33" t="str">
        <f t="shared" si="56"/>
        <v>//G23</v>
      </c>
    </row>
    <row r="109" spans="2:18" ht="15.75">
      <c r="B109" t="s">
        <v>163</v>
      </c>
      <c r="C109" t="s">
        <v>15</v>
      </c>
      <c r="D109">
        <v>534</v>
      </c>
      <c r="E109">
        <v>0</v>
      </c>
      <c r="F109" t="b">
        <v>0</v>
      </c>
      <c r="G109" t="b">
        <v>1</v>
      </c>
      <c r="H109" t="b">
        <v>1</v>
      </c>
      <c r="I109" t="b">
        <v>1</v>
      </c>
      <c r="J109" t="b">
        <v>0</v>
      </c>
      <c r="K109" t="s">
        <v>164</v>
      </c>
      <c r="L109" t="str">
        <f t="shared" si="54"/>
        <v>DB10</v>
      </c>
      <c r="M109" t="str">
        <f t="shared" ref="M109:M140" si="91">"P_"&amp;B108&amp;"_"</f>
        <v>P_G23_</v>
      </c>
      <c r="O109" s="40">
        <f>IF(E109="","-",COUNTIF($O$10:O108,"&lt;&gt;-")+1-2)</f>
        <v>74</v>
      </c>
      <c r="P109" s="30" t="str">
        <f t="shared" si="75"/>
        <v>var P_G23_Time_Working='Time_Working';     //74</v>
      </c>
      <c r="Q109" s="33" t="str">
        <f t="shared" si="76"/>
        <v>.read(P_G23_Time_Working)     //74</v>
      </c>
      <c r="R109" s="33" t="str">
        <f t="shared" si="56"/>
        <v>socket.emit('P_G23_Time_Working', tagArr[74]);</v>
      </c>
    </row>
    <row r="110" spans="2:18" ht="15.75">
      <c r="B110" t="s">
        <v>165</v>
      </c>
      <c r="C110" t="s">
        <v>15</v>
      </c>
      <c r="D110">
        <v>538</v>
      </c>
      <c r="E110">
        <v>0</v>
      </c>
      <c r="F110" t="b">
        <v>0</v>
      </c>
      <c r="G110" t="b">
        <v>1</v>
      </c>
      <c r="H110" t="b">
        <v>1</v>
      </c>
      <c r="I110" t="b">
        <v>1</v>
      </c>
      <c r="J110" t="b">
        <v>0</v>
      </c>
      <c r="K110" t="s">
        <v>166</v>
      </c>
      <c r="L110" t="str">
        <f t="shared" si="54"/>
        <v>DB10</v>
      </c>
      <c r="M110" t="str">
        <f t="shared" ref="M110" si="92">"P_"&amp;B108&amp;"_"</f>
        <v>P_G23_</v>
      </c>
      <c r="O110" s="40">
        <f>IF(E110="","-",COUNTIF($O$10:O109,"&lt;&gt;-")+1-2)</f>
        <v>75</v>
      </c>
      <c r="P110" s="30" t="str">
        <f t="shared" si="75"/>
        <v>var P_G23_Time_Standby='Time_Standby';     //75</v>
      </c>
      <c r="Q110" s="33" t="str">
        <f t="shared" si="76"/>
        <v>.read(P_G23_Time_Standby)     //75</v>
      </c>
      <c r="R110" s="33" t="str">
        <f t="shared" si="56"/>
        <v>socket.emit('P_G23_Time_Standby', tagArr[75]);</v>
      </c>
    </row>
    <row r="111" spans="2:18" ht="15.75">
      <c r="B111" t="s">
        <v>167</v>
      </c>
      <c r="C111" t="s">
        <v>15</v>
      </c>
      <c r="D111">
        <v>542</v>
      </c>
      <c r="E111">
        <v>0</v>
      </c>
      <c r="F111" t="b">
        <v>0</v>
      </c>
      <c r="G111" t="b">
        <v>1</v>
      </c>
      <c r="H111" t="b">
        <v>1</v>
      </c>
      <c r="I111" t="b">
        <v>1</v>
      </c>
      <c r="J111" t="b">
        <v>0</v>
      </c>
      <c r="K111" t="s">
        <v>168</v>
      </c>
      <c r="L111" t="str">
        <f t="shared" si="54"/>
        <v>DB10</v>
      </c>
      <c r="M111" t="str">
        <f t="shared" ref="M111" si="93">"P_"&amp;B108&amp;"_"</f>
        <v>P_G23_</v>
      </c>
      <c r="O111" s="40">
        <f>IF(E111="","-",COUNTIF($O$10:O110,"&lt;&gt;-")+1-2)</f>
        <v>76</v>
      </c>
      <c r="P111" s="30" t="str">
        <f t="shared" si="75"/>
        <v>var P_G23_TIme_Maintenance='TIme_Maintenance';     //76</v>
      </c>
      <c r="Q111" s="33" t="str">
        <f t="shared" si="76"/>
        <v>.read(P_G23_TIme_Maintenance)     //76</v>
      </c>
      <c r="R111" s="33" t="str">
        <f t="shared" si="56"/>
        <v>socket.emit('P_G23_TIme_Maintenance', tagArr[76]);</v>
      </c>
    </row>
    <row r="112" spans="2:18" ht="15.75">
      <c r="B112" t="s">
        <v>121</v>
      </c>
      <c r="C112" t="s">
        <v>97</v>
      </c>
      <c r="D112">
        <v>546</v>
      </c>
      <c r="F112" t="b">
        <v>0</v>
      </c>
      <c r="G112" t="b">
        <v>1</v>
      </c>
      <c r="H112" t="b">
        <v>1</v>
      </c>
      <c r="I112" t="b">
        <v>1</v>
      </c>
      <c r="J112" t="b">
        <v>1</v>
      </c>
      <c r="L112" t="str">
        <f t="shared" si="54"/>
        <v>DB10</v>
      </c>
      <c r="M112" t="str">
        <f t="shared" ref="M112:M143" si="94">"P_"&amp;B112&amp;"_"</f>
        <v>P_G24_</v>
      </c>
      <c r="O112" s="40" t="str">
        <f>IF(E112="","-",COUNTIF($O$10:O111,"&lt;&gt;-")+1-2)</f>
        <v>-</v>
      </c>
      <c r="P112" s="30" t="str">
        <f t="shared" si="75"/>
        <v>//G24</v>
      </c>
      <c r="Q112" s="33" t="str">
        <f t="shared" si="76"/>
        <v>//G24</v>
      </c>
      <c r="R112" s="33" t="str">
        <f t="shared" si="56"/>
        <v>//G24</v>
      </c>
    </row>
    <row r="113" spans="2:18" ht="15.75">
      <c r="B113" t="s">
        <v>163</v>
      </c>
      <c r="C113" t="s">
        <v>15</v>
      </c>
      <c r="D113">
        <v>546</v>
      </c>
      <c r="E113">
        <v>0</v>
      </c>
      <c r="F113" t="b">
        <v>0</v>
      </c>
      <c r="G113" t="b">
        <v>1</v>
      </c>
      <c r="H113" t="b">
        <v>1</v>
      </c>
      <c r="I113" t="b">
        <v>1</v>
      </c>
      <c r="J113" t="b">
        <v>0</v>
      </c>
      <c r="K113" t="s">
        <v>164</v>
      </c>
      <c r="L113" t="str">
        <f t="shared" si="54"/>
        <v>DB10</v>
      </c>
      <c r="M113" t="str">
        <f t="shared" ref="M113:M144" si="95">"P_"&amp;B112&amp;"_"</f>
        <v>P_G24_</v>
      </c>
      <c r="O113" s="40">
        <f>IF(E113="","-",COUNTIF($O$10:O112,"&lt;&gt;-")+1-2)</f>
        <v>77</v>
      </c>
      <c r="P113" s="30" t="str">
        <f t="shared" si="75"/>
        <v>var P_G24_Time_Working='Time_Working';     //77</v>
      </c>
      <c r="Q113" s="33" t="str">
        <f t="shared" si="76"/>
        <v>.read(P_G24_Time_Working)     //77</v>
      </c>
      <c r="R113" s="33" t="str">
        <f t="shared" si="56"/>
        <v>socket.emit('P_G24_Time_Working', tagArr[77]);</v>
      </c>
    </row>
    <row r="114" spans="2:18" ht="15.75">
      <c r="B114" t="s">
        <v>165</v>
      </c>
      <c r="C114" t="s">
        <v>15</v>
      </c>
      <c r="D114">
        <v>550</v>
      </c>
      <c r="E114">
        <v>0</v>
      </c>
      <c r="F114" t="b">
        <v>0</v>
      </c>
      <c r="G114" t="b">
        <v>1</v>
      </c>
      <c r="H114" t="b">
        <v>1</v>
      </c>
      <c r="I114" t="b">
        <v>1</v>
      </c>
      <c r="J114" t="b">
        <v>0</v>
      </c>
      <c r="K114" t="s">
        <v>166</v>
      </c>
      <c r="L114" t="str">
        <f t="shared" si="54"/>
        <v>DB10</v>
      </c>
      <c r="M114" t="str">
        <f t="shared" ref="M114" si="96">"P_"&amp;B112&amp;"_"</f>
        <v>P_G24_</v>
      </c>
      <c r="O114" s="40">
        <f>IF(E114="","-",COUNTIF($O$10:O113,"&lt;&gt;-")+1-2)</f>
        <v>78</v>
      </c>
      <c r="P114" s="30" t="str">
        <f t="shared" si="75"/>
        <v>var P_G24_Time_Standby='Time_Standby';     //78</v>
      </c>
      <c r="Q114" s="33" t="str">
        <f t="shared" si="76"/>
        <v>.read(P_G24_Time_Standby)     //78</v>
      </c>
      <c r="R114" s="33" t="str">
        <f t="shared" si="56"/>
        <v>socket.emit('P_G24_Time_Standby', tagArr[78]);</v>
      </c>
    </row>
    <row r="115" spans="2:18" ht="15.75">
      <c r="B115" t="s">
        <v>167</v>
      </c>
      <c r="C115" t="s">
        <v>15</v>
      </c>
      <c r="D115">
        <v>554</v>
      </c>
      <c r="E115">
        <v>0</v>
      </c>
      <c r="F115" t="b">
        <v>0</v>
      </c>
      <c r="G115" t="b">
        <v>1</v>
      </c>
      <c r="H115" t="b">
        <v>1</v>
      </c>
      <c r="I115" t="b">
        <v>1</v>
      </c>
      <c r="J115" t="b">
        <v>0</v>
      </c>
      <c r="K115" t="s">
        <v>168</v>
      </c>
      <c r="L115" t="str">
        <f t="shared" si="54"/>
        <v>DB10</v>
      </c>
      <c r="M115" t="str">
        <f t="shared" ref="M115" si="97">"P_"&amp;B112&amp;"_"</f>
        <v>P_G24_</v>
      </c>
      <c r="O115" s="40">
        <f>IF(E115="","-",COUNTIF($O$10:O114,"&lt;&gt;-")+1-2)</f>
        <v>79</v>
      </c>
      <c r="P115" s="30" t="str">
        <f t="shared" si="75"/>
        <v>var P_G24_TIme_Maintenance='TIme_Maintenance';     //79</v>
      </c>
      <c r="Q115" s="33" t="str">
        <f t="shared" si="76"/>
        <v>.read(P_G24_TIme_Maintenance)     //79</v>
      </c>
      <c r="R115" s="33" t="str">
        <f t="shared" si="56"/>
        <v>socket.emit('P_G24_TIme_Maintenance', tagArr[79]);</v>
      </c>
    </row>
    <row r="116" spans="2:18" ht="15.75">
      <c r="B116" t="s">
        <v>122</v>
      </c>
      <c r="C116" t="s">
        <v>97</v>
      </c>
      <c r="D116">
        <v>558</v>
      </c>
      <c r="F116" t="b">
        <v>0</v>
      </c>
      <c r="G116" t="b">
        <v>1</v>
      </c>
      <c r="H116" t="b">
        <v>1</v>
      </c>
      <c r="I116" t="b">
        <v>1</v>
      </c>
      <c r="J116" t="b">
        <v>1</v>
      </c>
      <c r="L116" t="str">
        <f t="shared" si="54"/>
        <v>DB10</v>
      </c>
      <c r="M116" t="str">
        <f t="shared" ref="M116:M147" si="98">"P_"&amp;B116&amp;"_"</f>
        <v>P_G25_</v>
      </c>
      <c r="O116" s="40" t="str">
        <f>IF(E116="","-",COUNTIF($O$10:O115,"&lt;&gt;-")+1-2)</f>
        <v>-</v>
      </c>
      <c r="P116" s="30" t="str">
        <f t="shared" si="75"/>
        <v>//G25</v>
      </c>
      <c r="Q116" s="33" t="str">
        <f t="shared" si="76"/>
        <v>//G25</v>
      </c>
      <c r="R116" s="33" t="str">
        <f t="shared" si="56"/>
        <v>//G25</v>
      </c>
    </row>
    <row r="117" spans="2:18" ht="15.75">
      <c r="B117" t="s">
        <v>163</v>
      </c>
      <c r="C117" t="s">
        <v>15</v>
      </c>
      <c r="D117">
        <v>558</v>
      </c>
      <c r="E117">
        <v>0</v>
      </c>
      <c r="F117" t="b">
        <v>0</v>
      </c>
      <c r="G117" t="b">
        <v>1</v>
      </c>
      <c r="H117" t="b">
        <v>1</v>
      </c>
      <c r="I117" t="b">
        <v>1</v>
      </c>
      <c r="J117" t="b">
        <v>0</v>
      </c>
      <c r="K117" t="s">
        <v>164</v>
      </c>
      <c r="L117" t="str">
        <f t="shared" si="54"/>
        <v>DB10</v>
      </c>
      <c r="M117" t="str">
        <f t="shared" ref="M117:M148" si="99">"P_"&amp;B116&amp;"_"</f>
        <v>P_G25_</v>
      </c>
      <c r="O117" s="40">
        <f>IF(E117="","-",COUNTIF($O$10:O116,"&lt;&gt;-")+1-2)</f>
        <v>80</v>
      </c>
      <c r="P117" s="30" t="str">
        <f t="shared" si="75"/>
        <v>var P_G25_Time_Working='Time_Working';     //80</v>
      </c>
      <c r="Q117" s="33" t="str">
        <f t="shared" si="76"/>
        <v>.read(P_G25_Time_Working)     //80</v>
      </c>
      <c r="R117" s="33" t="str">
        <f t="shared" si="56"/>
        <v>socket.emit('P_G25_Time_Working', tagArr[80]);</v>
      </c>
    </row>
    <row r="118" spans="2:18" ht="15.75">
      <c r="B118" t="s">
        <v>165</v>
      </c>
      <c r="C118" t="s">
        <v>15</v>
      </c>
      <c r="D118">
        <v>562</v>
      </c>
      <c r="E118">
        <v>0</v>
      </c>
      <c r="F118" t="b">
        <v>0</v>
      </c>
      <c r="G118" t="b">
        <v>1</v>
      </c>
      <c r="H118" t="b">
        <v>1</v>
      </c>
      <c r="I118" t="b">
        <v>1</v>
      </c>
      <c r="J118" t="b">
        <v>0</v>
      </c>
      <c r="K118" t="s">
        <v>166</v>
      </c>
      <c r="L118" t="str">
        <f t="shared" si="54"/>
        <v>DB10</v>
      </c>
      <c r="M118" t="str">
        <f t="shared" ref="M118" si="100">"P_"&amp;B116&amp;"_"</f>
        <v>P_G25_</v>
      </c>
      <c r="O118" s="40">
        <f>IF(E118="","-",COUNTIF($O$10:O117,"&lt;&gt;-")+1-2)</f>
        <v>81</v>
      </c>
      <c r="P118" s="30" t="str">
        <f t="shared" si="75"/>
        <v>var P_G25_Time_Standby='Time_Standby';     //81</v>
      </c>
      <c r="Q118" s="33" t="str">
        <f t="shared" si="76"/>
        <v>.read(P_G25_Time_Standby)     //81</v>
      </c>
      <c r="R118" s="33" t="str">
        <f t="shared" si="56"/>
        <v>socket.emit('P_G25_Time_Standby', tagArr[81]);</v>
      </c>
    </row>
    <row r="119" spans="2:18" ht="15.75">
      <c r="B119" t="s">
        <v>167</v>
      </c>
      <c r="C119" t="s">
        <v>15</v>
      </c>
      <c r="D119">
        <v>566</v>
      </c>
      <c r="E119">
        <v>0</v>
      </c>
      <c r="F119" t="b">
        <v>0</v>
      </c>
      <c r="G119" t="b">
        <v>1</v>
      </c>
      <c r="H119" t="b">
        <v>1</v>
      </c>
      <c r="I119" t="b">
        <v>1</v>
      </c>
      <c r="J119" t="b">
        <v>0</v>
      </c>
      <c r="K119" t="s">
        <v>168</v>
      </c>
      <c r="L119" t="str">
        <f t="shared" si="54"/>
        <v>DB10</v>
      </c>
      <c r="M119" t="str">
        <f t="shared" ref="M119" si="101">"P_"&amp;B116&amp;"_"</f>
        <v>P_G25_</v>
      </c>
      <c r="O119" s="40">
        <f>IF(E119="","-",COUNTIF($O$10:O118,"&lt;&gt;-")+1-2)</f>
        <v>82</v>
      </c>
      <c r="P119" s="30" t="str">
        <f t="shared" si="75"/>
        <v>var P_G25_TIme_Maintenance='TIme_Maintenance';     //82</v>
      </c>
      <c r="Q119" s="33" t="str">
        <f t="shared" si="76"/>
        <v>.read(P_G25_TIme_Maintenance)     //82</v>
      </c>
      <c r="R119" s="33" t="str">
        <f t="shared" si="56"/>
        <v>socket.emit('P_G25_TIme_Maintenance', tagArr[82]);</v>
      </c>
    </row>
    <row r="120" spans="2:18" ht="15.75">
      <c r="B120" t="s">
        <v>123</v>
      </c>
      <c r="C120" t="s">
        <v>97</v>
      </c>
      <c r="D120">
        <v>570</v>
      </c>
      <c r="F120" t="b">
        <v>0</v>
      </c>
      <c r="G120" t="b">
        <v>1</v>
      </c>
      <c r="H120" t="b">
        <v>1</v>
      </c>
      <c r="I120" t="b">
        <v>1</v>
      </c>
      <c r="J120" t="b">
        <v>1</v>
      </c>
      <c r="L120" t="str">
        <f t="shared" si="54"/>
        <v>DB10</v>
      </c>
      <c r="M120" t="str">
        <f t="shared" ref="M120:M151" si="102">"P_"&amp;B120&amp;"_"</f>
        <v>P_G26_</v>
      </c>
      <c r="O120" s="40" t="str">
        <f>IF(E120="","-",COUNTIF($O$10:O119,"&lt;&gt;-")+1-2)</f>
        <v>-</v>
      </c>
      <c r="P120" s="30" t="str">
        <f t="shared" si="75"/>
        <v>//G26</v>
      </c>
      <c r="Q120" s="33" t="str">
        <f t="shared" si="76"/>
        <v>//G26</v>
      </c>
      <c r="R120" s="33" t="str">
        <f t="shared" si="56"/>
        <v>//G26</v>
      </c>
    </row>
    <row r="121" spans="2:18" ht="15.75">
      <c r="B121" t="s">
        <v>163</v>
      </c>
      <c r="C121" t="s">
        <v>15</v>
      </c>
      <c r="D121">
        <v>570</v>
      </c>
      <c r="E121">
        <v>0</v>
      </c>
      <c r="F121" t="b">
        <v>0</v>
      </c>
      <c r="G121" t="b">
        <v>1</v>
      </c>
      <c r="H121" t="b">
        <v>1</v>
      </c>
      <c r="I121" t="b">
        <v>1</v>
      </c>
      <c r="J121" t="b">
        <v>0</v>
      </c>
      <c r="K121" t="s">
        <v>164</v>
      </c>
      <c r="L121" t="str">
        <f t="shared" si="54"/>
        <v>DB10</v>
      </c>
      <c r="M121" t="str">
        <f t="shared" ref="M121:M152" si="103">"P_"&amp;B120&amp;"_"</f>
        <v>P_G26_</v>
      </c>
      <c r="O121" s="40">
        <f>IF(E121="","-",COUNTIF($O$10:O120,"&lt;&gt;-")+1-2)</f>
        <v>83</v>
      </c>
      <c r="P121" s="30" t="str">
        <f t="shared" si="75"/>
        <v>var P_G26_Time_Working='Time_Working';     //83</v>
      </c>
      <c r="Q121" s="33" t="str">
        <f t="shared" si="76"/>
        <v>.read(P_G26_Time_Working)     //83</v>
      </c>
      <c r="R121" s="33" t="str">
        <f t="shared" si="56"/>
        <v>socket.emit('P_G26_Time_Working', tagArr[83]);</v>
      </c>
    </row>
    <row r="122" spans="2:18" ht="15.75">
      <c r="B122" t="s">
        <v>165</v>
      </c>
      <c r="C122" t="s">
        <v>15</v>
      </c>
      <c r="D122">
        <v>574</v>
      </c>
      <c r="E122">
        <v>0</v>
      </c>
      <c r="F122" t="b">
        <v>0</v>
      </c>
      <c r="G122" t="b">
        <v>1</v>
      </c>
      <c r="H122" t="b">
        <v>1</v>
      </c>
      <c r="I122" t="b">
        <v>1</v>
      </c>
      <c r="J122" t="b">
        <v>0</v>
      </c>
      <c r="K122" t="s">
        <v>166</v>
      </c>
      <c r="L122" t="str">
        <f t="shared" si="54"/>
        <v>DB10</v>
      </c>
      <c r="M122" t="str">
        <f t="shared" ref="M122" si="104">"P_"&amp;B120&amp;"_"</f>
        <v>P_G26_</v>
      </c>
      <c r="O122" s="40">
        <f>IF(E122="","-",COUNTIF($O$10:O121,"&lt;&gt;-")+1-2)</f>
        <v>84</v>
      </c>
      <c r="P122" s="30" t="str">
        <f t="shared" si="75"/>
        <v>var P_G26_Time_Standby='Time_Standby';     //84</v>
      </c>
      <c r="Q122" s="33" t="str">
        <f t="shared" si="76"/>
        <v>.read(P_G26_Time_Standby)     //84</v>
      </c>
      <c r="R122" s="33" t="str">
        <f t="shared" si="56"/>
        <v>socket.emit('P_G26_Time_Standby', tagArr[84]);</v>
      </c>
    </row>
    <row r="123" spans="2:18" ht="15.75">
      <c r="B123" t="s">
        <v>167</v>
      </c>
      <c r="C123" t="s">
        <v>15</v>
      </c>
      <c r="D123">
        <v>578</v>
      </c>
      <c r="E123">
        <v>0</v>
      </c>
      <c r="F123" t="b">
        <v>0</v>
      </c>
      <c r="G123" t="b">
        <v>1</v>
      </c>
      <c r="H123" t="b">
        <v>1</v>
      </c>
      <c r="I123" t="b">
        <v>1</v>
      </c>
      <c r="J123" t="b">
        <v>0</v>
      </c>
      <c r="K123" t="s">
        <v>168</v>
      </c>
      <c r="L123" t="str">
        <f t="shared" si="54"/>
        <v>DB10</v>
      </c>
      <c r="M123" t="str">
        <f t="shared" ref="M123" si="105">"P_"&amp;B120&amp;"_"</f>
        <v>P_G26_</v>
      </c>
      <c r="O123" s="40">
        <f>IF(E123="","-",COUNTIF($O$10:O122,"&lt;&gt;-")+1-2)</f>
        <v>85</v>
      </c>
      <c r="P123" s="30" t="str">
        <f t="shared" si="75"/>
        <v>var P_G26_TIme_Maintenance='TIme_Maintenance';     //85</v>
      </c>
      <c r="Q123" s="33" t="str">
        <f t="shared" si="76"/>
        <v>.read(P_G26_TIme_Maintenance)     //85</v>
      </c>
      <c r="R123" s="33" t="str">
        <f t="shared" si="56"/>
        <v>socket.emit('P_G26_TIme_Maintenance', tagArr[85]);</v>
      </c>
    </row>
    <row r="124" spans="2:18" ht="15.75">
      <c r="B124" t="s">
        <v>124</v>
      </c>
      <c r="C124" t="s">
        <v>97</v>
      </c>
      <c r="D124">
        <v>582</v>
      </c>
      <c r="F124" t="b">
        <v>0</v>
      </c>
      <c r="G124" t="b">
        <v>1</v>
      </c>
      <c r="H124" t="b">
        <v>1</v>
      </c>
      <c r="I124" t="b">
        <v>1</v>
      </c>
      <c r="J124" t="b">
        <v>1</v>
      </c>
      <c r="L124" t="str">
        <f t="shared" si="54"/>
        <v>DB10</v>
      </c>
      <c r="M124" t="str">
        <f t="shared" ref="M124:M155" si="106">"P_"&amp;B124&amp;"_"</f>
        <v>P_G27_</v>
      </c>
      <c r="O124" s="40" t="str">
        <f>IF(E124="","-",COUNTIF($O$10:O123,"&lt;&gt;-")+1-2)</f>
        <v>-</v>
      </c>
      <c r="P124" s="30" t="str">
        <f t="shared" si="75"/>
        <v>//G27</v>
      </c>
      <c r="Q124" s="33" t="str">
        <f t="shared" si="76"/>
        <v>//G27</v>
      </c>
      <c r="R124" s="33" t="str">
        <f t="shared" si="56"/>
        <v>//G27</v>
      </c>
    </row>
    <row r="125" spans="2:18" ht="15.75">
      <c r="B125" t="s">
        <v>163</v>
      </c>
      <c r="C125" t="s">
        <v>15</v>
      </c>
      <c r="D125">
        <v>582</v>
      </c>
      <c r="E125">
        <v>0</v>
      </c>
      <c r="F125" t="b">
        <v>0</v>
      </c>
      <c r="G125" t="b">
        <v>1</v>
      </c>
      <c r="H125" t="b">
        <v>1</v>
      </c>
      <c r="I125" t="b">
        <v>1</v>
      </c>
      <c r="J125" t="b">
        <v>0</v>
      </c>
      <c r="K125" t="s">
        <v>164</v>
      </c>
      <c r="L125" t="str">
        <f t="shared" si="54"/>
        <v>DB10</v>
      </c>
      <c r="M125" t="str">
        <f t="shared" ref="M125:M156" si="107">"P_"&amp;B124&amp;"_"</f>
        <v>P_G27_</v>
      </c>
      <c r="O125" s="40">
        <f>IF(E125="","-",COUNTIF($O$10:O124,"&lt;&gt;-")+1-2)</f>
        <v>86</v>
      </c>
      <c r="P125" s="30" t="str">
        <f t="shared" si="75"/>
        <v>var P_G27_Time_Working='Time_Working';     //86</v>
      </c>
      <c r="Q125" s="33" t="str">
        <f t="shared" si="76"/>
        <v>.read(P_G27_Time_Working)     //86</v>
      </c>
      <c r="R125" s="33" t="str">
        <f t="shared" si="56"/>
        <v>socket.emit('P_G27_Time_Working', tagArr[86]);</v>
      </c>
    </row>
    <row r="126" spans="2:18" ht="15.75">
      <c r="B126" t="s">
        <v>165</v>
      </c>
      <c r="C126" t="s">
        <v>15</v>
      </c>
      <c r="D126">
        <v>586</v>
      </c>
      <c r="E126">
        <v>0</v>
      </c>
      <c r="F126" t="b">
        <v>0</v>
      </c>
      <c r="G126" t="b">
        <v>1</v>
      </c>
      <c r="H126" t="b">
        <v>1</v>
      </c>
      <c r="I126" t="b">
        <v>1</v>
      </c>
      <c r="J126" t="b">
        <v>0</v>
      </c>
      <c r="K126" t="s">
        <v>166</v>
      </c>
      <c r="L126" t="str">
        <f t="shared" si="54"/>
        <v>DB10</v>
      </c>
      <c r="M126" t="str">
        <f t="shared" ref="M126" si="108">"P_"&amp;B124&amp;"_"</f>
        <v>P_G27_</v>
      </c>
      <c r="O126" s="40">
        <f>IF(E126="","-",COUNTIF($O$10:O125,"&lt;&gt;-")+1-2)</f>
        <v>87</v>
      </c>
      <c r="P126" s="30" t="str">
        <f t="shared" si="75"/>
        <v>var P_G27_Time_Standby='Time_Standby';     //87</v>
      </c>
      <c r="Q126" s="33" t="str">
        <f t="shared" si="76"/>
        <v>.read(P_G27_Time_Standby)     //87</v>
      </c>
      <c r="R126" s="33" t="str">
        <f t="shared" si="56"/>
        <v>socket.emit('P_G27_Time_Standby', tagArr[87]);</v>
      </c>
    </row>
    <row r="127" spans="2:18" ht="15.75">
      <c r="B127" t="s">
        <v>167</v>
      </c>
      <c r="C127" t="s">
        <v>15</v>
      </c>
      <c r="D127">
        <v>590</v>
      </c>
      <c r="E127">
        <v>0</v>
      </c>
      <c r="F127" t="b">
        <v>0</v>
      </c>
      <c r="G127" t="b">
        <v>1</v>
      </c>
      <c r="H127" t="b">
        <v>1</v>
      </c>
      <c r="I127" t="b">
        <v>1</v>
      </c>
      <c r="J127" t="b">
        <v>0</v>
      </c>
      <c r="K127" t="s">
        <v>168</v>
      </c>
      <c r="L127" t="str">
        <f t="shared" si="54"/>
        <v>DB10</v>
      </c>
      <c r="M127" t="str">
        <f t="shared" ref="M127" si="109">"P_"&amp;B124&amp;"_"</f>
        <v>P_G27_</v>
      </c>
      <c r="O127" s="40">
        <f>IF(E127="","-",COUNTIF($O$10:O126,"&lt;&gt;-")+1-2)</f>
        <v>88</v>
      </c>
      <c r="P127" s="30" t="str">
        <f t="shared" si="75"/>
        <v>var P_G27_TIme_Maintenance='TIme_Maintenance';     //88</v>
      </c>
      <c r="Q127" s="33" t="str">
        <f t="shared" si="76"/>
        <v>.read(P_G27_TIme_Maintenance)     //88</v>
      </c>
      <c r="R127" s="33" t="str">
        <f t="shared" si="56"/>
        <v>socket.emit('P_G27_TIme_Maintenance', tagArr[88]);</v>
      </c>
    </row>
    <row r="128" spans="2:18" ht="15.75">
      <c r="B128" t="s">
        <v>125</v>
      </c>
      <c r="C128" t="s">
        <v>97</v>
      </c>
      <c r="D128">
        <v>594</v>
      </c>
      <c r="F128" t="b">
        <v>0</v>
      </c>
      <c r="G128" t="b">
        <v>1</v>
      </c>
      <c r="H128" t="b">
        <v>1</v>
      </c>
      <c r="I128" t="b">
        <v>1</v>
      </c>
      <c r="J128" t="b">
        <v>1</v>
      </c>
      <c r="L128" t="str">
        <f t="shared" si="54"/>
        <v>DB10</v>
      </c>
      <c r="M128" t="str">
        <f t="shared" ref="M128:M159" si="110">"P_"&amp;B128&amp;"_"</f>
        <v>P_G28_</v>
      </c>
      <c r="O128" s="40" t="str">
        <f>IF(E128="","-",COUNTIF($O$10:O127,"&lt;&gt;-")+1-2)</f>
        <v>-</v>
      </c>
      <c r="P128" s="30" t="str">
        <f t="shared" si="75"/>
        <v>//G28</v>
      </c>
      <c r="Q128" s="33" t="str">
        <f t="shared" si="76"/>
        <v>//G28</v>
      </c>
      <c r="R128" s="33" t="str">
        <f t="shared" si="56"/>
        <v>//G28</v>
      </c>
    </row>
    <row r="129" spans="2:18" ht="15.75">
      <c r="B129" t="s">
        <v>163</v>
      </c>
      <c r="C129" t="s">
        <v>15</v>
      </c>
      <c r="D129">
        <v>594</v>
      </c>
      <c r="E129">
        <v>0</v>
      </c>
      <c r="F129" t="b">
        <v>0</v>
      </c>
      <c r="G129" t="b">
        <v>1</v>
      </c>
      <c r="H129" t="b">
        <v>1</v>
      </c>
      <c r="I129" t="b">
        <v>1</v>
      </c>
      <c r="J129" t="b">
        <v>0</v>
      </c>
      <c r="K129" t="s">
        <v>164</v>
      </c>
      <c r="L129" t="str">
        <f t="shared" si="54"/>
        <v>DB10</v>
      </c>
      <c r="M129" t="str">
        <f t="shared" ref="M129:M160" si="111">"P_"&amp;B128&amp;"_"</f>
        <v>P_G28_</v>
      </c>
      <c r="O129" s="40">
        <f>IF(E129="","-",COUNTIF($O$10:O128,"&lt;&gt;-")+1-2)</f>
        <v>89</v>
      </c>
      <c r="P129" s="30" t="str">
        <f t="shared" si="75"/>
        <v>var P_G28_Time_Working='Time_Working';     //89</v>
      </c>
      <c r="Q129" s="33" t="str">
        <f t="shared" si="76"/>
        <v>.read(P_G28_Time_Working)     //89</v>
      </c>
      <c r="R129" s="33" t="str">
        <f t="shared" si="56"/>
        <v>socket.emit('P_G28_Time_Working', tagArr[89]);</v>
      </c>
    </row>
    <row r="130" spans="2:18" ht="15.75">
      <c r="B130" t="s">
        <v>165</v>
      </c>
      <c r="C130" t="s">
        <v>15</v>
      </c>
      <c r="D130">
        <v>598</v>
      </c>
      <c r="E130">
        <v>0</v>
      </c>
      <c r="F130" t="b">
        <v>0</v>
      </c>
      <c r="G130" t="b">
        <v>1</v>
      </c>
      <c r="H130" t="b">
        <v>1</v>
      </c>
      <c r="I130" t="b">
        <v>1</v>
      </c>
      <c r="J130" t="b">
        <v>0</v>
      </c>
      <c r="K130" t="s">
        <v>166</v>
      </c>
      <c r="L130" t="str">
        <f t="shared" si="54"/>
        <v>DB10</v>
      </c>
      <c r="M130" t="str">
        <f t="shared" ref="M130" si="112">"P_"&amp;B128&amp;"_"</f>
        <v>P_G28_</v>
      </c>
      <c r="O130" s="40">
        <f>IF(E130="","-",COUNTIF($O$10:O129,"&lt;&gt;-")+1-2)</f>
        <v>90</v>
      </c>
      <c r="P130" s="30" t="str">
        <f t="shared" si="75"/>
        <v>var P_G28_Time_Standby='Time_Standby';     //90</v>
      </c>
      <c r="Q130" s="33" t="str">
        <f t="shared" si="76"/>
        <v>.read(P_G28_Time_Standby)     //90</v>
      </c>
      <c r="R130" s="33" t="str">
        <f t="shared" si="56"/>
        <v>socket.emit('P_G28_Time_Standby', tagArr[90]);</v>
      </c>
    </row>
    <row r="131" spans="2:18" ht="15.75">
      <c r="B131" t="s">
        <v>167</v>
      </c>
      <c r="C131" t="s">
        <v>15</v>
      </c>
      <c r="D131">
        <v>602</v>
      </c>
      <c r="E131">
        <v>0</v>
      </c>
      <c r="F131" t="b">
        <v>0</v>
      </c>
      <c r="G131" t="b">
        <v>1</v>
      </c>
      <c r="H131" t="b">
        <v>1</v>
      </c>
      <c r="I131" t="b">
        <v>1</v>
      </c>
      <c r="J131" t="b">
        <v>0</v>
      </c>
      <c r="K131" t="s">
        <v>168</v>
      </c>
      <c r="L131" t="str">
        <f t="shared" si="54"/>
        <v>DB10</v>
      </c>
      <c r="M131" t="str">
        <f t="shared" ref="M131" si="113">"P_"&amp;B128&amp;"_"</f>
        <v>P_G28_</v>
      </c>
      <c r="O131" s="40">
        <f>IF(E131="","-",COUNTIF($O$10:O130,"&lt;&gt;-")+1-2)</f>
        <v>91</v>
      </c>
      <c r="P131" s="30" t="str">
        <f t="shared" si="75"/>
        <v>var P_G28_TIme_Maintenance='TIme_Maintenance';     //91</v>
      </c>
      <c r="Q131" s="33" t="str">
        <f t="shared" si="76"/>
        <v>.read(P_G28_TIme_Maintenance)     //91</v>
      </c>
      <c r="R131" s="33" t="str">
        <f t="shared" si="56"/>
        <v>socket.emit('P_G28_TIme_Maintenance', tagArr[91]);</v>
      </c>
    </row>
    <row r="132" spans="2:18" ht="15.75">
      <c r="B132" t="s">
        <v>126</v>
      </c>
      <c r="C132" t="s">
        <v>97</v>
      </c>
      <c r="D132">
        <v>606</v>
      </c>
      <c r="F132" t="b">
        <v>0</v>
      </c>
      <c r="G132" t="b">
        <v>1</v>
      </c>
      <c r="H132" t="b">
        <v>1</v>
      </c>
      <c r="I132" t="b">
        <v>1</v>
      </c>
      <c r="J132" t="b">
        <v>1</v>
      </c>
      <c r="L132" t="str">
        <f t="shared" si="54"/>
        <v>DB10</v>
      </c>
      <c r="M132" t="str">
        <f t="shared" ref="M132:M163" si="114">"P_"&amp;B132&amp;"_"</f>
        <v>P_G29_</v>
      </c>
      <c r="O132" s="40" t="str">
        <f>IF(E132="","-",COUNTIF($O$10:O131,"&lt;&gt;-")+1-2)</f>
        <v>-</v>
      </c>
      <c r="P132" s="30" t="str">
        <f t="shared" si="75"/>
        <v>//G29</v>
      </c>
      <c r="Q132" s="33" t="str">
        <f t="shared" si="76"/>
        <v>//G29</v>
      </c>
      <c r="R132" s="33" t="str">
        <f t="shared" si="56"/>
        <v>//G29</v>
      </c>
    </row>
    <row r="133" spans="2:18" ht="15.75">
      <c r="B133" t="s">
        <v>163</v>
      </c>
      <c r="C133" t="s">
        <v>15</v>
      </c>
      <c r="D133">
        <v>606</v>
      </c>
      <c r="E133">
        <v>0</v>
      </c>
      <c r="F133" t="b">
        <v>0</v>
      </c>
      <c r="G133" t="b">
        <v>1</v>
      </c>
      <c r="H133" t="b">
        <v>1</v>
      </c>
      <c r="I133" t="b">
        <v>1</v>
      </c>
      <c r="J133" t="b">
        <v>0</v>
      </c>
      <c r="K133" t="s">
        <v>164</v>
      </c>
      <c r="L133" t="str">
        <f t="shared" si="54"/>
        <v>DB10</v>
      </c>
      <c r="M133" t="str">
        <f t="shared" ref="M133:M164" si="115">"P_"&amp;B132&amp;"_"</f>
        <v>P_G29_</v>
      </c>
      <c r="O133" s="40">
        <f>IF(E133="","-",COUNTIF($O$10:O132,"&lt;&gt;-")+1-2)</f>
        <v>92</v>
      </c>
      <c r="P133" s="30" t="str">
        <f t="shared" si="75"/>
        <v>var P_G29_Time_Working='Time_Working';     //92</v>
      </c>
      <c r="Q133" s="33" t="str">
        <f t="shared" si="76"/>
        <v>.read(P_G29_Time_Working)     //92</v>
      </c>
      <c r="R133" s="33" t="str">
        <f t="shared" si="56"/>
        <v>socket.emit('P_G29_Time_Working', tagArr[92]);</v>
      </c>
    </row>
    <row r="134" spans="2:18" ht="15.75">
      <c r="B134" t="s">
        <v>165</v>
      </c>
      <c r="C134" t="s">
        <v>15</v>
      </c>
      <c r="D134">
        <v>610</v>
      </c>
      <c r="E134">
        <v>0</v>
      </c>
      <c r="F134" t="b">
        <v>0</v>
      </c>
      <c r="G134" t="b">
        <v>1</v>
      </c>
      <c r="H134" t="b">
        <v>1</v>
      </c>
      <c r="I134" t="b">
        <v>1</v>
      </c>
      <c r="J134" t="b">
        <v>0</v>
      </c>
      <c r="K134" t="s">
        <v>166</v>
      </c>
      <c r="L134" t="str">
        <f t="shared" si="54"/>
        <v>DB10</v>
      </c>
      <c r="M134" t="str">
        <f t="shared" ref="M134" si="116">"P_"&amp;B132&amp;"_"</f>
        <v>P_G29_</v>
      </c>
      <c r="O134" s="40">
        <f>IF(E134="","-",COUNTIF($O$10:O133,"&lt;&gt;-")+1-2)</f>
        <v>93</v>
      </c>
      <c r="P134" s="30" t="str">
        <f t="shared" si="75"/>
        <v>var P_G29_Time_Standby='Time_Standby';     //93</v>
      </c>
      <c r="Q134" s="33" t="str">
        <f t="shared" si="76"/>
        <v>.read(P_G29_Time_Standby)     //93</v>
      </c>
      <c r="R134" s="33" t="str">
        <f t="shared" si="56"/>
        <v>socket.emit('P_G29_Time_Standby', tagArr[93]);</v>
      </c>
    </row>
    <row r="135" spans="2:18" ht="15.75">
      <c r="B135" t="s">
        <v>167</v>
      </c>
      <c r="C135" t="s">
        <v>15</v>
      </c>
      <c r="D135">
        <v>614</v>
      </c>
      <c r="E135">
        <v>0</v>
      </c>
      <c r="F135" t="b">
        <v>0</v>
      </c>
      <c r="G135" t="b">
        <v>1</v>
      </c>
      <c r="H135" t="b">
        <v>1</v>
      </c>
      <c r="I135" t="b">
        <v>1</v>
      </c>
      <c r="J135" t="b">
        <v>0</v>
      </c>
      <c r="K135" t="s">
        <v>168</v>
      </c>
      <c r="L135" t="str">
        <f t="shared" si="54"/>
        <v>DB10</v>
      </c>
      <c r="M135" t="str">
        <f t="shared" ref="M135" si="117">"P_"&amp;B132&amp;"_"</f>
        <v>P_G29_</v>
      </c>
      <c r="O135" s="40">
        <f>IF(E135="","-",COUNTIF($O$10:O134,"&lt;&gt;-")+1-2)</f>
        <v>94</v>
      </c>
      <c r="P135" s="30" t="str">
        <f t="shared" si="75"/>
        <v>var P_G29_TIme_Maintenance='TIme_Maintenance';     //94</v>
      </c>
      <c r="Q135" s="33" t="str">
        <f t="shared" si="76"/>
        <v>.read(P_G29_TIme_Maintenance)     //94</v>
      </c>
      <c r="R135" s="33" t="str">
        <f t="shared" si="56"/>
        <v>socket.emit('P_G29_TIme_Maintenance', tagArr[94]);</v>
      </c>
    </row>
    <row r="136" spans="2:18" ht="15.75">
      <c r="B136" t="s">
        <v>127</v>
      </c>
      <c r="C136" t="s">
        <v>97</v>
      </c>
      <c r="D136">
        <v>618</v>
      </c>
      <c r="F136" t="b">
        <v>0</v>
      </c>
      <c r="G136" t="b">
        <v>1</v>
      </c>
      <c r="H136" t="b">
        <v>1</v>
      </c>
      <c r="I136" t="b">
        <v>1</v>
      </c>
      <c r="J136" t="b">
        <v>1</v>
      </c>
      <c r="L136" t="str">
        <f t="shared" si="54"/>
        <v>DB10</v>
      </c>
      <c r="M136" t="str">
        <f t="shared" ref="M136:M167" si="118">"P_"&amp;B136&amp;"_"</f>
        <v>P_G30_</v>
      </c>
      <c r="O136" s="40" t="str">
        <f>IF(E136="","-",COUNTIF($O$10:O135,"&lt;&gt;-")+1-2)</f>
        <v>-</v>
      </c>
      <c r="P136" s="30" t="str">
        <f t="shared" si="75"/>
        <v>//G30</v>
      </c>
      <c r="Q136" s="33" t="str">
        <f t="shared" si="76"/>
        <v>//G30</v>
      </c>
      <c r="R136" s="33" t="str">
        <f t="shared" si="56"/>
        <v>//G30</v>
      </c>
    </row>
    <row r="137" spans="2:18" ht="15.75">
      <c r="B137" t="s">
        <v>163</v>
      </c>
      <c r="C137" t="s">
        <v>15</v>
      </c>
      <c r="D137">
        <v>618</v>
      </c>
      <c r="E137">
        <v>0</v>
      </c>
      <c r="F137" t="b">
        <v>0</v>
      </c>
      <c r="G137" t="b">
        <v>1</v>
      </c>
      <c r="H137" t="b">
        <v>1</v>
      </c>
      <c r="I137" t="b">
        <v>1</v>
      </c>
      <c r="J137" t="b">
        <v>0</v>
      </c>
      <c r="K137" t="s">
        <v>164</v>
      </c>
      <c r="L137" t="str">
        <f t="shared" si="54"/>
        <v>DB10</v>
      </c>
      <c r="M137" t="str">
        <f t="shared" ref="M137:M168" si="119">"P_"&amp;B136&amp;"_"</f>
        <v>P_G30_</v>
      </c>
      <c r="O137" s="40">
        <f>IF(E137="","-",COUNTIF($O$10:O136,"&lt;&gt;-")+1-2)</f>
        <v>95</v>
      </c>
      <c r="P137" s="30" t="str">
        <f t="shared" si="75"/>
        <v>var P_G30_Time_Working='Time_Working';     //95</v>
      </c>
      <c r="Q137" s="33" t="str">
        <f t="shared" si="76"/>
        <v>.read(P_G30_Time_Working)     //95</v>
      </c>
      <c r="R137" s="33" t="str">
        <f t="shared" si="56"/>
        <v>socket.emit('P_G30_Time_Working', tagArr[95]);</v>
      </c>
    </row>
    <row r="138" spans="2:18" ht="15.75">
      <c r="B138" t="s">
        <v>165</v>
      </c>
      <c r="C138" t="s">
        <v>15</v>
      </c>
      <c r="D138">
        <v>622</v>
      </c>
      <c r="E138">
        <v>0</v>
      </c>
      <c r="F138" t="b">
        <v>0</v>
      </c>
      <c r="G138" t="b">
        <v>1</v>
      </c>
      <c r="H138" t="b">
        <v>1</v>
      </c>
      <c r="I138" t="b">
        <v>1</v>
      </c>
      <c r="J138" t="b">
        <v>0</v>
      </c>
      <c r="K138" t="s">
        <v>166</v>
      </c>
      <c r="L138" t="str">
        <f t="shared" si="54"/>
        <v>DB10</v>
      </c>
      <c r="M138" t="str">
        <f t="shared" ref="M138" si="120">"P_"&amp;B136&amp;"_"</f>
        <v>P_G30_</v>
      </c>
      <c r="O138" s="40">
        <f>IF(E138="","-",COUNTIF($O$10:O137,"&lt;&gt;-")+1-2)</f>
        <v>96</v>
      </c>
      <c r="P138" s="30" t="str">
        <f t="shared" si="75"/>
        <v>var P_G30_Time_Standby='Time_Standby';     //96</v>
      </c>
      <c r="Q138" s="33" t="str">
        <f t="shared" si="76"/>
        <v>.read(P_G30_Time_Standby)     //96</v>
      </c>
      <c r="R138" s="33" t="str">
        <f t="shared" si="56"/>
        <v>socket.emit('P_G30_Time_Standby', tagArr[96]);</v>
      </c>
    </row>
    <row r="139" spans="2:18" ht="15.75">
      <c r="B139" t="s">
        <v>167</v>
      </c>
      <c r="C139" t="s">
        <v>15</v>
      </c>
      <c r="D139">
        <v>626</v>
      </c>
      <c r="E139">
        <v>0</v>
      </c>
      <c r="F139" t="b">
        <v>0</v>
      </c>
      <c r="G139" t="b">
        <v>1</v>
      </c>
      <c r="H139" t="b">
        <v>1</v>
      </c>
      <c r="I139" t="b">
        <v>1</v>
      </c>
      <c r="J139" t="b">
        <v>0</v>
      </c>
      <c r="K139" t="s">
        <v>168</v>
      </c>
      <c r="L139" t="str">
        <f t="shared" si="54"/>
        <v>DB10</v>
      </c>
      <c r="M139" t="str">
        <f t="shared" ref="M139" si="121">"P_"&amp;B136&amp;"_"</f>
        <v>P_G30_</v>
      </c>
      <c r="O139" s="40">
        <f>IF(E139="","-",COUNTIF($O$10:O138,"&lt;&gt;-")+1-2)</f>
        <v>97</v>
      </c>
      <c r="P139" s="30" t="str">
        <f t="shared" si="75"/>
        <v>var P_G30_TIme_Maintenance='TIme_Maintenance';     //97</v>
      </c>
      <c r="Q139" s="33" t="str">
        <f t="shared" si="76"/>
        <v>.read(P_G30_TIme_Maintenance)     //97</v>
      </c>
      <c r="R139" s="33" t="str">
        <f t="shared" si="56"/>
        <v>socket.emit('P_G30_TIme_Maintenance', tagArr[97]);</v>
      </c>
    </row>
    <row r="140" spans="2:18" ht="15.75">
      <c r="B140" t="s">
        <v>128</v>
      </c>
      <c r="C140" t="s">
        <v>97</v>
      </c>
      <c r="D140">
        <v>630</v>
      </c>
      <c r="F140" t="b">
        <v>0</v>
      </c>
      <c r="G140" t="b">
        <v>1</v>
      </c>
      <c r="H140" t="b">
        <v>1</v>
      </c>
      <c r="I140" t="b">
        <v>1</v>
      </c>
      <c r="J140" t="b">
        <v>1</v>
      </c>
      <c r="L140" t="str">
        <f t="shared" ref="L140:L203" si="122">IF(LEFT(M140)="P","DB10",
IF(LEFT(M140)="E","DB11",
IF(LEFT(M140)="M","DB12"
)))</f>
        <v>DB10</v>
      </c>
      <c r="M140" t="str">
        <f t="shared" ref="M140:M171" si="123">"P_"&amp;B140&amp;"_"</f>
        <v>P_G31_</v>
      </c>
      <c r="O140" s="40" t="str">
        <f>IF(E140="","-",COUNTIF($O$10:O139,"&lt;&gt;-")+1-2)</f>
        <v>-</v>
      </c>
      <c r="P140" s="30" t="str">
        <f t="shared" si="75"/>
        <v>//G31</v>
      </c>
      <c r="Q140" s="33" t="str">
        <f t="shared" si="76"/>
        <v>//G31</v>
      </c>
      <c r="R140" s="33" t="str">
        <f t="shared" ref="R140:R203" si="124">IF(E140="","//"&amp;B140,"socket.emit('"&amp;M140&amp;B140&amp;"', tagArr["&amp;O140&amp;"]);")</f>
        <v>//G31</v>
      </c>
    </row>
    <row r="141" spans="2:18" ht="15.75">
      <c r="B141" t="s">
        <v>163</v>
      </c>
      <c r="C141" t="s">
        <v>15</v>
      </c>
      <c r="D141">
        <v>630</v>
      </c>
      <c r="E141">
        <v>0</v>
      </c>
      <c r="F141" t="b">
        <v>0</v>
      </c>
      <c r="G141" t="b">
        <v>1</v>
      </c>
      <c r="H141" t="b">
        <v>1</v>
      </c>
      <c r="I141" t="b">
        <v>1</v>
      </c>
      <c r="J141" t="b">
        <v>0</v>
      </c>
      <c r="K141" t="s">
        <v>164</v>
      </c>
      <c r="L141" t="str">
        <f t="shared" si="122"/>
        <v>DB10</v>
      </c>
      <c r="M141" t="str">
        <f t="shared" ref="M141:M172" si="125">"P_"&amp;B140&amp;"_"</f>
        <v>P_G31_</v>
      </c>
      <c r="O141" s="40">
        <f>IF(E141="","-",COUNTIF($O$10:O140,"&lt;&gt;-")+1-2)</f>
        <v>98</v>
      </c>
      <c r="P141" s="30" t="str">
        <f t="shared" si="75"/>
        <v>var P_G31_Time_Working='Time_Working';     //98</v>
      </c>
      <c r="Q141" s="33" t="str">
        <f t="shared" si="76"/>
        <v>.read(P_G31_Time_Working)     //98</v>
      </c>
      <c r="R141" s="33" t="str">
        <f t="shared" si="124"/>
        <v>socket.emit('P_G31_Time_Working', tagArr[98]);</v>
      </c>
    </row>
    <row r="142" spans="2:18" ht="15.75">
      <c r="B142" t="s">
        <v>165</v>
      </c>
      <c r="C142" t="s">
        <v>15</v>
      </c>
      <c r="D142">
        <v>634</v>
      </c>
      <c r="E142">
        <v>0</v>
      </c>
      <c r="F142" t="b">
        <v>0</v>
      </c>
      <c r="G142" t="b">
        <v>1</v>
      </c>
      <c r="H142" t="b">
        <v>1</v>
      </c>
      <c r="I142" t="b">
        <v>1</v>
      </c>
      <c r="J142" t="b">
        <v>0</v>
      </c>
      <c r="K142" t="s">
        <v>166</v>
      </c>
      <c r="L142" t="str">
        <f t="shared" si="122"/>
        <v>DB10</v>
      </c>
      <c r="M142" t="str">
        <f t="shared" ref="M142" si="126">"P_"&amp;B140&amp;"_"</f>
        <v>P_G31_</v>
      </c>
      <c r="O142" s="40">
        <f>IF(E142="","-",COUNTIF($O$10:O141,"&lt;&gt;-")+1-2)</f>
        <v>99</v>
      </c>
      <c r="P142" s="30" t="str">
        <f t="shared" si="75"/>
        <v>var P_G31_Time_Standby='Time_Standby';     //99</v>
      </c>
      <c r="Q142" s="33" t="str">
        <f t="shared" si="76"/>
        <v>.read(P_G31_Time_Standby)     //99</v>
      </c>
      <c r="R142" s="33" t="str">
        <f t="shared" si="124"/>
        <v>socket.emit('P_G31_Time_Standby', tagArr[99]);</v>
      </c>
    </row>
    <row r="143" spans="2:18" ht="15.75">
      <c r="B143" t="s">
        <v>167</v>
      </c>
      <c r="C143" t="s">
        <v>15</v>
      </c>
      <c r="D143">
        <v>638</v>
      </c>
      <c r="E143">
        <v>0</v>
      </c>
      <c r="F143" t="b">
        <v>0</v>
      </c>
      <c r="G143" t="b">
        <v>1</v>
      </c>
      <c r="H143" t="b">
        <v>1</v>
      </c>
      <c r="I143" t="b">
        <v>1</v>
      </c>
      <c r="J143" t="b">
        <v>0</v>
      </c>
      <c r="K143" t="s">
        <v>168</v>
      </c>
      <c r="L143" t="str">
        <f t="shared" si="122"/>
        <v>DB10</v>
      </c>
      <c r="M143" t="str">
        <f t="shared" ref="M143" si="127">"P_"&amp;B140&amp;"_"</f>
        <v>P_G31_</v>
      </c>
      <c r="O143" s="40">
        <f>IF(E143="","-",COUNTIF($O$10:O142,"&lt;&gt;-")+1-2)</f>
        <v>100</v>
      </c>
      <c r="P143" s="30" t="str">
        <f t="shared" si="75"/>
        <v>var P_G31_TIme_Maintenance='TIme_Maintenance';     //100</v>
      </c>
      <c r="Q143" s="33" t="str">
        <f t="shared" si="76"/>
        <v>.read(P_G31_TIme_Maintenance)     //100</v>
      </c>
      <c r="R143" s="33" t="str">
        <f t="shared" si="124"/>
        <v>socket.emit('P_G31_TIme_Maintenance', tagArr[100]);</v>
      </c>
    </row>
    <row r="144" spans="2:18" ht="15.75">
      <c r="B144" t="s">
        <v>129</v>
      </c>
      <c r="C144" t="s">
        <v>97</v>
      </c>
      <c r="D144">
        <v>642</v>
      </c>
      <c r="F144" t="b">
        <v>0</v>
      </c>
      <c r="G144" t="b">
        <v>1</v>
      </c>
      <c r="H144" t="b">
        <v>1</v>
      </c>
      <c r="I144" t="b">
        <v>1</v>
      </c>
      <c r="J144" t="b">
        <v>1</v>
      </c>
      <c r="L144" t="str">
        <f t="shared" si="122"/>
        <v>DB10</v>
      </c>
      <c r="M144" t="str">
        <f t="shared" ref="M144:M175" si="128">"P_"&amp;B144&amp;"_"</f>
        <v>P_G32_</v>
      </c>
      <c r="O144" s="40" t="str">
        <f>IF(E144="","-",COUNTIF($O$10:O143,"&lt;&gt;-")+1-2)</f>
        <v>-</v>
      </c>
      <c r="P144" s="30" t="str">
        <f t="shared" si="75"/>
        <v>//G32</v>
      </c>
      <c r="Q144" s="33" t="str">
        <f t="shared" si="76"/>
        <v>//G32</v>
      </c>
      <c r="R144" s="33" t="str">
        <f t="shared" si="124"/>
        <v>//G32</v>
      </c>
    </row>
    <row r="145" spans="2:18" ht="15.75">
      <c r="B145" t="s">
        <v>163</v>
      </c>
      <c r="C145" t="s">
        <v>15</v>
      </c>
      <c r="D145">
        <v>642</v>
      </c>
      <c r="E145">
        <v>0</v>
      </c>
      <c r="F145" t="b">
        <v>0</v>
      </c>
      <c r="G145" t="b">
        <v>1</v>
      </c>
      <c r="H145" t="b">
        <v>1</v>
      </c>
      <c r="I145" t="b">
        <v>1</v>
      </c>
      <c r="J145" t="b">
        <v>0</v>
      </c>
      <c r="K145" t="s">
        <v>164</v>
      </c>
      <c r="L145" t="str">
        <f t="shared" si="122"/>
        <v>DB10</v>
      </c>
      <c r="M145" t="str">
        <f t="shared" ref="M145:M176" si="129">"P_"&amp;B144&amp;"_"</f>
        <v>P_G32_</v>
      </c>
      <c r="O145" s="40">
        <f>IF(E145="","-",COUNTIF($O$10:O144,"&lt;&gt;-")+1-2)</f>
        <v>101</v>
      </c>
      <c r="P145" s="30" t="str">
        <f t="shared" si="75"/>
        <v>var P_G32_Time_Working='Time_Working';     //101</v>
      </c>
      <c r="Q145" s="33" t="str">
        <f t="shared" si="76"/>
        <v>.read(P_G32_Time_Working)     //101</v>
      </c>
      <c r="R145" s="33" t="str">
        <f t="shared" si="124"/>
        <v>socket.emit('P_G32_Time_Working', tagArr[101]);</v>
      </c>
    </row>
    <row r="146" spans="2:18" ht="15.75">
      <c r="B146" t="s">
        <v>165</v>
      </c>
      <c r="C146" t="s">
        <v>15</v>
      </c>
      <c r="D146">
        <v>646</v>
      </c>
      <c r="E146">
        <v>0</v>
      </c>
      <c r="F146" t="b">
        <v>0</v>
      </c>
      <c r="G146" t="b">
        <v>1</v>
      </c>
      <c r="H146" t="b">
        <v>1</v>
      </c>
      <c r="I146" t="b">
        <v>1</v>
      </c>
      <c r="J146" t="b">
        <v>0</v>
      </c>
      <c r="K146" t="s">
        <v>166</v>
      </c>
      <c r="L146" t="str">
        <f t="shared" si="122"/>
        <v>DB10</v>
      </c>
      <c r="M146" t="str">
        <f t="shared" ref="M146" si="130">"P_"&amp;B144&amp;"_"</f>
        <v>P_G32_</v>
      </c>
      <c r="O146" s="40">
        <f>IF(E146="","-",COUNTIF($O$10:O145,"&lt;&gt;-")+1-2)</f>
        <v>102</v>
      </c>
      <c r="P146" s="30" t="str">
        <f t="shared" si="75"/>
        <v>var P_G32_Time_Standby='Time_Standby';     //102</v>
      </c>
      <c r="Q146" s="33" t="str">
        <f t="shared" si="76"/>
        <v>.read(P_G32_Time_Standby)     //102</v>
      </c>
      <c r="R146" s="33" t="str">
        <f t="shared" si="124"/>
        <v>socket.emit('P_G32_Time_Standby', tagArr[102]);</v>
      </c>
    </row>
    <row r="147" spans="2:18" ht="15.75">
      <c r="B147" t="s">
        <v>167</v>
      </c>
      <c r="C147" t="s">
        <v>15</v>
      </c>
      <c r="D147">
        <v>650</v>
      </c>
      <c r="E147">
        <v>0</v>
      </c>
      <c r="F147" t="b">
        <v>0</v>
      </c>
      <c r="G147" t="b">
        <v>1</v>
      </c>
      <c r="H147" t="b">
        <v>1</v>
      </c>
      <c r="I147" t="b">
        <v>1</v>
      </c>
      <c r="J147" t="b">
        <v>0</v>
      </c>
      <c r="K147" t="s">
        <v>168</v>
      </c>
      <c r="L147" t="str">
        <f t="shared" si="122"/>
        <v>DB10</v>
      </c>
      <c r="M147" t="str">
        <f t="shared" ref="M147" si="131">"P_"&amp;B144&amp;"_"</f>
        <v>P_G32_</v>
      </c>
      <c r="O147" s="40">
        <f>IF(E147="","-",COUNTIF($O$10:O146,"&lt;&gt;-")+1-2)</f>
        <v>103</v>
      </c>
      <c r="P147" s="30" t="str">
        <f t="shared" si="75"/>
        <v>var P_G32_TIme_Maintenance='TIme_Maintenance';     //103</v>
      </c>
      <c r="Q147" s="33" t="str">
        <f t="shared" si="76"/>
        <v>.read(P_G32_TIme_Maintenance)     //103</v>
      </c>
      <c r="R147" s="33" t="str">
        <f t="shared" si="124"/>
        <v>socket.emit('P_G32_TIme_Maintenance', tagArr[103]);</v>
      </c>
    </row>
    <row r="148" spans="2:18" ht="15.75">
      <c r="B148" t="s">
        <v>130</v>
      </c>
      <c r="C148" t="s">
        <v>97</v>
      </c>
      <c r="D148">
        <v>654</v>
      </c>
      <c r="F148" t="b">
        <v>0</v>
      </c>
      <c r="G148" t="b">
        <v>1</v>
      </c>
      <c r="H148" t="b">
        <v>1</v>
      </c>
      <c r="I148" t="b">
        <v>1</v>
      </c>
      <c r="J148" t="b">
        <v>1</v>
      </c>
      <c r="L148" t="str">
        <f t="shared" si="122"/>
        <v>DB10</v>
      </c>
      <c r="M148" t="str">
        <f t="shared" ref="M148:M179" si="132">"P_"&amp;B148&amp;"_"</f>
        <v>P_G33_</v>
      </c>
      <c r="O148" s="40" t="str">
        <f>IF(E148="","-",COUNTIF($O$10:O147,"&lt;&gt;-")+1-2)</f>
        <v>-</v>
      </c>
      <c r="P148" s="30" t="str">
        <f t="shared" si="75"/>
        <v>//G33</v>
      </c>
      <c r="Q148" s="33" t="str">
        <f t="shared" si="76"/>
        <v>//G33</v>
      </c>
      <c r="R148" s="33" t="str">
        <f t="shared" si="124"/>
        <v>//G33</v>
      </c>
    </row>
    <row r="149" spans="2:18" ht="15.75">
      <c r="B149" t="s">
        <v>163</v>
      </c>
      <c r="C149" t="s">
        <v>15</v>
      </c>
      <c r="D149">
        <v>654</v>
      </c>
      <c r="E149">
        <v>0</v>
      </c>
      <c r="F149" t="b">
        <v>0</v>
      </c>
      <c r="G149" t="b">
        <v>1</v>
      </c>
      <c r="H149" t="b">
        <v>1</v>
      </c>
      <c r="I149" t="b">
        <v>1</v>
      </c>
      <c r="J149" t="b">
        <v>0</v>
      </c>
      <c r="K149" t="s">
        <v>164</v>
      </c>
      <c r="L149" t="str">
        <f t="shared" si="122"/>
        <v>DB10</v>
      </c>
      <c r="M149" t="str">
        <f t="shared" ref="M149:M180" si="133">"P_"&amp;B148&amp;"_"</f>
        <v>P_G33_</v>
      </c>
      <c r="O149" s="40">
        <f>IF(E149="","-",COUNTIF($O$10:O148,"&lt;&gt;-")+1-2)</f>
        <v>104</v>
      </c>
      <c r="P149" s="30" t="str">
        <f t="shared" si="75"/>
        <v>var P_G33_Time_Working='Time_Working';     //104</v>
      </c>
      <c r="Q149" s="33" t="str">
        <f t="shared" si="76"/>
        <v>.read(P_G33_Time_Working)     //104</v>
      </c>
      <c r="R149" s="33" t="str">
        <f t="shared" si="124"/>
        <v>socket.emit('P_G33_Time_Working', tagArr[104]);</v>
      </c>
    </row>
    <row r="150" spans="2:18" ht="15.75">
      <c r="B150" t="s">
        <v>165</v>
      </c>
      <c r="C150" t="s">
        <v>15</v>
      </c>
      <c r="D150">
        <v>658</v>
      </c>
      <c r="E150">
        <v>0</v>
      </c>
      <c r="F150" t="b">
        <v>0</v>
      </c>
      <c r="G150" t="b">
        <v>1</v>
      </c>
      <c r="H150" t="b">
        <v>1</v>
      </c>
      <c r="I150" t="b">
        <v>1</v>
      </c>
      <c r="J150" t="b">
        <v>0</v>
      </c>
      <c r="K150" t="s">
        <v>166</v>
      </c>
      <c r="L150" t="str">
        <f t="shared" si="122"/>
        <v>DB10</v>
      </c>
      <c r="M150" t="str">
        <f t="shared" ref="M150" si="134">"P_"&amp;B148&amp;"_"</f>
        <v>P_G33_</v>
      </c>
      <c r="O150" s="40">
        <f>IF(E150="","-",COUNTIF($O$10:O149,"&lt;&gt;-")+1-2)</f>
        <v>105</v>
      </c>
      <c r="P150" s="30" t="str">
        <f t="shared" si="75"/>
        <v>var P_G33_Time_Standby='Time_Standby';     //105</v>
      </c>
      <c r="Q150" s="33" t="str">
        <f t="shared" si="76"/>
        <v>.read(P_G33_Time_Standby)     //105</v>
      </c>
      <c r="R150" s="33" t="str">
        <f t="shared" si="124"/>
        <v>socket.emit('P_G33_Time_Standby', tagArr[105]);</v>
      </c>
    </row>
    <row r="151" spans="2:18" ht="15.75">
      <c r="B151" t="s">
        <v>167</v>
      </c>
      <c r="C151" t="s">
        <v>15</v>
      </c>
      <c r="D151">
        <v>662</v>
      </c>
      <c r="E151">
        <v>0</v>
      </c>
      <c r="F151" t="b">
        <v>0</v>
      </c>
      <c r="G151" t="b">
        <v>1</v>
      </c>
      <c r="H151" t="b">
        <v>1</v>
      </c>
      <c r="I151" t="b">
        <v>1</v>
      </c>
      <c r="J151" t="b">
        <v>0</v>
      </c>
      <c r="K151" t="s">
        <v>168</v>
      </c>
      <c r="L151" t="str">
        <f t="shared" si="122"/>
        <v>DB10</v>
      </c>
      <c r="M151" t="str">
        <f t="shared" ref="M151" si="135">"P_"&amp;B148&amp;"_"</f>
        <v>P_G33_</v>
      </c>
      <c r="O151" s="40">
        <f>IF(E151="","-",COUNTIF($O$10:O150,"&lt;&gt;-")+1-2)</f>
        <v>106</v>
      </c>
      <c r="P151" s="30" t="str">
        <f t="shared" si="75"/>
        <v>var P_G33_TIme_Maintenance='TIme_Maintenance';     //106</v>
      </c>
      <c r="Q151" s="33" t="str">
        <f t="shared" si="76"/>
        <v>.read(P_G33_TIme_Maintenance)     //106</v>
      </c>
      <c r="R151" s="33" t="str">
        <f t="shared" si="124"/>
        <v>socket.emit('P_G33_TIme_Maintenance', tagArr[106]);</v>
      </c>
    </row>
    <row r="152" spans="2:18" ht="15.75">
      <c r="B152" t="s">
        <v>131</v>
      </c>
      <c r="C152" t="s">
        <v>97</v>
      </c>
      <c r="D152">
        <v>666</v>
      </c>
      <c r="F152" t="b">
        <v>0</v>
      </c>
      <c r="G152" t="b">
        <v>1</v>
      </c>
      <c r="H152" t="b">
        <v>1</v>
      </c>
      <c r="I152" t="b">
        <v>1</v>
      </c>
      <c r="J152" t="b">
        <v>1</v>
      </c>
      <c r="L152" t="str">
        <f t="shared" si="122"/>
        <v>DB10</v>
      </c>
      <c r="M152" t="str">
        <f t="shared" ref="M152:M183" si="136">"P_"&amp;B152&amp;"_"</f>
        <v>P_G34_</v>
      </c>
      <c r="O152" s="40" t="str">
        <f>IF(E152="","-",COUNTIF($O$10:O151,"&lt;&gt;-")+1-2)</f>
        <v>-</v>
      </c>
      <c r="P152" s="30" t="str">
        <f t="shared" si="75"/>
        <v>//G34</v>
      </c>
      <c r="Q152" s="33" t="str">
        <f t="shared" si="76"/>
        <v>//G34</v>
      </c>
      <c r="R152" s="33" t="str">
        <f t="shared" si="124"/>
        <v>//G34</v>
      </c>
    </row>
    <row r="153" spans="2:18" ht="15.75">
      <c r="B153" t="s">
        <v>163</v>
      </c>
      <c r="C153" t="s">
        <v>15</v>
      </c>
      <c r="D153">
        <v>666</v>
      </c>
      <c r="E153">
        <v>0</v>
      </c>
      <c r="F153" t="b">
        <v>0</v>
      </c>
      <c r="G153" t="b">
        <v>1</v>
      </c>
      <c r="H153" t="b">
        <v>1</v>
      </c>
      <c r="I153" t="b">
        <v>1</v>
      </c>
      <c r="J153" t="b">
        <v>0</v>
      </c>
      <c r="K153" t="s">
        <v>164</v>
      </c>
      <c r="L153" t="str">
        <f t="shared" si="122"/>
        <v>DB10</v>
      </c>
      <c r="M153" t="str">
        <f t="shared" ref="M153:M184" si="137">"P_"&amp;B152&amp;"_"</f>
        <v>P_G34_</v>
      </c>
      <c r="O153" s="40">
        <f>IF(E153="","-",COUNTIF($O$10:O152,"&lt;&gt;-")+1-2)</f>
        <v>107</v>
      </c>
      <c r="P153" s="30" t="str">
        <f t="shared" si="75"/>
        <v>var P_G34_Time_Working='Time_Working';     //107</v>
      </c>
      <c r="Q153" s="33" t="str">
        <f t="shared" si="76"/>
        <v>.read(P_G34_Time_Working)     //107</v>
      </c>
      <c r="R153" s="33" t="str">
        <f t="shared" si="124"/>
        <v>socket.emit('P_G34_Time_Working', tagArr[107]);</v>
      </c>
    </row>
    <row r="154" spans="2:18" ht="15.75">
      <c r="B154" t="s">
        <v>165</v>
      </c>
      <c r="C154" t="s">
        <v>15</v>
      </c>
      <c r="D154">
        <v>670</v>
      </c>
      <c r="E154">
        <v>0</v>
      </c>
      <c r="F154" t="b">
        <v>0</v>
      </c>
      <c r="G154" t="b">
        <v>1</v>
      </c>
      <c r="H154" t="b">
        <v>1</v>
      </c>
      <c r="I154" t="b">
        <v>1</v>
      </c>
      <c r="J154" t="b">
        <v>0</v>
      </c>
      <c r="K154" t="s">
        <v>166</v>
      </c>
      <c r="L154" t="str">
        <f t="shared" si="122"/>
        <v>DB10</v>
      </c>
      <c r="M154" t="str">
        <f t="shared" ref="M154" si="138">"P_"&amp;B152&amp;"_"</f>
        <v>P_G34_</v>
      </c>
      <c r="O154" s="40">
        <f>IF(E154="","-",COUNTIF($O$10:O153,"&lt;&gt;-")+1-2)</f>
        <v>108</v>
      </c>
      <c r="P154" s="30" t="str">
        <f t="shared" si="75"/>
        <v>var P_G34_Time_Standby='Time_Standby';     //108</v>
      </c>
      <c r="Q154" s="33" t="str">
        <f t="shared" si="76"/>
        <v>.read(P_G34_Time_Standby)     //108</v>
      </c>
      <c r="R154" s="33" t="str">
        <f t="shared" si="124"/>
        <v>socket.emit('P_G34_Time_Standby', tagArr[108]);</v>
      </c>
    </row>
    <row r="155" spans="2:18" ht="15.75">
      <c r="B155" t="s">
        <v>167</v>
      </c>
      <c r="C155" t="s">
        <v>15</v>
      </c>
      <c r="D155">
        <v>674</v>
      </c>
      <c r="E155">
        <v>0</v>
      </c>
      <c r="F155" t="b">
        <v>0</v>
      </c>
      <c r="G155" t="b">
        <v>1</v>
      </c>
      <c r="H155" t="b">
        <v>1</v>
      </c>
      <c r="I155" t="b">
        <v>1</v>
      </c>
      <c r="J155" t="b">
        <v>0</v>
      </c>
      <c r="K155" t="s">
        <v>168</v>
      </c>
      <c r="L155" t="str">
        <f t="shared" si="122"/>
        <v>DB10</v>
      </c>
      <c r="M155" t="str">
        <f t="shared" ref="M155" si="139">"P_"&amp;B152&amp;"_"</f>
        <v>P_G34_</v>
      </c>
      <c r="O155" s="40">
        <f>IF(E155="","-",COUNTIF($O$10:O154,"&lt;&gt;-")+1-2)</f>
        <v>109</v>
      </c>
      <c r="P155" s="30" t="str">
        <f t="shared" si="75"/>
        <v>var P_G34_TIme_Maintenance='TIme_Maintenance';     //109</v>
      </c>
      <c r="Q155" s="33" t="str">
        <f t="shared" si="76"/>
        <v>.read(P_G34_TIme_Maintenance)     //109</v>
      </c>
      <c r="R155" s="33" t="str">
        <f t="shared" si="124"/>
        <v>socket.emit('P_G34_TIme_Maintenance', tagArr[109]);</v>
      </c>
    </row>
    <row r="156" spans="2:18" ht="15.75">
      <c r="B156" t="s">
        <v>132</v>
      </c>
      <c r="C156" t="s">
        <v>97</v>
      </c>
      <c r="D156">
        <v>678</v>
      </c>
      <c r="F156" t="b">
        <v>0</v>
      </c>
      <c r="G156" t="b">
        <v>1</v>
      </c>
      <c r="H156" t="b">
        <v>1</v>
      </c>
      <c r="I156" t="b">
        <v>1</v>
      </c>
      <c r="J156" t="b">
        <v>1</v>
      </c>
      <c r="L156" t="str">
        <f t="shared" si="122"/>
        <v>DB10</v>
      </c>
      <c r="M156" t="str">
        <f t="shared" ref="M156:M187" si="140">"P_"&amp;B156&amp;"_"</f>
        <v>P_G35_</v>
      </c>
      <c r="O156" s="40" t="str">
        <f>IF(E156="","-",COUNTIF($O$10:O155,"&lt;&gt;-")+1-2)</f>
        <v>-</v>
      </c>
      <c r="P156" s="30" t="str">
        <f t="shared" si="75"/>
        <v>//G35</v>
      </c>
      <c r="Q156" s="33" t="str">
        <f t="shared" si="76"/>
        <v>//G35</v>
      </c>
      <c r="R156" s="33" t="str">
        <f t="shared" si="124"/>
        <v>//G35</v>
      </c>
    </row>
    <row r="157" spans="2:18" ht="15.75">
      <c r="B157" t="s">
        <v>163</v>
      </c>
      <c r="C157" t="s">
        <v>15</v>
      </c>
      <c r="D157">
        <v>678</v>
      </c>
      <c r="E157">
        <v>0</v>
      </c>
      <c r="F157" t="b">
        <v>0</v>
      </c>
      <c r="G157" t="b">
        <v>1</v>
      </c>
      <c r="H157" t="b">
        <v>1</v>
      </c>
      <c r="I157" t="b">
        <v>1</v>
      </c>
      <c r="J157" t="b">
        <v>0</v>
      </c>
      <c r="K157" t="s">
        <v>164</v>
      </c>
      <c r="L157" t="str">
        <f t="shared" si="122"/>
        <v>DB10</v>
      </c>
      <c r="M157" t="str">
        <f t="shared" ref="M157:M188" si="141">"P_"&amp;B156&amp;"_"</f>
        <v>P_G35_</v>
      </c>
      <c r="O157" s="40">
        <f>IF(E157="","-",COUNTIF($O$10:O156,"&lt;&gt;-")+1-2)</f>
        <v>110</v>
      </c>
      <c r="P157" s="30" t="str">
        <f t="shared" si="75"/>
        <v>var P_G35_Time_Working='Time_Working';     //110</v>
      </c>
      <c r="Q157" s="33" t="str">
        <f t="shared" si="76"/>
        <v>.read(P_G35_Time_Working)     //110</v>
      </c>
      <c r="R157" s="33" t="str">
        <f t="shared" si="124"/>
        <v>socket.emit('P_G35_Time_Working', tagArr[110]);</v>
      </c>
    </row>
    <row r="158" spans="2:18" ht="15.75">
      <c r="B158" t="s">
        <v>165</v>
      </c>
      <c r="C158" t="s">
        <v>15</v>
      </c>
      <c r="D158">
        <v>682</v>
      </c>
      <c r="E158">
        <v>0</v>
      </c>
      <c r="F158" t="b">
        <v>0</v>
      </c>
      <c r="G158" t="b">
        <v>1</v>
      </c>
      <c r="H158" t="b">
        <v>1</v>
      </c>
      <c r="I158" t="b">
        <v>1</v>
      </c>
      <c r="J158" t="b">
        <v>0</v>
      </c>
      <c r="K158" t="s">
        <v>166</v>
      </c>
      <c r="L158" t="str">
        <f t="shared" si="122"/>
        <v>DB10</v>
      </c>
      <c r="M158" t="str">
        <f t="shared" ref="M158" si="142">"P_"&amp;B156&amp;"_"</f>
        <v>P_G35_</v>
      </c>
      <c r="O158" s="40">
        <f>IF(E158="","-",COUNTIF($O$10:O157,"&lt;&gt;-")+1-2)</f>
        <v>111</v>
      </c>
      <c r="P158" s="30" t="str">
        <f t="shared" ref="P158:P221" si="143">IF(E158="","//"&amp;B158,"var "&amp;$M158&amp;B158&amp;"='"&amp;$N158&amp;B158&amp;"';"&amp;"     //"&amp;O158)</f>
        <v>var P_G35_Time_Standby='Time_Standby';     //111</v>
      </c>
      <c r="Q158" s="33" t="str">
        <f t="shared" ref="Q158:Q221" si="144">IF(E158="","//"&amp;B158,".read("&amp;M158&amp;B158&amp;")"&amp;"     //"&amp;O158)</f>
        <v>.read(P_G35_Time_Standby)     //111</v>
      </c>
      <c r="R158" s="33" t="str">
        <f t="shared" si="124"/>
        <v>socket.emit('P_G35_Time_Standby', tagArr[111]);</v>
      </c>
    </row>
    <row r="159" spans="2:18" ht="15.75">
      <c r="B159" t="s">
        <v>167</v>
      </c>
      <c r="C159" t="s">
        <v>15</v>
      </c>
      <c r="D159">
        <v>686</v>
      </c>
      <c r="E159">
        <v>0</v>
      </c>
      <c r="F159" t="b">
        <v>0</v>
      </c>
      <c r="G159" t="b">
        <v>1</v>
      </c>
      <c r="H159" t="b">
        <v>1</v>
      </c>
      <c r="I159" t="b">
        <v>1</v>
      </c>
      <c r="J159" t="b">
        <v>0</v>
      </c>
      <c r="K159" t="s">
        <v>168</v>
      </c>
      <c r="L159" t="str">
        <f t="shared" si="122"/>
        <v>DB10</v>
      </c>
      <c r="M159" t="str">
        <f t="shared" ref="M159" si="145">"P_"&amp;B156&amp;"_"</f>
        <v>P_G35_</v>
      </c>
      <c r="O159" s="40">
        <f>IF(E159="","-",COUNTIF($O$10:O158,"&lt;&gt;-")+1-2)</f>
        <v>112</v>
      </c>
      <c r="P159" s="30" t="str">
        <f t="shared" si="143"/>
        <v>var P_G35_TIme_Maintenance='TIme_Maintenance';     //112</v>
      </c>
      <c r="Q159" s="33" t="str">
        <f t="shared" si="144"/>
        <v>.read(P_G35_TIme_Maintenance)     //112</v>
      </c>
      <c r="R159" s="33" t="str">
        <f t="shared" si="124"/>
        <v>socket.emit('P_G35_TIme_Maintenance', tagArr[112]);</v>
      </c>
    </row>
    <row r="160" spans="2:18" ht="15.75">
      <c r="B160" t="s">
        <v>133</v>
      </c>
      <c r="C160" t="s">
        <v>97</v>
      </c>
      <c r="D160">
        <v>690</v>
      </c>
      <c r="F160" t="b">
        <v>0</v>
      </c>
      <c r="G160" t="b">
        <v>1</v>
      </c>
      <c r="H160" t="b">
        <v>1</v>
      </c>
      <c r="I160" t="b">
        <v>1</v>
      </c>
      <c r="J160" t="b">
        <v>1</v>
      </c>
      <c r="L160" t="str">
        <f t="shared" si="122"/>
        <v>DB10</v>
      </c>
      <c r="M160" t="str">
        <f t="shared" ref="M160:M191" si="146">"P_"&amp;B160&amp;"_"</f>
        <v>P_G36_</v>
      </c>
      <c r="O160" s="40" t="str">
        <f>IF(E160="","-",COUNTIF($O$10:O159,"&lt;&gt;-")+1-2)</f>
        <v>-</v>
      </c>
      <c r="P160" s="30" t="str">
        <f t="shared" si="143"/>
        <v>//G36</v>
      </c>
      <c r="Q160" s="33" t="str">
        <f t="shared" si="144"/>
        <v>//G36</v>
      </c>
      <c r="R160" s="33" t="str">
        <f t="shared" si="124"/>
        <v>//G36</v>
      </c>
    </row>
    <row r="161" spans="2:18" ht="15.75">
      <c r="B161" t="s">
        <v>163</v>
      </c>
      <c r="C161" t="s">
        <v>15</v>
      </c>
      <c r="D161">
        <v>690</v>
      </c>
      <c r="E161">
        <v>0</v>
      </c>
      <c r="F161" t="b">
        <v>0</v>
      </c>
      <c r="G161" t="b">
        <v>1</v>
      </c>
      <c r="H161" t="b">
        <v>1</v>
      </c>
      <c r="I161" t="b">
        <v>1</v>
      </c>
      <c r="J161" t="b">
        <v>0</v>
      </c>
      <c r="K161" t="s">
        <v>164</v>
      </c>
      <c r="L161" t="str">
        <f t="shared" si="122"/>
        <v>DB10</v>
      </c>
      <c r="M161" t="str">
        <f t="shared" ref="M161:M192" si="147">"P_"&amp;B160&amp;"_"</f>
        <v>P_G36_</v>
      </c>
      <c r="O161" s="40">
        <f>IF(E161="","-",COUNTIF($O$10:O160,"&lt;&gt;-")+1-2)</f>
        <v>113</v>
      </c>
      <c r="P161" s="30" t="str">
        <f t="shared" si="143"/>
        <v>var P_G36_Time_Working='Time_Working';     //113</v>
      </c>
      <c r="Q161" s="33" t="str">
        <f t="shared" si="144"/>
        <v>.read(P_G36_Time_Working)     //113</v>
      </c>
      <c r="R161" s="33" t="str">
        <f t="shared" si="124"/>
        <v>socket.emit('P_G36_Time_Working', tagArr[113]);</v>
      </c>
    </row>
    <row r="162" spans="2:18" ht="15.75">
      <c r="B162" t="s">
        <v>165</v>
      </c>
      <c r="C162" t="s">
        <v>15</v>
      </c>
      <c r="D162">
        <v>694</v>
      </c>
      <c r="E162">
        <v>0</v>
      </c>
      <c r="F162" t="b">
        <v>0</v>
      </c>
      <c r="G162" t="b">
        <v>1</v>
      </c>
      <c r="H162" t="b">
        <v>1</v>
      </c>
      <c r="I162" t="b">
        <v>1</v>
      </c>
      <c r="J162" t="b">
        <v>0</v>
      </c>
      <c r="K162" t="s">
        <v>166</v>
      </c>
      <c r="L162" t="str">
        <f t="shared" si="122"/>
        <v>DB10</v>
      </c>
      <c r="M162" t="str">
        <f t="shared" ref="M162" si="148">"P_"&amp;B160&amp;"_"</f>
        <v>P_G36_</v>
      </c>
      <c r="O162" s="40">
        <f>IF(E162="","-",COUNTIF($O$10:O161,"&lt;&gt;-")+1-2)</f>
        <v>114</v>
      </c>
      <c r="P162" s="30" t="str">
        <f t="shared" si="143"/>
        <v>var P_G36_Time_Standby='Time_Standby';     //114</v>
      </c>
      <c r="Q162" s="33" t="str">
        <f t="shared" si="144"/>
        <v>.read(P_G36_Time_Standby)     //114</v>
      </c>
      <c r="R162" s="33" t="str">
        <f t="shared" si="124"/>
        <v>socket.emit('P_G36_Time_Standby', tagArr[114]);</v>
      </c>
    </row>
    <row r="163" spans="2:18" ht="15.75">
      <c r="B163" t="s">
        <v>167</v>
      </c>
      <c r="C163" t="s">
        <v>15</v>
      </c>
      <c r="D163">
        <v>698</v>
      </c>
      <c r="E163">
        <v>0</v>
      </c>
      <c r="F163" t="b">
        <v>0</v>
      </c>
      <c r="G163" t="b">
        <v>1</v>
      </c>
      <c r="H163" t="b">
        <v>1</v>
      </c>
      <c r="I163" t="b">
        <v>1</v>
      </c>
      <c r="J163" t="b">
        <v>0</v>
      </c>
      <c r="K163" t="s">
        <v>168</v>
      </c>
      <c r="L163" t="str">
        <f t="shared" si="122"/>
        <v>DB10</v>
      </c>
      <c r="M163" t="str">
        <f t="shared" ref="M163" si="149">"P_"&amp;B160&amp;"_"</f>
        <v>P_G36_</v>
      </c>
      <c r="O163" s="40">
        <f>IF(E163="","-",COUNTIF($O$10:O162,"&lt;&gt;-")+1-2)</f>
        <v>115</v>
      </c>
      <c r="P163" s="30" t="str">
        <f t="shared" si="143"/>
        <v>var P_G36_TIme_Maintenance='TIme_Maintenance';     //115</v>
      </c>
      <c r="Q163" s="33" t="str">
        <f t="shared" si="144"/>
        <v>.read(P_G36_TIme_Maintenance)     //115</v>
      </c>
      <c r="R163" s="33" t="str">
        <f t="shared" si="124"/>
        <v>socket.emit('P_G36_TIme_Maintenance', tagArr[115]);</v>
      </c>
    </row>
    <row r="164" spans="2:18" ht="15.75">
      <c r="B164" t="s">
        <v>134</v>
      </c>
      <c r="C164" t="s">
        <v>97</v>
      </c>
      <c r="D164">
        <v>702</v>
      </c>
      <c r="F164" t="b">
        <v>0</v>
      </c>
      <c r="G164" t="b">
        <v>1</v>
      </c>
      <c r="H164" t="b">
        <v>1</v>
      </c>
      <c r="I164" t="b">
        <v>1</v>
      </c>
      <c r="J164" t="b">
        <v>1</v>
      </c>
      <c r="L164" t="str">
        <f t="shared" si="122"/>
        <v>DB10</v>
      </c>
      <c r="M164" t="str">
        <f t="shared" ref="M164:M195" si="150">"P_"&amp;B164&amp;"_"</f>
        <v>P_G37_</v>
      </c>
      <c r="O164" s="40" t="str">
        <f>IF(E164="","-",COUNTIF($O$10:O163,"&lt;&gt;-")+1-2)</f>
        <v>-</v>
      </c>
      <c r="P164" s="30" t="str">
        <f t="shared" si="143"/>
        <v>//G37</v>
      </c>
      <c r="Q164" s="33" t="str">
        <f t="shared" si="144"/>
        <v>//G37</v>
      </c>
      <c r="R164" s="33" t="str">
        <f t="shared" si="124"/>
        <v>//G37</v>
      </c>
    </row>
    <row r="165" spans="2:18" ht="15.75">
      <c r="B165" t="s">
        <v>163</v>
      </c>
      <c r="C165" t="s">
        <v>15</v>
      </c>
      <c r="D165">
        <v>702</v>
      </c>
      <c r="E165">
        <v>0</v>
      </c>
      <c r="F165" t="b">
        <v>0</v>
      </c>
      <c r="G165" t="b">
        <v>1</v>
      </c>
      <c r="H165" t="b">
        <v>1</v>
      </c>
      <c r="I165" t="b">
        <v>1</v>
      </c>
      <c r="J165" t="b">
        <v>0</v>
      </c>
      <c r="K165" t="s">
        <v>164</v>
      </c>
      <c r="L165" t="str">
        <f t="shared" si="122"/>
        <v>DB10</v>
      </c>
      <c r="M165" t="str">
        <f t="shared" ref="M165:M196" si="151">"P_"&amp;B164&amp;"_"</f>
        <v>P_G37_</v>
      </c>
      <c r="O165" s="40">
        <f>IF(E165="","-",COUNTIF($O$10:O164,"&lt;&gt;-")+1-2)</f>
        <v>116</v>
      </c>
      <c r="P165" s="30" t="str">
        <f t="shared" si="143"/>
        <v>var P_G37_Time_Working='Time_Working';     //116</v>
      </c>
      <c r="Q165" s="33" t="str">
        <f t="shared" si="144"/>
        <v>.read(P_G37_Time_Working)     //116</v>
      </c>
      <c r="R165" s="33" t="str">
        <f t="shared" si="124"/>
        <v>socket.emit('P_G37_Time_Working', tagArr[116]);</v>
      </c>
    </row>
    <row r="166" spans="2:18" ht="15.75">
      <c r="B166" t="s">
        <v>165</v>
      </c>
      <c r="C166" t="s">
        <v>15</v>
      </c>
      <c r="D166">
        <v>706</v>
      </c>
      <c r="E166">
        <v>0</v>
      </c>
      <c r="F166" t="b">
        <v>0</v>
      </c>
      <c r="G166" t="b">
        <v>1</v>
      </c>
      <c r="H166" t="b">
        <v>1</v>
      </c>
      <c r="I166" t="b">
        <v>1</v>
      </c>
      <c r="J166" t="b">
        <v>0</v>
      </c>
      <c r="K166" t="s">
        <v>166</v>
      </c>
      <c r="L166" t="str">
        <f t="shared" si="122"/>
        <v>DB10</v>
      </c>
      <c r="M166" t="str">
        <f t="shared" ref="M166" si="152">"P_"&amp;B164&amp;"_"</f>
        <v>P_G37_</v>
      </c>
      <c r="O166" s="40">
        <f>IF(E166="","-",COUNTIF($O$10:O165,"&lt;&gt;-")+1-2)</f>
        <v>117</v>
      </c>
      <c r="P166" s="30" t="str">
        <f t="shared" si="143"/>
        <v>var P_G37_Time_Standby='Time_Standby';     //117</v>
      </c>
      <c r="Q166" s="33" t="str">
        <f t="shared" si="144"/>
        <v>.read(P_G37_Time_Standby)     //117</v>
      </c>
      <c r="R166" s="33" t="str">
        <f t="shared" si="124"/>
        <v>socket.emit('P_G37_Time_Standby', tagArr[117]);</v>
      </c>
    </row>
    <row r="167" spans="2:18" ht="15.75">
      <c r="B167" t="s">
        <v>167</v>
      </c>
      <c r="C167" t="s">
        <v>15</v>
      </c>
      <c r="D167">
        <v>710</v>
      </c>
      <c r="E167">
        <v>0</v>
      </c>
      <c r="F167" t="b">
        <v>0</v>
      </c>
      <c r="G167" t="b">
        <v>1</v>
      </c>
      <c r="H167" t="b">
        <v>1</v>
      </c>
      <c r="I167" t="b">
        <v>1</v>
      </c>
      <c r="J167" t="b">
        <v>0</v>
      </c>
      <c r="K167" t="s">
        <v>168</v>
      </c>
      <c r="L167" t="str">
        <f t="shared" si="122"/>
        <v>DB10</v>
      </c>
      <c r="M167" t="str">
        <f t="shared" ref="M167" si="153">"P_"&amp;B164&amp;"_"</f>
        <v>P_G37_</v>
      </c>
      <c r="O167" s="40">
        <f>IF(E167="","-",COUNTIF($O$10:O166,"&lt;&gt;-")+1-2)</f>
        <v>118</v>
      </c>
      <c r="P167" s="30" t="str">
        <f t="shared" si="143"/>
        <v>var P_G37_TIme_Maintenance='TIme_Maintenance';     //118</v>
      </c>
      <c r="Q167" s="33" t="str">
        <f t="shared" si="144"/>
        <v>.read(P_G37_TIme_Maintenance)     //118</v>
      </c>
      <c r="R167" s="33" t="str">
        <f t="shared" si="124"/>
        <v>socket.emit('P_G37_TIme_Maintenance', tagArr[118]);</v>
      </c>
    </row>
    <row r="168" spans="2:18" ht="15.75">
      <c r="B168" t="s">
        <v>135</v>
      </c>
      <c r="C168" t="s">
        <v>97</v>
      </c>
      <c r="D168">
        <v>714</v>
      </c>
      <c r="F168" t="b">
        <v>0</v>
      </c>
      <c r="G168" t="b">
        <v>1</v>
      </c>
      <c r="H168" t="b">
        <v>1</v>
      </c>
      <c r="I168" t="b">
        <v>1</v>
      </c>
      <c r="J168" t="b">
        <v>1</v>
      </c>
      <c r="L168" t="str">
        <f t="shared" si="122"/>
        <v>DB10</v>
      </c>
      <c r="M168" t="str">
        <f t="shared" ref="M168:M199" si="154">"P_"&amp;B168&amp;"_"</f>
        <v>P_G38_</v>
      </c>
      <c r="O168" s="40" t="str">
        <f>IF(E168="","-",COUNTIF($O$10:O167,"&lt;&gt;-")+1-2)</f>
        <v>-</v>
      </c>
      <c r="P168" s="30" t="str">
        <f t="shared" si="143"/>
        <v>//G38</v>
      </c>
      <c r="Q168" s="33" t="str">
        <f t="shared" si="144"/>
        <v>//G38</v>
      </c>
      <c r="R168" s="33" t="str">
        <f t="shared" si="124"/>
        <v>//G38</v>
      </c>
    </row>
    <row r="169" spans="2:18" ht="15.75">
      <c r="B169" t="s">
        <v>163</v>
      </c>
      <c r="C169" t="s">
        <v>15</v>
      </c>
      <c r="D169">
        <v>714</v>
      </c>
      <c r="E169">
        <v>0</v>
      </c>
      <c r="F169" t="b">
        <v>0</v>
      </c>
      <c r="G169" t="b">
        <v>1</v>
      </c>
      <c r="H169" t="b">
        <v>1</v>
      </c>
      <c r="I169" t="b">
        <v>1</v>
      </c>
      <c r="J169" t="b">
        <v>0</v>
      </c>
      <c r="K169" t="s">
        <v>164</v>
      </c>
      <c r="L169" t="str">
        <f t="shared" si="122"/>
        <v>DB10</v>
      </c>
      <c r="M169" t="str">
        <f t="shared" ref="M169:M200" si="155">"P_"&amp;B168&amp;"_"</f>
        <v>P_G38_</v>
      </c>
      <c r="O169" s="40">
        <f>IF(E169="","-",COUNTIF($O$10:O168,"&lt;&gt;-")+1-2)</f>
        <v>119</v>
      </c>
      <c r="P169" s="30" t="str">
        <f t="shared" si="143"/>
        <v>var P_G38_Time_Working='Time_Working';     //119</v>
      </c>
      <c r="Q169" s="33" t="str">
        <f t="shared" si="144"/>
        <v>.read(P_G38_Time_Working)     //119</v>
      </c>
      <c r="R169" s="33" t="str">
        <f t="shared" si="124"/>
        <v>socket.emit('P_G38_Time_Working', tagArr[119]);</v>
      </c>
    </row>
    <row r="170" spans="2:18" ht="15.75">
      <c r="B170" t="s">
        <v>165</v>
      </c>
      <c r="C170" t="s">
        <v>15</v>
      </c>
      <c r="D170">
        <v>718</v>
      </c>
      <c r="E170">
        <v>0</v>
      </c>
      <c r="F170" t="b">
        <v>0</v>
      </c>
      <c r="G170" t="b">
        <v>1</v>
      </c>
      <c r="H170" t="b">
        <v>1</v>
      </c>
      <c r="I170" t="b">
        <v>1</v>
      </c>
      <c r="J170" t="b">
        <v>0</v>
      </c>
      <c r="K170" t="s">
        <v>166</v>
      </c>
      <c r="L170" t="str">
        <f t="shared" si="122"/>
        <v>DB10</v>
      </c>
      <c r="M170" t="str">
        <f t="shared" ref="M170" si="156">"P_"&amp;B168&amp;"_"</f>
        <v>P_G38_</v>
      </c>
      <c r="O170" s="40">
        <f>IF(E170="","-",COUNTIF($O$10:O169,"&lt;&gt;-")+1-2)</f>
        <v>120</v>
      </c>
      <c r="P170" s="30" t="str">
        <f t="shared" si="143"/>
        <v>var P_G38_Time_Standby='Time_Standby';     //120</v>
      </c>
      <c r="Q170" s="33" t="str">
        <f t="shared" si="144"/>
        <v>.read(P_G38_Time_Standby)     //120</v>
      </c>
      <c r="R170" s="33" t="str">
        <f t="shared" si="124"/>
        <v>socket.emit('P_G38_Time_Standby', tagArr[120]);</v>
      </c>
    </row>
    <row r="171" spans="2:18" ht="15.75">
      <c r="B171" t="s">
        <v>167</v>
      </c>
      <c r="C171" t="s">
        <v>15</v>
      </c>
      <c r="D171">
        <v>722</v>
      </c>
      <c r="E171">
        <v>0</v>
      </c>
      <c r="F171" t="b">
        <v>0</v>
      </c>
      <c r="G171" t="b">
        <v>1</v>
      </c>
      <c r="H171" t="b">
        <v>1</v>
      </c>
      <c r="I171" t="b">
        <v>1</v>
      </c>
      <c r="J171" t="b">
        <v>0</v>
      </c>
      <c r="K171" t="s">
        <v>168</v>
      </c>
      <c r="L171" t="str">
        <f t="shared" si="122"/>
        <v>DB10</v>
      </c>
      <c r="M171" t="str">
        <f t="shared" ref="M171" si="157">"P_"&amp;B168&amp;"_"</f>
        <v>P_G38_</v>
      </c>
      <c r="O171" s="40">
        <f>IF(E171="","-",COUNTIF($O$10:O170,"&lt;&gt;-")+1-2)</f>
        <v>121</v>
      </c>
      <c r="P171" s="30" t="str">
        <f t="shared" si="143"/>
        <v>var P_G38_TIme_Maintenance='TIme_Maintenance';     //121</v>
      </c>
      <c r="Q171" s="33" t="str">
        <f t="shared" si="144"/>
        <v>.read(P_G38_TIme_Maintenance)     //121</v>
      </c>
      <c r="R171" s="33" t="str">
        <f t="shared" si="124"/>
        <v>socket.emit('P_G38_TIme_Maintenance', tagArr[121]);</v>
      </c>
    </row>
    <row r="172" spans="2:18" ht="15.75">
      <c r="B172" t="s">
        <v>136</v>
      </c>
      <c r="C172" t="s">
        <v>97</v>
      </c>
      <c r="D172">
        <v>726</v>
      </c>
      <c r="F172" t="b">
        <v>0</v>
      </c>
      <c r="G172" t="b">
        <v>1</v>
      </c>
      <c r="H172" t="b">
        <v>1</v>
      </c>
      <c r="I172" t="b">
        <v>1</v>
      </c>
      <c r="J172" t="b">
        <v>1</v>
      </c>
      <c r="L172" t="str">
        <f t="shared" si="122"/>
        <v>DB10</v>
      </c>
      <c r="M172" t="str">
        <f t="shared" ref="M172:M203" si="158">"P_"&amp;B172&amp;"_"</f>
        <v>P_G39_</v>
      </c>
      <c r="O172" s="40" t="str">
        <f>IF(E172="","-",COUNTIF($O$10:O171,"&lt;&gt;-")+1-2)</f>
        <v>-</v>
      </c>
      <c r="P172" s="30" t="str">
        <f t="shared" si="143"/>
        <v>//G39</v>
      </c>
      <c r="Q172" s="33" t="str">
        <f t="shared" si="144"/>
        <v>//G39</v>
      </c>
      <c r="R172" s="33" t="str">
        <f t="shared" si="124"/>
        <v>//G39</v>
      </c>
    </row>
    <row r="173" spans="2:18" ht="15.75">
      <c r="B173" t="s">
        <v>163</v>
      </c>
      <c r="C173" t="s">
        <v>15</v>
      </c>
      <c r="D173">
        <v>726</v>
      </c>
      <c r="E173">
        <v>0</v>
      </c>
      <c r="F173" t="b">
        <v>0</v>
      </c>
      <c r="G173" t="b">
        <v>1</v>
      </c>
      <c r="H173" t="b">
        <v>1</v>
      </c>
      <c r="I173" t="b">
        <v>1</v>
      </c>
      <c r="J173" t="b">
        <v>0</v>
      </c>
      <c r="K173" t="s">
        <v>164</v>
      </c>
      <c r="L173" t="str">
        <f t="shared" si="122"/>
        <v>DB10</v>
      </c>
      <c r="M173" t="str">
        <f t="shared" ref="M173:M204" si="159">"P_"&amp;B172&amp;"_"</f>
        <v>P_G39_</v>
      </c>
      <c r="O173" s="40">
        <f>IF(E173="","-",COUNTIF($O$10:O172,"&lt;&gt;-")+1-2)</f>
        <v>122</v>
      </c>
      <c r="P173" s="30" t="str">
        <f t="shared" si="143"/>
        <v>var P_G39_Time_Working='Time_Working';     //122</v>
      </c>
      <c r="Q173" s="33" t="str">
        <f t="shared" si="144"/>
        <v>.read(P_G39_Time_Working)     //122</v>
      </c>
      <c r="R173" s="33" t="str">
        <f t="shared" si="124"/>
        <v>socket.emit('P_G39_Time_Working', tagArr[122]);</v>
      </c>
    </row>
    <row r="174" spans="2:18" ht="15.75">
      <c r="B174" t="s">
        <v>165</v>
      </c>
      <c r="C174" t="s">
        <v>15</v>
      </c>
      <c r="D174">
        <v>730</v>
      </c>
      <c r="E174">
        <v>0</v>
      </c>
      <c r="F174" t="b">
        <v>0</v>
      </c>
      <c r="G174" t="b">
        <v>1</v>
      </c>
      <c r="H174" t="b">
        <v>1</v>
      </c>
      <c r="I174" t="b">
        <v>1</v>
      </c>
      <c r="J174" t="b">
        <v>0</v>
      </c>
      <c r="K174" t="s">
        <v>166</v>
      </c>
      <c r="L174" t="str">
        <f t="shared" si="122"/>
        <v>DB10</v>
      </c>
      <c r="M174" t="str">
        <f t="shared" ref="M174" si="160">"P_"&amp;B172&amp;"_"</f>
        <v>P_G39_</v>
      </c>
      <c r="O174" s="40">
        <f>IF(E174="","-",COUNTIF($O$10:O173,"&lt;&gt;-")+1-2)</f>
        <v>123</v>
      </c>
      <c r="P174" s="30" t="str">
        <f t="shared" si="143"/>
        <v>var P_G39_Time_Standby='Time_Standby';     //123</v>
      </c>
      <c r="Q174" s="33" t="str">
        <f t="shared" si="144"/>
        <v>.read(P_G39_Time_Standby)     //123</v>
      </c>
      <c r="R174" s="33" t="str">
        <f t="shared" si="124"/>
        <v>socket.emit('P_G39_Time_Standby', tagArr[123]);</v>
      </c>
    </row>
    <row r="175" spans="2:18" ht="15.75">
      <c r="B175" t="s">
        <v>167</v>
      </c>
      <c r="C175" t="s">
        <v>15</v>
      </c>
      <c r="D175">
        <v>734</v>
      </c>
      <c r="E175">
        <v>0</v>
      </c>
      <c r="F175" t="b">
        <v>0</v>
      </c>
      <c r="G175" t="b">
        <v>1</v>
      </c>
      <c r="H175" t="b">
        <v>1</v>
      </c>
      <c r="I175" t="b">
        <v>1</v>
      </c>
      <c r="J175" t="b">
        <v>0</v>
      </c>
      <c r="K175" t="s">
        <v>168</v>
      </c>
      <c r="L175" t="str">
        <f t="shared" si="122"/>
        <v>DB10</v>
      </c>
      <c r="M175" t="str">
        <f t="shared" ref="M175" si="161">"P_"&amp;B172&amp;"_"</f>
        <v>P_G39_</v>
      </c>
      <c r="O175" s="40">
        <f>IF(E175="","-",COUNTIF($O$10:O174,"&lt;&gt;-")+1-2)</f>
        <v>124</v>
      </c>
      <c r="P175" s="30" t="str">
        <f t="shared" si="143"/>
        <v>var P_G39_TIme_Maintenance='TIme_Maintenance';     //124</v>
      </c>
      <c r="Q175" s="33" t="str">
        <f t="shared" si="144"/>
        <v>.read(P_G39_TIme_Maintenance)     //124</v>
      </c>
      <c r="R175" s="33" t="str">
        <f t="shared" si="124"/>
        <v>socket.emit('P_G39_TIme_Maintenance', tagArr[124]);</v>
      </c>
    </row>
    <row r="176" spans="2:18" ht="15.75">
      <c r="B176" t="s">
        <v>137</v>
      </c>
      <c r="C176" t="s">
        <v>97</v>
      </c>
      <c r="D176">
        <v>738</v>
      </c>
      <c r="F176" t="b">
        <v>0</v>
      </c>
      <c r="G176" t="b">
        <v>1</v>
      </c>
      <c r="H176" t="b">
        <v>1</v>
      </c>
      <c r="I176" t="b">
        <v>1</v>
      </c>
      <c r="J176" t="b">
        <v>1</v>
      </c>
      <c r="L176" t="str">
        <f t="shared" si="122"/>
        <v>DB10</v>
      </c>
      <c r="M176" t="str">
        <f t="shared" ref="M176:M207" si="162">"P_"&amp;B176&amp;"_"</f>
        <v>P_G40_</v>
      </c>
      <c r="O176" s="40" t="str">
        <f>IF(E176="","-",COUNTIF($O$10:O175,"&lt;&gt;-")+1-2)</f>
        <v>-</v>
      </c>
      <c r="P176" s="30" t="str">
        <f t="shared" si="143"/>
        <v>//G40</v>
      </c>
      <c r="Q176" s="33" t="str">
        <f t="shared" si="144"/>
        <v>//G40</v>
      </c>
      <c r="R176" s="33" t="str">
        <f t="shared" si="124"/>
        <v>//G40</v>
      </c>
    </row>
    <row r="177" spans="2:18" ht="15.75">
      <c r="B177" t="s">
        <v>163</v>
      </c>
      <c r="C177" t="s">
        <v>15</v>
      </c>
      <c r="D177">
        <v>738</v>
      </c>
      <c r="E177">
        <v>0</v>
      </c>
      <c r="F177" t="b">
        <v>0</v>
      </c>
      <c r="G177" t="b">
        <v>1</v>
      </c>
      <c r="H177" t="b">
        <v>1</v>
      </c>
      <c r="I177" t="b">
        <v>1</v>
      </c>
      <c r="J177" t="b">
        <v>0</v>
      </c>
      <c r="K177" t="s">
        <v>164</v>
      </c>
      <c r="L177" t="str">
        <f t="shared" si="122"/>
        <v>DB10</v>
      </c>
      <c r="M177" t="str">
        <f t="shared" ref="M177:M208" si="163">"P_"&amp;B176&amp;"_"</f>
        <v>P_G40_</v>
      </c>
      <c r="O177" s="40">
        <f>IF(E177="","-",COUNTIF($O$10:O176,"&lt;&gt;-")+1-2)</f>
        <v>125</v>
      </c>
      <c r="P177" s="30" t="str">
        <f t="shared" si="143"/>
        <v>var P_G40_Time_Working='Time_Working';     //125</v>
      </c>
      <c r="Q177" s="33" t="str">
        <f t="shared" si="144"/>
        <v>.read(P_G40_Time_Working)     //125</v>
      </c>
      <c r="R177" s="33" t="str">
        <f t="shared" si="124"/>
        <v>socket.emit('P_G40_Time_Working', tagArr[125]);</v>
      </c>
    </row>
    <row r="178" spans="2:18" ht="15.75">
      <c r="B178" t="s">
        <v>165</v>
      </c>
      <c r="C178" t="s">
        <v>15</v>
      </c>
      <c r="D178">
        <v>742</v>
      </c>
      <c r="E178">
        <v>0</v>
      </c>
      <c r="F178" t="b">
        <v>0</v>
      </c>
      <c r="G178" t="b">
        <v>1</v>
      </c>
      <c r="H178" t="b">
        <v>1</v>
      </c>
      <c r="I178" t="b">
        <v>1</v>
      </c>
      <c r="J178" t="b">
        <v>0</v>
      </c>
      <c r="K178" t="s">
        <v>166</v>
      </c>
      <c r="L178" t="str">
        <f t="shared" si="122"/>
        <v>DB10</v>
      </c>
      <c r="M178" t="str">
        <f t="shared" ref="M178" si="164">"P_"&amp;B176&amp;"_"</f>
        <v>P_G40_</v>
      </c>
      <c r="O178" s="40">
        <f>IF(E178="","-",COUNTIF($O$10:O177,"&lt;&gt;-")+1-2)</f>
        <v>126</v>
      </c>
      <c r="P178" s="30" t="str">
        <f t="shared" si="143"/>
        <v>var P_G40_Time_Standby='Time_Standby';     //126</v>
      </c>
      <c r="Q178" s="33" t="str">
        <f t="shared" si="144"/>
        <v>.read(P_G40_Time_Standby)     //126</v>
      </c>
      <c r="R178" s="33" t="str">
        <f t="shared" si="124"/>
        <v>socket.emit('P_G40_Time_Standby', tagArr[126]);</v>
      </c>
    </row>
    <row r="179" spans="2:18" ht="15.75">
      <c r="B179" t="s">
        <v>167</v>
      </c>
      <c r="C179" t="s">
        <v>15</v>
      </c>
      <c r="D179">
        <v>746</v>
      </c>
      <c r="E179">
        <v>0</v>
      </c>
      <c r="F179" t="b">
        <v>0</v>
      </c>
      <c r="G179" t="b">
        <v>1</v>
      </c>
      <c r="H179" t="b">
        <v>1</v>
      </c>
      <c r="I179" t="b">
        <v>1</v>
      </c>
      <c r="J179" t="b">
        <v>0</v>
      </c>
      <c r="K179" t="s">
        <v>168</v>
      </c>
      <c r="L179" t="str">
        <f t="shared" si="122"/>
        <v>DB10</v>
      </c>
      <c r="M179" t="str">
        <f t="shared" ref="M179" si="165">"P_"&amp;B176&amp;"_"</f>
        <v>P_G40_</v>
      </c>
      <c r="O179" s="40">
        <f>IF(E179="","-",COUNTIF($O$10:O178,"&lt;&gt;-")+1-2)</f>
        <v>127</v>
      </c>
      <c r="P179" s="30" t="str">
        <f t="shared" si="143"/>
        <v>var P_G40_TIme_Maintenance='TIme_Maintenance';     //127</v>
      </c>
      <c r="Q179" s="33" t="str">
        <f t="shared" si="144"/>
        <v>.read(P_G40_TIme_Maintenance)     //127</v>
      </c>
      <c r="R179" s="33" t="str">
        <f t="shared" si="124"/>
        <v>socket.emit('P_G40_TIme_Maintenance', tagArr[127]);</v>
      </c>
    </row>
    <row r="180" spans="2:18" ht="15.75">
      <c r="B180" t="s">
        <v>138</v>
      </c>
      <c r="C180" t="s">
        <v>97</v>
      </c>
      <c r="D180">
        <v>750</v>
      </c>
      <c r="F180" t="b">
        <v>0</v>
      </c>
      <c r="G180" t="b">
        <v>1</v>
      </c>
      <c r="H180" t="b">
        <v>1</v>
      </c>
      <c r="I180" t="b">
        <v>1</v>
      </c>
      <c r="J180" t="b">
        <v>1</v>
      </c>
      <c r="L180" t="str">
        <f t="shared" si="122"/>
        <v>DB10</v>
      </c>
      <c r="M180" t="str">
        <f t="shared" ref="M180:M211" si="166">"P_"&amp;B180&amp;"_"</f>
        <v>P_G41_</v>
      </c>
      <c r="O180" s="40" t="str">
        <f>IF(E180="","-",COUNTIF($O$10:O179,"&lt;&gt;-")+1-2)</f>
        <v>-</v>
      </c>
      <c r="P180" s="30" t="str">
        <f t="shared" si="143"/>
        <v>//G41</v>
      </c>
      <c r="Q180" s="33" t="str">
        <f t="shared" si="144"/>
        <v>//G41</v>
      </c>
      <c r="R180" s="33" t="str">
        <f t="shared" si="124"/>
        <v>//G41</v>
      </c>
    </row>
    <row r="181" spans="2:18" ht="15.75">
      <c r="B181" t="s">
        <v>163</v>
      </c>
      <c r="C181" t="s">
        <v>15</v>
      </c>
      <c r="D181">
        <v>750</v>
      </c>
      <c r="E181">
        <v>0</v>
      </c>
      <c r="F181" t="b">
        <v>0</v>
      </c>
      <c r="G181" t="b">
        <v>1</v>
      </c>
      <c r="H181" t="b">
        <v>1</v>
      </c>
      <c r="I181" t="b">
        <v>1</v>
      </c>
      <c r="J181" t="b">
        <v>0</v>
      </c>
      <c r="K181" t="s">
        <v>164</v>
      </c>
      <c r="L181" t="str">
        <f t="shared" si="122"/>
        <v>DB10</v>
      </c>
      <c r="M181" t="str">
        <f t="shared" ref="M181:M212" si="167">"P_"&amp;B180&amp;"_"</f>
        <v>P_G41_</v>
      </c>
      <c r="O181" s="40">
        <f>IF(E181="","-",COUNTIF($O$10:O180,"&lt;&gt;-")+1-2)</f>
        <v>128</v>
      </c>
      <c r="P181" s="30" t="str">
        <f t="shared" si="143"/>
        <v>var P_G41_Time_Working='Time_Working';     //128</v>
      </c>
      <c r="Q181" s="33" t="str">
        <f t="shared" si="144"/>
        <v>.read(P_G41_Time_Working)     //128</v>
      </c>
      <c r="R181" s="33" t="str">
        <f t="shared" si="124"/>
        <v>socket.emit('P_G41_Time_Working', tagArr[128]);</v>
      </c>
    </row>
    <row r="182" spans="2:18" ht="15.75">
      <c r="B182" t="s">
        <v>165</v>
      </c>
      <c r="C182" t="s">
        <v>15</v>
      </c>
      <c r="D182">
        <v>754</v>
      </c>
      <c r="E182">
        <v>0</v>
      </c>
      <c r="F182" t="b">
        <v>0</v>
      </c>
      <c r="G182" t="b">
        <v>1</v>
      </c>
      <c r="H182" t="b">
        <v>1</v>
      </c>
      <c r="I182" t="b">
        <v>1</v>
      </c>
      <c r="J182" t="b">
        <v>0</v>
      </c>
      <c r="K182" t="s">
        <v>166</v>
      </c>
      <c r="L182" t="str">
        <f t="shared" si="122"/>
        <v>DB10</v>
      </c>
      <c r="M182" t="str">
        <f t="shared" ref="M182" si="168">"P_"&amp;B180&amp;"_"</f>
        <v>P_G41_</v>
      </c>
      <c r="O182" s="40">
        <f>IF(E182="","-",COUNTIF($O$10:O181,"&lt;&gt;-")+1-2)</f>
        <v>129</v>
      </c>
      <c r="P182" s="30" t="str">
        <f t="shared" si="143"/>
        <v>var P_G41_Time_Standby='Time_Standby';     //129</v>
      </c>
      <c r="Q182" s="33" t="str">
        <f t="shared" si="144"/>
        <v>.read(P_G41_Time_Standby)     //129</v>
      </c>
      <c r="R182" s="33" t="str">
        <f t="shared" si="124"/>
        <v>socket.emit('P_G41_Time_Standby', tagArr[129]);</v>
      </c>
    </row>
    <row r="183" spans="2:18" ht="15.75">
      <c r="B183" t="s">
        <v>167</v>
      </c>
      <c r="C183" t="s">
        <v>15</v>
      </c>
      <c r="D183">
        <v>758</v>
      </c>
      <c r="E183">
        <v>0</v>
      </c>
      <c r="F183" t="b">
        <v>0</v>
      </c>
      <c r="G183" t="b">
        <v>1</v>
      </c>
      <c r="H183" t="b">
        <v>1</v>
      </c>
      <c r="I183" t="b">
        <v>1</v>
      </c>
      <c r="J183" t="b">
        <v>0</v>
      </c>
      <c r="K183" t="s">
        <v>168</v>
      </c>
      <c r="L183" t="str">
        <f t="shared" si="122"/>
        <v>DB10</v>
      </c>
      <c r="M183" t="str">
        <f t="shared" ref="M183" si="169">"P_"&amp;B180&amp;"_"</f>
        <v>P_G41_</v>
      </c>
      <c r="O183" s="40">
        <f>IF(E183="","-",COUNTIF($O$10:O182,"&lt;&gt;-")+1-2)</f>
        <v>130</v>
      </c>
      <c r="P183" s="30" t="str">
        <f t="shared" si="143"/>
        <v>var P_G41_TIme_Maintenance='TIme_Maintenance';     //130</v>
      </c>
      <c r="Q183" s="33" t="str">
        <f t="shared" si="144"/>
        <v>.read(P_G41_TIme_Maintenance)     //130</v>
      </c>
      <c r="R183" s="33" t="str">
        <f t="shared" si="124"/>
        <v>socket.emit('P_G41_TIme_Maintenance', tagArr[130]);</v>
      </c>
    </row>
    <row r="184" spans="2:18" ht="15.75">
      <c r="B184" t="s">
        <v>139</v>
      </c>
      <c r="C184" t="s">
        <v>97</v>
      </c>
      <c r="D184">
        <v>762</v>
      </c>
      <c r="F184" t="b">
        <v>0</v>
      </c>
      <c r="G184" t="b">
        <v>1</v>
      </c>
      <c r="H184" t="b">
        <v>1</v>
      </c>
      <c r="I184" t="b">
        <v>1</v>
      </c>
      <c r="J184" t="b">
        <v>1</v>
      </c>
      <c r="L184" t="str">
        <f t="shared" si="122"/>
        <v>DB10</v>
      </c>
      <c r="M184" t="str">
        <f t="shared" ref="M184:M215" si="170">"P_"&amp;B184&amp;"_"</f>
        <v>P_G42_</v>
      </c>
      <c r="O184" s="40" t="str">
        <f>IF(E184="","-",COUNTIF($O$10:O183,"&lt;&gt;-")+1-2)</f>
        <v>-</v>
      </c>
      <c r="P184" s="30" t="str">
        <f t="shared" si="143"/>
        <v>//G42</v>
      </c>
      <c r="Q184" s="33" t="str">
        <f t="shared" si="144"/>
        <v>//G42</v>
      </c>
      <c r="R184" s="33" t="str">
        <f t="shared" si="124"/>
        <v>//G42</v>
      </c>
    </row>
    <row r="185" spans="2:18" ht="15.75">
      <c r="B185" t="s">
        <v>163</v>
      </c>
      <c r="C185" t="s">
        <v>15</v>
      </c>
      <c r="D185">
        <v>762</v>
      </c>
      <c r="E185">
        <v>0</v>
      </c>
      <c r="F185" t="b">
        <v>0</v>
      </c>
      <c r="G185" t="b">
        <v>1</v>
      </c>
      <c r="H185" t="b">
        <v>1</v>
      </c>
      <c r="I185" t="b">
        <v>1</v>
      </c>
      <c r="J185" t="b">
        <v>0</v>
      </c>
      <c r="K185" t="s">
        <v>164</v>
      </c>
      <c r="L185" t="str">
        <f t="shared" si="122"/>
        <v>DB10</v>
      </c>
      <c r="M185" t="str">
        <f t="shared" ref="M185:M216" si="171">"P_"&amp;B184&amp;"_"</f>
        <v>P_G42_</v>
      </c>
      <c r="O185" s="40">
        <f>IF(E185="","-",COUNTIF($O$10:O184,"&lt;&gt;-")+1-2)</f>
        <v>131</v>
      </c>
      <c r="P185" s="30" t="str">
        <f t="shared" si="143"/>
        <v>var P_G42_Time_Working='Time_Working';     //131</v>
      </c>
      <c r="Q185" s="33" t="str">
        <f t="shared" si="144"/>
        <v>.read(P_G42_Time_Working)     //131</v>
      </c>
      <c r="R185" s="33" t="str">
        <f t="shared" si="124"/>
        <v>socket.emit('P_G42_Time_Working', tagArr[131]);</v>
      </c>
    </row>
    <row r="186" spans="2:18" ht="15.75">
      <c r="B186" t="s">
        <v>165</v>
      </c>
      <c r="C186" t="s">
        <v>15</v>
      </c>
      <c r="D186">
        <v>766</v>
      </c>
      <c r="E186">
        <v>0</v>
      </c>
      <c r="F186" t="b">
        <v>0</v>
      </c>
      <c r="G186" t="b">
        <v>1</v>
      </c>
      <c r="H186" t="b">
        <v>1</v>
      </c>
      <c r="I186" t="b">
        <v>1</v>
      </c>
      <c r="J186" t="b">
        <v>0</v>
      </c>
      <c r="K186" t="s">
        <v>166</v>
      </c>
      <c r="L186" t="str">
        <f t="shared" si="122"/>
        <v>DB10</v>
      </c>
      <c r="M186" t="str">
        <f t="shared" ref="M186" si="172">"P_"&amp;B184&amp;"_"</f>
        <v>P_G42_</v>
      </c>
      <c r="O186" s="40">
        <f>IF(E186="","-",COUNTIF($O$10:O185,"&lt;&gt;-")+1-2)</f>
        <v>132</v>
      </c>
      <c r="P186" s="30" t="str">
        <f t="shared" si="143"/>
        <v>var P_G42_Time_Standby='Time_Standby';     //132</v>
      </c>
      <c r="Q186" s="33" t="str">
        <f t="shared" si="144"/>
        <v>.read(P_G42_Time_Standby)     //132</v>
      </c>
      <c r="R186" s="33" t="str">
        <f t="shared" si="124"/>
        <v>socket.emit('P_G42_Time_Standby', tagArr[132]);</v>
      </c>
    </row>
    <row r="187" spans="2:18" ht="15.75">
      <c r="B187" t="s">
        <v>167</v>
      </c>
      <c r="C187" t="s">
        <v>15</v>
      </c>
      <c r="D187">
        <v>770</v>
      </c>
      <c r="E187">
        <v>0</v>
      </c>
      <c r="F187" t="b">
        <v>0</v>
      </c>
      <c r="G187" t="b">
        <v>1</v>
      </c>
      <c r="H187" t="b">
        <v>1</v>
      </c>
      <c r="I187" t="b">
        <v>1</v>
      </c>
      <c r="J187" t="b">
        <v>0</v>
      </c>
      <c r="K187" t="s">
        <v>168</v>
      </c>
      <c r="L187" t="str">
        <f t="shared" si="122"/>
        <v>DB10</v>
      </c>
      <c r="M187" t="str">
        <f t="shared" ref="M187" si="173">"P_"&amp;B184&amp;"_"</f>
        <v>P_G42_</v>
      </c>
      <c r="O187" s="40">
        <f>IF(E187="","-",COUNTIF($O$10:O186,"&lt;&gt;-")+1-2)</f>
        <v>133</v>
      </c>
      <c r="P187" s="30" t="str">
        <f t="shared" si="143"/>
        <v>var P_G42_TIme_Maintenance='TIme_Maintenance';     //133</v>
      </c>
      <c r="Q187" s="33" t="str">
        <f t="shared" si="144"/>
        <v>.read(P_G42_TIme_Maintenance)     //133</v>
      </c>
      <c r="R187" s="33" t="str">
        <f t="shared" si="124"/>
        <v>socket.emit('P_G42_TIme_Maintenance', tagArr[133]);</v>
      </c>
    </row>
    <row r="188" spans="2:18" ht="15.75">
      <c r="B188" t="s">
        <v>140</v>
      </c>
      <c r="C188" t="s">
        <v>97</v>
      </c>
      <c r="D188">
        <v>774</v>
      </c>
      <c r="F188" t="b">
        <v>0</v>
      </c>
      <c r="G188" t="b">
        <v>1</v>
      </c>
      <c r="H188" t="b">
        <v>1</v>
      </c>
      <c r="I188" t="b">
        <v>1</v>
      </c>
      <c r="J188" t="b">
        <v>1</v>
      </c>
      <c r="L188" t="str">
        <f t="shared" si="122"/>
        <v>DB10</v>
      </c>
      <c r="M188" t="str">
        <f t="shared" ref="M188:M219" si="174">"P_"&amp;B188&amp;"_"</f>
        <v>P_G43_</v>
      </c>
      <c r="O188" s="40" t="str">
        <f>IF(E188="","-",COUNTIF($O$10:O187,"&lt;&gt;-")+1-2)</f>
        <v>-</v>
      </c>
      <c r="P188" s="30" t="str">
        <f t="shared" si="143"/>
        <v>//G43</v>
      </c>
      <c r="Q188" s="33" t="str">
        <f t="shared" si="144"/>
        <v>//G43</v>
      </c>
      <c r="R188" s="33" t="str">
        <f t="shared" si="124"/>
        <v>//G43</v>
      </c>
    </row>
    <row r="189" spans="2:18" ht="15.75">
      <c r="B189" t="s">
        <v>163</v>
      </c>
      <c r="C189" t="s">
        <v>15</v>
      </c>
      <c r="D189">
        <v>774</v>
      </c>
      <c r="E189">
        <v>0</v>
      </c>
      <c r="F189" t="b">
        <v>0</v>
      </c>
      <c r="G189" t="b">
        <v>1</v>
      </c>
      <c r="H189" t="b">
        <v>1</v>
      </c>
      <c r="I189" t="b">
        <v>1</v>
      </c>
      <c r="J189" t="b">
        <v>0</v>
      </c>
      <c r="K189" t="s">
        <v>164</v>
      </c>
      <c r="L189" t="str">
        <f t="shared" si="122"/>
        <v>DB10</v>
      </c>
      <c r="M189" t="str">
        <f t="shared" ref="M189:M220" si="175">"P_"&amp;B188&amp;"_"</f>
        <v>P_G43_</v>
      </c>
      <c r="O189" s="40">
        <f>IF(E189="","-",COUNTIF($O$10:O188,"&lt;&gt;-")+1-2)</f>
        <v>134</v>
      </c>
      <c r="P189" s="30" t="str">
        <f t="shared" si="143"/>
        <v>var P_G43_Time_Working='Time_Working';     //134</v>
      </c>
      <c r="Q189" s="33" t="str">
        <f t="shared" si="144"/>
        <v>.read(P_G43_Time_Working)     //134</v>
      </c>
      <c r="R189" s="33" t="str">
        <f t="shared" si="124"/>
        <v>socket.emit('P_G43_Time_Working', tagArr[134]);</v>
      </c>
    </row>
    <row r="190" spans="2:18" ht="15.75">
      <c r="B190" t="s">
        <v>165</v>
      </c>
      <c r="C190" t="s">
        <v>15</v>
      </c>
      <c r="D190">
        <v>778</v>
      </c>
      <c r="E190">
        <v>0</v>
      </c>
      <c r="F190" t="b">
        <v>0</v>
      </c>
      <c r="G190" t="b">
        <v>1</v>
      </c>
      <c r="H190" t="b">
        <v>1</v>
      </c>
      <c r="I190" t="b">
        <v>1</v>
      </c>
      <c r="J190" t="b">
        <v>0</v>
      </c>
      <c r="K190" t="s">
        <v>166</v>
      </c>
      <c r="L190" t="str">
        <f t="shared" si="122"/>
        <v>DB10</v>
      </c>
      <c r="M190" t="str">
        <f t="shared" ref="M190" si="176">"P_"&amp;B188&amp;"_"</f>
        <v>P_G43_</v>
      </c>
      <c r="O190" s="40">
        <f>IF(E190="","-",COUNTIF($O$10:O189,"&lt;&gt;-")+1-2)</f>
        <v>135</v>
      </c>
      <c r="P190" s="30" t="str">
        <f t="shared" si="143"/>
        <v>var P_G43_Time_Standby='Time_Standby';     //135</v>
      </c>
      <c r="Q190" s="33" t="str">
        <f t="shared" si="144"/>
        <v>.read(P_G43_Time_Standby)     //135</v>
      </c>
      <c r="R190" s="33" t="str">
        <f t="shared" si="124"/>
        <v>socket.emit('P_G43_Time_Standby', tagArr[135]);</v>
      </c>
    </row>
    <row r="191" spans="2:18" ht="15.75">
      <c r="B191" t="s">
        <v>167</v>
      </c>
      <c r="C191" t="s">
        <v>15</v>
      </c>
      <c r="D191">
        <v>782</v>
      </c>
      <c r="E191">
        <v>0</v>
      </c>
      <c r="F191" t="b">
        <v>0</v>
      </c>
      <c r="G191" t="b">
        <v>1</v>
      </c>
      <c r="H191" t="b">
        <v>1</v>
      </c>
      <c r="I191" t="b">
        <v>1</v>
      </c>
      <c r="J191" t="b">
        <v>0</v>
      </c>
      <c r="K191" t="s">
        <v>168</v>
      </c>
      <c r="L191" t="str">
        <f t="shared" si="122"/>
        <v>DB10</v>
      </c>
      <c r="M191" t="str">
        <f t="shared" ref="M191" si="177">"P_"&amp;B188&amp;"_"</f>
        <v>P_G43_</v>
      </c>
      <c r="O191" s="40">
        <f>IF(E191="","-",COUNTIF($O$10:O190,"&lt;&gt;-")+1-2)</f>
        <v>136</v>
      </c>
      <c r="P191" s="30" t="str">
        <f t="shared" si="143"/>
        <v>var P_G43_TIme_Maintenance='TIme_Maintenance';     //136</v>
      </c>
      <c r="Q191" s="33" t="str">
        <f t="shared" si="144"/>
        <v>.read(P_G43_TIme_Maintenance)     //136</v>
      </c>
      <c r="R191" s="33" t="str">
        <f t="shared" si="124"/>
        <v>socket.emit('P_G43_TIme_Maintenance', tagArr[136]);</v>
      </c>
    </row>
    <row r="192" spans="2:18" ht="15.75">
      <c r="B192" t="s">
        <v>141</v>
      </c>
      <c r="C192" t="s">
        <v>97</v>
      </c>
      <c r="D192">
        <v>786</v>
      </c>
      <c r="F192" t="b">
        <v>0</v>
      </c>
      <c r="G192" t="b">
        <v>1</v>
      </c>
      <c r="H192" t="b">
        <v>1</v>
      </c>
      <c r="I192" t="b">
        <v>1</v>
      </c>
      <c r="J192" t="b">
        <v>1</v>
      </c>
      <c r="L192" t="str">
        <f t="shared" si="122"/>
        <v>DB10</v>
      </c>
      <c r="M192" t="str">
        <f t="shared" ref="M192:M223" si="178">"P_"&amp;B192&amp;"_"</f>
        <v>P_G44_</v>
      </c>
      <c r="O192" s="40" t="str">
        <f>IF(E192="","-",COUNTIF($O$10:O191,"&lt;&gt;-")+1-2)</f>
        <v>-</v>
      </c>
      <c r="P192" s="30" t="str">
        <f t="shared" si="143"/>
        <v>//G44</v>
      </c>
      <c r="Q192" s="33" t="str">
        <f t="shared" si="144"/>
        <v>//G44</v>
      </c>
      <c r="R192" s="33" t="str">
        <f t="shared" si="124"/>
        <v>//G44</v>
      </c>
    </row>
    <row r="193" spans="2:18" ht="15.75">
      <c r="B193" t="s">
        <v>163</v>
      </c>
      <c r="C193" t="s">
        <v>15</v>
      </c>
      <c r="D193">
        <v>786</v>
      </c>
      <c r="E193">
        <v>0</v>
      </c>
      <c r="F193" t="b">
        <v>0</v>
      </c>
      <c r="G193" t="b">
        <v>1</v>
      </c>
      <c r="H193" t="b">
        <v>1</v>
      </c>
      <c r="I193" t="b">
        <v>1</v>
      </c>
      <c r="J193" t="b">
        <v>0</v>
      </c>
      <c r="K193" t="s">
        <v>164</v>
      </c>
      <c r="L193" t="str">
        <f t="shared" si="122"/>
        <v>DB10</v>
      </c>
      <c r="M193" t="str">
        <f t="shared" ref="M193:M224" si="179">"P_"&amp;B192&amp;"_"</f>
        <v>P_G44_</v>
      </c>
      <c r="O193" s="40">
        <f>IF(E193="","-",COUNTIF($O$10:O192,"&lt;&gt;-")+1-2)</f>
        <v>137</v>
      </c>
      <c r="P193" s="30" t="str">
        <f t="shared" si="143"/>
        <v>var P_G44_Time_Working='Time_Working';     //137</v>
      </c>
      <c r="Q193" s="33" t="str">
        <f t="shared" si="144"/>
        <v>.read(P_G44_Time_Working)     //137</v>
      </c>
      <c r="R193" s="33" t="str">
        <f t="shared" si="124"/>
        <v>socket.emit('P_G44_Time_Working', tagArr[137]);</v>
      </c>
    </row>
    <row r="194" spans="2:18" ht="15.75">
      <c r="B194" t="s">
        <v>165</v>
      </c>
      <c r="C194" t="s">
        <v>15</v>
      </c>
      <c r="D194">
        <v>790</v>
      </c>
      <c r="E194">
        <v>0</v>
      </c>
      <c r="F194" t="b">
        <v>0</v>
      </c>
      <c r="G194" t="b">
        <v>1</v>
      </c>
      <c r="H194" t="b">
        <v>1</v>
      </c>
      <c r="I194" t="b">
        <v>1</v>
      </c>
      <c r="J194" t="b">
        <v>0</v>
      </c>
      <c r="K194" t="s">
        <v>166</v>
      </c>
      <c r="L194" t="str">
        <f t="shared" si="122"/>
        <v>DB10</v>
      </c>
      <c r="M194" t="str">
        <f t="shared" ref="M194" si="180">"P_"&amp;B192&amp;"_"</f>
        <v>P_G44_</v>
      </c>
      <c r="O194" s="40">
        <f>IF(E194="","-",COUNTIF($O$10:O193,"&lt;&gt;-")+1-2)</f>
        <v>138</v>
      </c>
      <c r="P194" s="30" t="str">
        <f t="shared" si="143"/>
        <v>var P_G44_Time_Standby='Time_Standby';     //138</v>
      </c>
      <c r="Q194" s="33" t="str">
        <f t="shared" si="144"/>
        <v>.read(P_G44_Time_Standby)     //138</v>
      </c>
      <c r="R194" s="33" t="str">
        <f t="shared" si="124"/>
        <v>socket.emit('P_G44_Time_Standby', tagArr[138]);</v>
      </c>
    </row>
    <row r="195" spans="2:18" ht="15.75">
      <c r="B195" t="s">
        <v>167</v>
      </c>
      <c r="C195" t="s">
        <v>15</v>
      </c>
      <c r="D195">
        <v>794</v>
      </c>
      <c r="E195">
        <v>0</v>
      </c>
      <c r="F195" t="b">
        <v>0</v>
      </c>
      <c r="G195" t="b">
        <v>1</v>
      </c>
      <c r="H195" t="b">
        <v>1</v>
      </c>
      <c r="I195" t="b">
        <v>1</v>
      </c>
      <c r="J195" t="b">
        <v>0</v>
      </c>
      <c r="K195" t="s">
        <v>168</v>
      </c>
      <c r="L195" t="str">
        <f t="shared" si="122"/>
        <v>DB10</v>
      </c>
      <c r="M195" t="str">
        <f t="shared" ref="M195" si="181">"P_"&amp;B192&amp;"_"</f>
        <v>P_G44_</v>
      </c>
      <c r="O195" s="40">
        <f>IF(E195="","-",COUNTIF($O$10:O194,"&lt;&gt;-")+1-2)</f>
        <v>139</v>
      </c>
      <c r="P195" s="30" t="str">
        <f t="shared" si="143"/>
        <v>var P_G44_TIme_Maintenance='TIme_Maintenance';     //139</v>
      </c>
      <c r="Q195" s="33" t="str">
        <f t="shared" si="144"/>
        <v>.read(P_G44_TIme_Maintenance)     //139</v>
      </c>
      <c r="R195" s="33" t="str">
        <f t="shared" si="124"/>
        <v>socket.emit('P_G44_TIme_Maintenance', tagArr[139]);</v>
      </c>
    </row>
    <row r="196" spans="2:18" ht="15.75">
      <c r="B196" t="s">
        <v>142</v>
      </c>
      <c r="C196" t="s">
        <v>97</v>
      </c>
      <c r="D196">
        <v>798</v>
      </c>
      <c r="F196" t="b">
        <v>0</v>
      </c>
      <c r="G196" t="b">
        <v>1</v>
      </c>
      <c r="H196" t="b">
        <v>1</v>
      </c>
      <c r="I196" t="b">
        <v>1</v>
      </c>
      <c r="J196" t="b">
        <v>1</v>
      </c>
      <c r="L196" t="str">
        <f t="shared" si="122"/>
        <v>DB10</v>
      </c>
      <c r="M196" t="str">
        <f t="shared" ref="M196:M227" si="182">"P_"&amp;B196&amp;"_"</f>
        <v>P_G45_</v>
      </c>
      <c r="O196" s="40" t="str">
        <f>IF(E196="","-",COUNTIF($O$10:O195,"&lt;&gt;-")+1-2)</f>
        <v>-</v>
      </c>
      <c r="P196" s="30" t="str">
        <f t="shared" si="143"/>
        <v>//G45</v>
      </c>
      <c r="Q196" s="33" t="str">
        <f t="shared" si="144"/>
        <v>//G45</v>
      </c>
      <c r="R196" s="33" t="str">
        <f t="shared" si="124"/>
        <v>//G45</v>
      </c>
    </row>
    <row r="197" spans="2:18" ht="15.75">
      <c r="B197" t="s">
        <v>163</v>
      </c>
      <c r="C197" t="s">
        <v>15</v>
      </c>
      <c r="D197">
        <v>798</v>
      </c>
      <c r="E197">
        <v>0</v>
      </c>
      <c r="F197" t="b">
        <v>0</v>
      </c>
      <c r="G197" t="b">
        <v>1</v>
      </c>
      <c r="H197" t="b">
        <v>1</v>
      </c>
      <c r="I197" t="b">
        <v>1</v>
      </c>
      <c r="J197" t="b">
        <v>0</v>
      </c>
      <c r="K197" t="s">
        <v>164</v>
      </c>
      <c r="L197" t="str">
        <f t="shared" si="122"/>
        <v>DB10</v>
      </c>
      <c r="M197" t="str">
        <f t="shared" ref="M197:M228" si="183">"P_"&amp;B196&amp;"_"</f>
        <v>P_G45_</v>
      </c>
      <c r="O197" s="40">
        <f>IF(E197="","-",COUNTIF($O$10:O196,"&lt;&gt;-")+1-2)</f>
        <v>140</v>
      </c>
      <c r="P197" s="30" t="str">
        <f t="shared" si="143"/>
        <v>var P_G45_Time_Working='Time_Working';     //140</v>
      </c>
      <c r="Q197" s="33" t="str">
        <f t="shared" si="144"/>
        <v>.read(P_G45_Time_Working)     //140</v>
      </c>
      <c r="R197" s="33" t="str">
        <f t="shared" si="124"/>
        <v>socket.emit('P_G45_Time_Working', tagArr[140]);</v>
      </c>
    </row>
    <row r="198" spans="2:18" ht="15.75">
      <c r="B198" t="s">
        <v>165</v>
      </c>
      <c r="C198" t="s">
        <v>15</v>
      </c>
      <c r="D198">
        <v>802</v>
      </c>
      <c r="E198">
        <v>0</v>
      </c>
      <c r="F198" t="b">
        <v>0</v>
      </c>
      <c r="G198" t="b">
        <v>1</v>
      </c>
      <c r="H198" t="b">
        <v>1</v>
      </c>
      <c r="I198" t="b">
        <v>1</v>
      </c>
      <c r="J198" t="b">
        <v>0</v>
      </c>
      <c r="K198" t="s">
        <v>166</v>
      </c>
      <c r="L198" t="str">
        <f t="shared" si="122"/>
        <v>DB10</v>
      </c>
      <c r="M198" t="str">
        <f t="shared" ref="M198" si="184">"P_"&amp;B196&amp;"_"</f>
        <v>P_G45_</v>
      </c>
      <c r="O198" s="40">
        <f>IF(E198="","-",COUNTIF($O$10:O197,"&lt;&gt;-")+1-2)</f>
        <v>141</v>
      </c>
      <c r="P198" s="30" t="str">
        <f t="shared" si="143"/>
        <v>var P_G45_Time_Standby='Time_Standby';     //141</v>
      </c>
      <c r="Q198" s="33" t="str">
        <f t="shared" si="144"/>
        <v>.read(P_G45_Time_Standby)     //141</v>
      </c>
      <c r="R198" s="33" t="str">
        <f t="shared" si="124"/>
        <v>socket.emit('P_G45_Time_Standby', tagArr[141]);</v>
      </c>
    </row>
    <row r="199" spans="2:18" ht="15.75">
      <c r="B199" t="s">
        <v>167</v>
      </c>
      <c r="C199" t="s">
        <v>15</v>
      </c>
      <c r="D199">
        <v>806</v>
      </c>
      <c r="E199">
        <v>0</v>
      </c>
      <c r="F199" t="b">
        <v>0</v>
      </c>
      <c r="G199" t="b">
        <v>1</v>
      </c>
      <c r="H199" t="b">
        <v>1</v>
      </c>
      <c r="I199" t="b">
        <v>1</v>
      </c>
      <c r="J199" t="b">
        <v>0</v>
      </c>
      <c r="K199" t="s">
        <v>168</v>
      </c>
      <c r="L199" t="str">
        <f t="shared" si="122"/>
        <v>DB10</v>
      </c>
      <c r="M199" t="str">
        <f t="shared" ref="M199" si="185">"P_"&amp;B196&amp;"_"</f>
        <v>P_G45_</v>
      </c>
      <c r="O199" s="40">
        <f>IF(E199="","-",COUNTIF($O$10:O198,"&lt;&gt;-")+1-2)</f>
        <v>142</v>
      </c>
      <c r="P199" s="30" t="str">
        <f t="shared" si="143"/>
        <v>var P_G45_TIme_Maintenance='TIme_Maintenance';     //142</v>
      </c>
      <c r="Q199" s="33" t="str">
        <f t="shared" si="144"/>
        <v>.read(P_G45_TIme_Maintenance)     //142</v>
      </c>
      <c r="R199" s="33" t="str">
        <f t="shared" si="124"/>
        <v>socket.emit('P_G45_TIme_Maintenance', tagArr[142]);</v>
      </c>
    </row>
    <row r="200" spans="2:18" ht="15.75">
      <c r="B200" t="s">
        <v>143</v>
      </c>
      <c r="C200" t="s">
        <v>97</v>
      </c>
      <c r="D200">
        <v>810</v>
      </c>
      <c r="F200" t="b">
        <v>0</v>
      </c>
      <c r="G200" t="b">
        <v>1</v>
      </c>
      <c r="H200" t="b">
        <v>1</v>
      </c>
      <c r="I200" t="b">
        <v>1</v>
      </c>
      <c r="J200" t="b">
        <v>1</v>
      </c>
      <c r="L200" t="str">
        <f t="shared" si="122"/>
        <v>DB10</v>
      </c>
      <c r="M200" t="str">
        <f t="shared" ref="M200:M231" si="186">"P_"&amp;B200&amp;"_"</f>
        <v>P_G46_</v>
      </c>
      <c r="O200" s="40" t="str">
        <f>IF(E200="","-",COUNTIF($O$10:O199,"&lt;&gt;-")+1-2)</f>
        <v>-</v>
      </c>
      <c r="P200" s="30" t="str">
        <f t="shared" si="143"/>
        <v>//G46</v>
      </c>
      <c r="Q200" s="33" t="str">
        <f t="shared" si="144"/>
        <v>//G46</v>
      </c>
      <c r="R200" s="33" t="str">
        <f t="shared" si="124"/>
        <v>//G46</v>
      </c>
    </row>
    <row r="201" spans="2:18" ht="15.75">
      <c r="B201" t="s">
        <v>163</v>
      </c>
      <c r="C201" t="s">
        <v>15</v>
      </c>
      <c r="D201">
        <v>810</v>
      </c>
      <c r="E201">
        <v>0</v>
      </c>
      <c r="F201" t="b">
        <v>0</v>
      </c>
      <c r="G201" t="b">
        <v>1</v>
      </c>
      <c r="H201" t="b">
        <v>1</v>
      </c>
      <c r="I201" t="b">
        <v>1</v>
      </c>
      <c r="J201" t="b">
        <v>0</v>
      </c>
      <c r="K201" t="s">
        <v>164</v>
      </c>
      <c r="L201" t="str">
        <f t="shared" si="122"/>
        <v>DB10</v>
      </c>
      <c r="M201" t="str">
        <f t="shared" ref="M201:M232" si="187">"P_"&amp;B200&amp;"_"</f>
        <v>P_G46_</v>
      </c>
      <c r="O201" s="40">
        <f>IF(E201="","-",COUNTIF($O$10:O200,"&lt;&gt;-")+1-2)</f>
        <v>143</v>
      </c>
      <c r="P201" s="30" t="str">
        <f t="shared" si="143"/>
        <v>var P_G46_Time_Working='Time_Working';     //143</v>
      </c>
      <c r="Q201" s="33" t="str">
        <f t="shared" si="144"/>
        <v>.read(P_G46_Time_Working)     //143</v>
      </c>
      <c r="R201" s="33" t="str">
        <f t="shared" si="124"/>
        <v>socket.emit('P_G46_Time_Working', tagArr[143]);</v>
      </c>
    </row>
    <row r="202" spans="2:18" ht="15.75">
      <c r="B202" t="s">
        <v>165</v>
      </c>
      <c r="C202" t="s">
        <v>15</v>
      </c>
      <c r="D202">
        <v>814</v>
      </c>
      <c r="E202">
        <v>0</v>
      </c>
      <c r="F202" t="b">
        <v>0</v>
      </c>
      <c r="G202" t="b">
        <v>1</v>
      </c>
      <c r="H202" t="b">
        <v>1</v>
      </c>
      <c r="I202" t="b">
        <v>1</v>
      </c>
      <c r="J202" t="b">
        <v>0</v>
      </c>
      <c r="K202" t="s">
        <v>166</v>
      </c>
      <c r="L202" t="str">
        <f t="shared" si="122"/>
        <v>DB10</v>
      </c>
      <c r="M202" t="str">
        <f t="shared" ref="M202" si="188">"P_"&amp;B200&amp;"_"</f>
        <v>P_G46_</v>
      </c>
      <c r="O202" s="40">
        <f>IF(E202="","-",COUNTIF($O$10:O201,"&lt;&gt;-")+1-2)</f>
        <v>144</v>
      </c>
      <c r="P202" s="30" t="str">
        <f t="shared" si="143"/>
        <v>var P_G46_Time_Standby='Time_Standby';     //144</v>
      </c>
      <c r="Q202" s="33" t="str">
        <f t="shared" si="144"/>
        <v>.read(P_G46_Time_Standby)     //144</v>
      </c>
      <c r="R202" s="33" t="str">
        <f t="shared" si="124"/>
        <v>socket.emit('P_G46_Time_Standby', tagArr[144]);</v>
      </c>
    </row>
    <row r="203" spans="2:18" ht="15.75">
      <c r="B203" t="s">
        <v>167</v>
      </c>
      <c r="C203" t="s">
        <v>15</v>
      </c>
      <c r="D203">
        <v>818</v>
      </c>
      <c r="E203">
        <v>0</v>
      </c>
      <c r="F203" t="b">
        <v>0</v>
      </c>
      <c r="G203" t="b">
        <v>1</v>
      </c>
      <c r="H203" t="b">
        <v>1</v>
      </c>
      <c r="I203" t="b">
        <v>1</v>
      </c>
      <c r="J203" t="b">
        <v>0</v>
      </c>
      <c r="K203" t="s">
        <v>168</v>
      </c>
      <c r="L203" t="str">
        <f t="shared" si="122"/>
        <v>DB10</v>
      </c>
      <c r="M203" t="str">
        <f t="shared" ref="M203" si="189">"P_"&amp;B200&amp;"_"</f>
        <v>P_G46_</v>
      </c>
      <c r="O203" s="40">
        <f>IF(E203="","-",COUNTIF($O$10:O202,"&lt;&gt;-")+1-2)</f>
        <v>145</v>
      </c>
      <c r="P203" s="30" t="str">
        <f t="shared" si="143"/>
        <v>var P_G46_TIme_Maintenance='TIme_Maintenance';     //145</v>
      </c>
      <c r="Q203" s="33" t="str">
        <f t="shared" si="144"/>
        <v>.read(P_G46_TIme_Maintenance)     //145</v>
      </c>
      <c r="R203" s="33" t="str">
        <f t="shared" si="124"/>
        <v>socket.emit('P_G46_TIme_Maintenance', tagArr[145]);</v>
      </c>
    </row>
    <row r="204" spans="2:18" ht="15.75">
      <c r="B204" t="s">
        <v>144</v>
      </c>
      <c r="C204" t="s">
        <v>97</v>
      </c>
      <c r="D204">
        <v>822</v>
      </c>
      <c r="F204" t="b">
        <v>0</v>
      </c>
      <c r="G204" t="b">
        <v>1</v>
      </c>
      <c r="H204" t="b">
        <v>1</v>
      </c>
      <c r="I204" t="b">
        <v>1</v>
      </c>
      <c r="J204" t="b">
        <v>1</v>
      </c>
      <c r="L204" t="str">
        <f t="shared" ref="L204:L267" si="190">IF(LEFT(M204)="P","DB10",
IF(LEFT(M204)="E","DB11",
IF(LEFT(M204)="M","DB12"
)))</f>
        <v>DB10</v>
      </c>
      <c r="M204" t="str">
        <f t="shared" ref="M204:M235" si="191">"P_"&amp;B204&amp;"_"</f>
        <v>P_G47_</v>
      </c>
      <c r="O204" s="40" t="str">
        <f>IF(E204="","-",COUNTIF($O$10:O203,"&lt;&gt;-")+1-2)</f>
        <v>-</v>
      </c>
      <c r="P204" s="30" t="str">
        <f t="shared" si="143"/>
        <v>//G47</v>
      </c>
      <c r="Q204" s="33" t="str">
        <f t="shared" si="144"/>
        <v>//G47</v>
      </c>
      <c r="R204" s="33" t="str">
        <f t="shared" ref="R204:R267" si="192">IF(E204="","//"&amp;B204,"socket.emit('"&amp;M204&amp;B204&amp;"', tagArr["&amp;O204&amp;"]);")</f>
        <v>//G47</v>
      </c>
    </row>
    <row r="205" spans="2:18" ht="15.75">
      <c r="B205" t="s">
        <v>163</v>
      </c>
      <c r="C205" t="s">
        <v>15</v>
      </c>
      <c r="D205">
        <v>822</v>
      </c>
      <c r="E205">
        <v>0</v>
      </c>
      <c r="F205" t="b">
        <v>0</v>
      </c>
      <c r="G205" t="b">
        <v>1</v>
      </c>
      <c r="H205" t="b">
        <v>1</v>
      </c>
      <c r="I205" t="b">
        <v>1</v>
      </c>
      <c r="J205" t="b">
        <v>0</v>
      </c>
      <c r="K205" t="s">
        <v>164</v>
      </c>
      <c r="L205" t="str">
        <f t="shared" si="190"/>
        <v>DB10</v>
      </c>
      <c r="M205" t="str">
        <f t="shared" ref="M205:M236" si="193">"P_"&amp;B204&amp;"_"</f>
        <v>P_G47_</v>
      </c>
      <c r="O205" s="40">
        <f>IF(E205="","-",COUNTIF($O$10:O204,"&lt;&gt;-")+1-2)</f>
        <v>146</v>
      </c>
      <c r="P205" s="30" t="str">
        <f t="shared" si="143"/>
        <v>var P_G47_Time_Working='Time_Working';     //146</v>
      </c>
      <c r="Q205" s="33" t="str">
        <f t="shared" si="144"/>
        <v>.read(P_G47_Time_Working)     //146</v>
      </c>
      <c r="R205" s="33" t="str">
        <f t="shared" si="192"/>
        <v>socket.emit('P_G47_Time_Working', tagArr[146]);</v>
      </c>
    </row>
    <row r="206" spans="2:18" ht="15.75">
      <c r="B206" t="s">
        <v>165</v>
      </c>
      <c r="C206" t="s">
        <v>15</v>
      </c>
      <c r="D206">
        <v>826</v>
      </c>
      <c r="E206">
        <v>0</v>
      </c>
      <c r="F206" t="b">
        <v>0</v>
      </c>
      <c r="G206" t="b">
        <v>1</v>
      </c>
      <c r="H206" t="b">
        <v>1</v>
      </c>
      <c r="I206" t="b">
        <v>1</v>
      </c>
      <c r="J206" t="b">
        <v>0</v>
      </c>
      <c r="K206" t="s">
        <v>166</v>
      </c>
      <c r="L206" t="str">
        <f t="shared" si="190"/>
        <v>DB10</v>
      </c>
      <c r="M206" t="str">
        <f t="shared" ref="M206" si="194">"P_"&amp;B204&amp;"_"</f>
        <v>P_G47_</v>
      </c>
      <c r="O206" s="40">
        <f>IF(E206="","-",COUNTIF($O$10:O205,"&lt;&gt;-")+1-2)</f>
        <v>147</v>
      </c>
      <c r="P206" s="30" t="str">
        <f t="shared" si="143"/>
        <v>var P_G47_Time_Standby='Time_Standby';     //147</v>
      </c>
      <c r="Q206" s="33" t="str">
        <f t="shared" si="144"/>
        <v>.read(P_G47_Time_Standby)     //147</v>
      </c>
      <c r="R206" s="33" t="str">
        <f t="shared" si="192"/>
        <v>socket.emit('P_G47_Time_Standby', tagArr[147]);</v>
      </c>
    </row>
    <row r="207" spans="2:18" ht="15.75">
      <c r="B207" t="s">
        <v>167</v>
      </c>
      <c r="C207" t="s">
        <v>15</v>
      </c>
      <c r="D207">
        <v>830</v>
      </c>
      <c r="E207">
        <v>0</v>
      </c>
      <c r="F207" t="b">
        <v>0</v>
      </c>
      <c r="G207" t="b">
        <v>1</v>
      </c>
      <c r="H207" t="b">
        <v>1</v>
      </c>
      <c r="I207" t="b">
        <v>1</v>
      </c>
      <c r="J207" t="b">
        <v>0</v>
      </c>
      <c r="K207" t="s">
        <v>168</v>
      </c>
      <c r="L207" t="str">
        <f t="shared" si="190"/>
        <v>DB10</v>
      </c>
      <c r="M207" t="str">
        <f t="shared" ref="M207" si="195">"P_"&amp;B204&amp;"_"</f>
        <v>P_G47_</v>
      </c>
      <c r="O207" s="40">
        <f>IF(E207="","-",COUNTIF($O$10:O206,"&lt;&gt;-")+1-2)</f>
        <v>148</v>
      </c>
      <c r="P207" s="30" t="str">
        <f t="shared" si="143"/>
        <v>var P_G47_TIme_Maintenance='TIme_Maintenance';     //148</v>
      </c>
      <c r="Q207" s="33" t="str">
        <f t="shared" si="144"/>
        <v>.read(P_G47_TIme_Maintenance)     //148</v>
      </c>
      <c r="R207" s="33" t="str">
        <f t="shared" si="192"/>
        <v>socket.emit('P_G47_TIme_Maintenance', tagArr[148]);</v>
      </c>
    </row>
    <row r="208" spans="2:18" ht="15.75">
      <c r="B208" t="s">
        <v>145</v>
      </c>
      <c r="C208" t="s">
        <v>97</v>
      </c>
      <c r="D208">
        <v>834</v>
      </c>
      <c r="F208" t="b">
        <v>0</v>
      </c>
      <c r="G208" t="b">
        <v>1</v>
      </c>
      <c r="H208" t="b">
        <v>1</v>
      </c>
      <c r="I208" t="b">
        <v>1</v>
      </c>
      <c r="J208" t="b">
        <v>1</v>
      </c>
      <c r="L208" t="str">
        <f t="shared" si="190"/>
        <v>DB10</v>
      </c>
      <c r="M208" t="str">
        <f t="shared" ref="M208:M239" si="196">"P_"&amp;B208&amp;"_"</f>
        <v>P_G48_</v>
      </c>
      <c r="O208" s="40" t="str">
        <f>IF(E208="","-",COUNTIF($O$10:O207,"&lt;&gt;-")+1-2)</f>
        <v>-</v>
      </c>
      <c r="P208" s="30" t="str">
        <f t="shared" si="143"/>
        <v>//G48</v>
      </c>
      <c r="Q208" s="33" t="str">
        <f t="shared" si="144"/>
        <v>//G48</v>
      </c>
      <c r="R208" s="33" t="str">
        <f t="shared" si="192"/>
        <v>//G48</v>
      </c>
    </row>
    <row r="209" spans="2:18" ht="15.75">
      <c r="B209" t="s">
        <v>163</v>
      </c>
      <c r="C209" t="s">
        <v>15</v>
      </c>
      <c r="D209">
        <v>834</v>
      </c>
      <c r="E209">
        <v>0</v>
      </c>
      <c r="F209" t="b">
        <v>0</v>
      </c>
      <c r="G209" t="b">
        <v>1</v>
      </c>
      <c r="H209" t="b">
        <v>1</v>
      </c>
      <c r="I209" t="b">
        <v>1</v>
      </c>
      <c r="J209" t="b">
        <v>0</v>
      </c>
      <c r="K209" t="s">
        <v>164</v>
      </c>
      <c r="L209" t="str">
        <f t="shared" si="190"/>
        <v>DB10</v>
      </c>
      <c r="M209" t="str">
        <f t="shared" ref="M209:M240" si="197">"P_"&amp;B208&amp;"_"</f>
        <v>P_G48_</v>
      </c>
      <c r="O209" s="40">
        <f>IF(E209="","-",COUNTIF($O$10:O208,"&lt;&gt;-")+1-2)</f>
        <v>149</v>
      </c>
      <c r="P209" s="30" t="str">
        <f t="shared" si="143"/>
        <v>var P_G48_Time_Working='Time_Working';     //149</v>
      </c>
      <c r="Q209" s="33" t="str">
        <f t="shared" si="144"/>
        <v>.read(P_G48_Time_Working)     //149</v>
      </c>
      <c r="R209" s="33" t="str">
        <f t="shared" si="192"/>
        <v>socket.emit('P_G48_Time_Working', tagArr[149]);</v>
      </c>
    </row>
    <row r="210" spans="2:18" ht="15.75">
      <c r="B210" t="s">
        <v>165</v>
      </c>
      <c r="C210" t="s">
        <v>15</v>
      </c>
      <c r="D210">
        <v>838</v>
      </c>
      <c r="E210">
        <v>0</v>
      </c>
      <c r="F210" t="b">
        <v>0</v>
      </c>
      <c r="G210" t="b">
        <v>1</v>
      </c>
      <c r="H210" t="b">
        <v>1</v>
      </c>
      <c r="I210" t="b">
        <v>1</v>
      </c>
      <c r="J210" t="b">
        <v>0</v>
      </c>
      <c r="K210" t="s">
        <v>166</v>
      </c>
      <c r="L210" t="str">
        <f t="shared" si="190"/>
        <v>DB10</v>
      </c>
      <c r="M210" t="str">
        <f t="shared" ref="M210" si="198">"P_"&amp;B208&amp;"_"</f>
        <v>P_G48_</v>
      </c>
      <c r="O210" s="40">
        <f>IF(E210="","-",COUNTIF($O$10:O209,"&lt;&gt;-")+1-2)</f>
        <v>150</v>
      </c>
      <c r="P210" s="30" t="str">
        <f t="shared" si="143"/>
        <v>var P_G48_Time_Standby='Time_Standby';     //150</v>
      </c>
      <c r="Q210" s="33" t="str">
        <f t="shared" si="144"/>
        <v>.read(P_G48_Time_Standby)     //150</v>
      </c>
      <c r="R210" s="33" t="str">
        <f t="shared" si="192"/>
        <v>socket.emit('P_G48_Time_Standby', tagArr[150]);</v>
      </c>
    </row>
    <row r="211" spans="2:18" ht="15.75">
      <c r="B211" t="s">
        <v>167</v>
      </c>
      <c r="C211" t="s">
        <v>15</v>
      </c>
      <c r="D211">
        <v>842</v>
      </c>
      <c r="E211">
        <v>0</v>
      </c>
      <c r="F211" t="b">
        <v>0</v>
      </c>
      <c r="G211" t="b">
        <v>1</v>
      </c>
      <c r="H211" t="b">
        <v>1</v>
      </c>
      <c r="I211" t="b">
        <v>1</v>
      </c>
      <c r="J211" t="b">
        <v>0</v>
      </c>
      <c r="K211" t="s">
        <v>168</v>
      </c>
      <c r="L211" t="str">
        <f t="shared" si="190"/>
        <v>DB10</v>
      </c>
      <c r="M211" t="str">
        <f t="shared" ref="M211" si="199">"P_"&amp;B208&amp;"_"</f>
        <v>P_G48_</v>
      </c>
      <c r="O211" s="40">
        <f>IF(E211="","-",COUNTIF($O$10:O210,"&lt;&gt;-")+1-2)</f>
        <v>151</v>
      </c>
      <c r="P211" s="30" t="str">
        <f t="shared" si="143"/>
        <v>var P_G48_TIme_Maintenance='TIme_Maintenance';     //151</v>
      </c>
      <c r="Q211" s="33" t="str">
        <f t="shared" si="144"/>
        <v>.read(P_G48_TIme_Maintenance)     //151</v>
      </c>
      <c r="R211" s="33" t="str">
        <f t="shared" si="192"/>
        <v>socket.emit('P_G48_TIme_Maintenance', tagArr[151]);</v>
      </c>
    </row>
    <row r="212" spans="2:18" ht="15.75">
      <c r="B212" t="s">
        <v>146</v>
      </c>
      <c r="C212" t="s">
        <v>97</v>
      </c>
      <c r="D212">
        <v>846</v>
      </c>
      <c r="F212" t="b">
        <v>0</v>
      </c>
      <c r="G212" t="b">
        <v>1</v>
      </c>
      <c r="H212" t="b">
        <v>1</v>
      </c>
      <c r="I212" t="b">
        <v>1</v>
      </c>
      <c r="J212" t="b">
        <v>1</v>
      </c>
      <c r="L212" t="str">
        <f t="shared" si="190"/>
        <v>DB10</v>
      </c>
      <c r="M212" t="str">
        <f t="shared" ref="M212:M243" si="200">"P_"&amp;B212&amp;"_"</f>
        <v>P_G49_</v>
      </c>
      <c r="O212" s="40" t="str">
        <f>IF(E212="","-",COUNTIF($O$10:O211,"&lt;&gt;-")+1-2)</f>
        <v>-</v>
      </c>
      <c r="P212" s="30" t="str">
        <f t="shared" si="143"/>
        <v>//G49</v>
      </c>
      <c r="Q212" s="33" t="str">
        <f t="shared" si="144"/>
        <v>//G49</v>
      </c>
      <c r="R212" s="33" t="str">
        <f t="shared" si="192"/>
        <v>//G49</v>
      </c>
    </row>
    <row r="213" spans="2:18" ht="15.75">
      <c r="B213" t="s">
        <v>163</v>
      </c>
      <c r="C213" t="s">
        <v>15</v>
      </c>
      <c r="D213">
        <v>846</v>
      </c>
      <c r="E213">
        <v>0</v>
      </c>
      <c r="F213" t="b">
        <v>0</v>
      </c>
      <c r="G213" t="b">
        <v>1</v>
      </c>
      <c r="H213" t="b">
        <v>1</v>
      </c>
      <c r="I213" t="b">
        <v>1</v>
      </c>
      <c r="J213" t="b">
        <v>0</v>
      </c>
      <c r="K213" t="s">
        <v>164</v>
      </c>
      <c r="L213" t="str">
        <f t="shared" si="190"/>
        <v>DB10</v>
      </c>
      <c r="M213" t="str">
        <f t="shared" ref="M213:M244" si="201">"P_"&amp;B212&amp;"_"</f>
        <v>P_G49_</v>
      </c>
      <c r="O213" s="40">
        <f>IF(E213="","-",COUNTIF($O$10:O212,"&lt;&gt;-")+1-2)</f>
        <v>152</v>
      </c>
      <c r="P213" s="30" t="str">
        <f t="shared" si="143"/>
        <v>var P_G49_Time_Working='Time_Working';     //152</v>
      </c>
      <c r="Q213" s="33" t="str">
        <f t="shared" si="144"/>
        <v>.read(P_G49_Time_Working)     //152</v>
      </c>
      <c r="R213" s="33" t="str">
        <f t="shared" si="192"/>
        <v>socket.emit('P_G49_Time_Working', tagArr[152]);</v>
      </c>
    </row>
    <row r="214" spans="2:18" ht="15.75">
      <c r="B214" t="s">
        <v>165</v>
      </c>
      <c r="C214" t="s">
        <v>15</v>
      </c>
      <c r="D214">
        <v>850</v>
      </c>
      <c r="E214">
        <v>0</v>
      </c>
      <c r="F214" t="b">
        <v>0</v>
      </c>
      <c r="G214" t="b">
        <v>1</v>
      </c>
      <c r="H214" t="b">
        <v>1</v>
      </c>
      <c r="I214" t="b">
        <v>1</v>
      </c>
      <c r="J214" t="b">
        <v>0</v>
      </c>
      <c r="K214" t="s">
        <v>166</v>
      </c>
      <c r="L214" t="str">
        <f t="shared" si="190"/>
        <v>DB10</v>
      </c>
      <c r="M214" t="str">
        <f t="shared" ref="M214" si="202">"P_"&amp;B212&amp;"_"</f>
        <v>P_G49_</v>
      </c>
      <c r="O214" s="40">
        <f>IF(E214="","-",COUNTIF($O$10:O213,"&lt;&gt;-")+1-2)</f>
        <v>153</v>
      </c>
      <c r="P214" s="30" t="str">
        <f t="shared" si="143"/>
        <v>var P_G49_Time_Standby='Time_Standby';     //153</v>
      </c>
      <c r="Q214" s="33" t="str">
        <f t="shared" si="144"/>
        <v>.read(P_G49_Time_Standby)     //153</v>
      </c>
      <c r="R214" s="33" t="str">
        <f t="shared" si="192"/>
        <v>socket.emit('P_G49_Time_Standby', tagArr[153]);</v>
      </c>
    </row>
    <row r="215" spans="2:18" ht="15.75">
      <c r="B215" t="s">
        <v>167</v>
      </c>
      <c r="C215" t="s">
        <v>15</v>
      </c>
      <c r="D215">
        <v>854</v>
      </c>
      <c r="E215">
        <v>0</v>
      </c>
      <c r="F215" t="b">
        <v>0</v>
      </c>
      <c r="G215" t="b">
        <v>1</v>
      </c>
      <c r="H215" t="b">
        <v>1</v>
      </c>
      <c r="I215" t="b">
        <v>1</v>
      </c>
      <c r="J215" t="b">
        <v>0</v>
      </c>
      <c r="K215" t="s">
        <v>168</v>
      </c>
      <c r="L215" t="str">
        <f t="shared" si="190"/>
        <v>DB10</v>
      </c>
      <c r="M215" t="str">
        <f t="shared" ref="M215" si="203">"P_"&amp;B212&amp;"_"</f>
        <v>P_G49_</v>
      </c>
      <c r="O215" s="40">
        <f>IF(E215="","-",COUNTIF($O$10:O214,"&lt;&gt;-")+1-2)</f>
        <v>154</v>
      </c>
      <c r="P215" s="30" t="str">
        <f t="shared" si="143"/>
        <v>var P_G49_TIme_Maintenance='TIme_Maintenance';     //154</v>
      </c>
      <c r="Q215" s="33" t="str">
        <f t="shared" si="144"/>
        <v>.read(P_G49_TIme_Maintenance)     //154</v>
      </c>
      <c r="R215" s="33" t="str">
        <f t="shared" si="192"/>
        <v>socket.emit('P_G49_TIme_Maintenance', tagArr[154]);</v>
      </c>
    </row>
    <row r="216" spans="2:18" ht="15.75">
      <c r="B216" t="s">
        <v>147</v>
      </c>
      <c r="C216" t="s">
        <v>97</v>
      </c>
      <c r="D216">
        <v>858</v>
      </c>
      <c r="F216" t="b">
        <v>0</v>
      </c>
      <c r="G216" t="b">
        <v>1</v>
      </c>
      <c r="H216" t="b">
        <v>1</v>
      </c>
      <c r="I216" t="b">
        <v>1</v>
      </c>
      <c r="J216" t="b">
        <v>1</v>
      </c>
      <c r="L216" t="str">
        <f t="shared" si="190"/>
        <v>DB10</v>
      </c>
      <c r="M216" t="str">
        <f t="shared" ref="M216:M247" si="204">"P_"&amp;B216&amp;"_"</f>
        <v>P_G50_</v>
      </c>
      <c r="O216" s="40" t="str">
        <f>IF(E216="","-",COUNTIF($O$10:O215,"&lt;&gt;-")+1-2)</f>
        <v>-</v>
      </c>
      <c r="P216" s="30" t="str">
        <f t="shared" si="143"/>
        <v>//G50</v>
      </c>
      <c r="Q216" s="33" t="str">
        <f t="shared" si="144"/>
        <v>//G50</v>
      </c>
      <c r="R216" s="33" t="str">
        <f t="shared" si="192"/>
        <v>//G50</v>
      </c>
    </row>
    <row r="217" spans="2:18" ht="15.75">
      <c r="B217" t="s">
        <v>163</v>
      </c>
      <c r="C217" t="s">
        <v>15</v>
      </c>
      <c r="D217">
        <v>858</v>
      </c>
      <c r="E217">
        <v>0</v>
      </c>
      <c r="F217" t="b">
        <v>0</v>
      </c>
      <c r="G217" t="b">
        <v>1</v>
      </c>
      <c r="H217" t="b">
        <v>1</v>
      </c>
      <c r="I217" t="b">
        <v>1</v>
      </c>
      <c r="J217" t="b">
        <v>0</v>
      </c>
      <c r="K217" t="s">
        <v>164</v>
      </c>
      <c r="L217" t="str">
        <f t="shared" si="190"/>
        <v>DB10</v>
      </c>
      <c r="M217" t="str">
        <f t="shared" ref="M217:M248" si="205">"P_"&amp;B216&amp;"_"</f>
        <v>P_G50_</v>
      </c>
      <c r="O217" s="40">
        <f>IF(E217="","-",COUNTIF($O$10:O216,"&lt;&gt;-")+1-2)</f>
        <v>155</v>
      </c>
      <c r="P217" s="30" t="str">
        <f t="shared" si="143"/>
        <v>var P_G50_Time_Working='Time_Working';     //155</v>
      </c>
      <c r="Q217" s="33" t="str">
        <f t="shared" si="144"/>
        <v>.read(P_G50_Time_Working)     //155</v>
      </c>
      <c r="R217" s="33" t="str">
        <f t="shared" si="192"/>
        <v>socket.emit('P_G50_Time_Working', tagArr[155]);</v>
      </c>
    </row>
    <row r="218" spans="2:18" ht="15.75">
      <c r="B218" t="s">
        <v>165</v>
      </c>
      <c r="C218" t="s">
        <v>15</v>
      </c>
      <c r="D218">
        <v>862</v>
      </c>
      <c r="E218">
        <v>0</v>
      </c>
      <c r="F218" t="b">
        <v>0</v>
      </c>
      <c r="G218" t="b">
        <v>1</v>
      </c>
      <c r="H218" t="b">
        <v>1</v>
      </c>
      <c r="I218" t="b">
        <v>1</v>
      </c>
      <c r="J218" t="b">
        <v>0</v>
      </c>
      <c r="K218" t="s">
        <v>166</v>
      </c>
      <c r="L218" t="str">
        <f t="shared" si="190"/>
        <v>DB10</v>
      </c>
      <c r="M218" t="str">
        <f t="shared" ref="M218" si="206">"P_"&amp;B216&amp;"_"</f>
        <v>P_G50_</v>
      </c>
      <c r="O218" s="40">
        <f>IF(E218="","-",COUNTIF($O$10:O217,"&lt;&gt;-")+1-2)</f>
        <v>156</v>
      </c>
      <c r="P218" s="30" t="str">
        <f t="shared" si="143"/>
        <v>var P_G50_Time_Standby='Time_Standby';     //156</v>
      </c>
      <c r="Q218" s="33" t="str">
        <f t="shared" si="144"/>
        <v>.read(P_G50_Time_Standby)     //156</v>
      </c>
      <c r="R218" s="33" t="str">
        <f t="shared" si="192"/>
        <v>socket.emit('P_G50_Time_Standby', tagArr[156]);</v>
      </c>
    </row>
    <row r="219" spans="2:18" ht="15.75">
      <c r="B219" t="s">
        <v>167</v>
      </c>
      <c r="C219" t="s">
        <v>15</v>
      </c>
      <c r="D219">
        <v>866</v>
      </c>
      <c r="E219">
        <v>0</v>
      </c>
      <c r="F219" t="b">
        <v>0</v>
      </c>
      <c r="G219" t="b">
        <v>1</v>
      </c>
      <c r="H219" t="b">
        <v>1</v>
      </c>
      <c r="I219" t="b">
        <v>1</v>
      </c>
      <c r="J219" t="b">
        <v>0</v>
      </c>
      <c r="K219" t="s">
        <v>168</v>
      </c>
      <c r="L219" t="str">
        <f t="shared" si="190"/>
        <v>DB10</v>
      </c>
      <c r="M219" t="str">
        <f t="shared" ref="M219" si="207">"P_"&amp;B216&amp;"_"</f>
        <v>P_G50_</v>
      </c>
      <c r="O219" s="40">
        <f>IF(E219="","-",COUNTIF($O$10:O218,"&lt;&gt;-")+1-2)</f>
        <v>157</v>
      </c>
      <c r="P219" s="30" t="str">
        <f t="shared" si="143"/>
        <v>var P_G50_TIme_Maintenance='TIme_Maintenance';     //157</v>
      </c>
      <c r="Q219" s="33" t="str">
        <f t="shared" si="144"/>
        <v>.read(P_G50_TIme_Maintenance)     //157</v>
      </c>
      <c r="R219" s="33" t="str">
        <f t="shared" si="192"/>
        <v>socket.emit('P_G50_TIme_Maintenance', tagArr[157]);</v>
      </c>
    </row>
    <row r="220" spans="2:18" ht="15.75">
      <c r="B220" t="s">
        <v>148</v>
      </c>
      <c r="C220" t="s">
        <v>97</v>
      </c>
      <c r="D220">
        <v>870</v>
      </c>
      <c r="F220" t="b">
        <v>0</v>
      </c>
      <c r="G220" t="b">
        <v>1</v>
      </c>
      <c r="H220" t="b">
        <v>1</v>
      </c>
      <c r="I220" t="b">
        <v>1</v>
      </c>
      <c r="J220" t="b">
        <v>1</v>
      </c>
      <c r="L220" t="str">
        <f t="shared" si="190"/>
        <v>DB10</v>
      </c>
      <c r="M220" t="str">
        <f t="shared" ref="M220:M251" si="208">"P_"&amp;B220&amp;"_"</f>
        <v>P_G51_</v>
      </c>
      <c r="O220" s="40" t="str">
        <f>IF(E220="","-",COUNTIF($O$10:O219,"&lt;&gt;-")+1-2)</f>
        <v>-</v>
      </c>
      <c r="P220" s="30" t="str">
        <f t="shared" si="143"/>
        <v>//G51</v>
      </c>
      <c r="Q220" s="33" t="str">
        <f t="shared" si="144"/>
        <v>//G51</v>
      </c>
      <c r="R220" s="33" t="str">
        <f t="shared" si="192"/>
        <v>//G51</v>
      </c>
    </row>
    <row r="221" spans="2:18" ht="15.75">
      <c r="B221" t="s">
        <v>163</v>
      </c>
      <c r="C221" t="s">
        <v>15</v>
      </c>
      <c r="D221">
        <v>870</v>
      </c>
      <c r="E221">
        <v>0</v>
      </c>
      <c r="F221" t="b">
        <v>0</v>
      </c>
      <c r="G221" t="b">
        <v>1</v>
      </c>
      <c r="H221" t="b">
        <v>1</v>
      </c>
      <c r="I221" t="b">
        <v>1</v>
      </c>
      <c r="J221" t="b">
        <v>0</v>
      </c>
      <c r="K221" t="s">
        <v>164</v>
      </c>
      <c r="L221" t="str">
        <f t="shared" si="190"/>
        <v>DB10</v>
      </c>
      <c r="M221" t="str">
        <f t="shared" ref="M221:M252" si="209">"P_"&amp;B220&amp;"_"</f>
        <v>P_G51_</v>
      </c>
      <c r="O221" s="40">
        <f>IF(E221="","-",COUNTIF($O$10:O220,"&lt;&gt;-")+1-2)</f>
        <v>158</v>
      </c>
      <c r="P221" s="30" t="str">
        <f t="shared" si="143"/>
        <v>var P_G51_Time_Working='Time_Working';     //158</v>
      </c>
      <c r="Q221" s="33" t="str">
        <f t="shared" si="144"/>
        <v>.read(P_G51_Time_Working)     //158</v>
      </c>
      <c r="R221" s="33" t="str">
        <f t="shared" si="192"/>
        <v>socket.emit('P_G51_Time_Working', tagArr[158]);</v>
      </c>
    </row>
    <row r="222" spans="2:18" ht="15.75">
      <c r="B222" t="s">
        <v>165</v>
      </c>
      <c r="C222" t="s">
        <v>15</v>
      </c>
      <c r="D222">
        <v>874</v>
      </c>
      <c r="E222">
        <v>0</v>
      </c>
      <c r="F222" t="b">
        <v>0</v>
      </c>
      <c r="G222" t="b">
        <v>1</v>
      </c>
      <c r="H222" t="b">
        <v>1</v>
      </c>
      <c r="I222" t="b">
        <v>1</v>
      </c>
      <c r="J222" t="b">
        <v>0</v>
      </c>
      <c r="K222" t="s">
        <v>166</v>
      </c>
      <c r="L222" t="str">
        <f t="shared" si="190"/>
        <v>DB10</v>
      </c>
      <c r="M222" t="str">
        <f t="shared" ref="M222" si="210">"P_"&amp;B220&amp;"_"</f>
        <v>P_G51_</v>
      </c>
      <c r="O222" s="40">
        <f>IF(E222="","-",COUNTIF($O$10:O221,"&lt;&gt;-")+1-2)</f>
        <v>159</v>
      </c>
      <c r="P222" s="30" t="str">
        <f t="shared" ref="P222:P285" si="211">IF(E222="","//"&amp;B222,"var "&amp;$M222&amp;B222&amp;"='"&amp;$N222&amp;B222&amp;"';"&amp;"     //"&amp;O222)</f>
        <v>var P_G51_Time_Standby='Time_Standby';     //159</v>
      </c>
      <c r="Q222" s="33" t="str">
        <f t="shared" ref="Q222:Q285" si="212">IF(E222="","//"&amp;B222,".read("&amp;M222&amp;B222&amp;")"&amp;"     //"&amp;O222)</f>
        <v>.read(P_G51_Time_Standby)     //159</v>
      </c>
      <c r="R222" s="33" t="str">
        <f t="shared" si="192"/>
        <v>socket.emit('P_G51_Time_Standby', tagArr[159]);</v>
      </c>
    </row>
    <row r="223" spans="2:18" ht="15.75">
      <c r="B223" t="s">
        <v>167</v>
      </c>
      <c r="C223" t="s">
        <v>15</v>
      </c>
      <c r="D223">
        <v>878</v>
      </c>
      <c r="E223">
        <v>0</v>
      </c>
      <c r="F223" t="b">
        <v>0</v>
      </c>
      <c r="G223" t="b">
        <v>1</v>
      </c>
      <c r="H223" t="b">
        <v>1</v>
      </c>
      <c r="I223" t="b">
        <v>1</v>
      </c>
      <c r="J223" t="b">
        <v>0</v>
      </c>
      <c r="K223" t="s">
        <v>168</v>
      </c>
      <c r="L223" t="str">
        <f t="shared" si="190"/>
        <v>DB10</v>
      </c>
      <c r="M223" t="str">
        <f t="shared" ref="M223" si="213">"P_"&amp;B220&amp;"_"</f>
        <v>P_G51_</v>
      </c>
      <c r="O223" s="40">
        <f>IF(E223="","-",COUNTIF($O$10:O222,"&lt;&gt;-")+1-2)</f>
        <v>160</v>
      </c>
      <c r="P223" s="30" t="str">
        <f t="shared" si="211"/>
        <v>var P_G51_TIme_Maintenance='TIme_Maintenance';     //160</v>
      </c>
      <c r="Q223" s="33" t="str">
        <f t="shared" si="212"/>
        <v>.read(P_G51_TIme_Maintenance)     //160</v>
      </c>
      <c r="R223" s="33" t="str">
        <f t="shared" si="192"/>
        <v>socket.emit('P_G51_TIme_Maintenance', tagArr[160]);</v>
      </c>
    </row>
    <row r="224" spans="2:18" ht="15.75">
      <c r="B224" t="s">
        <v>149</v>
      </c>
      <c r="C224" t="s">
        <v>97</v>
      </c>
      <c r="D224">
        <v>882</v>
      </c>
      <c r="F224" t="b">
        <v>0</v>
      </c>
      <c r="G224" t="b">
        <v>1</v>
      </c>
      <c r="H224" t="b">
        <v>1</v>
      </c>
      <c r="I224" t="b">
        <v>1</v>
      </c>
      <c r="J224" t="b">
        <v>1</v>
      </c>
      <c r="L224" t="str">
        <f t="shared" si="190"/>
        <v>DB10</v>
      </c>
      <c r="M224" t="str">
        <f t="shared" ref="M224:M255" si="214">"P_"&amp;B224&amp;"_"</f>
        <v>P_G52_</v>
      </c>
      <c r="O224" s="40" t="str">
        <f>IF(E224="","-",COUNTIF($O$10:O223,"&lt;&gt;-")+1-2)</f>
        <v>-</v>
      </c>
      <c r="P224" s="30" t="str">
        <f t="shared" si="211"/>
        <v>//G52</v>
      </c>
      <c r="Q224" s="33" t="str">
        <f t="shared" si="212"/>
        <v>//G52</v>
      </c>
      <c r="R224" s="33" t="str">
        <f t="shared" si="192"/>
        <v>//G52</v>
      </c>
    </row>
    <row r="225" spans="2:18" ht="15.75">
      <c r="B225" t="s">
        <v>163</v>
      </c>
      <c r="C225" t="s">
        <v>15</v>
      </c>
      <c r="D225">
        <v>882</v>
      </c>
      <c r="E225">
        <v>0</v>
      </c>
      <c r="F225" t="b">
        <v>0</v>
      </c>
      <c r="G225" t="b">
        <v>1</v>
      </c>
      <c r="H225" t="b">
        <v>1</v>
      </c>
      <c r="I225" t="b">
        <v>1</v>
      </c>
      <c r="J225" t="b">
        <v>0</v>
      </c>
      <c r="K225" t="s">
        <v>164</v>
      </c>
      <c r="L225" t="str">
        <f t="shared" si="190"/>
        <v>DB10</v>
      </c>
      <c r="M225" t="str">
        <f t="shared" ref="M225:M256" si="215">"P_"&amp;B224&amp;"_"</f>
        <v>P_G52_</v>
      </c>
      <c r="O225" s="40">
        <f>IF(E225="","-",COUNTIF($O$10:O224,"&lt;&gt;-")+1-2)</f>
        <v>161</v>
      </c>
      <c r="P225" s="30" t="str">
        <f t="shared" si="211"/>
        <v>var P_G52_Time_Working='Time_Working';     //161</v>
      </c>
      <c r="Q225" s="33" t="str">
        <f t="shared" si="212"/>
        <v>.read(P_G52_Time_Working)     //161</v>
      </c>
      <c r="R225" s="33" t="str">
        <f t="shared" si="192"/>
        <v>socket.emit('P_G52_Time_Working', tagArr[161]);</v>
      </c>
    </row>
    <row r="226" spans="2:18" ht="15.75">
      <c r="B226" t="s">
        <v>165</v>
      </c>
      <c r="C226" t="s">
        <v>15</v>
      </c>
      <c r="D226">
        <v>886</v>
      </c>
      <c r="E226">
        <v>0</v>
      </c>
      <c r="F226" t="b">
        <v>0</v>
      </c>
      <c r="G226" t="b">
        <v>1</v>
      </c>
      <c r="H226" t="b">
        <v>1</v>
      </c>
      <c r="I226" t="b">
        <v>1</v>
      </c>
      <c r="J226" t="b">
        <v>0</v>
      </c>
      <c r="K226" t="s">
        <v>166</v>
      </c>
      <c r="L226" t="str">
        <f t="shared" si="190"/>
        <v>DB10</v>
      </c>
      <c r="M226" t="str">
        <f t="shared" ref="M226" si="216">"P_"&amp;B224&amp;"_"</f>
        <v>P_G52_</v>
      </c>
      <c r="O226" s="40">
        <f>IF(E226="","-",COUNTIF($O$10:O225,"&lt;&gt;-")+1-2)</f>
        <v>162</v>
      </c>
      <c r="P226" s="30" t="str">
        <f t="shared" si="211"/>
        <v>var P_G52_Time_Standby='Time_Standby';     //162</v>
      </c>
      <c r="Q226" s="33" t="str">
        <f t="shared" si="212"/>
        <v>.read(P_G52_Time_Standby)     //162</v>
      </c>
      <c r="R226" s="33" t="str">
        <f t="shared" si="192"/>
        <v>socket.emit('P_G52_Time_Standby', tagArr[162]);</v>
      </c>
    </row>
    <row r="227" spans="2:18" ht="15.75">
      <c r="B227" t="s">
        <v>167</v>
      </c>
      <c r="C227" t="s">
        <v>15</v>
      </c>
      <c r="D227">
        <v>890</v>
      </c>
      <c r="E227">
        <v>0</v>
      </c>
      <c r="F227" t="b">
        <v>0</v>
      </c>
      <c r="G227" t="b">
        <v>1</v>
      </c>
      <c r="H227" t="b">
        <v>1</v>
      </c>
      <c r="I227" t="b">
        <v>1</v>
      </c>
      <c r="J227" t="b">
        <v>0</v>
      </c>
      <c r="K227" t="s">
        <v>168</v>
      </c>
      <c r="L227" t="str">
        <f t="shared" si="190"/>
        <v>DB10</v>
      </c>
      <c r="M227" t="str">
        <f t="shared" ref="M227" si="217">"P_"&amp;B224&amp;"_"</f>
        <v>P_G52_</v>
      </c>
      <c r="O227" s="40">
        <f>IF(E227="","-",COUNTIF($O$10:O226,"&lt;&gt;-")+1-2)</f>
        <v>163</v>
      </c>
      <c r="P227" s="30" t="str">
        <f t="shared" si="211"/>
        <v>var P_G52_TIme_Maintenance='TIme_Maintenance';     //163</v>
      </c>
      <c r="Q227" s="33" t="str">
        <f t="shared" si="212"/>
        <v>.read(P_G52_TIme_Maintenance)     //163</v>
      </c>
      <c r="R227" s="33" t="str">
        <f t="shared" si="192"/>
        <v>socket.emit('P_G52_TIme_Maintenance', tagArr[163]);</v>
      </c>
    </row>
    <row r="228" spans="2:18" ht="15.75">
      <c r="B228" t="s">
        <v>150</v>
      </c>
      <c r="C228" t="s">
        <v>97</v>
      </c>
      <c r="D228">
        <v>894</v>
      </c>
      <c r="F228" t="b">
        <v>0</v>
      </c>
      <c r="G228" t="b">
        <v>1</v>
      </c>
      <c r="H228" t="b">
        <v>1</v>
      </c>
      <c r="I228" t="b">
        <v>1</v>
      </c>
      <c r="J228" t="b">
        <v>1</v>
      </c>
      <c r="L228" t="str">
        <f t="shared" si="190"/>
        <v>DB10</v>
      </c>
      <c r="M228" t="str">
        <f t="shared" ref="M228:M259" si="218">"P_"&amp;B228&amp;"_"</f>
        <v>P_G53_</v>
      </c>
      <c r="O228" s="40" t="str">
        <f>IF(E228="","-",COUNTIF($O$10:O227,"&lt;&gt;-")+1-2)</f>
        <v>-</v>
      </c>
      <c r="P228" s="30" t="str">
        <f t="shared" si="211"/>
        <v>//G53</v>
      </c>
      <c r="Q228" s="33" t="str">
        <f t="shared" si="212"/>
        <v>//G53</v>
      </c>
      <c r="R228" s="33" t="str">
        <f t="shared" si="192"/>
        <v>//G53</v>
      </c>
    </row>
    <row r="229" spans="2:18" ht="15.75">
      <c r="B229" t="s">
        <v>163</v>
      </c>
      <c r="C229" t="s">
        <v>15</v>
      </c>
      <c r="D229">
        <v>894</v>
      </c>
      <c r="E229">
        <v>0</v>
      </c>
      <c r="F229" t="b">
        <v>0</v>
      </c>
      <c r="G229" t="b">
        <v>1</v>
      </c>
      <c r="H229" t="b">
        <v>1</v>
      </c>
      <c r="I229" t="b">
        <v>1</v>
      </c>
      <c r="J229" t="b">
        <v>0</v>
      </c>
      <c r="K229" t="s">
        <v>164</v>
      </c>
      <c r="L229" t="str">
        <f t="shared" si="190"/>
        <v>DB10</v>
      </c>
      <c r="M229" t="str">
        <f t="shared" ref="M229:M260" si="219">"P_"&amp;B228&amp;"_"</f>
        <v>P_G53_</v>
      </c>
      <c r="O229" s="40">
        <f>IF(E229="","-",COUNTIF($O$10:O228,"&lt;&gt;-")+1-2)</f>
        <v>164</v>
      </c>
      <c r="P229" s="30" t="str">
        <f t="shared" si="211"/>
        <v>var P_G53_Time_Working='Time_Working';     //164</v>
      </c>
      <c r="Q229" s="33" t="str">
        <f t="shared" si="212"/>
        <v>.read(P_G53_Time_Working)     //164</v>
      </c>
      <c r="R229" s="33" t="str">
        <f t="shared" si="192"/>
        <v>socket.emit('P_G53_Time_Working', tagArr[164]);</v>
      </c>
    </row>
    <row r="230" spans="2:18" ht="15.75">
      <c r="B230" t="s">
        <v>165</v>
      </c>
      <c r="C230" t="s">
        <v>15</v>
      </c>
      <c r="D230">
        <v>898</v>
      </c>
      <c r="E230">
        <v>0</v>
      </c>
      <c r="F230" t="b">
        <v>0</v>
      </c>
      <c r="G230" t="b">
        <v>1</v>
      </c>
      <c r="H230" t="b">
        <v>1</v>
      </c>
      <c r="I230" t="b">
        <v>1</v>
      </c>
      <c r="J230" t="b">
        <v>0</v>
      </c>
      <c r="K230" t="s">
        <v>166</v>
      </c>
      <c r="L230" t="str">
        <f t="shared" si="190"/>
        <v>DB10</v>
      </c>
      <c r="M230" t="str">
        <f t="shared" ref="M230" si="220">"P_"&amp;B228&amp;"_"</f>
        <v>P_G53_</v>
      </c>
      <c r="O230" s="40">
        <f>IF(E230="","-",COUNTIF($O$10:O229,"&lt;&gt;-")+1-2)</f>
        <v>165</v>
      </c>
      <c r="P230" s="30" t="str">
        <f t="shared" si="211"/>
        <v>var P_G53_Time_Standby='Time_Standby';     //165</v>
      </c>
      <c r="Q230" s="33" t="str">
        <f t="shared" si="212"/>
        <v>.read(P_G53_Time_Standby)     //165</v>
      </c>
      <c r="R230" s="33" t="str">
        <f t="shared" si="192"/>
        <v>socket.emit('P_G53_Time_Standby', tagArr[165]);</v>
      </c>
    </row>
    <row r="231" spans="2:18" ht="15.75">
      <c r="B231" t="s">
        <v>167</v>
      </c>
      <c r="C231" t="s">
        <v>15</v>
      </c>
      <c r="D231">
        <v>902</v>
      </c>
      <c r="E231">
        <v>0</v>
      </c>
      <c r="F231" t="b">
        <v>0</v>
      </c>
      <c r="G231" t="b">
        <v>1</v>
      </c>
      <c r="H231" t="b">
        <v>1</v>
      </c>
      <c r="I231" t="b">
        <v>1</v>
      </c>
      <c r="J231" t="b">
        <v>0</v>
      </c>
      <c r="K231" t="s">
        <v>168</v>
      </c>
      <c r="L231" t="str">
        <f t="shared" si="190"/>
        <v>DB10</v>
      </c>
      <c r="M231" t="str">
        <f t="shared" ref="M231" si="221">"P_"&amp;B228&amp;"_"</f>
        <v>P_G53_</v>
      </c>
      <c r="O231" s="40">
        <f>IF(E231="","-",COUNTIF($O$10:O230,"&lt;&gt;-")+1-2)</f>
        <v>166</v>
      </c>
      <c r="P231" s="30" t="str">
        <f t="shared" si="211"/>
        <v>var P_G53_TIme_Maintenance='TIme_Maintenance';     //166</v>
      </c>
      <c r="Q231" s="33" t="str">
        <f t="shared" si="212"/>
        <v>.read(P_G53_TIme_Maintenance)     //166</v>
      </c>
      <c r="R231" s="33" t="str">
        <f t="shared" si="192"/>
        <v>socket.emit('P_G53_TIme_Maintenance', tagArr[166]);</v>
      </c>
    </row>
    <row r="232" spans="2:18" ht="15.75">
      <c r="B232" t="s">
        <v>151</v>
      </c>
      <c r="C232" t="s">
        <v>97</v>
      </c>
      <c r="D232">
        <v>906</v>
      </c>
      <c r="F232" t="b">
        <v>0</v>
      </c>
      <c r="G232" t="b">
        <v>1</v>
      </c>
      <c r="H232" t="b">
        <v>1</v>
      </c>
      <c r="I232" t="b">
        <v>1</v>
      </c>
      <c r="J232" t="b">
        <v>1</v>
      </c>
      <c r="L232" t="str">
        <f t="shared" si="190"/>
        <v>DB10</v>
      </c>
      <c r="M232" t="str">
        <f t="shared" ref="M232:M279" si="222">"P_"&amp;B232&amp;"_"</f>
        <v>P_G54_</v>
      </c>
      <c r="O232" s="40" t="str">
        <f>IF(E232="","-",COUNTIF($O$10:O231,"&lt;&gt;-")+1-2)</f>
        <v>-</v>
      </c>
      <c r="P232" s="30" t="str">
        <f t="shared" si="211"/>
        <v>//G54</v>
      </c>
      <c r="Q232" s="33" t="str">
        <f t="shared" si="212"/>
        <v>//G54</v>
      </c>
      <c r="R232" s="33" t="str">
        <f t="shared" si="192"/>
        <v>//G54</v>
      </c>
    </row>
    <row r="233" spans="2:18" ht="15.75">
      <c r="B233" t="s">
        <v>163</v>
      </c>
      <c r="C233" t="s">
        <v>15</v>
      </c>
      <c r="D233">
        <v>906</v>
      </c>
      <c r="E233">
        <v>0</v>
      </c>
      <c r="F233" t="b">
        <v>0</v>
      </c>
      <c r="G233" t="b">
        <v>1</v>
      </c>
      <c r="H233" t="b">
        <v>1</v>
      </c>
      <c r="I233" t="b">
        <v>1</v>
      </c>
      <c r="J233" t="b">
        <v>0</v>
      </c>
      <c r="K233" t="s">
        <v>164</v>
      </c>
      <c r="L233" t="str">
        <f t="shared" si="190"/>
        <v>DB10</v>
      </c>
      <c r="M233" t="str">
        <f t="shared" ref="M233:M279" si="223">"P_"&amp;B232&amp;"_"</f>
        <v>P_G54_</v>
      </c>
      <c r="O233" s="40">
        <f>IF(E233="","-",COUNTIF($O$10:O232,"&lt;&gt;-")+1-2)</f>
        <v>167</v>
      </c>
      <c r="P233" s="30" t="str">
        <f t="shared" si="211"/>
        <v>var P_G54_Time_Working='Time_Working';     //167</v>
      </c>
      <c r="Q233" s="33" t="str">
        <f t="shared" si="212"/>
        <v>.read(P_G54_Time_Working)     //167</v>
      </c>
      <c r="R233" s="33" t="str">
        <f t="shared" si="192"/>
        <v>socket.emit('P_G54_Time_Working', tagArr[167]);</v>
      </c>
    </row>
    <row r="234" spans="2:18" ht="15.75">
      <c r="B234" t="s">
        <v>165</v>
      </c>
      <c r="C234" t="s">
        <v>15</v>
      </c>
      <c r="D234">
        <v>910</v>
      </c>
      <c r="E234">
        <v>0</v>
      </c>
      <c r="F234" t="b">
        <v>0</v>
      </c>
      <c r="G234" t="b">
        <v>1</v>
      </c>
      <c r="H234" t="b">
        <v>1</v>
      </c>
      <c r="I234" t="b">
        <v>1</v>
      </c>
      <c r="J234" t="b">
        <v>0</v>
      </c>
      <c r="K234" t="s">
        <v>166</v>
      </c>
      <c r="L234" t="str">
        <f t="shared" si="190"/>
        <v>DB10</v>
      </c>
      <c r="M234" t="str">
        <f t="shared" ref="M234" si="224">"P_"&amp;B232&amp;"_"</f>
        <v>P_G54_</v>
      </c>
      <c r="O234" s="40">
        <f>IF(E234="","-",COUNTIF($O$10:O233,"&lt;&gt;-")+1-2)</f>
        <v>168</v>
      </c>
      <c r="P234" s="30" t="str">
        <f t="shared" si="211"/>
        <v>var P_G54_Time_Standby='Time_Standby';     //168</v>
      </c>
      <c r="Q234" s="33" t="str">
        <f t="shared" si="212"/>
        <v>.read(P_G54_Time_Standby)     //168</v>
      </c>
      <c r="R234" s="33" t="str">
        <f t="shared" si="192"/>
        <v>socket.emit('P_G54_Time_Standby', tagArr[168]);</v>
      </c>
    </row>
    <row r="235" spans="2:18" ht="15.75">
      <c r="B235" t="s">
        <v>167</v>
      </c>
      <c r="C235" t="s">
        <v>15</v>
      </c>
      <c r="D235">
        <v>914</v>
      </c>
      <c r="E235">
        <v>0</v>
      </c>
      <c r="F235" t="b">
        <v>0</v>
      </c>
      <c r="G235" t="b">
        <v>1</v>
      </c>
      <c r="H235" t="b">
        <v>1</v>
      </c>
      <c r="I235" t="b">
        <v>1</v>
      </c>
      <c r="J235" t="b">
        <v>0</v>
      </c>
      <c r="K235" t="s">
        <v>168</v>
      </c>
      <c r="L235" t="str">
        <f t="shared" si="190"/>
        <v>DB10</v>
      </c>
      <c r="M235" t="str">
        <f t="shared" ref="M235" si="225">"P_"&amp;B232&amp;"_"</f>
        <v>P_G54_</v>
      </c>
      <c r="O235" s="40">
        <f>IF(E235="","-",COUNTIF($O$10:O234,"&lt;&gt;-")+1-2)</f>
        <v>169</v>
      </c>
      <c r="P235" s="30" t="str">
        <f t="shared" si="211"/>
        <v>var P_G54_TIme_Maintenance='TIme_Maintenance';     //169</v>
      </c>
      <c r="Q235" s="33" t="str">
        <f t="shared" si="212"/>
        <v>.read(P_G54_TIme_Maintenance)     //169</v>
      </c>
      <c r="R235" s="33" t="str">
        <f t="shared" si="192"/>
        <v>socket.emit('P_G54_TIme_Maintenance', tagArr[169]);</v>
      </c>
    </row>
    <row r="236" spans="2:18" ht="15.75">
      <c r="B236" t="s">
        <v>152</v>
      </c>
      <c r="C236" t="s">
        <v>97</v>
      </c>
      <c r="D236">
        <v>918</v>
      </c>
      <c r="F236" t="b">
        <v>0</v>
      </c>
      <c r="G236" t="b">
        <v>1</v>
      </c>
      <c r="H236" t="b">
        <v>1</v>
      </c>
      <c r="I236" t="b">
        <v>1</v>
      </c>
      <c r="J236" t="b">
        <v>1</v>
      </c>
      <c r="L236" t="str">
        <f t="shared" si="190"/>
        <v>DB10</v>
      </c>
      <c r="M236" t="str">
        <f t="shared" ref="M236:M279" si="226">"P_"&amp;B236&amp;"_"</f>
        <v>P_G55_</v>
      </c>
      <c r="O236" s="40" t="str">
        <f>IF(E236="","-",COUNTIF($O$10:O235,"&lt;&gt;-")+1-2)</f>
        <v>-</v>
      </c>
      <c r="P236" s="30" t="str">
        <f t="shared" si="211"/>
        <v>//G55</v>
      </c>
      <c r="Q236" s="33" t="str">
        <f t="shared" si="212"/>
        <v>//G55</v>
      </c>
      <c r="R236" s="33" t="str">
        <f t="shared" si="192"/>
        <v>//G55</v>
      </c>
    </row>
    <row r="237" spans="2:18" ht="15.75">
      <c r="B237" t="s">
        <v>163</v>
      </c>
      <c r="C237" t="s">
        <v>15</v>
      </c>
      <c r="D237">
        <v>918</v>
      </c>
      <c r="E237">
        <v>0</v>
      </c>
      <c r="F237" t="b">
        <v>0</v>
      </c>
      <c r="G237" t="b">
        <v>1</v>
      </c>
      <c r="H237" t="b">
        <v>1</v>
      </c>
      <c r="I237" t="b">
        <v>1</v>
      </c>
      <c r="J237" t="b">
        <v>0</v>
      </c>
      <c r="K237" t="s">
        <v>164</v>
      </c>
      <c r="L237" t="str">
        <f t="shared" si="190"/>
        <v>DB10</v>
      </c>
      <c r="M237" t="str">
        <f t="shared" ref="M237:M279" si="227">"P_"&amp;B236&amp;"_"</f>
        <v>P_G55_</v>
      </c>
      <c r="O237" s="40">
        <f>IF(E237="","-",COUNTIF($O$10:O236,"&lt;&gt;-")+1-2)</f>
        <v>170</v>
      </c>
      <c r="P237" s="30" t="str">
        <f t="shared" si="211"/>
        <v>var P_G55_Time_Working='Time_Working';     //170</v>
      </c>
      <c r="Q237" s="33" t="str">
        <f t="shared" si="212"/>
        <v>.read(P_G55_Time_Working)     //170</v>
      </c>
      <c r="R237" s="33" t="str">
        <f t="shared" si="192"/>
        <v>socket.emit('P_G55_Time_Working', tagArr[170]);</v>
      </c>
    </row>
    <row r="238" spans="2:18" ht="15.75">
      <c r="B238" t="s">
        <v>165</v>
      </c>
      <c r="C238" t="s">
        <v>15</v>
      </c>
      <c r="D238">
        <v>922</v>
      </c>
      <c r="E238">
        <v>0</v>
      </c>
      <c r="F238" t="b">
        <v>0</v>
      </c>
      <c r="G238" t="b">
        <v>1</v>
      </c>
      <c r="H238" t="b">
        <v>1</v>
      </c>
      <c r="I238" t="b">
        <v>1</v>
      </c>
      <c r="J238" t="b">
        <v>0</v>
      </c>
      <c r="K238" t="s">
        <v>166</v>
      </c>
      <c r="L238" t="str">
        <f t="shared" si="190"/>
        <v>DB10</v>
      </c>
      <c r="M238" t="str">
        <f t="shared" ref="M238" si="228">"P_"&amp;B236&amp;"_"</f>
        <v>P_G55_</v>
      </c>
      <c r="O238" s="40">
        <f>IF(E238="","-",COUNTIF($O$10:O237,"&lt;&gt;-")+1-2)</f>
        <v>171</v>
      </c>
      <c r="P238" s="30" t="str">
        <f t="shared" si="211"/>
        <v>var P_G55_Time_Standby='Time_Standby';     //171</v>
      </c>
      <c r="Q238" s="33" t="str">
        <f t="shared" si="212"/>
        <v>.read(P_G55_Time_Standby)     //171</v>
      </c>
      <c r="R238" s="33" t="str">
        <f t="shared" si="192"/>
        <v>socket.emit('P_G55_Time_Standby', tagArr[171]);</v>
      </c>
    </row>
    <row r="239" spans="2:18" ht="15.75">
      <c r="B239" t="s">
        <v>167</v>
      </c>
      <c r="C239" t="s">
        <v>15</v>
      </c>
      <c r="D239">
        <v>926</v>
      </c>
      <c r="E239">
        <v>0</v>
      </c>
      <c r="F239" t="b">
        <v>0</v>
      </c>
      <c r="G239" t="b">
        <v>1</v>
      </c>
      <c r="H239" t="b">
        <v>1</v>
      </c>
      <c r="I239" t="b">
        <v>1</v>
      </c>
      <c r="J239" t="b">
        <v>0</v>
      </c>
      <c r="K239" t="s">
        <v>168</v>
      </c>
      <c r="L239" t="str">
        <f t="shared" si="190"/>
        <v>DB10</v>
      </c>
      <c r="M239" t="str">
        <f t="shared" ref="M239" si="229">"P_"&amp;B236&amp;"_"</f>
        <v>P_G55_</v>
      </c>
      <c r="O239" s="40">
        <f>IF(E239="","-",COUNTIF($O$10:O238,"&lt;&gt;-")+1-2)</f>
        <v>172</v>
      </c>
      <c r="P239" s="30" t="str">
        <f t="shared" si="211"/>
        <v>var P_G55_TIme_Maintenance='TIme_Maintenance';     //172</v>
      </c>
      <c r="Q239" s="33" t="str">
        <f t="shared" si="212"/>
        <v>.read(P_G55_TIme_Maintenance)     //172</v>
      </c>
      <c r="R239" s="33" t="str">
        <f t="shared" si="192"/>
        <v>socket.emit('P_G55_TIme_Maintenance', tagArr[172]);</v>
      </c>
    </row>
    <row r="240" spans="2:18" ht="15.75">
      <c r="B240" t="s">
        <v>153</v>
      </c>
      <c r="C240" t="s">
        <v>97</v>
      </c>
      <c r="D240">
        <v>930</v>
      </c>
      <c r="F240" t="b">
        <v>0</v>
      </c>
      <c r="G240" t="b">
        <v>1</v>
      </c>
      <c r="H240" t="b">
        <v>1</v>
      </c>
      <c r="I240" t="b">
        <v>1</v>
      </c>
      <c r="J240" t="b">
        <v>1</v>
      </c>
      <c r="L240" t="str">
        <f t="shared" si="190"/>
        <v>DB10</v>
      </c>
      <c r="M240" t="str">
        <f t="shared" ref="M240:M279" si="230">"P_"&amp;B240&amp;"_"</f>
        <v>P_G56_</v>
      </c>
      <c r="O240" s="40" t="str">
        <f>IF(E240="","-",COUNTIF($O$10:O239,"&lt;&gt;-")+1-2)</f>
        <v>-</v>
      </c>
      <c r="P240" s="30" t="str">
        <f t="shared" si="211"/>
        <v>//G56</v>
      </c>
      <c r="Q240" s="33" t="str">
        <f t="shared" si="212"/>
        <v>//G56</v>
      </c>
      <c r="R240" s="33" t="str">
        <f t="shared" si="192"/>
        <v>//G56</v>
      </c>
    </row>
    <row r="241" spans="2:18" ht="15.75">
      <c r="B241" t="s">
        <v>163</v>
      </c>
      <c r="C241" t="s">
        <v>15</v>
      </c>
      <c r="D241">
        <v>930</v>
      </c>
      <c r="E241">
        <v>0</v>
      </c>
      <c r="F241" t="b">
        <v>0</v>
      </c>
      <c r="G241" t="b">
        <v>1</v>
      </c>
      <c r="H241" t="b">
        <v>1</v>
      </c>
      <c r="I241" t="b">
        <v>1</v>
      </c>
      <c r="J241" t="b">
        <v>0</v>
      </c>
      <c r="K241" t="s">
        <v>164</v>
      </c>
      <c r="L241" t="str">
        <f t="shared" si="190"/>
        <v>DB10</v>
      </c>
      <c r="M241" t="str">
        <f t="shared" ref="M241:M279" si="231">"P_"&amp;B240&amp;"_"</f>
        <v>P_G56_</v>
      </c>
      <c r="O241" s="40">
        <f>IF(E241="","-",COUNTIF($O$10:O240,"&lt;&gt;-")+1-2)</f>
        <v>173</v>
      </c>
      <c r="P241" s="30" t="str">
        <f t="shared" si="211"/>
        <v>var P_G56_Time_Working='Time_Working';     //173</v>
      </c>
      <c r="Q241" s="33" t="str">
        <f t="shared" si="212"/>
        <v>.read(P_G56_Time_Working)     //173</v>
      </c>
      <c r="R241" s="33" t="str">
        <f t="shared" si="192"/>
        <v>socket.emit('P_G56_Time_Working', tagArr[173]);</v>
      </c>
    </row>
    <row r="242" spans="2:18" ht="15.75">
      <c r="B242" t="s">
        <v>165</v>
      </c>
      <c r="C242" t="s">
        <v>15</v>
      </c>
      <c r="D242">
        <v>934</v>
      </c>
      <c r="E242">
        <v>0</v>
      </c>
      <c r="F242" t="b">
        <v>0</v>
      </c>
      <c r="G242" t="b">
        <v>1</v>
      </c>
      <c r="H242" t="b">
        <v>1</v>
      </c>
      <c r="I242" t="b">
        <v>1</v>
      </c>
      <c r="J242" t="b">
        <v>0</v>
      </c>
      <c r="K242" t="s">
        <v>166</v>
      </c>
      <c r="L242" t="str">
        <f t="shared" si="190"/>
        <v>DB10</v>
      </c>
      <c r="M242" t="str">
        <f t="shared" ref="M242" si="232">"P_"&amp;B240&amp;"_"</f>
        <v>P_G56_</v>
      </c>
      <c r="O242" s="40">
        <f>IF(E242="","-",COUNTIF($O$10:O241,"&lt;&gt;-")+1-2)</f>
        <v>174</v>
      </c>
      <c r="P242" s="30" t="str">
        <f t="shared" si="211"/>
        <v>var P_G56_Time_Standby='Time_Standby';     //174</v>
      </c>
      <c r="Q242" s="33" t="str">
        <f t="shared" si="212"/>
        <v>.read(P_G56_Time_Standby)     //174</v>
      </c>
      <c r="R242" s="33" t="str">
        <f t="shared" si="192"/>
        <v>socket.emit('P_G56_Time_Standby', tagArr[174]);</v>
      </c>
    </row>
    <row r="243" spans="2:18" ht="15.75">
      <c r="B243" t="s">
        <v>167</v>
      </c>
      <c r="C243" t="s">
        <v>15</v>
      </c>
      <c r="D243">
        <v>938</v>
      </c>
      <c r="E243">
        <v>0</v>
      </c>
      <c r="F243" t="b">
        <v>0</v>
      </c>
      <c r="G243" t="b">
        <v>1</v>
      </c>
      <c r="H243" t="b">
        <v>1</v>
      </c>
      <c r="I243" t="b">
        <v>1</v>
      </c>
      <c r="J243" t="b">
        <v>0</v>
      </c>
      <c r="K243" t="s">
        <v>168</v>
      </c>
      <c r="L243" t="str">
        <f t="shared" si="190"/>
        <v>DB10</v>
      </c>
      <c r="M243" t="str">
        <f t="shared" ref="M243" si="233">"P_"&amp;B240&amp;"_"</f>
        <v>P_G56_</v>
      </c>
      <c r="O243" s="40">
        <f>IF(E243="","-",COUNTIF($O$10:O242,"&lt;&gt;-")+1-2)</f>
        <v>175</v>
      </c>
      <c r="P243" s="30" t="str">
        <f t="shared" si="211"/>
        <v>var P_G56_TIme_Maintenance='TIme_Maintenance';     //175</v>
      </c>
      <c r="Q243" s="33" t="str">
        <f t="shared" si="212"/>
        <v>.read(P_G56_TIme_Maintenance)     //175</v>
      </c>
      <c r="R243" s="33" t="str">
        <f t="shared" si="192"/>
        <v>socket.emit('P_G56_TIme_Maintenance', tagArr[175]);</v>
      </c>
    </row>
    <row r="244" spans="2:18" ht="15.75">
      <c r="B244" t="s">
        <v>154</v>
      </c>
      <c r="C244" t="s">
        <v>97</v>
      </c>
      <c r="D244">
        <v>942</v>
      </c>
      <c r="F244" t="b">
        <v>0</v>
      </c>
      <c r="G244" t="b">
        <v>1</v>
      </c>
      <c r="H244" t="b">
        <v>1</v>
      </c>
      <c r="I244" t="b">
        <v>1</v>
      </c>
      <c r="J244" t="b">
        <v>1</v>
      </c>
      <c r="L244" t="str">
        <f t="shared" si="190"/>
        <v>DB10</v>
      </c>
      <c r="M244" t="str">
        <f t="shared" ref="M244:M279" si="234">"P_"&amp;B244&amp;"_"</f>
        <v>P_G57_</v>
      </c>
      <c r="O244" s="40" t="str">
        <f>IF(E244="","-",COUNTIF($O$10:O243,"&lt;&gt;-")+1-2)</f>
        <v>-</v>
      </c>
      <c r="P244" s="30" t="str">
        <f t="shared" si="211"/>
        <v>//G57</v>
      </c>
      <c r="Q244" s="33" t="str">
        <f t="shared" si="212"/>
        <v>//G57</v>
      </c>
      <c r="R244" s="33" t="str">
        <f t="shared" si="192"/>
        <v>//G57</v>
      </c>
    </row>
    <row r="245" spans="2:18" ht="15.75">
      <c r="B245" t="s">
        <v>163</v>
      </c>
      <c r="C245" t="s">
        <v>15</v>
      </c>
      <c r="D245">
        <v>942</v>
      </c>
      <c r="E245">
        <v>0</v>
      </c>
      <c r="F245" t="b">
        <v>0</v>
      </c>
      <c r="G245" t="b">
        <v>1</v>
      </c>
      <c r="H245" t="b">
        <v>1</v>
      </c>
      <c r="I245" t="b">
        <v>1</v>
      </c>
      <c r="J245" t="b">
        <v>0</v>
      </c>
      <c r="K245" t="s">
        <v>164</v>
      </c>
      <c r="L245" t="str">
        <f t="shared" si="190"/>
        <v>DB10</v>
      </c>
      <c r="M245" t="str">
        <f t="shared" ref="M245:M279" si="235">"P_"&amp;B244&amp;"_"</f>
        <v>P_G57_</v>
      </c>
      <c r="O245" s="40">
        <f>IF(E245="","-",COUNTIF($O$10:O244,"&lt;&gt;-")+1-2)</f>
        <v>176</v>
      </c>
      <c r="P245" s="30" t="str">
        <f t="shared" si="211"/>
        <v>var P_G57_Time_Working='Time_Working';     //176</v>
      </c>
      <c r="Q245" s="33" t="str">
        <f t="shared" si="212"/>
        <v>.read(P_G57_Time_Working)     //176</v>
      </c>
      <c r="R245" s="33" t="str">
        <f t="shared" si="192"/>
        <v>socket.emit('P_G57_Time_Working', tagArr[176]);</v>
      </c>
    </row>
    <row r="246" spans="2:18" ht="15.75">
      <c r="B246" t="s">
        <v>165</v>
      </c>
      <c r="C246" t="s">
        <v>15</v>
      </c>
      <c r="D246">
        <v>946</v>
      </c>
      <c r="E246">
        <v>0</v>
      </c>
      <c r="F246" t="b">
        <v>0</v>
      </c>
      <c r="G246" t="b">
        <v>1</v>
      </c>
      <c r="H246" t="b">
        <v>1</v>
      </c>
      <c r="I246" t="b">
        <v>1</v>
      </c>
      <c r="J246" t="b">
        <v>0</v>
      </c>
      <c r="K246" t="s">
        <v>166</v>
      </c>
      <c r="L246" t="str">
        <f t="shared" si="190"/>
        <v>DB10</v>
      </c>
      <c r="M246" t="str">
        <f t="shared" ref="M246" si="236">"P_"&amp;B244&amp;"_"</f>
        <v>P_G57_</v>
      </c>
      <c r="O246" s="40">
        <f>IF(E246="","-",COUNTIF($O$10:O245,"&lt;&gt;-")+1-2)</f>
        <v>177</v>
      </c>
      <c r="P246" s="30" t="str">
        <f t="shared" si="211"/>
        <v>var P_G57_Time_Standby='Time_Standby';     //177</v>
      </c>
      <c r="Q246" s="33" t="str">
        <f t="shared" si="212"/>
        <v>.read(P_G57_Time_Standby)     //177</v>
      </c>
      <c r="R246" s="33" t="str">
        <f t="shared" si="192"/>
        <v>socket.emit('P_G57_Time_Standby', tagArr[177]);</v>
      </c>
    </row>
    <row r="247" spans="2:18" ht="15.75">
      <c r="B247" t="s">
        <v>167</v>
      </c>
      <c r="C247" t="s">
        <v>15</v>
      </c>
      <c r="D247">
        <v>950</v>
      </c>
      <c r="E247">
        <v>0</v>
      </c>
      <c r="F247" t="b">
        <v>0</v>
      </c>
      <c r="G247" t="b">
        <v>1</v>
      </c>
      <c r="H247" t="b">
        <v>1</v>
      </c>
      <c r="I247" t="b">
        <v>1</v>
      </c>
      <c r="J247" t="b">
        <v>0</v>
      </c>
      <c r="K247" t="s">
        <v>168</v>
      </c>
      <c r="L247" t="str">
        <f t="shared" si="190"/>
        <v>DB10</v>
      </c>
      <c r="M247" t="str">
        <f t="shared" ref="M247" si="237">"P_"&amp;B244&amp;"_"</f>
        <v>P_G57_</v>
      </c>
      <c r="O247" s="40">
        <f>IF(E247="","-",COUNTIF($O$10:O246,"&lt;&gt;-")+1-2)</f>
        <v>178</v>
      </c>
      <c r="P247" s="30" t="str">
        <f t="shared" si="211"/>
        <v>var P_G57_TIme_Maintenance='TIme_Maintenance';     //178</v>
      </c>
      <c r="Q247" s="33" t="str">
        <f t="shared" si="212"/>
        <v>.read(P_G57_TIme_Maintenance)     //178</v>
      </c>
      <c r="R247" s="33" t="str">
        <f t="shared" si="192"/>
        <v>socket.emit('P_G57_TIme_Maintenance', tagArr[178]);</v>
      </c>
    </row>
    <row r="248" spans="2:18" ht="15.75">
      <c r="B248" t="s">
        <v>155</v>
      </c>
      <c r="C248" t="s">
        <v>97</v>
      </c>
      <c r="D248">
        <v>954</v>
      </c>
      <c r="F248" t="b">
        <v>0</v>
      </c>
      <c r="G248" t="b">
        <v>1</v>
      </c>
      <c r="H248" t="b">
        <v>1</v>
      </c>
      <c r="I248" t="b">
        <v>1</v>
      </c>
      <c r="J248" t="b">
        <v>1</v>
      </c>
      <c r="L248" t="str">
        <f t="shared" si="190"/>
        <v>DB10</v>
      </c>
      <c r="M248" t="str">
        <f t="shared" ref="M248:M279" si="238">"P_"&amp;B248&amp;"_"</f>
        <v>P_G58_</v>
      </c>
      <c r="O248" s="40" t="str">
        <f>IF(E248="","-",COUNTIF($O$10:O247,"&lt;&gt;-")+1-2)</f>
        <v>-</v>
      </c>
      <c r="P248" s="30" t="str">
        <f t="shared" si="211"/>
        <v>//G58</v>
      </c>
      <c r="Q248" s="33" t="str">
        <f t="shared" si="212"/>
        <v>//G58</v>
      </c>
      <c r="R248" s="33" t="str">
        <f t="shared" si="192"/>
        <v>//G58</v>
      </c>
    </row>
    <row r="249" spans="2:18" ht="15.75">
      <c r="B249" t="s">
        <v>163</v>
      </c>
      <c r="C249" t="s">
        <v>15</v>
      </c>
      <c r="D249">
        <v>954</v>
      </c>
      <c r="E249">
        <v>0</v>
      </c>
      <c r="F249" t="b">
        <v>0</v>
      </c>
      <c r="G249" t="b">
        <v>1</v>
      </c>
      <c r="H249" t="b">
        <v>1</v>
      </c>
      <c r="I249" t="b">
        <v>1</v>
      </c>
      <c r="J249" t="b">
        <v>0</v>
      </c>
      <c r="K249" t="s">
        <v>164</v>
      </c>
      <c r="L249" t="str">
        <f t="shared" si="190"/>
        <v>DB10</v>
      </c>
      <c r="M249" t="str">
        <f t="shared" ref="M249:M279" si="239">"P_"&amp;B248&amp;"_"</f>
        <v>P_G58_</v>
      </c>
      <c r="O249" s="40">
        <f>IF(E249="","-",COUNTIF($O$10:O248,"&lt;&gt;-")+1-2)</f>
        <v>179</v>
      </c>
      <c r="P249" s="30" t="str">
        <f t="shared" si="211"/>
        <v>var P_G58_Time_Working='Time_Working';     //179</v>
      </c>
      <c r="Q249" s="33" t="str">
        <f t="shared" si="212"/>
        <v>.read(P_G58_Time_Working)     //179</v>
      </c>
      <c r="R249" s="33" t="str">
        <f t="shared" si="192"/>
        <v>socket.emit('P_G58_Time_Working', tagArr[179]);</v>
      </c>
    </row>
    <row r="250" spans="2:18" ht="15.75">
      <c r="B250" t="s">
        <v>165</v>
      </c>
      <c r="C250" t="s">
        <v>15</v>
      </c>
      <c r="D250">
        <v>958</v>
      </c>
      <c r="E250">
        <v>0</v>
      </c>
      <c r="F250" t="b">
        <v>0</v>
      </c>
      <c r="G250" t="b">
        <v>1</v>
      </c>
      <c r="H250" t="b">
        <v>1</v>
      </c>
      <c r="I250" t="b">
        <v>1</v>
      </c>
      <c r="J250" t="b">
        <v>0</v>
      </c>
      <c r="K250" t="s">
        <v>166</v>
      </c>
      <c r="L250" t="str">
        <f t="shared" si="190"/>
        <v>DB10</v>
      </c>
      <c r="M250" t="str">
        <f t="shared" ref="M250" si="240">"P_"&amp;B248&amp;"_"</f>
        <v>P_G58_</v>
      </c>
      <c r="O250" s="40">
        <f>IF(E250="","-",COUNTIF($O$10:O249,"&lt;&gt;-")+1-2)</f>
        <v>180</v>
      </c>
      <c r="P250" s="30" t="str">
        <f t="shared" si="211"/>
        <v>var P_G58_Time_Standby='Time_Standby';     //180</v>
      </c>
      <c r="Q250" s="33" t="str">
        <f t="shared" si="212"/>
        <v>.read(P_G58_Time_Standby)     //180</v>
      </c>
      <c r="R250" s="33" t="str">
        <f t="shared" si="192"/>
        <v>socket.emit('P_G58_Time_Standby', tagArr[180]);</v>
      </c>
    </row>
    <row r="251" spans="2:18" ht="15.75">
      <c r="B251" t="s">
        <v>167</v>
      </c>
      <c r="C251" t="s">
        <v>15</v>
      </c>
      <c r="D251">
        <v>962</v>
      </c>
      <c r="E251">
        <v>0</v>
      </c>
      <c r="F251" t="b">
        <v>0</v>
      </c>
      <c r="G251" t="b">
        <v>1</v>
      </c>
      <c r="H251" t="b">
        <v>1</v>
      </c>
      <c r="I251" t="b">
        <v>1</v>
      </c>
      <c r="J251" t="b">
        <v>0</v>
      </c>
      <c r="K251" t="s">
        <v>168</v>
      </c>
      <c r="L251" t="str">
        <f t="shared" si="190"/>
        <v>DB10</v>
      </c>
      <c r="M251" t="str">
        <f t="shared" ref="M251" si="241">"P_"&amp;B248&amp;"_"</f>
        <v>P_G58_</v>
      </c>
      <c r="O251" s="40">
        <f>IF(E251="","-",COUNTIF($O$10:O250,"&lt;&gt;-")+1-2)</f>
        <v>181</v>
      </c>
      <c r="P251" s="30" t="str">
        <f t="shared" si="211"/>
        <v>var P_G58_TIme_Maintenance='TIme_Maintenance';     //181</v>
      </c>
      <c r="Q251" s="33" t="str">
        <f t="shared" si="212"/>
        <v>.read(P_G58_TIme_Maintenance)     //181</v>
      </c>
      <c r="R251" s="33" t="str">
        <f t="shared" si="192"/>
        <v>socket.emit('P_G58_TIme_Maintenance', tagArr[181]);</v>
      </c>
    </row>
    <row r="252" spans="2:18" ht="15.75">
      <c r="B252" t="s">
        <v>156</v>
      </c>
      <c r="C252" t="s">
        <v>97</v>
      </c>
      <c r="D252">
        <v>966</v>
      </c>
      <c r="F252" t="b">
        <v>0</v>
      </c>
      <c r="G252" t="b">
        <v>1</v>
      </c>
      <c r="H252" t="b">
        <v>1</v>
      </c>
      <c r="I252" t="b">
        <v>1</v>
      </c>
      <c r="J252" t="b">
        <v>1</v>
      </c>
      <c r="L252" t="str">
        <f t="shared" si="190"/>
        <v>DB10</v>
      </c>
      <c r="M252" t="str">
        <f t="shared" ref="M252:M279" si="242">"P_"&amp;B252&amp;"_"</f>
        <v>P_G59_</v>
      </c>
      <c r="O252" s="40" t="str">
        <f>IF(E252="","-",COUNTIF($O$10:O251,"&lt;&gt;-")+1-2)</f>
        <v>-</v>
      </c>
      <c r="P252" s="30" t="str">
        <f t="shared" si="211"/>
        <v>//G59</v>
      </c>
      <c r="Q252" s="33" t="str">
        <f t="shared" si="212"/>
        <v>//G59</v>
      </c>
      <c r="R252" s="33" t="str">
        <f t="shared" si="192"/>
        <v>//G59</v>
      </c>
    </row>
    <row r="253" spans="2:18" ht="15.75">
      <c r="B253" t="s">
        <v>163</v>
      </c>
      <c r="C253" t="s">
        <v>15</v>
      </c>
      <c r="D253">
        <v>966</v>
      </c>
      <c r="E253">
        <v>0</v>
      </c>
      <c r="F253" t="b">
        <v>0</v>
      </c>
      <c r="G253" t="b">
        <v>1</v>
      </c>
      <c r="H253" t="b">
        <v>1</v>
      </c>
      <c r="I253" t="b">
        <v>1</v>
      </c>
      <c r="J253" t="b">
        <v>0</v>
      </c>
      <c r="K253" t="s">
        <v>164</v>
      </c>
      <c r="L253" t="str">
        <f t="shared" si="190"/>
        <v>DB10</v>
      </c>
      <c r="M253" t="str">
        <f t="shared" ref="M253:M279" si="243">"P_"&amp;B252&amp;"_"</f>
        <v>P_G59_</v>
      </c>
      <c r="O253" s="40">
        <f>IF(E253="","-",COUNTIF($O$10:O252,"&lt;&gt;-")+1-2)</f>
        <v>182</v>
      </c>
      <c r="P253" s="30" t="str">
        <f t="shared" si="211"/>
        <v>var P_G59_Time_Working='Time_Working';     //182</v>
      </c>
      <c r="Q253" s="33" t="str">
        <f t="shared" si="212"/>
        <v>.read(P_G59_Time_Working)     //182</v>
      </c>
      <c r="R253" s="33" t="str">
        <f t="shared" si="192"/>
        <v>socket.emit('P_G59_Time_Working', tagArr[182]);</v>
      </c>
    </row>
    <row r="254" spans="2:18" ht="15.75">
      <c r="B254" t="s">
        <v>165</v>
      </c>
      <c r="C254" t="s">
        <v>15</v>
      </c>
      <c r="D254">
        <v>970</v>
      </c>
      <c r="E254">
        <v>0</v>
      </c>
      <c r="F254" t="b">
        <v>0</v>
      </c>
      <c r="G254" t="b">
        <v>1</v>
      </c>
      <c r="H254" t="b">
        <v>1</v>
      </c>
      <c r="I254" t="b">
        <v>1</v>
      </c>
      <c r="J254" t="b">
        <v>0</v>
      </c>
      <c r="K254" t="s">
        <v>166</v>
      </c>
      <c r="L254" t="str">
        <f t="shared" si="190"/>
        <v>DB10</v>
      </c>
      <c r="M254" t="str">
        <f t="shared" ref="M254" si="244">"P_"&amp;B252&amp;"_"</f>
        <v>P_G59_</v>
      </c>
      <c r="O254" s="40">
        <f>IF(E254="","-",COUNTIF($O$10:O253,"&lt;&gt;-")+1-2)</f>
        <v>183</v>
      </c>
      <c r="P254" s="30" t="str">
        <f t="shared" si="211"/>
        <v>var P_G59_Time_Standby='Time_Standby';     //183</v>
      </c>
      <c r="Q254" s="33" t="str">
        <f t="shared" si="212"/>
        <v>.read(P_G59_Time_Standby)     //183</v>
      </c>
      <c r="R254" s="33" t="str">
        <f t="shared" si="192"/>
        <v>socket.emit('P_G59_Time_Standby', tagArr[183]);</v>
      </c>
    </row>
    <row r="255" spans="2:18" ht="15.75">
      <c r="B255" t="s">
        <v>167</v>
      </c>
      <c r="C255" t="s">
        <v>15</v>
      </c>
      <c r="D255">
        <v>974</v>
      </c>
      <c r="E255">
        <v>0</v>
      </c>
      <c r="F255" t="b">
        <v>0</v>
      </c>
      <c r="G255" t="b">
        <v>1</v>
      </c>
      <c r="H255" t="b">
        <v>1</v>
      </c>
      <c r="I255" t="b">
        <v>1</v>
      </c>
      <c r="J255" t="b">
        <v>0</v>
      </c>
      <c r="K255" t="s">
        <v>168</v>
      </c>
      <c r="L255" t="str">
        <f t="shared" si="190"/>
        <v>DB10</v>
      </c>
      <c r="M255" t="str">
        <f t="shared" ref="M255" si="245">"P_"&amp;B252&amp;"_"</f>
        <v>P_G59_</v>
      </c>
      <c r="O255" s="40">
        <f>IF(E255="","-",COUNTIF($O$10:O254,"&lt;&gt;-")+1-2)</f>
        <v>184</v>
      </c>
      <c r="P255" s="30" t="str">
        <f t="shared" si="211"/>
        <v>var P_G59_TIme_Maintenance='TIme_Maintenance';     //184</v>
      </c>
      <c r="Q255" s="33" t="str">
        <f t="shared" si="212"/>
        <v>.read(P_G59_TIme_Maintenance)     //184</v>
      </c>
      <c r="R255" s="33" t="str">
        <f t="shared" si="192"/>
        <v>socket.emit('P_G59_TIme_Maintenance', tagArr[184]);</v>
      </c>
    </row>
    <row r="256" spans="2:18" ht="15.75">
      <c r="B256" t="s">
        <v>157</v>
      </c>
      <c r="C256" t="s">
        <v>97</v>
      </c>
      <c r="D256">
        <v>978</v>
      </c>
      <c r="F256" t="b">
        <v>0</v>
      </c>
      <c r="G256" t="b">
        <v>1</v>
      </c>
      <c r="H256" t="b">
        <v>1</v>
      </c>
      <c r="I256" t="b">
        <v>1</v>
      </c>
      <c r="J256" t="b">
        <v>1</v>
      </c>
      <c r="L256" t="str">
        <f t="shared" si="190"/>
        <v>DB10</v>
      </c>
      <c r="M256" t="str">
        <f t="shared" ref="M256:M279" si="246">"P_"&amp;B256&amp;"_"</f>
        <v>P_G60_</v>
      </c>
      <c r="O256" s="40" t="str">
        <f>IF(E256="","-",COUNTIF($O$10:O255,"&lt;&gt;-")+1-2)</f>
        <v>-</v>
      </c>
      <c r="P256" s="30" t="str">
        <f t="shared" si="211"/>
        <v>//G60</v>
      </c>
      <c r="Q256" s="33" t="str">
        <f t="shared" si="212"/>
        <v>//G60</v>
      </c>
      <c r="R256" s="33" t="str">
        <f t="shared" si="192"/>
        <v>//G60</v>
      </c>
    </row>
    <row r="257" spans="2:18" ht="15.75">
      <c r="B257" t="s">
        <v>163</v>
      </c>
      <c r="C257" t="s">
        <v>15</v>
      </c>
      <c r="D257">
        <v>978</v>
      </c>
      <c r="E257">
        <v>0</v>
      </c>
      <c r="F257" t="b">
        <v>0</v>
      </c>
      <c r="G257" t="b">
        <v>1</v>
      </c>
      <c r="H257" t="b">
        <v>1</v>
      </c>
      <c r="I257" t="b">
        <v>1</v>
      </c>
      <c r="J257" t="b">
        <v>0</v>
      </c>
      <c r="K257" t="s">
        <v>164</v>
      </c>
      <c r="L257" t="str">
        <f t="shared" si="190"/>
        <v>DB10</v>
      </c>
      <c r="M257" t="str">
        <f t="shared" ref="M257:M279" si="247">"P_"&amp;B256&amp;"_"</f>
        <v>P_G60_</v>
      </c>
      <c r="O257" s="40">
        <f>IF(E257="","-",COUNTIF($O$10:O256,"&lt;&gt;-")+1-2)</f>
        <v>185</v>
      </c>
      <c r="P257" s="30" t="str">
        <f t="shared" si="211"/>
        <v>var P_G60_Time_Working='Time_Working';     //185</v>
      </c>
      <c r="Q257" s="33" t="str">
        <f t="shared" si="212"/>
        <v>.read(P_G60_Time_Working)     //185</v>
      </c>
      <c r="R257" s="33" t="str">
        <f t="shared" si="192"/>
        <v>socket.emit('P_G60_Time_Working', tagArr[185]);</v>
      </c>
    </row>
    <row r="258" spans="2:18" ht="15.75">
      <c r="B258" t="s">
        <v>165</v>
      </c>
      <c r="C258" t="s">
        <v>15</v>
      </c>
      <c r="D258">
        <v>982</v>
      </c>
      <c r="E258">
        <v>0</v>
      </c>
      <c r="F258" t="b">
        <v>0</v>
      </c>
      <c r="G258" t="b">
        <v>1</v>
      </c>
      <c r="H258" t="b">
        <v>1</v>
      </c>
      <c r="I258" t="b">
        <v>1</v>
      </c>
      <c r="J258" t="b">
        <v>0</v>
      </c>
      <c r="K258" t="s">
        <v>166</v>
      </c>
      <c r="L258" t="str">
        <f t="shared" si="190"/>
        <v>DB10</v>
      </c>
      <c r="M258" t="str">
        <f t="shared" ref="M258" si="248">"P_"&amp;B256&amp;"_"</f>
        <v>P_G60_</v>
      </c>
      <c r="O258" s="40">
        <f>IF(E258="","-",COUNTIF($O$10:O257,"&lt;&gt;-")+1-2)</f>
        <v>186</v>
      </c>
      <c r="P258" s="30" t="str">
        <f t="shared" si="211"/>
        <v>var P_G60_Time_Standby='Time_Standby';     //186</v>
      </c>
      <c r="Q258" s="33" t="str">
        <f t="shared" si="212"/>
        <v>.read(P_G60_Time_Standby)     //186</v>
      </c>
      <c r="R258" s="33" t="str">
        <f t="shared" si="192"/>
        <v>socket.emit('P_G60_Time_Standby', tagArr[186]);</v>
      </c>
    </row>
    <row r="259" spans="2:18" ht="15.75">
      <c r="B259" t="s">
        <v>167</v>
      </c>
      <c r="C259" t="s">
        <v>15</v>
      </c>
      <c r="D259">
        <v>986</v>
      </c>
      <c r="E259">
        <v>0</v>
      </c>
      <c r="F259" t="b">
        <v>0</v>
      </c>
      <c r="G259" t="b">
        <v>1</v>
      </c>
      <c r="H259" t="b">
        <v>1</v>
      </c>
      <c r="I259" t="b">
        <v>1</v>
      </c>
      <c r="J259" t="b">
        <v>0</v>
      </c>
      <c r="K259" t="s">
        <v>168</v>
      </c>
      <c r="L259" t="str">
        <f t="shared" si="190"/>
        <v>DB10</v>
      </c>
      <c r="M259" t="str">
        <f t="shared" ref="M259" si="249">"P_"&amp;B256&amp;"_"</f>
        <v>P_G60_</v>
      </c>
      <c r="O259" s="40">
        <f>IF(E259="","-",COUNTIF($O$10:O258,"&lt;&gt;-")+1-2)</f>
        <v>187</v>
      </c>
      <c r="P259" s="30" t="str">
        <f t="shared" si="211"/>
        <v>var P_G60_TIme_Maintenance='TIme_Maintenance';     //187</v>
      </c>
      <c r="Q259" s="33" t="str">
        <f t="shared" si="212"/>
        <v>.read(P_G60_TIme_Maintenance)     //187</v>
      </c>
      <c r="R259" s="33" t="str">
        <f t="shared" si="192"/>
        <v>socket.emit('P_G60_TIme_Maintenance', tagArr[187]);</v>
      </c>
    </row>
    <row r="260" spans="2:18" ht="15.75">
      <c r="B260" t="s">
        <v>158</v>
      </c>
      <c r="C260" t="s">
        <v>97</v>
      </c>
      <c r="D260">
        <v>990</v>
      </c>
      <c r="F260" t="b">
        <v>0</v>
      </c>
      <c r="G260" t="b">
        <v>1</v>
      </c>
      <c r="H260" t="b">
        <v>1</v>
      </c>
      <c r="I260" t="b">
        <v>1</v>
      </c>
      <c r="J260" t="b">
        <v>1</v>
      </c>
      <c r="L260" t="str">
        <f t="shared" si="190"/>
        <v>DB10</v>
      </c>
      <c r="M260" t="str">
        <f t="shared" ref="M260:M279" si="250">"P_"&amp;B260&amp;"_"</f>
        <v>P_G61_</v>
      </c>
      <c r="O260" s="40" t="str">
        <f>IF(E260="","-",COUNTIF($O$10:O259,"&lt;&gt;-")+1-2)</f>
        <v>-</v>
      </c>
      <c r="P260" s="30" t="str">
        <f t="shared" si="211"/>
        <v>//G61</v>
      </c>
      <c r="Q260" s="33" t="str">
        <f t="shared" si="212"/>
        <v>//G61</v>
      </c>
      <c r="R260" s="33" t="str">
        <f t="shared" si="192"/>
        <v>//G61</v>
      </c>
    </row>
    <row r="261" spans="2:18" ht="15.75">
      <c r="B261" t="s">
        <v>163</v>
      </c>
      <c r="C261" t="s">
        <v>15</v>
      </c>
      <c r="D261">
        <v>990</v>
      </c>
      <c r="E261">
        <v>0</v>
      </c>
      <c r="F261" t="b">
        <v>0</v>
      </c>
      <c r="G261" t="b">
        <v>1</v>
      </c>
      <c r="H261" t="b">
        <v>1</v>
      </c>
      <c r="I261" t="b">
        <v>1</v>
      </c>
      <c r="J261" t="b">
        <v>0</v>
      </c>
      <c r="K261" t="s">
        <v>164</v>
      </c>
      <c r="L261" t="str">
        <f t="shared" si="190"/>
        <v>DB10</v>
      </c>
      <c r="M261" t="str">
        <f t="shared" ref="M261:M279" si="251">"P_"&amp;B260&amp;"_"</f>
        <v>P_G61_</v>
      </c>
      <c r="O261" s="40">
        <f>IF(E261="","-",COUNTIF($O$10:O260,"&lt;&gt;-")+1-2)</f>
        <v>188</v>
      </c>
      <c r="P261" s="30" t="str">
        <f t="shared" si="211"/>
        <v>var P_G61_Time_Working='Time_Working';     //188</v>
      </c>
      <c r="Q261" s="33" t="str">
        <f t="shared" si="212"/>
        <v>.read(P_G61_Time_Working)     //188</v>
      </c>
      <c r="R261" s="33" t="str">
        <f t="shared" si="192"/>
        <v>socket.emit('P_G61_Time_Working', tagArr[188]);</v>
      </c>
    </row>
    <row r="262" spans="2:18" ht="15.75">
      <c r="B262" t="s">
        <v>165</v>
      </c>
      <c r="C262" t="s">
        <v>15</v>
      </c>
      <c r="D262">
        <v>994</v>
      </c>
      <c r="E262">
        <v>0</v>
      </c>
      <c r="F262" t="b">
        <v>0</v>
      </c>
      <c r="G262" t="b">
        <v>1</v>
      </c>
      <c r="H262" t="b">
        <v>1</v>
      </c>
      <c r="I262" t="b">
        <v>1</v>
      </c>
      <c r="J262" t="b">
        <v>0</v>
      </c>
      <c r="K262" t="s">
        <v>166</v>
      </c>
      <c r="L262" t="str">
        <f t="shared" si="190"/>
        <v>DB10</v>
      </c>
      <c r="M262" t="str">
        <f t="shared" ref="M262" si="252">"P_"&amp;B260&amp;"_"</f>
        <v>P_G61_</v>
      </c>
      <c r="O262" s="40">
        <f>IF(E262="","-",COUNTIF($O$10:O261,"&lt;&gt;-")+1-2)</f>
        <v>189</v>
      </c>
      <c r="P262" s="30" t="str">
        <f t="shared" si="211"/>
        <v>var P_G61_Time_Standby='Time_Standby';     //189</v>
      </c>
      <c r="Q262" s="33" t="str">
        <f t="shared" si="212"/>
        <v>.read(P_G61_Time_Standby)     //189</v>
      </c>
      <c r="R262" s="33" t="str">
        <f t="shared" si="192"/>
        <v>socket.emit('P_G61_Time_Standby', tagArr[189]);</v>
      </c>
    </row>
    <row r="263" spans="2:18" ht="15.75">
      <c r="B263" t="s">
        <v>167</v>
      </c>
      <c r="C263" t="s">
        <v>15</v>
      </c>
      <c r="D263">
        <v>998</v>
      </c>
      <c r="E263">
        <v>0</v>
      </c>
      <c r="F263" t="b">
        <v>0</v>
      </c>
      <c r="G263" t="b">
        <v>1</v>
      </c>
      <c r="H263" t="b">
        <v>1</v>
      </c>
      <c r="I263" t="b">
        <v>1</v>
      </c>
      <c r="J263" t="b">
        <v>0</v>
      </c>
      <c r="K263" t="s">
        <v>168</v>
      </c>
      <c r="L263" t="str">
        <f t="shared" si="190"/>
        <v>DB10</v>
      </c>
      <c r="M263" t="str">
        <f t="shared" ref="M263" si="253">"P_"&amp;B260&amp;"_"</f>
        <v>P_G61_</v>
      </c>
      <c r="O263" s="40">
        <f>IF(E263="","-",COUNTIF($O$10:O262,"&lt;&gt;-")+1-2)</f>
        <v>190</v>
      </c>
      <c r="P263" s="30" t="str">
        <f t="shared" si="211"/>
        <v>var P_G61_TIme_Maintenance='TIme_Maintenance';     //190</v>
      </c>
      <c r="Q263" s="33" t="str">
        <f t="shared" si="212"/>
        <v>.read(P_G61_TIme_Maintenance)     //190</v>
      </c>
      <c r="R263" s="33" t="str">
        <f t="shared" si="192"/>
        <v>socket.emit('P_G61_TIme_Maintenance', tagArr[190]);</v>
      </c>
    </row>
    <row r="264" spans="2:18" ht="15.75">
      <c r="B264" t="s">
        <v>159</v>
      </c>
      <c r="C264" t="s">
        <v>97</v>
      </c>
      <c r="D264">
        <v>1002</v>
      </c>
      <c r="F264" t="b">
        <v>0</v>
      </c>
      <c r="G264" t="b">
        <v>1</v>
      </c>
      <c r="H264" t="b">
        <v>1</v>
      </c>
      <c r="I264" t="b">
        <v>1</v>
      </c>
      <c r="J264" t="b">
        <v>1</v>
      </c>
      <c r="L264" t="str">
        <f t="shared" si="190"/>
        <v>DB10</v>
      </c>
      <c r="M264" t="str">
        <f t="shared" ref="M264:M279" si="254">"P_"&amp;B264&amp;"_"</f>
        <v>P_G62_</v>
      </c>
      <c r="O264" s="40" t="str">
        <f>IF(E264="","-",COUNTIF($O$10:O263,"&lt;&gt;-")+1-2)</f>
        <v>-</v>
      </c>
      <c r="P264" s="30" t="str">
        <f t="shared" si="211"/>
        <v>//G62</v>
      </c>
      <c r="Q264" s="33" t="str">
        <f t="shared" si="212"/>
        <v>//G62</v>
      </c>
      <c r="R264" s="33" t="str">
        <f t="shared" si="192"/>
        <v>//G62</v>
      </c>
    </row>
    <row r="265" spans="2:18" ht="15.75">
      <c r="B265" t="s">
        <v>163</v>
      </c>
      <c r="C265" t="s">
        <v>15</v>
      </c>
      <c r="D265">
        <v>1002</v>
      </c>
      <c r="E265">
        <v>0</v>
      </c>
      <c r="F265" t="b">
        <v>0</v>
      </c>
      <c r="G265" t="b">
        <v>1</v>
      </c>
      <c r="H265" t="b">
        <v>1</v>
      </c>
      <c r="I265" t="b">
        <v>1</v>
      </c>
      <c r="J265" t="b">
        <v>0</v>
      </c>
      <c r="K265" t="s">
        <v>164</v>
      </c>
      <c r="L265" t="str">
        <f t="shared" si="190"/>
        <v>DB10</v>
      </c>
      <c r="M265" t="str">
        <f t="shared" ref="M265:M279" si="255">"P_"&amp;B264&amp;"_"</f>
        <v>P_G62_</v>
      </c>
      <c r="O265" s="40">
        <f>IF(E265="","-",COUNTIF($O$10:O264,"&lt;&gt;-")+1-2)</f>
        <v>191</v>
      </c>
      <c r="P265" s="30" t="str">
        <f t="shared" si="211"/>
        <v>var P_G62_Time_Working='Time_Working';     //191</v>
      </c>
      <c r="Q265" s="33" t="str">
        <f t="shared" si="212"/>
        <v>.read(P_G62_Time_Working)     //191</v>
      </c>
      <c r="R265" s="33" t="str">
        <f t="shared" si="192"/>
        <v>socket.emit('P_G62_Time_Working', tagArr[191]);</v>
      </c>
    </row>
    <row r="266" spans="2:18" ht="15.75">
      <c r="B266" t="s">
        <v>165</v>
      </c>
      <c r="C266" t="s">
        <v>15</v>
      </c>
      <c r="D266">
        <v>1006</v>
      </c>
      <c r="E266">
        <v>0</v>
      </c>
      <c r="F266" t="b">
        <v>0</v>
      </c>
      <c r="G266" t="b">
        <v>1</v>
      </c>
      <c r="H266" t="b">
        <v>1</v>
      </c>
      <c r="I266" t="b">
        <v>1</v>
      </c>
      <c r="J266" t="b">
        <v>0</v>
      </c>
      <c r="K266" t="s">
        <v>166</v>
      </c>
      <c r="L266" t="str">
        <f t="shared" si="190"/>
        <v>DB10</v>
      </c>
      <c r="M266" t="str">
        <f t="shared" ref="M266" si="256">"P_"&amp;B264&amp;"_"</f>
        <v>P_G62_</v>
      </c>
      <c r="O266" s="40">
        <f>IF(E266="","-",COUNTIF($O$10:O265,"&lt;&gt;-")+1-2)</f>
        <v>192</v>
      </c>
      <c r="P266" s="30" t="str">
        <f t="shared" si="211"/>
        <v>var P_G62_Time_Standby='Time_Standby';     //192</v>
      </c>
      <c r="Q266" s="33" t="str">
        <f t="shared" si="212"/>
        <v>.read(P_G62_Time_Standby)     //192</v>
      </c>
      <c r="R266" s="33" t="str">
        <f t="shared" si="192"/>
        <v>socket.emit('P_G62_Time_Standby', tagArr[192]);</v>
      </c>
    </row>
    <row r="267" spans="2:18" ht="15.75">
      <c r="B267" t="s">
        <v>167</v>
      </c>
      <c r="C267" t="s">
        <v>15</v>
      </c>
      <c r="D267">
        <v>1010</v>
      </c>
      <c r="E267">
        <v>0</v>
      </c>
      <c r="F267" t="b">
        <v>0</v>
      </c>
      <c r="G267" t="b">
        <v>1</v>
      </c>
      <c r="H267" t="b">
        <v>1</v>
      </c>
      <c r="I267" t="b">
        <v>1</v>
      </c>
      <c r="J267" t="b">
        <v>0</v>
      </c>
      <c r="K267" t="s">
        <v>168</v>
      </c>
      <c r="L267" t="str">
        <f t="shared" si="190"/>
        <v>DB10</v>
      </c>
      <c r="M267" t="str">
        <f t="shared" ref="M267" si="257">"P_"&amp;B264&amp;"_"</f>
        <v>P_G62_</v>
      </c>
      <c r="O267" s="40">
        <f>IF(E267="","-",COUNTIF($O$10:O266,"&lt;&gt;-")+1-2)</f>
        <v>193</v>
      </c>
      <c r="P267" s="30" t="str">
        <f t="shared" si="211"/>
        <v>var P_G62_TIme_Maintenance='TIme_Maintenance';     //193</v>
      </c>
      <c r="Q267" s="33" t="str">
        <f t="shared" si="212"/>
        <v>.read(P_G62_TIme_Maintenance)     //193</v>
      </c>
      <c r="R267" s="33" t="str">
        <f t="shared" si="192"/>
        <v>socket.emit('P_G62_TIme_Maintenance', tagArr[193]);</v>
      </c>
    </row>
    <row r="268" spans="2:18" ht="15.75">
      <c r="B268" t="s">
        <v>160</v>
      </c>
      <c r="C268" t="s">
        <v>97</v>
      </c>
      <c r="D268">
        <v>1014</v>
      </c>
      <c r="F268" t="b">
        <v>0</v>
      </c>
      <c r="G268" t="b">
        <v>1</v>
      </c>
      <c r="H268" t="b">
        <v>1</v>
      </c>
      <c r="I268" t="b">
        <v>1</v>
      </c>
      <c r="J268" t="b">
        <v>1</v>
      </c>
      <c r="L268" t="str">
        <f t="shared" ref="L268:L331" si="258">IF(LEFT(M268)="P","DB10",
IF(LEFT(M268)="E","DB11",
IF(LEFT(M268)="M","DB12"
)))</f>
        <v>DB10</v>
      </c>
      <c r="M268" t="str">
        <f t="shared" ref="M268:M279" si="259">"P_"&amp;B268&amp;"_"</f>
        <v>P_G63_</v>
      </c>
      <c r="O268" s="40" t="str">
        <f>IF(E268="","-",COUNTIF($O$10:O267,"&lt;&gt;-")+1-2)</f>
        <v>-</v>
      </c>
      <c r="P268" s="30" t="str">
        <f t="shared" si="211"/>
        <v>//G63</v>
      </c>
      <c r="Q268" s="33" t="str">
        <f t="shared" si="212"/>
        <v>//G63</v>
      </c>
      <c r="R268" s="33" t="str">
        <f t="shared" ref="R268:R331" si="260">IF(E268="","//"&amp;B268,"socket.emit('"&amp;M268&amp;B268&amp;"', tagArr["&amp;O268&amp;"]);")</f>
        <v>//G63</v>
      </c>
    </row>
    <row r="269" spans="2:18" ht="15.75">
      <c r="B269" t="s">
        <v>163</v>
      </c>
      <c r="C269" t="s">
        <v>15</v>
      </c>
      <c r="D269">
        <v>1014</v>
      </c>
      <c r="E269">
        <v>0</v>
      </c>
      <c r="F269" t="b">
        <v>0</v>
      </c>
      <c r="G269" t="b">
        <v>1</v>
      </c>
      <c r="H269" t="b">
        <v>1</v>
      </c>
      <c r="I269" t="b">
        <v>1</v>
      </c>
      <c r="J269" t="b">
        <v>0</v>
      </c>
      <c r="K269" t="s">
        <v>164</v>
      </c>
      <c r="L269" t="str">
        <f t="shared" si="258"/>
        <v>DB10</v>
      </c>
      <c r="M269" t="str">
        <f t="shared" ref="M269:M279" si="261">"P_"&amp;B268&amp;"_"</f>
        <v>P_G63_</v>
      </c>
      <c r="O269" s="40">
        <f>IF(E269="","-",COUNTIF($O$10:O268,"&lt;&gt;-")+1-2)</f>
        <v>194</v>
      </c>
      <c r="P269" s="30" t="str">
        <f t="shared" si="211"/>
        <v>var P_G63_Time_Working='Time_Working';     //194</v>
      </c>
      <c r="Q269" s="33" t="str">
        <f t="shared" si="212"/>
        <v>.read(P_G63_Time_Working)     //194</v>
      </c>
      <c r="R269" s="33" t="str">
        <f t="shared" si="260"/>
        <v>socket.emit('P_G63_Time_Working', tagArr[194]);</v>
      </c>
    </row>
    <row r="270" spans="2:18" ht="15.75">
      <c r="B270" t="s">
        <v>165</v>
      </c>
      <c r="C270" t="s">
        <v>15</v>
      </c>
      <c r="D270">
        <v>1018</v>
      </c>
      <c r="E270">
        <v>0</v>
      </c>
      <c r="F270" t="b">
        <v>0</v>
      </c>
      <c r="G270" t="b">
        <v>1</v>
      </c>
      <c r="H270" t="b">
        <v>1</v>
      </c>
      <c r="I270" t="b">
        <v>1</v>
      </c>
      <c r="J270" t="b">
        <v>0</v>
      </c>
      <c r="K270" t="s">
        <v>166</v>
      </c>
      <c r="L270" t="str">
        <f t="shared" si="258"/>
        <v>DB10</v>
      </c>
      <c r="M270" t="str">
        <f t="shared" ref="M270" si="262">"P_"&amp;B268&amp;"_"</f>
        <v>P_G63_</v>
      </c>
      <c r="O270" s="40">
        <f>IF(E270="","-",COUNTIF($O$10:O269,"&lt;&gt;-")+1-2)</f>
        <v>195</v>
      </c>
      <c r="P270" s="30" t="str">
        <f t="shared" si="211"/>
        <v>var P_G63_Time_Standby='Time_Standby';     //195</v>
      </c>
      <c r="Q270" s="33" t="str">
        <f t="shared" si="212"/>
        <v>.read(P_G63_Time_Standby)     //195</v>
      </c>
      <c r="R270" s="33" t="str">
        <f t="shared" si="260"/>
        <v>socket.emit('P_G63_Time_Standby', tagArr[195]);</v>
      </c>
    </row>
    <row r="271" spans="2:18" ht="15.75">
      <c r="B271" t="s">
        <v>167</v>
      </c>
      <c r="C271" t="s">
        <v>15</v>
      </c>
      <c r="D271">
        <v>1022</v>
      </c>
      <c r="E271">
        <v>0</v>
      </c>
      <c r="F271" t="b">
        <v>0</v>
      </c>
      <c r="G271" t="b">
        <v>1</v>
      </c>
      <c r="H271" t="b">
        <v>1</v>
      </c>
      <c r="I271" t="b">
        <v>1</v>
      </c>
      <c r="J271" t="b">
        <v>0</v>
      </c>
      <c r="K271" t="s">
        <v>168</v>
      </c>
      <c r="L271" t="str">
        <f t="shared" si="258"/>
        <v>DB10</v>
      </c>
      <c r="M271" t="str">
        <f t="shared" ref="M271" si="263">"P_"&amp;B268&amp;"_"</f>
        <v>P_G63_</v>
      </c>
      <c r="O271" s="40">
        <f>IF(E271="","-",COUNTIF($O$10:O270,"&lt;&gt;-")+1-2)</f>
        <v>196</v>
      </c>
      <c r="P271" s="30" t="str">
        <f t="shared" si="211"/>
        <v>var P_G63_TIme_Maintenance='TIme_Maintenance';     //196</v>
      </c>
      <c r="Q271" s="33" t="str">
        <f t="shared" si="212"/>
        <v>.read(P_G63_TIme_Maintenance)     //196</v>
      </c>
      <c r="R271" s="33" t="str">
        <f t="shared" si="260"/>
        <v>socket.emit('P_G63_TIme_Maintenance', tagArr[196]);</v>
      </c>
    </row>
    <row r="272" spans="2:18" ht="15.75">
      <c r="B272" t="s">
        <v>161</v>
      </c>
      <c r="C272" t="s">
        <v>97</v>
      </c>
      <c r="D272">
        <v>1026</v>
      </c>
      <c r="F272" t="b">
        <v>0</v>
      </c>
      <c r="G272" t="b">
        <v>1</v>
      </c>
      <c r="H272" t="b">
        <v>1</v>
      </c>
      <c r="I272" t="b">
        <v>1</v>
      </c>
      <c r="J272" t="b">
        <v>1</v>
      </c>
      <c r="L272" t="str">
        <f t="shared" si="258"/>
        <v>DB10</v>
      </c>
      <c r="M272" t="str">
        <f t="shared" ref="M272:M279" si="264">"P_"&amp;B272&amp;"_"</f>
        <v>P_G64_</v>
      </c>
      <c r="O272" s="40" t="str">
        <f>IF(E272="","-",COUNTIF($O$10:O271,"&lt;&gt;-")+1-2)</f>
        <v>-</v>
      </c>
      <c r="P272" s="30" t="str">
        <f t="shared" si="211"/>
        <v>//G64</v>
      </c>
      <c r="Q272" s="33" t="str">
        <f t="shared" si="212"/>
        <v>//G64</v>
      </c>
      <c r="R272" s="33" t="str">
        <f t="shared" si="260"/>
        <v>//G64</v>
      </c>
    </row>
    <row r="273" spans="2:18" ht="15.75">
      <c r="B273" t="s">
        <v>163</v>
      </c>
      <c r="C273" t="s">
        <v>15</v>
      </c>
      <c r="D273">
        <v>1026</v>
      </c>
      <c r="E273">
        <v>0</v>
      </c>
      <c r="F273" t="b">
        <v>0</v>
      </c>
      <c r="G273" t="b">
        <v>1</v>
      </c>
      <c r="H273" t="b">
        <v>1</v>
      </c>
      <c r="I273" t="b">
        <v>1</v>
      </c>
      <c r="J273" t="b">
        <v>0</v>
      </c>
      <c r="K273" t="s">
        <v>164</v>
      </c>
      <c r="L273" t="str">
        <f t="shared" si="258"/>
        <v>DB10</v>
      </c>
      <c r="M273" t="str">
        <f t="shared" ref="M273:M279" si="265">"P_"&amp;B272&amp;"_"</f>
        <v>P_G64_</v>
      </c>
      <c r="O273" s="40">
        <f>IF(E273="","-",COUNTIF($O$10:O272,"&lt;&gt;-")+1-2)</f>
        <v>197</v>
      </c>
      <c r="P273" s="30" t="str">
        <f t="shared" si="211"/>
        <v>var P_G64_Time_Working='Time_Working';     //197</v>
      </c>
      <c r="Q273" s="33" t="str">
        <f t="shared" si="212"/>
        <v>.read(P_G64_Time_Working)     //197</v>
      </c>
      <c r="R273" s="33" t="str">
        <f t="shared" si="260"/>
        <v>socket.emit('P_G64_Time_Working', tagArr[197]);</v>
      </c>
    </row>
    <row r="274" spans="2:18" ht="15.75">
      <c r="B274" t="s">
        <v>165</v>
      </c>
      <c r="C274" t="s">
        <v>15</v>
      </c>
      <c r="D274">
        <v>1030</v>
      </c>
      <c r="E274">
        <v>0</v>
      </c>
      <c r="F274" t="b">
        <v>0</v>
      </c>
      <c r="G274" t="b">
        <v>1</v>
      </c>
      <c r="H274" t="b">
        <v>1</v>
      </c>
      <c r="I274" t="b">
        <v>1</v>
      </c>
      <c r="J274" t="b">
        <v>0</v>
      </c>
      <c r="K274" t="s">
        <v>166</v>
      </c>
      <c r="L274" t="str">
        <f t="shared" si="258"/>
        <v>DB10</v>
      </c>
      <c r="M274" t="str">
        <f t="shared" ref="M274" si="266">"P_"&amp;B272&amp;"_"</f>
        <v>P_G64_</v>
      </c>
      <c r="O274" s="40">
        <f>IF(E274="","-",COUNTIF($O$10:O273,"&lt;&gt;-")+1-2)</f>
        <v>198</v>
      </c>
      <c r="P274" s="30" t="str">
        <f t="shared" si="211"/>
        <v>var P_G64_Time_Standby='Time_Standby';     //198</v>
      </c>
      <c r="Q274" s="33" t="str">
        <f t="shared" si="212"/>
        <v>.read(P_G64_Time_Standby)     //198</v>
      </c>
      <c r="R274" s="33" t="str">
        <f t="shared" si="260"/>
        <v>socket.emit('P_G64_Time_Standby', tagArr[198]);</v>
      </c>
    </row>
    <row r="275" spans="2:18" ht="15.75">
      <c r="B275" t="s">
        <v>167</v>
      </c>
      <c r="C275" t="s">
        <v>15</v>
      </c>
      <c r="D275">
        <v>1034</v>
      </c>
      <c r="E275">
        <v>0</v>
      </c>
      <c r="F275" t="b">
        <v>0</v>
      </c>
      <c r="G275" t="b">
        <v>1</v>
      </c>
      <c r="H275" t="b">
        <v>1</v>
      </c>
      <c r="I275" t="b">
        <v>1</v>
      </c>
      <c r="J275" t="b">
        <v>0</v>
      </c>
      <c r="K275" t="s">
        <v>168</v>
      </c>
      <c r="L275" t="str">
        <f t="shared" si="258"/>
        <v>DB10</v>
      </c>
      <c r="M275" t="str">
        <f t="shared" ref="M275" si="267">"P_"&amp;B272&amp;"_"</f>
        <v>P_G64_</v>
      </c>
      <c r="O275" s="40">
        <f>IF(E275="","-",COUNTIF($O$10:O274,"&lt;&gt;-")+1-2)</f>
        <v>199</v>
      </c>
      <c r="P275" s="30" t="str">
        <f t="shared" si="211"/>
        <v>var P_G64_TIme_Maintenance='TIme_Maintenance';     //199</v>
      </c>
      <c r="Q275" s="33" t="str">
        <f t="shared" si="212"/>
        <v>.read(P_G64_TIme_Maintenance)     //199</v>
      </c>
      <c r="R275" s="33" t="str">
        <f t="shared" si="260"/>
        <v>socket.emit('P_G64_TIme_Maintenance', tagArr[199]);</v>
      </c>
    </row>
    <row r="276" spans="2:18" ht="15.75">
      <c r="B276" t="s">
        <v>162</v>
      </c>
      <c r="C276" t="s">
        <v>97</v>
      </c>
      <c r="D276">
        <v>1038</v>
      </c>
      <c r="F276" t="b">
        <v>0</v>
      </c>
      <c r="G276" t="b">
        <v>1</v>
      </c>
      <c r="H276" t="b">
        <v>1</v>
      </c>
      <c r="I276" t="b">
        <v>1</v>
      </c>
      <c r="J276" t="b">
        <v>1</v>
      </c>
      <c r="L276" t="str">
        <f t="shared" si="258"/>
        <v>DB10</v>
      </c>
      <c r="M276" t="str">
        <f t="shared" ref="M276:M279" si="268">"P_"&amp;B276&amp;"_"</f>
        <v>P_G65_</v>
      </c>
      <c r="O276" s="40" t="str">
        <f>IF(E276="","-",COUNTIF($O$10:O275,"&lt;&gt;-")+1-2)</f>
        <v>-</v>
      </c>
      <c r="P276" s="30" t="str">
        <f t="shared" si="211"/>
        <v>//G65</v>
      </c>
      <c r="Q276" s="33" t="str">
        <f t="shared" si="212"/>
        <v>//G65</v>
      </c>
      <c r="R276" s="33" t="str">
        <f t="shared" si="260"/>
        <v>//G65</v>
      </c>
    </row>
    <row r="277" spans="2:18" ht="15.75">
      <c r="B277" t="s">
        <v>163</v>
      </c>
      <c r="C277" t="s">
        <v>15</v>
      </c>
      <c r="D277">
        <v>1038</v>
      </c>
      <c r="E277">
        <v>0</v>
      </c>
      <c r="F277" t="b">
        <v>0</v>
      </c>
      <c r="G277" t="b">
        <v>1</v>
      </c>
      <c r="H277" t="b">
        <v>1</v>
      </c>
      <c r="I277" t="b">
        <v>1</v>
      </c>
      <c r="J277" t="b">
        <v>0</v>
      </c>
      <c r="K277" t="s">
        <v>164</v>
      </c>
      <c r="L277" t="str">
        <f t="shared" si="258"/>
        <v>DB10</v>
      </c>
      <c r="M277" t="str">
        <f t="shared" ref="M277:M279" si="269">"P_"&amp;B276&amp;"_"</f>
        <v>P_G65_</v>
      </c>
      <c r="O277" s="40">
        <f>IF(E277="","-",COUNTIF($O$10:O276,"&lt;&gt;-")+1-2)</f>
        <v>200</v>
      </c>
      <c r="P277" s="30" t="str">
        <f t="shared" si="211"/>
        <v>var P_G65_Time_Working='Time_Working';     //200</v>
      </c>
      <c r="Q277" s="33" t="str">
        <f t="shared" si="212"/>
        <v>.read(P_G65_Time_Working)     //200</v>
      </c>
      <c r="R277" s="33" t="str">
        <f t="shared" si="260"/>
        <v>socket.emit('P_G65_Time_Working', tagArr[200]);</v>
      </c>
    </row>
    <row r="278" spans="2:18" ht="15.75">
      <c r="B278" t="s">
        <v>165</v>
      </c>
      <c r="C278" t="s">
        <v>15</v>
      </c>
      <c r="D278">
        <v>1042</v>
      </c>
      <c r="E278">
        <v>0</v>
      </c>
      <c r="F278" t="b">
        <v>0</v>
      </c>
      <c r="G278" t="b">
        <v>1</v>
      </c>
      <c r="H278" t="b">
        <v>1</v>
      </c>
      <c r="I278" t="b">
        <v>1</v>
      </c>
      <c r="J278" t="b">
        <v>0</v>
      </c>
      <c r="K278" t="s">
        <v>166</v>
      </c>
      <c r="L278" t="str">
        <f t="shared" si="258"/>
        <v>DB10</v>
      </c>
      <c r="M278" t="str">
        <f t="shared" ref="M278" si="270">"P_"&amp;B276&amp;"_"</f>
        <v>P_G65_</v>
      </c>
      <c r="O278" s="40">
        <f>IF(E278="","-",COUNTIF($O$10:O277,"&lt;&gt;-")+1-2)</f>
        <v>201</v>
      </c>
      <c r="P278" s="30" t="str">
        <f t="shared" si="211"/>
        <v>var P_G65_Time_Standby='Time_Standby';     //201</v>
      </c>
      <c r="Q278" s="33" t="str">
        <f t="shared" si="212"/>
        <v>.read(P_G65_Time_Standby)     //201</v>
      </c>
      <c r="R278" s="33" t="str">
        <f t="shared" si="260"/>
        <v>socket.emit('P_G65_Time_Standby', tagArr[201]);</v>
      </c>
    </row>
    <row r="279" spans="2:18" ht="15.75">
      <c r="B279" t="s">
        <v>167</v>
      </c>
      <c r="C279" t="s">
        <v>15</v>
      </c>
      <c r="D279">
        <v>1046</v>
      </c>
      <c r="E279">
        <v>0</v>
      </c>
      <c r="F279" t="b">
        <v>0</v>
      </c>
      <c r="G279" t="b">
        <v>1</v>
      </c>
      <c r="H279" t="b">
        <v>1</v>
      </c>
      <c r="I279" t="b">
        <v>1</v>
      </c>
      <c r="J279" t="b">
        <v>0</v>
      </c>
      <c r="K279" t="s">
        <v>168</v>
      </c>
      <c r="L279" t="str">
        <f t="shared" si="258"/>
        <v>DB10</v>
      </c>
      <c r="M279" t="str">
        <f t="shared" ref="M279" si="271">"P_"&amp;B276&amp;"_"</f>
        <v>P_G65_</v>
      </c>
      <c r="O279" s="40">
        <f>IF(E279="","-",COUNTIF($O$10:O278,"&lt;&gt;-")+1-2)</f>
        <v>202</v>
      </c>
      <c r="P279" s="30" t="str">
        <f t="shared" si="211"/>
        <v>var P_G65_TIme_Maintenance='TIme_Maintenance';     //202</v>
      </c>
      <c r="Q279" s="33" t="str">
        <f t="shared" si="212"/>
        <v>.read(P_G65_TIme_Maintenance)     //202</v>
      </c>
      <c r="R279" s="33" t="str">
        <f t="shared" si="260"/>
        <v>socket.emit('P_G65_TIme_Maintenance', tagArr[202]);</v>
      </c>
    </row>
    <row r="280" spans="2:18" ht="15.75">
      <c r="B280" t="s">
        <v>78</v>
      </c>
      <c r="L280" t="str">
        <f t="shared" si="258"/>
        <v>DB11</v>
      </c>
      <c r="M280" t="s">
        <v>245</v>
      </c>
      <c r="O280" s="40" t="str">
        <f>IF(E280="","-",COUNTIF($O$10:O279,"&lt;&gt;-")+1-2)</f>
        <v>-</v>
      </c>
      <c r="P280" s="30" t="str">
        <f t="shared" si="211"/>
        <v>//Static</v>
      </c>
      <c r="Q280" s="33" t="str">
        <f t="shared" si="212"/>
        <v>//Static</v>
      </c>
      <c r="R280" s="33" t="str">
        <f t="shared" si="260"/>
        <v>//Static</v>
      </c>
    </row>
    <row r="281" spans="2:18" ht="15.75">
      <c r="B281" t="s">
        <v>93</v>
      </c>
      <c r="C281" t="s">
        <v>53</v>
      </c>
      <c r="D281">
        <v>0</v>
      </c>
      <c r="E281" t="s">
        <v>94</v>
      </c>
      <c r="F281" t="b">
        <v>0</v>
      </c>
      <c r="G281" t="b">
        <v>1</v>
      </c>
      <c r="H281" t="b">
        <v>1</v>
      </c>
      <c r="I281" t="b">
        <v>1</v>
      </c>
      <c r="J281" t="b">
        <v>0</v>
      </c>
      <c r="K281" t="s">
        <v>95</v>
      </c>
      <c r="L281" t="str">
        <f t="shared" si="258"/>
        <v>DB11</v>
      </c>
      <c r="M281" t="s">
        <v>245</v>
      </c>
      <c r="O281" s="40">
        <f>IF(E281="","-",COUNTIF($O$10:O280,"&lt;&gt;-")+1-2)</f>
        <v>203</v>
      </c>
      <c r="P281" s="30" t="str">
        <f t="shared" si="211"/>
        <v>var E_Send_Operator='Send_Operator';     //203</v>
      </c>
      <c r="Q281" s="33" t="str">
        <f t="shared" si="212"/>
        <v>.read(E_Send_Operator)     //203</v>
      </c>
      <c r="R281" s="33" t="str">
        <f t="shared" si="260"/>
        <v>socket.emit('E_Send_Operator', tagArr[203]);</v>
      </c>
    </row>
    <row r="282" spans="2:18" ht="15.75">
      <c r="B282" t="s">
        <v>169</v>
      </c>
      <c r="C282" t="s">
        <v>1</v>
      </c>
      <c r="D282">
        <v>256</v>
      </c>
      <c r="E282">
        <v>0</v>
      </c>
      <c r="F282" t="b">
        <v>0</v>
      </c>
      <c r="G282" t="b">
        <v>1</v>
      </c>
      <c r="H282" t="b">
        <v>1</v>
      </c>
      <c r="I282" t="b">
        <v>1</v>
      </c>
      <c r="J282" t="b">
        <v>0</v>
      </c>
      <c r="K282" t="s">
        <v>170</v>
      </c>
      <c r="L282" t="str">
        <f t="shared" si="258"/>
        <v>DB11</v>
      </c>
      <c r="M282" t="s">
        <v>245</v>
      </c>
      <c r="O282" s="40">
        <f>IF(E282="","-",COUNTIF($O$10:O281,"&lt;&gt;-")+1-2)</f>
        <v>204</v>
      </c>
      <c r="P282" s="30" t="str">
        <f t="shared" si="211"/>
        <v>var E_G1_Fault_ID='G1_Fault_ID';     //204</v>
      </c>
      <c r="Q282" s="33" t="str">
        <f t="shared" si="212"/>
        <v>.read(E_G1_Fault_ID)     //204</v>
      </c>
      <c r="R282" s="33" t="str">
        <f t="shared" si="260"/>
        <v>socket.emit('E_G1_Fault_ID', tagArr[204]);</v>
      </c>
    </row>
    <row r="283" spans="2:18" ht="15.75">
      <c r="B283" t="s">
        <v>171</v>
      </c>
      <c r="C283" t="s">
        <v>1</v>
      </c>
      <c r="D283">
        <v>258</v>
      </c>
      <c r="E283">
        <v>0</v>
      </c>
      <c r="F283" t="b">
        <v>0</v>
      </c>
      <c r="G283" t="b">
        <v>1</v>
      </c>
      <c r="H283" t="b">
        <v>1</v>
      </c>
      <c r="I283" t="b">
        <v>1</v>
      </c>
      <c r="J283" t="b">
        <v>0</v>
      </c>
      <c r="L283" t="str">
        <f t="shared" si="258"/>
        <v>DB11</v>
      </c>
      <c r="M283" t="s">
        <v>245</v>
      </c>
      <c r="O283" s="40">
        <f>IF(E283="","-",COUNTIF($O$10:O282,"&lt;&gt;-")+1-2)</f>
        <v>205</v>
      </c>
      <c r="P283" s="30" t="str">
        <f t="shared" si="211"/>
        <v>var E_G2_Fault_ID='G2_Fault_ID';     //205</v>
      </c>
      <c r="Q283" s="33" t="str">
        <f t="shared" si="212"/>
        <v>.read(E_G2_Fault_ID)     //205</v>
      </c>
      <c r="R283" s="33" t="str">
        <f t="shared" si="260"/>
        <v>socket.emit('E_G2_Fault_ID', tagArr[205]);</v>
      </c>
    </row>
    <row r="284" spans="2:18" ht="15.75">
      <c r="B284" t="s">
        <v>172</v>
      </c>
      <c r="C284" t="s">
        <v>1</v>
      </c>
      <c r="D284">
        <v>260</v>
      </c>
      <c r="E284">
        <v>0</v>
      </c>
      <c r="F284" t="b">
        <v>0</v>
      </c>
      <c r="G284" t="b">
        <v>1</v>
      </c>
      <c r="H284" t="b">
        <v>1</v>
      </c>
      <c r="I284" t="b">
        <v>1</v>
      </c>
      <c r="J284" t="b">
        <v>0</v>
      </c>
      <c r="L284" t="str">
        <f t="shared" si="258"/>
        <v>DB11</v>
      </c>
      <c r="M284" t="s">
        <v>245</v>
      </c>
      <c r="O284" s="40">
        <f>IF(E284="","-",COUNTIF($O$10:O283,"&lt;&gt;-")+1-2)</f>
        <v>206</v>
      </c>
      <c r="P284" s="30" t="str">
        <f t="shared" si="211"/>
        <v>var E_G3_Fault_ID='G3_Fault_ID';     //206</v>
      </c>
      <c r="Q284" s="33" t="str">
        <f t="shared" si="212"/>
        <v>.read(E_G3_Fault_ID)     //206</v>
      </c>
      <c r="R284" s="33" t="str">
        <f t="shared" si="260"/>
        <v>socket.emit('E_G3_Fault_ID', tagArr[206]);</v>
      </c>
    </row>
    <row r="285" spans="2:18" ht="15.75">
      <c r="B285" t="s">
        <v>173</v>
      </c>
      <c r="C285" t="s">
        <v>1</v>
      </c>
      <c r="D285">
        <v>262</v>
      </c>
      <c r="E285">
        <v>0</v>
      </c>
      <c r="F285" t="b">
        <v>0</v>
      </c>
      <c r="G285" t="b">
        <v>1</v>
      </c>
      <c r="H285" t="b">
        <v>1</v>
      </c>
      <c r="I285" t="b">
        <v>1</v>
      </c>
      <c r="J285" t="b">
        <v>0</v>
      </c>
      <c r="L285" t="str">
        <f t="shared" si="258"/>
        <v>DB11</v>
      </c>
      <c r="M285" t="s">
        <v>245</v>
      </c>
      <c r="O285" s="40">
        <f>IF(E285="","-",COUNTIF($O$10:O284,"&lt;&gt;-")+1-2)</f>
        <v>207</v>
      </c>
      <c r="P285" s="30" t="str">
        <f t="shared" si="211"/>
        <v>var E_G4_Fault_ID='G4_Fault_ID';     //207</v>
      </c>
      <c r="Q285" s="33" t="str">
        <f t="shared" si="212"/>
        <v>.read(E_G4_Fault_ID)     //207</v>
      </c>
      <c r="R285" s="33" t="str">
        <f t="shared" si="260"/>
        <v>socket.emit('E_G4_Fault_ID', tagArr[207]);</v>
      </c>
    </row>
    <row r="286" spans="2:18" ht="15.75">
      <c r="B286" t="s">
        <v>174</v>
      </c>
      <c r="C286" t="s">
        <v>1</v>
      </c>
      <c r="D286">
        <v>264</v>
      </c>
      <c r="E286">
        <v>0</v>
      </c>
      <c r="F286" t="b">
        <v>0</v>
      </c>
      <c r="G286" t="b">
        <v>1</v>
      </c>
      <c r="H286" t="b">
        <v>1</v>
      </c>
      <c r="I286" t="b">
        <v>1</v>
      </c>
      <c r="J286" t="b">
        <v>0</v>
      </c>
      <c r="L286" t="str">
        <f t="shared" si="258"/>
        <v>DB11</v>
      </c>
      <c r="M286" t="s">
        <v>245</v>
      </c>
      <c r="O286" s="40">
        <f>IF(E286="","-",COUNTIF($O$10:O285,"&lt;&gt;-")+1-2)</f>
        <v>208</v>
      </c>
      <c r="P286" s="30" t="str">
        <f t="shared" ref="P286:P349" si="272">IF(E286="","//"&amp;B286,"var "&amp;$M286&amp;B286&amp;"='"&amp;$N286&amp;B286&amp;"';"&amp;"     //"&amp;O286)</f>
        <v>var E_G5_Fault_ID='G5_Fault_ID';     //208</v>
      </c>
      <c r="Q286" s="33" t="str">
        <f t="shared" ref="Q286:Q349" si="273">IF(E286="","//"&amp;B286,".read("&amp;M286&amp;B286&amp;")"&amp;"     //"&amp;O286)</f>
        <v>.read(E_G5_Fault_ID)     //208</v>
      </c>
      <c r="R286" s="33" t="str">
        <f t="shared" si="260"/>
        <v>socket.emit('E_G5_Fault_ID', tagArr[208]);</v>
      </c>
    </row>
    <row r="287" spans="2:18" ht="15.75">
      <c r="B287" t="s">
        <v>175</v>
      </c>
      <c r="C287" t="s">
        <v>1</v>
      </c>
      <c r="D287">
        <v>266</v>
      </c>
      <c r="E287">
        <v>0</v>
      </c>
      <c r="F287" t="b">
        <v>0</v>
      </c>
      <c r="G287" t="b">
        <v>1</v>
      </c>
      <c r="H287" t="b">
        <v>1</v>
      </c>
      <c r="I287" t="b">
        <v>1</v>
      </c>
      <c r="J287" t="b">
        <v>0</v>
      </c>
      <c r="L287" t="str">
        <f t="shared" si="258"/>
        <v>DB11</v>
      </c>
      <c r="M287" t="s">
        <v>245</v>
      </c>
      <c r="O287" s="40">
        <f>IF(E287="","-",COUNTIF($O$10:O286,"&lt;&gt;-")+1-2)</f>
        <v>209</v>
      </c>
      <c r="P287" s="30" t="str">
        <f t="shared" si="272"/>
        <v>var E_G6_Fault_ID='G6_Fault_ID';     //209</v>
      </c>
      <c r="Q287" s="33" t="str">
        <f t="shared" si="273"/>
        <v>.read(E_G6_Fault_ID)     //209</v>
      </c>
      <c r="R287" s="33" t="str">
        <f t="shared" si="260"/>
        <v>socket.emit('E_G6_Fault_ID', tagArr[209]);</v>
      </c>
    </row>
    <row r="288" spans="2:18" ht="15.75">
      <c r="B288" t="s">
        <v>176</v>
      </c>
      <c r="C288" t="s">
        <v>1</v>
      </c>
      <c r="D288">
        <v>268</v>
      </c>
      <c r="E288">
        <v>0</v>
      </c>
      <c r="F288" t="b">
        <v>0</v>
      </c>
      <c r="G288" t="b">
        <v>1</v>
      </c>
      <c r="H288" t="b">
        <v>1</v>
      </c>
      <c r="I288" t="b">
        <v>1</v>
      </c>
      <c r="J288" t="b">
        <v>0</v>
      </c>
      <c r="L288" t="str">
        <f t="shared" si="258"/>
        <v>DB11</v>
      </c>
      <c r="M288" t="s">
        <v>245</v>
      </c>
      <c r="O288" s="40">
        <f>IF(E288="","-",COUNTIF($O$10:O287,"&lt;&gt;-")+1-2)</f>
        <v>210</v>
      </c>
      <c r="P288" s="30" t="str">
        <f t="shared" si="272"/>
        <v>var E_G7_Fault_ID='G7_Fault_ID';     //210</v>
      </c>
      <c r="Q288" s="33" t="str">
        <f t="shared" si="273"/>
        <v>.read(E_G7_Fault_ID)     //210</v>
      </c>
      <c r="R288" s="33" t="str">
        <f t="shared" si="260"/>
        <v>socket.emit('E_G7_Fault_ID', tagArr[210]);</v>
      </c>
    </row>
    <row r="289" spans="2:18" ht="15.75">
      <c r="B289" t="s">
        <v>177</v>
      </c>
      <c r="C289" t="s">
        <v>1</v>
      </c>
      <c r="D289">
        <v>270</v>
      </c>
      <c r="E289">
        <v>0</v>
      </c>
      <c r="F289" t="b">
        <v>0</v>
      </c>
      <c r="G289" t="b">
        <v>1</v>
      </c>
      <c r="H289" t="b">
        <v>1</v>
      </c>
      <c r="I289" t="b">
        <v>1</v>
      </c>
      <c r="J289" t="b">
        <v>0</v>
      </c>
      <c r="L289" t="str">
        <f t="shared" si="258"/>
        <v>DB11</v>
      </c>
      <c r="M289" t="s">
        <v>245</v>
      </c>
      <c r="O289" s="40">
        <f>IF(E289="","-",COUNTIF($O$10:O288,"&lt;&gt;-")+1-2)</f>
        <v>211</v>
      </c>
      <c r="P289" s="30" t="str">
        <f t="shared" si="272"/>
        <v>var E_G8_Fault_ID='G8_Fault_ID';     //211</v>
      </c>
      <c r="Q289" s="33" t="str">
        <f t="shared" si="273"/>
        <v>.read(E_G8_Fault_ID)     //211</v>
      </c>
      <c r="R289" s="33" t="str">
        <f t="shared" si="260"/>
        <v>socket.emit('E_G8_Fault_ID', tagArr[211]);</v>
      </c>
    </row>
    <row r="290" spans="2:18" ht="15.75">
      <c r="B290" t="s">
        <v>178</v>
      </c>
      <c r="C290" t="s">
        <v>1</v>
      </c>
      <c r="D290">
        <v>272</v>
      </c>
      <c r="E290">
        <v>0</v>
      </c>
      <c r="F290" t="b">
        <v>0</v>
      </c>
      <c r="G290" t="b">
        <v>1</v>
      </c>
      <c r="H290" t="b">
        <v>1</v>
      </c>
      <c r="I290" t="b">
        <v>1</v>
      </c>
      <c r="J290" t="b">
        <v>0</v>
      </c>
      <c r="L290" t="str">
        <f t="shared" si="258"/>
        <v>DB11</v>
      </c>
      <c r="M290" t="s">
        <v>245</v>
      </c>
      <c r="O290" s="40">
        <f>IF(E290="","-",COUNTIF($O$10:O289,"&lt;&gt;-")+1-2)</f>
        <v>212</v>
      </c>
      <c r="P290" s="30" t="str">
        <f t="shared" si="272"/>
        <v>var E_G9_Fault_ID='G9_Fault_ID';     //212</v>
      </c>
      <c r="Q290" s="33" t="str">
        <f t="shared" si="273"/>
        <v>.read(E_G9_Fault_ID)     //212</v>
      </c>
      <c r="R290" s="33" t="str">
        <f t="shared" si="260"/>
        <v>socket.emit('E_G9_Fault_ID', tagArr[212]);</v>
      </c>
    </row>
    <row r="291" spans="2:18" ht="15.75">
      <c r="B291" t="s">
        <v>179</v>
      </c>
      <c r="C291" t="s">
        <v>1</v>
      </c>
      <c r="D291">
        <v>274</v>
      </c>
      <c r="E291">
        <v>0</v>
      </c>
      <c r="F291" t="b">
        <v>0</v>
      </c>
      <c r="G291" t="b">
        <v>1</v>
      </c>
      <c r="H291" t="b">
        <v>1</v>
      </c>
      <c r="I291" t="b">
        <v>1</v>
      </c>
      <c r="J291" t="b">
        <v>0</v>
      </c>
      <c r="L291" t="str">
        <f t="shared" si="258"/>
        <v>DB11</v>
      </c>
      <c r="M291" t="s">
        <v>245</v>
      </c>
      <c r="O291" s="40">
        <f>IF(E291="","-",COUNTIF($O$10:O290,"&lt;&gt;-")+1-2)</f>
        <v>213</v>
      </c>
      <c r="P291" s="30" t="str">
        <f t="shared" si="272"/>
        <v>var E_G10_Fault_ID='G10_Fault_ID';     //213</v>
      </c>
      <c r="Q291" s="33" t="str">
        <f t="shared" si="273"/>
        <v>.read(E_G10_Fault_ID)     //213</v>
      </c>
      <c r="R291" s="33" t="str">
        <f t="shared" si="260"/>
        <v>socket.emit('E_G10_Fault_ID', tagArr[213]);</v>
      </c>
    </row>
    <row r="292" spans="2:18" ht="15.75">
      <c r="B292" t="s">
        <v>180</v>
      </c>
      <c r="C292" t="s">
        <v>1</v>
      </c>
      <c r="D292">
        <v>276</v>
      </c>
      <c r="E292">
        <v>0</v>
      </c>
      <c r="F292" t="b">
        <v>0</v>
      </c>
      <c r="G292" t="b">
        <v>1</v>
      </c>
      <c r="H292" t="b">
        <v>1</v>
      </c>
      <c r="I292" t="b">
        <v>1</v>
      </c>
      <c r="J292" t="b">
        <v>0</v>
      </c>
      <c r="L292" t="str">
        <f t="shared" si="258"/>
        <v>DB11</v>
      </c>
      <c r="M292" t="s">
        <v>245</v>
      </c>
      <c r="O292" s="40">
        <f>IF(E292="","-",COUNTIF($O$10:O291,"&lt;&gt;-")+1-2)</f>
        <v>214</v>
      </c>
      <c r="P292" s="30" t="str">
        <f t="shared" si="272"/>
        <v>var E_G11_Fault_ID='G11_Fault_ID';     //214</v>
      </c>
      <c r="Q292" s="33" t="str">
        <f t="shared" si="273"/>
        <v>.read(E_G11_Fault_ID)     //214</v>
      </c>
      <c r="R292" s="33" t="str">
        <f t="shared" si="260"/>
        <v>socket.emit('E_G11_Fault_ID', tagArr[214]);</v>
      </c>
    </row>
    <row r="293" spans="2:18" ht="15.75">
      <c r="B293" t="s">
        <v>181</v>
      </c>
      <c r="C293" t="s">
        <v>1</v>
      </c>
      <c r="D293">
        <v>278</v>
      </c>
      <c r="E293">
        <v>0</v>
      </c>
      <c r="F293" t="b">
        <v>0</v>
      </c>
      <c r="G293" t="b">
        <v>1</v>
      </c>
      <c r="H293" t="b">
        <v>1</v>
      </c>
      <c r="I293" t="b">
        <v>1</v>
      </c>
      <c r="J293" t="b">
        <v>0</v>
      </c>
      <c r="L293" t="str">
        <f t="shared" si="258"/>
        <v>DB11</v>
      </c>
      <c r="M293" t="s">
        <v>245</v>
      </c>
      <c r="O293" s="40">
        <f>IF(E293="","-",COUNTIF($O$10:O292,"&lt;&gt;-")+1-2)</f>
        <v>215</v>
      </c>
      <c r="P293" s="30" t="str">
        <f t="shared" si="272"/>
        <v>var E_G12_Fault_ID='G12_Fault_ID';     //215</v>
      </c>
      <c r="Q293" s="33" t="str">
        <f t="shared" si="273"/>
        <v>.read(E_G12_Fault_ID)     //215</v>
      </c>
      <c r="R293" s="33" t="str">
        <f t="shared" si="260"/>
        <v>socket.emit('E_G12_Fault_ID', tagArr[215]);</v>
      </c>
    </row>
    <row r="294" spans="2:18" ht="15.75">
      <c r="B294" t="s">
        <v>182</v>
      </c>
      <c r="C294" t="s">
        <v>1</v>
      </c>
      <c r="D294">
        <v>280</v>
      </c>
      <c r="E294">
        <v>0</v>
      </c>
      <c r="F294" t="b">
        <v>0</v>
      </c>
      <c r="G294" t="b">
        <v>1</v>
      </c>
      <c r="H294" t="b">
        <v>1</v>
      </c>
      <c r="I294" t="b">
        <v>1</v>
      </c>
      <c r="J294" t="b">
        <v>0</v>
      </c>
      <c r="L294" t="str">
        <f t="shared" si="258"/>
        <v>DB11</v>
      </c>
      <c r="M294" t="s">
        <v>245</v>
      </c>
      <c r="O294" s="40">
        <f>IF(E294="","-",COUNTIF($O$10:O293,"&lt;&gt;-")+1-2)</f>
        <v>216</v>
      </c>
      <c r="P294" s="30" t="str">
        <f t="shared" si="272"/>
        <v>var E_G13_Fault_ID='G13_Fault_ID';     //216</v>
      </c>
      <c r="Q294" s="33" t="str">
        <f t="shared" si="273"/>
        <v>.read(E_G13_Fault_ID)     //216</v>
      </c>
      <c r="R294" s="33" t="str">
        <f t="shared" si="260"/>
        <v>socket.emit('E_G13_Fault_ID', tagArr[216]);</v>
      </c>
    </row>
    <row r="295" spans="2:18" ht="15.75">
      <c r="B295" t="s">
        <v>183</v>
      </c>
      <c r="C295" t="s">
        <v>1</v>
      </c>
      <c r="D295">
        <v>282</v>
      </c>
      <c r="E295">
        <v>0</v>
      </c>
      <c r="F295" t="b">
        <v>0</v>
      </c>
      <c r="G295" t="b">
        <v>1</v>
      </c>
      <c r="H295" t="b">
        <v>1</v>
      </c>
      <c r="I295" t="b">
        <v>1</v>
      </c>
      <c r="J295" t="b">
        <v>0</v>
      </c>
      <c r="L295" t="str">
        <f t="shared" si="258"/>
        <v>DB11</v>
      </c>
      <c r="M295" t="s">
        <v>245</v>
      </c>
      <c r="O295" s="40">
        <f>IF(E295="","-",COUNTIF($O$10:O294,"&lt;&gt;-")+1-2)</f>
        <v>217</v>
      </c>
      <c r="P295" s="30" t="str">
        <f t="shared" si="272"/>
        <v>var E_G14_Fault_ID='G14_Fault_ID';     //217</v>
      </c>
      <c r="Q295" s="33" t="str">
        <f t="shared" si="273"/>
        <v>.read(E_G14_Fault_ID)     //217</v>
      </c>
      <c r="R295" s="33" t="str">
        <f t="shared" si="260"/>
        <v>socket.emit('E_G14_Fault_ID', tagArr[217]);</v>
      </c>
    </row>
    <row r="296" spans="2:18" ht="15.75">
      <c r="B296" t="s">
        <v>184</v>
      </c>
      <c r="C296" t="s">
        <v>1</v>
      </c>
      <c r="D296">
        <v>284</v>
      </c>
      <c r="E296">
        <v>0</v>
      </c>
      <c r="F296" t="b">
        <v>0</v>
      </c>
      <c r="G296" t="b">
        <v>1</v>
      </c>
      <c r="H296" t="b">
        <v>1</v>
      </c>
      <c r="I296" t="b">
        <v>1</v>
      </c>
      <c r="J296" t="b">
        <v>0</v>
      </c>
      <c r="L296" t="str">
        <f t="shared" si="258"/>
        <v>DB11</v>
      </c>
      <c r="M296" t="s">
        <v>245</v>
      </c>
      <c r="O296" s="40">
        <f>IF(E296="","-",COUNTIF($O$10:O295,"&lt;&gt;-")+1-2)</f>
        <v>218</v>
      </c>
      <c r="P296" s="30" t="str">
        <f t="shared" si="272"/>
        <v>var E_G15_Fault_ID='G15_Fault_ID';     //218</v>
      </c>
      <c r="Q296" s="33" t="str">
        <f t="shared" si="273"/>
        <v>.read(E_G15_Fault_ID)     //218</v>
      </c>
      <c r="R296" s="33" t="str">
        <f t="shared" si="260"/>
        <v>socket.emit('E_G15_Fault_ID', tagArr[218]);</v>
      </c>
    </row>
    <row r="297" spans="2:18" ht="15.75">
      <c r="B297" t="s">
        <v>185</v>
      </c>
      <c r="C297" t="s">
        <v>1</v>
      </c>
      <c r="D297">
        <v>286</v>
      </c>
      <c r="E297">
        <v>0</v>
      </c>
      <c r="F297" t="b">
        <v>0</v>
      </c>
      <c r="G297" t="b">
        <v>1</v>
      </c>
      <c r="H297" t="b">
        <v>1</v>
      </c>
      <c r="I297" t="b">
        <v>1</v>
      </c>
      <c r="J297" t="b">
        <v>0</v>
      </c>
      <c r="L297" t="str">
        <f t="shared" si="258"/>
        <v>DB11</v>
      </c>
      <c r="M297" t="s">
        <v>245</v>
      </c>
      <c r="O297" s="40">
        <f>IF(E297="","-",COUNTIF($O$10:O296,"&lt;&gt;-")+1-2)</f>
        <v>219</v>
      </c>
      <c r="P297" s="30" t="str">
        <f t="shared" si="272"/>
        <v>var E_G16_Fault_ID='G16_Fault_ID';     //219</v>
      </c>
      <c r="Q297" s="33" t="str">
        <f t="shared" si="273"/>
        <v>.read(E_G16_Fault_ID)     //219</v>
      </c>
      <c r="R297" s="33" t="str">
        <f t="shared" si="260"/>
        <v>socket.emit('E_G16_Fault_ID', tagArr[219]);</v>
      </c>
    </row>
    <row r="298" spans="2:18" ht="15.75">
      <c r="B298" t="s">
        <v>186</v>
      </c>
      <c r="C298" t="s">
        <v>1</v>
      </c>
      <c r="D298">
        <v>288</v>
      </c>
      <c r="E298">
        <v>0</v>
      </c>
      <c r="F298" t="b">
        <v>0</v>
      </c>
      <c r="G298" t="b">
        <v>1</v>
      </c>
      <c r="H298" t="b">
        <v>1</v>
      </c>
      <c r="I298" t="b">
        <v>1</v>
      </c>
      <c r="J298" t="b">
        <v>0</v>
      </c>
      <c r="L298" t="str">
        <f t="shared" si="258"/>
        <v>DB11</v>
      </c>
      <c r="M298" t="s">
        <v>245</v>
      </c>
      <c r="O298" s="40">
        <f>IF(E298="","-",COUNTIF($O$10:O297,"&lt;&gt;-")+1-2)</f>
        <v>220</v>
      </c>
      <c r="P298" s="30" t="str">
        <f t="shared" si="272"/>
        <v>var E_G17_Fault_ID='G17_Fault_ID';     //220</v>
      </c>
      <c r="Q298" s="33" t="str">
        <f t="shared" si="273"/>
        <v>.read(E_G17_Fault_ID)     //220</v>
      </c>
      <c r="R298" s="33" t="str">
        <f t="shared" si="260"/>
        <v>socket.emit('E_G17_Fault_ID', tagArr[220]);</v>
      </c>
    </row>
    <row r="299" spans="2:18" ht="15.75">
      <c r="B299" t="s">
        <v>187</v>
      </c>
      <c r="C299" t="s">
        <v>1</v>
      </c>
      <c r="D299">
        <v>290</v>
      </c>
      <c r="E299">
        <v>0</v>
      </c>
      <c r="F299" t="b">
        <v>0</v>
      </c>
      <c r="G299" t="b">
        <v>1</v>
      </c>
      <c r="H299" t="b">
        <v>1</v>
      </c>
      <c r="I299" t="b">
        <v>1</v>
      </c>
      <c r="J299" t="b">
        <v>0</v>
      </c>
      <c r="L299" t="str">
        <f t="shared" si="258"/>
        <v>DB11</v>
      </c>
      <c r="M299" t="s">
        <v>245</v>
      </c>
      <c r="O299" s="40">
        <f>IF(E299="","-",COUNTIF($O$10:O298,"&lt;&gt;-")+1-2)</f>
        <v>221</v>
      </c>
      <c r="P299" s="30" t="str">
        <f t="shared" si="272"/>
        <v>var E_G18_Fault_ID='G18_Fault_ID';     //221</v>
      </c>
      <c r="Q299" s="33" t="str">
        <f t="shared" si="273"/>
        <v>.read(E_G18_Fault_ID)     //221</v>
      </c>
      <c r="R299" s="33" t="str">
        <f t="shared" si="260"/>
        <v>socket.emit('E_G18_Fault_ID', tagArr[221]);</v>
      </c>
    </row>
    <row r="300" spans="2:18" ht="15.75">
      <c r="B300" t="s">
        <v>188</v>
      </c>
      <c r="C300" t="s">
        <v>1</v>
      </c>
      <c r="D300">
        <v>292</v>
      </c>
      <c r="E300">
        <v>0</v>
      </c>
      <c r="F300" t="b">
        <v>0</v>
      </c>
      <c r="G300" t="b">
        <v>1</v>
      </c>
      <c r="H300" t="b">
        <v>1</v>
      </c>
      <c r="I300" t="b">
        <v>1</v>
      </c>
      <c r="J300" t="b">
        <v>0</v>
      </c>
      <c r="L300" t="str">
        <f t="shared" si="258"/>
        <v>DB11</v>
      </c>
      <c r="M300" t="s">
        <v>245</v>
      </c>
      <c r="O300" s="40">
        <f>IF(E300="","-",COUNTIF($O$10:O299,"&lt;&gt;-")+1-2)</f>
        <v>222</v>
      </c>
      <c r="P300" s="30" t="str">
        <f t="shared" si="272"/>
        <v>var E_G19_Fault_ID='G19_Fault_ID';     //222</v>
      </c>
      <c r="Q300" s="33" t="str">
        <f t="shared" si="273"/>
        <v>.read(E_G19_Fault_ID)     //222</v>
      </c>
      <c r="R300" s="33" t="str">
        <f t="shared" si="260"/>
        <v>socket.emit('E_G19_Fault_ID', tagArr[222]);</v>
      </c>
    </row>
    <row r="301" spans="2:18" ht="15.75">
      <c r="B301" t="s">
        <v>189</v>
      </c>
      <c r="C301" t="s">
        <v>1</v>
      </c>
      <c r="D301">
        <v>294</v>
      </c>
      <c r="E301">
        <v>0</v>
      </c>
      <c r="F301" t="b">
        <v>0</v>
      </c>
      <c r="G301" t="b">
        <v>1</v>
      </c>
      <c r="H301" t="b">
        <v>1</v>
      </c>
      <c r="I301" t="b">
        <v>1</v>
      </c>
      <c r="J301" t="b">
        <v>0</v>
      </c>
      <c r="L301" t="str">
        <f t="shared" si="258"/>
        <v>DB11</v>
      </c>
      <c r="M301" t="s">
        <v>245</v>
      </c>
      <c r="O301" s="40">
        <f>IF(E301="","-",COUNTIF($O$10:O300,"&lt;&gt;-")+1-2)</f>
        <v>223</v>
      </c>
      <c r="P301" s="30" t="str">
        <f t="shared" si="272"/>
        <v>var E_G20_Fault_ID='G20_Fault_ID';     //223</v>
      </c>
      <c r="Q301" s="33" t="str">
        <f t="shared" si="273"/>
        <v>.read(E_G20_Fault_ID)     //223</v>
      </c>
      <c r="R301" s="33" t="str">
        <f t="shared" si="260"/>
        <v>socket.emit('E_G20_Fault_ID', tagArr[223]);</v>
      </c>
    </row>
    <row r="302" spans="2:18" ht="15.75">
      <c r="B302" t="s">
        <v>190</v>
      </c>
      <c r="C302" t="s">
        <v>1</v>
      </c>
      <c r="D302">
        <v>296</v>
      </c>
      <c r="E302">
        <v>0</v>
      </c>
      <c r="F302" t="b">
        <v>0</v>
      </c>
      <c r="G302" t="b">
        <v>1</v>
      </c>
      <c r="H302" t="b">
        <v>1</v>
      </c>
      <c r="I302" t="b">
        <v>1</v>
      </c>
      <c r="J302" t="b">
        <v>0</v>
      </c>
      <c r="L302" t="str">
        <f t="shared" si="258"/>
        <v>DB11</v>
      </c>
      <c r="M302" t="s">
        <v>245</v>
      </c>
      <c r="O302" s="40">
        <f>IF(E302="","-",COUNTIF($O$10:O301,"&lt;&gt;-")+1-2)</f>
        <v>224</v>
      </c>
      <c r="P302" s="30" t="str">
        <f t="shared" si="272"/>
        <v>var E_G21_Fault_ID='G21_Fault_ID';     //224</v>
      </c>
      <c r="Q302" s="33" t="str">
        <f t="shared" si="273"/>
        <v>.read(E_G21_Fault_ID)     //224</v>
      </c>
      <c r="R302" s="33" t="str">
        <f t="shared" si="260"/>
        <v>socket.emit('E_G21_Fault_ID', tagArr[224]);</v>
      </c>
    </row>
    <row r="303" spans="2:18" ht="15.75">
      <c r="B303" t="s">
        <v>191</v>
      </c>
      <c r="C303" t="s">
        <v>1</v>
      </c>
      <c r="D303">
        <v>298</v>
      </c>
      <c r="E303">
        <v>0</v>
      </c>
      <c r="F303" t="b">
        <v>0</v>
      </c>
      <c r="G303" t="b">
        <v>1</v>
      </c>
      <c r="H303" t="b">
        <v>1</v>
      </c>
      <c r="I303" t="b">
        <v>1</v>
      </c>
      <c r="J303" t="b">
        <v>0</v>
      </c>
      <c r="L303" t="str">
        <f t="shared" si="258"/>
        <v>DB11</v>
      </c>
      <c r="M303" t="s">
        <v>245</v>
      </c>
      <c r="O303" s="40">
        <f>IF(E303="","-",COUNTIF($O$10:O302,"&lt;&gt;-")+1-2)</f>
        <v>225</v>
      </c>
      <c r="P303" s="30" t="str">
        <f t="shared" si="272"/>
        <v>var E_G22_Fault_ID='G22_Fault_ID';     //225</v>
      </c>
      <c r="Q303" s="33" t="str">
        <f t="shared" si="273"/>
        <v>.read(E_G22_Fault_ID)     //225</v>
      </c>
      <c r="R303" s="33" t="str">
        <f t="shared" si="260"/>
        <v>socket.emit('E_G22_Fault_ID', tagArr[225]);</v>
      </c>
    </row>
    <row r="304" spans="2:18" ht="15.75">
      <c r="B304" t="s">
        <v>192</v>
      </c>
      <c r="C304" t="s">
        <v>1</v>
      </c>
      <c r="D304">
        <v>300</v>
      </c>
      <c r="E304">
        <v>0</v>
      </c>
      <c r="F304" t="b">
        <v>0</v>
      </c>
      <c r="G304" t="b">
        <v>1</v>
      </c>
      <c r="H304" t="b">
        <v>1</v>
      </c>
      <c r="I304" t="b">
        <v>1</v>
      </c>
      <c r="J304" t="b">
        <v>0</v>
      </c>
      <c r="L304" t="str">
        <f t="shared" si="258"/>
        <v>DB11</v>
      </c>
      <c r="M304" t="s">
        <v>245</v>
      </c>
      <c r="O304" s="40">
        <f>IF(E304="","-",COUNTIF($O$10:O303,"&lt;&gt;-")+1-2)</f>
        <v>226</v>
      </c>
      <c r="P304" s="30" t="str">
        <f t="shared" si="272"/>
        <v>var E_G23_Fault_ID='G23_Fault_ID';     //226</v>
      </c>
      <c r="Q304" s="33" t="str">
        <f t="shared" si="273"/>
        <v>.read(E_G23_Fault_ID)     //226</v>
      </c>
      <c r="R304" s="33" t="str">
        <f t="shared" si="260"/>
        <v>socket.emit('E_G23_Fault_ID', tagArr[226]);</v>
      </c>
    </row>
    <row r="305" spans="2:18" ht="15.75">
      <c r="B305" t="s">
        <v>193</v>
      </c>
      <c r="C305" t="s">
        <v>1</v>
      </c>
      <c r="D305">
        <v>302</v>
      </c>
      <c r="E305">
        <v>0</v>
      </c>
      <c r="F305" t="b">
        <v>0</v>
      </c>
      <c r="G305" t="b">
        <v>1</v>
      </c>
      <c r="H305" t="b">
        <v>1</v>
      </c>
      <c r="I305" t="b">
        <v>1</v>
      </c>
      <c r="J305" t="b">
        <v>0</v>
      </c>
      <c r="L305" t="str">
        <f t="shared" si="258"/>
        <v>DB11</v>
      </c>
      <c r="M305" t="s">
        <v>245</v>
      </c>
      <c r="O305" s="40">
        <f>IF(E305="","-",COUNTIF($O$10:O304,"&lt;&gt;-")+1-2)</f>
        <v>227</v>
      </c>
      <c r="P305" s="30" t="str">
        <f t="shared" si="272"/>
        <v>var E_G24_Fault_ID='G24_Fault_ID';     //227</v>
      </c>
      <c r="Q305" s="33" t="str">
        <f t="shared" si="273"/>
        <v>.read(E_G24_Fault_ID)     //227</v>
      </c>
      <c r="R305" s="33" t="str">
        <f t="shared" si="260"/>
        <v>socket.emit('E_G24_Fault_ID', tagArr[227]);</v>
      </c>
    </row>
    <row r="306" spans="2:18" ht="15.75">
      <c r="B306" t="s">
        <v>194</v>
      </c>
      <c r="C306" t="s">
        <v>1</v>
      </c>
      <c r="D306">
        <v>304</v>
      </c>
      <c r="E306">
        <v>0</v>
      </c>
      <c r="F306" t="b">
        <v>0</v>
      </c>
      <c r="G306" t="b">
        <v>1</v>
      </c>
      <c r="H306" t="b">
        <v>1</v>
      </c>
      <c r="I306" t="b">
        <v>1</v>
      </c>
      <c r="J306" t="b">
        <v>0</v>
      </c>
      <c r="L306" t="str">
        <f t="shared" si="258"/>
        <v>DB11</v>
      </c>
      <c r="M306" t="s">
        <v>245</v>
      </c>
      <c r="O306" s="40">
        <f>IF(E306="","-",COUNTIF($O$10:O305,"&lt;&gt;-")+1-2)</f>
        <v>228</v>
      </c>
      <c r="P306" s="30" t="str">
        <f t="shared" si="272"/>
        <v>var E_G25_Fault_ID='G25_Fault_ID';     //228</v>
      </c>
      <c r="Q306" s="33" t="str">
        <f t="shared" si="273"/>
        <v>.read(E_G25_Fault_ID)     //228</v>
      </c>
      <c r="R306" s="33" t="str">
        <f t="shared" si="260"/>
        <v>socket.emit('E_G25_Fault_ID', tagArr[228]);</v>
      </c>
    </row>
    <row r="307" spans="2:18" ht="15.75">
      <c r="B307" t="s">
        <v>195</v>
      </c>
      <c r="C307" t="s">
        <v>1</v>
      </c>
      <c r="D307">
        <v>306</v>
      </c>
      <c r="E307">
        <v>0</v>
      </c>
      <c r="F307" t="b">
        <v>0</v>
      </c>
      <c r="G307" t="b">
        <v>1</v>
      </c>
      <c r="H307" t="b">
        <v>1</v>
      </c>
      <c r="I307" t="b">
        <v>1</v>
      </c>
      <c r="J307" t="b">
        <v>0</v>
      </c>
      <c r="L307" t="str">
        <f t="shared" si="258"/>
        <v>DB11</v>
      </c>
      <c r="M307" t="s">
        <v>245</v>
      </c>
      <c r="O307" s="40">
        <f>IF(E307="","-",COUNTIF($O$10:O306,"&lt;&gt;-")+1-2)</f>
        <v>229</v>
      </c>
      <c r="P307" s="30" t="str">
        <f t="shared" si="272"/>
        <v>var E_G26_Fault_ID='G26_Fault_ID';     //229</v>
      </c>
      <c r="Q307" s="33" t="str">
        <f t="shared" si="273"/>
        <v>.read(E_G26_Fault_ID)     //229</v>
      </c>
      <c r="R307" s="33" t="str">
        <f t="shared" si="260"/>
        <v>socket.emit('E_G26_Fault_ID', tagArr[229]);</v>
      </c>
    </row>
    <row r="308" spans="2:18" ht="15.75">
      <c r="B308" t="s">
        <v>196</v>
      </c>
      <c r="C308" t="s">
        <v>1</v>
      </c>
      <c r="D308">
        <v>308</v>
      </c>
      <c r="E308">
        <v>0</v>
      </c>
      <c r="F308" t="b">
        <v>0</v>
      </c>
      <c r="G308" t="b">
        <v>1</v>
      </c>
      <c r="H308" t="b">
        <v>1</v>
      </c>
      <c r="I308" t="b">
        <v>1</v>
      </c>
      <c r="J308" t="b">
        <v>0</v>
      </c>
      <c r="L308" t="str">
        <f t="shared" si="258"/>
        <v>DB11</v>
      </c>
      <c r="M308" t="s">
        <v>245</v>
      </c>
      <c r="O308" s="40">
        <f>IF(E308="","-",COUNTIF($O$10:O307,"&lt;&gt;-")+1-2)</f>
        <v>230</v>
      </c>
      <c r="P308" s="30" t="str">
        <f t="shared" si="272"/>
        <v>var E_G27_Fault_ID='G27_Fault_ID';     //230</v>
      </c>
      <c r="Q308" s="33" t="str">
        <f t="shared" si="273"/>
        <v>.read(E_G27_Fault_ID)     //230</v>
      </c>
      <c r="R308" s="33" t="str">
        <f t="shared" si="260"/>
        <v>socket.emit('E_G27_Fault_ID', tagArr[230]);</v>
      </c>
    </row>
    <row r="309" spans="2:18" ht="15.75">
      <c r="B309" t="s">
        <v>197</v>
      </c>
      <c r="C309" t="s">
        <v>1</v>
      </c>
      <c r="D309">
        <v>310</v>
      </c>
      <c r="E309">
        <v>0</v>
      </c>
      <c r="F309" t="b">
        <v>0</v>
      </c>
      <c r="G309" t="b">
        <v>1</v>
      </c>
      <c r="H309" t="b">
        <v>1</v>
      </c>
      <c r="I309" t="b">
        <v>1</v>
      </c>
      <c r="J309" t="b">
        <v>0</v>
      </c>
      <c r="L309" t="str">
        <f t="shared" si="258"/>
        <v>DB11</v>
      </c>
      <c r="M309" t="s">
        <v>245</v>
      </c>
      <c r="O309" s="40">
        <f>IF(E309="","-",COUNTIF($O$10:O308,"&lt;&gt;-")+1-2)</f>
        <v>231</v>
      </c>
      <c r="P309" s="30" t="str">
        <f t="shared" si="272"/>
        <v>var E_G28_Fault_ID='G28_Fault_ID';     //231</v>
      </c>
      <c r="Q309" s="33" t="str">
        <f t="shared" si="273"/>
        <v>.read(E_G28_Fault_ID)     //231</v>
      </c>
      <c r="R309" s="33" t="str">
        <f t="shared" si="260"/>
        <v>socket.emit('E_G28_Fault_ID', tagArr[231]);</v>
      </c>
    </row>
    <row r="310" spans="2:18" ht="15.75">
      <c r="B310" t="s">
        <v>198</v>
      </c>
      <c r="C310" t="s">
        <v>1</v>
      </c>
      <c r="D310">
        <v>312</v>
      </c>
      <c r="E310">
        <v>0</v>
      </c>
      <c r="F310" t="b">
        <v>0</v>
      </c>
      <c r="G310" t="b">
        <v>1</v>
      </c>
      <c r="H310" t="b">
        <v>1</v>
      </c>
      <c r="I310" t="b">
        <v>1</v>
      </c>
      <c r="J310" t="b">
        <v>0</v>
      </c>
      <c r="L310" t="str">
        <f t="shared" si="258"/>
        <v>DB11</v>
      </c>
      <c r="M310" t="s">
        <v>245</v>
      </c>
      <c r="O310" s="40">
        <f>IF(E310="","-",COUNTIF($O$10:O309,"&lt;&gt;-")+1-2)</f>
        <v>232</v>
      </c>
      <c r="P310" s="30" t="str">
        <f t="shared" si="272"/>
        <v>var E_G29_Fault_ID='G29_Fault_ID';     //232</v>
      </c>
      <c r="Q310" s="33" t="str">
        <f t="shared" si="273"/>
        <v>.read(E_G29_Fault_ID)     //232</v>
      </c>
      <c r="R310" s="33" t="str">
        <f t="shared" si="260"/>
        <v>socket.emit('E_G29_Fault_ID', tagArr[232]);</v>
      </c>
    </row>
    <row r="311" spans="2:18" ht="15.75">
      <c r="B311" t="s">
        <v>199</v>
      </c>
      <c r="C311" t="s">
        <v>1</v>
      </c>
      <c r="D311">
        <v>314</v>
      </c>
      <c r="E311">
        <v>0</v>
      </c>
      <c r="F311" t="b">
        <v>0</v>
      </c>
      <c r="G311" t="b">
        <v>1</v>
      </c>
      <c r="H311" t="b">
        <v>1</v>
      </c>
      <c r="I311" t="b">
        <v>1</v>
      </c>
      <c r="J311" t="b">
        <v>0</v>
      </c>
      <c r="L311" t="str">
        <f t="shared" si="258"/>
        <v>DB11</v>
      </c>
      <c r="M311" t="s">
        <v>245</v>
      </c>
      <c r="O311" s="40">
        <f>IF(E311="","-",COUNTIF($O$10:O310,"&lt;&gt;-")+1-2)</f>
        <v>233</v>
      </c>
      <c r="P311" s="30" t="str">
        <f t="shared" si="272"/>
        <v>var E_G30_Fault_ID='G30_Fault_ID';     //233</v>
      </c>
      <c r="Q311" s="33" t="str">
        <f t="shared" si="273"/>
        <v>.read(E_G30_Fault_ID)     //233</v>
      </c>
      <c r="R311" s="33" t="str">
        <f t="shared" si="260"/>
        <v>socket.emit('E_G30_Fault_ID', tagArr[233]);</v>
      </c>
    </row>
    <row r="312" spans="2:18" ht="15.75">
      <c r="B312" t="s">
        <v>200</v>
      </c>
      <c r="C312" t="s">
        <v>1</v>
      </c>
      <c r="D312">
        <v>316</v>
      </c>
      <c r="E312">
        <v>0</v>
      </c>
      <c r="F312" t="b">
        <v>0</v>
      </c>
      <c r="G312" t="b">
        <v>1</v>
      </c>
      <c r="H312" t="b">
        <v>1</v>
      </c>
      <c r="I312" t="b">
        <v>1</v>
      </c>
      <c r="J312" t="b">
        <v>0</v>
      </c>
      <c r="L312" t="str">
        <f t="shared" si="258"/>
        <v>DB11</v>
      </c>
      <c r="M312" t="s">
        <v>245</v>
      </c>
      <c r="O312" s="40">
        <f>IF(E312="","-",COUNTIF($O$10:O311,"&lt;&gt;-")+1-2)</f>
        <v>234</v>
      </c>
      <c r="P312" s="30" t="str">
        <f t="shared" si="272"/>
        <v>var E_G31_Fault_ID='G31_Fault_ID';     //234</v>
      </c>
      <c r="Q312" s="33" t="str">
        <f t="shared" si="273"/>
        <v>.read(E_G31_Fault_ID)     //234</v>
      </c>
      <c r="R312" s="33" t="str">
        <f t="shared" si="260"/>
        <v>socket.emit('E_G31_Fault_ID', tagArr[234]);</v>
      </c>
    </row>
    <row r="313" spans="2:18" ht="15.75">
      <c r="B313" t="s">
        <v>201</v>
      </c>
      <c r="C313" t="s">
        <v>1</v>
      </c>
      <c r="D313">
        <v>318</v>
      </c>
      <c r="E313">
        <v>0</v>
      </c>
      <c r="F313" t="b">
        <v>0</v>
      </c>
      <c r="G313" t="b">
        <v>1</v>
      </c>
      <c r="H313" t="b">
        <v>1</v>
      </c>
      <c r="I313" t="b">
        <v>1</v>
      </c>
      <c r="J313" t="b">
        <v>0</v>
      </c>
      <c r="L313" t="str">
        <f t="shared" si="258"/>
        <v>DB11</v>
      </c>
      <c r="M313" t="s">
        <v>245</v>
      </c>
      <c r="O313" s="40">
        <f>IF(E313="","-",COUNTIF($O$10:O312,"&lt;&gt;-")+1-2)</f>
        <v>235</v>
      </c>
      <c r="P313" s="30" t="str">
        <f t="shared" si="272"/>
        <v>var E_G32_Fault_ID='G32_Fault_ID';     //235</v>
      </c>
      <c r="Q313" s="33" t="str">
        <f t="shared" si="273"/>
        <v>.read(E_G32_Fault_ID)     //235</v>
      </c>
      <c r="R313" s="33" t="str">
        <f t="shared" si="260"/>
        <v>socket.emit('E_G32_Fault_ID', tagArr[235]);</v>
      </c>
    </row>
    <row r="314" spans="2:18" ht="15.75">
      <c r="B314" t="s">
        <v>202</v>
      </c>
      <c r="C314" t="s">
        <v>1</v>
      </c>
      <c r="D314">
        <v>320</v>
      </c>
      <c r="E314">
        <v>0</v>
      </c>
      <c r="F314" t="b">
        <v>0</v>
      </c>
      <c r="G314" t="b">
        <v>1</v>
      </c>
      <c r="H314" t="b">
        <v>1</v>
      </c>
      <c r="I314" t="b">
        <v>1</v>
      </c>
      <c r="J314" t="b">
        <v>0</v>
      </c>
      <c r="L314" t="str">
        <f t="shared" si="258"/>
        <v>DB11</v>
      </c>
      <c r="M314" t="s">
        <v>245</v>
      </c>
      <c r="O314" s="40">
        <f>IF(E314="","-",COUNTIF($O$10:O313,"&lt;&gt;-")+1-2)</f>
        <v>236</v>
      </c>
      <c r="P314" s="30" t="str">
        <f t="shared" si="272"/>
        <v>var E_G33_Fault_ID='G33_Fault_ID';     //236</v>
      </c>
      <c r="Q314" s="33" t="str">
        <f t="shared" si="273"/>
        <v>.read(E_G33_Fault_ID)     //236</v>
      </c>
      <c r="R314" s="33" t="str">
        <f t="shared" si="260"/>
        <v>socket.emit('E_G33_Fault_ID', tagArr[236]);</v>
      </c>
    </row>
    <row r="315" spans="2:18" ht="15.75">
      <c r="B315" t="s">
        <v>203</v>
      </c>
      <c r="C315" t="s">
        <v>1</v>
      </c>
      <c r="D315">
        <v>322</v>
      </c>
      <c r="E315">
        <v>0</v>
      </c>
      <c r="F315" t="b">
        <v>0</v>
      </c>
      <c r="G315" t="b">
        <v>1</v>
      </c>
      <c r="H315" t="b">
        <v>1</v>
      </c>
      <c r="I315" t="b">
        <v>1</v>
      </c>
      <c r="J315" t="b">
        <v>0</v>
      </c>
      <c r="L315" t="str">
        <f t="shared" si="258"/>
        <v>DB11</v>
      </c>
      <c r="M315" t="s">
        <v>245</v>
      </c>
      <c r="O315" s="40">
        <f>IF(E315="","-",COUNTIF($O$10:O314,"&lt;&gt;-")+1-2)</f>
        <v>237</v>
      </c>
      <c r="P315" s="30" t="str">
        <f t="shared" si="272"/>
        <v>var E_G34_Fault_ID='G34_Fault_ID';     //237</v>
      </c>
      <c r="Q315" s="33" t="str">
        <f t="shared" si="273"/>
        <v>.read(E_G34_Fault_ID)     //237</v>
      </c>
      <c r="R315" s="33" t="str">
        <f t="shared" si="260"/>
        <v>socket.emit('E_G34_Fault_ID', tagArr[237]);</v>
      </c>
    </row>
    <row r="316" spans="2:18" ht="15.75">
      <c r="B316" t="s">
        <v>204</v>
      </c>
      <c r="C316" t="s">
        <v>1</v>
      </c>
      <c r="D316">
        <v>324</v>
      </c>
      <c r="E316">
        <v>0</v>
      </c>
      <c r="F316" t="b">
        <v>0</v>
      </c>
      <c r="G316" t="b">
        <v>1</v>
      </c>
      <c r="H316" t="b">
        <v>1</v>
      </c>
      <c r="I316" t="b">
        <v>1</v>
      </c>
      <c r="J316" t="b">
        <v>0</v>
      </c>
      <c r="L316" t="str">
        <f t="shared" si="258"/>
        <v>DB11</v>
      </c>
      <c r="M316" t="s">
        <v>245</v>
      </c>
      <c r="O316" s="40">
        <f>IF(E316="","-",COUNTIF($O$10:O315,"&lt;&gt;-")+1-2)</f>
        <v>238</v>
      </c>
      <c r="P316" s="30" t="str">
        <f t="shared" si="272"/>
        <v>var E_G35_Fault_ID='G35_Fault_ID';     //238</v>
      </c>
      <c r="Q316" s="33" t="str">
        <f t="shared" si="273"/>
        <v>.read(E_G35_Fault_ID)     //238</v>
      </c>
      <c r="R316" s="33" t="str">
        <f t="shared" si="260"/>
        <v>socket.emit('E_G35_Fault_ID', tagArr[238]);</v>
      </c>
    </row>
    <row r="317" spans="2:18" ht="15.75">
      <c r="B317" t="s">
        <v>205</v>
      </c>
      <c r="C317" t="s">
        <v>1</v>
      </c>
      <c r="D317">
        <v>326</v>
      </c>
      <c r="E317">
        <v>0</v>
      </c>
      <c r="F317" t="b">
        <v>0</v>
      </c>
      <c r="G317" t="b">
        <v>1</v>
      </c>
      <c r="H317" t="b">
        <v>1</v>
      </c>
      <c r="I317" t="b">
        <v>1</v>
      </c>
      <c r="J317" t="b">
        <v>0</v>
      </c>
      <c r="L317" t="str">
        <f t="shared" si="258"/>
        <v>DB11</v>
      </c>
      <c r="M317" t="s">
        <v>245</v>
      </c>
      <c r="O317" s="40">
        <f>IF(E317="","-",COUNTIF($O$10:O316,"&lt;&gt;-")+1-2)</f>
        <v>239</v>
      </c>
      <c r="P317" s="30" t="str">
        <f t="shared" si="272"/>
        <v>var E_G36_Fault_ID='G36_Fault_ID';     //239</v>
      </c>
      <c r="Q317" s="33" t="str">
        <f t="shared" si="273"/>
        <v>.read(E_G36_Fault_ID)     //239</v>
      </c>
      <c r="R317" s="33" t="str">
        <f t="shared" si="260"/>
        <v>socket.emit('E_G36_Fault_ID', tagArr[239]);</v>
      </c>
    </row>
    <row r="318" spans="2:18" ht="15.75">
      <c r="B318" t="s">
        <v>206</v>
      </c>
      <c r="C318" t="s">
        <v>1</v>
      </c>
      <c r="D318">
        <v>328</v>
      </c>
      <c r="E318">
        <v>0</v>
      </c>
      <c r="F318" t="b">
        <v>0</v>
      </c>
      <c r="G318" t="b">
        <v>1</v>
      </c>
      <c r="H318" t="b">
        <v>1</v>
      </c>
      <c r="I318" t="b">
        <v>1</v>
      </c>
      <c r="J318" t="b">
        <v>0</v>
      </c>
      <c r="L318" t="str">
        <f t="shared" si="258"/>
        <v>DB11</v>
      </c>
      <c r="M318" t="s">
        <v>245</v>
      </c>
      <c r="O318" s="40">
        <f>IF(E318="","-",COUNTIF($O$10:O317,"&lt;&gt;-")+1-2)</f>
        <v>240</v>
      </c>
      <c r="P318" s="30" t="str">
        <f t="shared" si="272"/>
        <v>var E_G37_Fault_ID='G37_Fault_ID';     //240</v>
      </c>
      <c r="Q318" s="33" t="str">
        <f t="shared" si="273"/>
        <v>.read(E_G37_Fault_ID)     //240</v>
      </c>
      <c r="R318" s="33" t="str">
        <f t="shared" si="260"/>
        <v>socket.emit('E_G37_Fault_ID', tagArr[240]);</v>
      </c>
    </row>
    <row r="319" spans="2:18" ht="15.75">
      <c r="B319" t="s">
        <v>207</v>
      </c>
      <c r="C319" t="s">
        <v>1</v>
      </c>
      <c r="D319">
        <v>330</v>
      </c>
      <c r="E319">
        <v>0</v>
      </c>
      <c r="F319" t="b">
        <v>0</v>
      </c>
      <c r="G319" t="b">
        <v>1</v>
      </c>
      <c r="H319" t="b">
        <v>1</v>
      </c>
      <c r="I319" t="b">
        <v>1</v>
      </c>
      <c r="J319" t="b">
        <v>0</v>
      </c>
      <c r="L319" t="str">
        <f t="shared" si="258"/>
        <v>DB11</v>
      </c>
      <c r="M319" t="s">
        <v>245</v>
      </c>
      <c r="O319" s="40">
        <f>IF(E319="","-",COUNTIF($O$10:O318,"&lt;&gt;-")+1-2)</f>
        <v>241</v>
      </c>
      <c r="P319" s="30" t="str">
        <f t="shared" si="272"/>
        <v>var E_G38_Fault_ID='G38_Fault_ID';     //241</v>
      </c>
      <c r="Q319" s="33" t="str">
        <f t="shared" si="273"/>
        <v>.read(E_G38_Fault_ID)     //241</v>
      </c>
      <c r="R319" s="33" t="str">
        <f t="shared" si="260"/>
        <v>socket.emit('E_G38_Fault_ID', tagArr[241]);</v>
      </c>
    </row>
    <row r="320" spans="2:18" ht="15.75">
      <c r="B320" t="s">
        <v>208</v>
      </c>
      <c r="C320" t="s">
        <v>1</v>
      </c>
      <c r="D320">
        <v>332</v>
      </c>
      <c r="E320">
        <v>0</v>
      </c>
      <c r="F320" t="b">
        <v>0</v>
      </c>
      <c r="G320" t="b">
        <v>1</v>
      </c>
      <c r="H320" t="b">
        <v>1</v>
      </c>
      <c r="I320" t="b">
        <v>1</v>
      </c>
      <c r="J320" t="b">
        <v>0</v>
      </c>
      <c r="L320" t="str">
        <f t="shared" si="258"/>
        <v>DB11</v>
      </c>
      <c r="M320" t="s">
        <v>245</v>
      </c>
      <c r="O320" s="40">
        <f>IF(E320="","-",COUNTIF($O$10:O319,"&lt;&gt;-")+1-2)</f>
        <v>242</v>
      </c>
      <c r="P320" s="30" t="str">
        <f t="shared" si="272"/>
        <v>var E_G39_Fault_ID='G39_Fault_ID';     //242</v>
      </c>
      <c r="Q320" s="33" t="str">
        <f t="shared" si="273"/>
        <v>.read(E_G39_Fault_ID)     //242</v>
      </c>
      <c r="R320" s="33" t="str">
        <f t="shared" si="260"/>
        <v>socket.emit('E_G39_Fault_ID', tagArr[242]);</v>
      </c>
    </row>
    <row r="321" spans="2:18" ht="15.75">
      <c r="B321" t="s">
        <v>209</v>
      </c>
      <c r="C321" t="s">
        <v>1</v>
      </c>
      <c r="D321">
        <v>334</v>
      </c>
      <c r="E321">
        <v>0</v>
      </c>
      <c r="F321" t="b">
        <v>0</v>
      </c>
      <c r="G321" t="b">
        <v>1</v>
      </c>
      <c r="H321" t="b">
        <v>1</v>
      </c>
      <c r="I321" t="b">
        <v>1</v>
      </c>
      <c r="J321" t="b">
        <v>0</v>
      </c>
      <c r="L321" t="str">
        <f t="shared" si="258"/>
        <v>DB11</v>
      </c>
      <c r="M321" t="s">
        <v>245</v>
      </c>
      <c r="O321" s="40">
        <f>IF(E321="","-",COUNTIF($O$10:O320,"&lt;&gt;-")+1-2)</f>
        <v>243</v>
      </c>
      <c r="P321" s="30" t="str">
        <f t="shared" si="272"/>
        <v>var E_G40_Fault_ID='G40_Fault_ID';     //243</v>
      </c>
      <c r="Q321" s="33" t="str">
        <f t="shared" si="273"/>
        <v>.read(E_G40_Fault_ID)     //243</v>
      </c>
      <c r="R321" s="33" t="str">
        <f t="shared" si="260"/>
        <v>socket.emit('E_G40_Fault_ID', tagArr[243]);</v>
      </c>
    </row>
    <row r="322" spans="2:18" ht="15.75">
      <c r="B322" t="s">
        <v>210</v>
      </c>
      <c r="C322" t="s">
        <v>1</v>
      </c>
      <c r="D322">
        <v>336</v>
      </c>
      <c r="E322">
        <v>0</v>
      </c>
      <c r="F322" t="b">
        <v>0</v>
      </c>
      <c r="G322" t="b">
        <v>1</v>
      </c>
      <c r="H322" t="b">
        <v>1</v>
      </c>
      <c r="I322" t="b">
        <v>1</v>
      </c>
      <c r="J322" t="b">
        <v>0</v>
      </c>
      <c r="L322" t="str">
        <f t="shared" si="258"/>
        <v>DB11</v>
      </c>
      <c r="M322" t="s">
        <v>245</v>
      </c>
      <c r="O322" s="40">
        <f>IF(E322="","-",COUNTIF($O$10:O321,"&lt;&gt;-")+1-2)</f>
        <v>244</v>
      </c>
      <c r="P322" s="30" t="str">
        <f t="shared" si="272"/>
        <v>var E_G41_Fault_ID='G41_Fault_ID';     //244</v>
      </c>
      <c r="Q322" s="33" t="str">
        <f t="shared" si="273"/>
        <v>.read(E_G41_Fault_ID)     //244</v>
      </c>
      <c r="R322" s="33" t="str">
        <f t="shared" si="260"/>
        <v>socket.emit('E_G41_Fault_ID', tagArr[244]);</v>
      </c>
    </row>
    <row r="323" spans="2:18" ht="15.75">
      <c r="B323" t="s">
        <v>211</v>
      </c>
      <c r="C323" t="s">
        <v>1</v>
      </c>
      <c r="D323">
        <v>338</v>
      </c>
      <c r="E323">
        <v>0</v>
      </c>
      <c r="F323" t="b">
        <v>0</v>
      </c>
      <c r="G323" t="b">
        <v>1</v>
      </c>
      <c r="H323" t="b">
        <v>1</v>
      </c>
      <c r="I323" t="b">
        <v>1</v>
      </c>
      <c r="J323" t="b">
        <v>0</v>
      </c>
      <c r="L323" t="str">
        <f t="shared" si="258"/>
        <v>DB11</v>
      </c>
      <c r="M323" t="s">
        <v>245</v>
      </c>
      <c r="O323" s="40">
        <f>IF(E323="","-",COUNTIF($O$10:O322,"&lt;&gt;-")+1-2)</f>
        <v>245</v>
      </c>
      <c r="P323" s="30" t="str">
        <f t="shared" si="272"/>
        <v>var E_G42_Fault_ID='G42_Fault_ID';     //245</v>
      </c>
      <c r="Q323" s="33" t="str">
        <f t="shared" si="273"/>
        <v>.read(E_G42_Fault_ID)     //245</v>
      </c>
      <c r="R323" s="33" t="str">
        <f t="shared" si="260"/>
        <v>socket.emit('E_G42_Fault_ID', tagArr[245]);</v>
      </c>
    </row>
    <row r="324" spans="2:18" ht="15.75">
      <c r="B324" t="s">
        <v>212</v>
      </c>
      <c r="C324" t="s">
        <v>1</v>
      </c>
      <c r="D324">
        <v>340</v>
      </c>
      <c r="E324">
        <v>0</v>
      </c>
      <c r="F324" t="b">
        <v>0</v>
      </c>
      <c r="G324" t="b">
        <v>1</v>
      </c>
      <c r="H324" t="b">
        <v>1</v>
      </c>
      <c r="I324" t="b">
        <v>1</v>
      </c>
      <c r="J324" t="b">
        <v>0</v>
      </c>
      <c r="L324" t="str">
        <f t="shared" si="258"/>
        <v>DB11</v>
      </c>
      <c r="M324" t="s">
        <v>245</v>
      </c>
      <c r="O324" s="40">
        <f>IF(E324="","-",COUNTIF($O$10:O323,"&lt;&gt;-")+1-2)</f>
        <v>246</v>
      </c>
      <c r="P324" s="30" t="str">
        <f t="shared" si="272"/>
        <v>var E_G43_Fault_ID='G43_Fault_ID';     //246</v>
      </c>
      <c r="Q324" s="33" t="str">
        <f t="shared" si="273"/>
        <v>.read(E_G43_Fault_ID)     //246</v>
      </c>
      <c r="R324" s="33" t="str">
        <f t="shared" si="260"/>
        <v>socket.emit('E_G43_Fault_ID', tagArr[246]);</v>
      </c>
    </row>
    <row r="325" spans="2:18" ht="15.75">
      <c r="B325" t="s">
        <v>213</v>
      </c>
      <c r="C325" t="s">
        <v>1</v>
      </c>
      <c r="D325">
        <v>342</v>
      </c>
      <c r="E325">
        <v>0</v>
      </c>
      <c r="F325" t="b">
        <v>0</v>
      </c>
      <c r="G325" t="b">
        <v>1</v>
      </c>
      <c r="H325" t="b">
        <v>1</v>
      </c>
      <c r="I325" t="b">
        <v>1</v>
      </c>
      <c r="J325" t="b">
        <v>0</v>
      </c>
      <c r="L325" t="str">
        <f t="shared" si="258"/>
        <v>DB11</v>
      </c>
      <c r="M325" t="s">
        <v>245</v>
      </c>
      <c r="O325" s="40">
        <f>IF(E325="","-",COUNTIF($O$10:O324,"&lt;&gt;-")+1-2)</f>
        <v>247</v>
      </c>
      <c r="P325" s="30" t="str">
        <f t="shared" si="272"/>
        <v>var E_G44_Fault_ID='G44_Fault_ID';     //247</v>
      </c>
      <c r="Q325" s="33" t="str">
        <f t="shared" si="273"/>
        <v>.read(E_G44_Fault_ID)     //247</v>
      </c>
      <c r="R325" s="33" t="str">
        <f t="shared" si="260"/>
        <v>socket.emit('E_G44_Fault_ID', tagArr[247]);</v>
      </c>
    </row>
    <row r="326" spans="2:18" ht="15.75">
      <c r="B326" t="s">
        <v>214</v>
      </c>
      <c r="C326" t="s">
        <v>1</v>
      </c>
      <c r="D326">
        <v>344</v>
      </c>
      <c r="E326">
        <v>0</v>
      </c>
      <c r="F326" t="b">
        <v>0</v>
      </c>
      <c r="G326" t="b">
        <v>1</v>
      </c>
      <c r="H326" t="b">
        <v>1</v>
      </c>
      <c r="I326" t="b">
        <v>1</v>
      </c>
      <c r="J326" t="b">
        <v>0</v>
      </c>
      <c r="L326" t="str">
        <f t="shared" si="258"/>
        <v>DB11</v>
      </c>
      <c r="M326" t="s">
        <v>245</v>
      </c>
      <c r="O326" s="40">
        <f>IF(E326="","-",COUNTIF($O$10:O325,"&lt;&gt;-")+1-2)</f>
        <v>248</v>
      </c>
      <c r="P326" s="30" t="str">
        <f t="shared" si="272"/>
        <v>var E_G45_Fault_ID='G45_Fault_ID';     //248</v>
      </c>
      <c r="Q326" s="33" t="str">
        <f t="shared" si="273"/>
        <v>.read(E_G45_Fault_ID)     //248</v>
      </c>
      <c r="R326" s="33" t="str">
        <f t="shared" si="260"/>
        <v>socket.emit('E_G45_Fault_ID', tagArr[248]);</v>
      </c>
    </row>
    <row r="327" spans="2:18" ht="15.75">
      <c r="B327" t="s">
        <v>215</v>
      </c>
      <c r="C327" t="s">
        <v>1</v>
      </c>
      <c r="D327">
        <v>346</v>
      </c>
      <c r="E327">
        <v>0</v>
      </c>
      <c r="F327" t="b">
        <v>0</v>
      </c>
      <c r="G327" t="b">
        <v>1</v>
      </c>
      <c r="H327" t="b">
        <v>1</v>
      </c>
      <c r="I327" t="b">
        <v>1</v>
      </c>
      <c r="J327" t="b">
        <v>0</v>
      </c>
      <c r="L327" t="str">
        <f t="shared" si="258"/>
        <v>DB11</v>
      </c>
      <c r="M327" t="s">
        <v>245</v>
      </c>
      <c r="O327" s="40">
        <f>IF(E327="","-",COUNTIF($O$10:O326,"&lt;&gt;-")+1-2)</f>
        <v>249</v>
      </c>
      <c r="P327" s="30" t="str">
        <f t="shared" si="272"/>
        <v>var E_G46_Fault_ID='G46_Fault_ID';     //249</v>
      </c>
      <c r="Q327" s="33" t="str">
        <f t="shared" si="273"/>
        <v>.read(E_G46_Fault_ID)     //249</v>
      </c>
      <c r="R327" s="33" t="str">
        <f t="shared" si="260"/>
        <v>socket.emit('E_G46_Fault_ID', tagArr[249]);</v>
      </c>
    </row>
    <row r="328" spans="2:18" ht="15.75">
      <c r="B328" t="s">
        <v>216</v>
      </c>
      <c r="C328" t="s">
        <v>1</v>
      </c>
      <c r="D328">
        <v>348</v>
      </c>
      <c r="E328">
        <v>0</v>
      </c>
      <c r="F328" t="b">
        <v>0</v>
      </c>
      <c r="G328" t="b">
        <v>1</v>
      </c>
      <c r="H328" t="b">
        <v>1</v>
      </c>
      <c r="I328" t="b">
        <v>1</v>
      </c>
      <c r="J328" t="b">
        <v>0</v>
      </c>
      <c r="L328" t="str">
        <f t="shared" si="258"/>
        <v>DB11</v>
      </c>
      <c r="M328" t="s">
        <v>245</v>
      </c>
      <c r="O328" s="40">
        <f>IF(E328="","-",COUNTIF($O$10:O327,"&lt;&gt;-")+1-2)</f>
        <v>250</v>
      </c>
      <c r="P328" s="30" t="str">
        <f t="shared" si="272"/>
        <v>var E_G47_Fault_ID='G47_Fault_ID';     //250</v>
      </c>
      <c r="Q328" s="33" t="str">
        <f t="shared" si="273"/>
        <v>.read(E_G47_Fault_ID)     //250</v>
      </c>
      <c r="R328" s="33" t="str">
        <f t="shared" si="260"/>
        <v>socket.emit('E_G47_Fault_ID', tagArr[250]);</v>
      </c>
    </row>
    <row r="329" spans="2:18" ht="15.75">
      <c r="B329" t="s">
        <v>217</v>
      </c>
      <c r="C329" t="s">
        <v>1</v>
      </c>
      <c r="D329">
        <v>350</v>
      </c>
      <c r="E329">
        <v>0</v>
      </c>
      <c r="F329" t="b">
        <v>0</v>
      </c>
      <c r="G329" t="b">
        <v>1</v>
      </c>
      <c r="H329" t="b">
        <v>1</v>
      </c>
      <c r="I329" t="b">
        <v>1</v>
      </c>
      <c r="J329" t="b">
        <v>0</v>
      </c>
      <c r="L329" t="str">
        <f t="shared" si="258"/>
        <v>DB11</v>
      </c>
      <c r="M329" t="s">
        <v>245</v>
      </c>
      <c r="O329" s="40">
        <f>IF(E329="","-",COUNTIF($O$10:O328,"&lt;&gt;-")+1-2)</f>
        <v>251</v>
      </c>
      <c r="P329" s="30" t="str">
        <f t="shared" si="272"/>
        <v>var E_G48_Fault_ID='G48_Fault_ID';     //251</v>
      </c>
      <c r="Q329" s="33" t="str">
        <f t="shared" si="273"/>
        <v>.read(E_G48_Fault_ID)     //251</v>
      </c>
      <c r="R329" s="33" t="str">
        <f t="shared" si="260"/>
        <v>socket.emit('E_G48_Fault_ID', tagArr[251]);</v>
      </c>
    </row>
    <row r="330" spans="2:18" ht="15.75">
      <c r="B330" t="s">
        <v>218</v>
      </c>
      <c r="C330" t="s">
        <v>1</v>
      </c>
      <c r="D330">
        <v>352</v>
      </c>
      <c r="E330">
        <v>0</v>
      </c>
      <c r="F330" t="b">
        <v>0</v>
      </c>
      <c r="G330" t="b">
        <v>1</v>
      </c>
      <c r="H330" t="b">
        <v>1</v>
      </c>
      <c r="I330" t="b">
        <v>1</v>
      </c>
      <c r="J330" t="b">
        <v>0</v>
      </c>
      <c r="L330" t="str">
        <f t="shared" si="258"/>
        <v>DB11</v>
      </c>
      <c r="M330" t="s">
        <v>245</v>
      </c>
      <c r="O330" s="40">
        <f>IF(E330="","-",COUNTIF($O$10:O329,"&lt;&gt;-")+1-2)</f>
        <v>252</v>
      </c>
      <c r="P330" s="30" t="str">
        <f t="shared" si="272"/>
        <v>var E_G49_Fault_ID='G49_Fault_ID';     //252</v>
      </c>
      <c r="Q330" s="33" t="str">
        <f t="shared" si="273"/>
        <v>.read(E_G49_Fault_ID)     //252</v>
      </c>
      <c r="R330" s="33" t="str">
        <f t="shared" si="260"/>
        <v>socket.emit('E_G49_Fault_ID', tagArr[252]);</v>
      </c>
    </row>
    <row r="331" spans="2:18" ht="15.75">
      <c r="B331" t="s">
        <v>219</v>
      </c>
      <c r="C331" t="s">
        <v>1</v>
      </c>
      <c r="D331">
        <v>354</v>
      </c>
      <c r="E331">
        <v>0</v>
      </c>
      <c r="F331" t="b">
        <v>0</v>
      </c>
      <c r="G331" t="b">
        <v>1</v>
      </c>
      <c r="H331" t="b">
        <v>1</v>
      </c>
      <c r="I331" t="b">
        <v>1</v>
      </c>
      <c r="J331" t="b">
        <v>0</v>
      </c>
      <c r="L331" t="str">
        <f t="shared" si="258"/>
        <v>DB11</v>
      </c>
      <c r="M331" t="s">
        <v>245</v>
      </c>
      <c r="O331" s="40">
        <f>IF(E331="","-",COUNTIF($O$10:O330,"&lt;&gt;-")+1-2)</f>
        <v>253</v>
      </c>
      <c r="P331" s="30" t="str">
        <f t="shared" si="272"/>
        <v>var E_G50_Fault_ID='G50_Fault_ID';     //253</v>
      </c>
      <c r="Q331" s="33" t="str">
        <f t="shared" si="273"/>
        <v>.read(E_G50_Fault_ID)     //253</v>
      </c>
      <c r="R331" s="33" t="str">
        <f t="shared" si="260"/>
        <v>socket.emit('E_G50_Fault_ID', tagArr[253]);</v>
      </c>
    </row>
    <row r="332" spans="2:18" ht="15.75">
      <c r="B332" t="s">
        <v>220</v>
      </c>
      <c r="C332" t="s">
        <v>1</v>
      </c>
      <c r="D332">
        <v>356</v>
      </c>
      <c r="E332">
        <v>0</v>
      </c>
      <c r="F332" t="b">
        <v>0</v>
      </c>
      <c r="G332" t="b">
        <v>1</v>
      </c>
      <c r="H332" t="b">
        <v>1</v>
      </c>
      <c r="I332" t="b">
        <v>1</v>
      </c>
      <c r="J332" t="b">
        <v>0</v>
      </c>
      <c r="L332" t="str">
        <f t="shared" ref="L332:L395" si="274">IF(LEFT(M332)="P","DB10",
IF(LEFT(M332)="E","DB11",
IF(LEFT(M332)="M","DB12"
)))</f>
        <v>DB11</v>
      </c>
      <c r="M332" t="s">
        <v>245</v>
      </c>
      <c r="O332" s="40">
        <f>IF(E332="","-",COUNTIF($O$10:O331,"&lt;&gt;-")+1-2)</f>
        <v>254</v>
      </c>
      <c r="P332" s="30" t="str">
        <f t="shared" si="272"/>
        <v>var E_G51_Fault_ID='G51_Fault_ID';     //254</v>
      </c>
      <c r="Q332" s="33" t="str">
        <f t="shared" si="273"/>
        <v>.read(E_G51_Fault_ID)     //254</v>
      </c>
      <c r="R332" s="33" t="str">
        <f t="shared" ref="R332:R395" si="275">IF(E332="","//"&amp;B332,"socket.emit('"&amp;M332&amp;B332&amp;"', tagArr["&amp;O332&amp;"]);")</f>
        <v>socket.emit('E_G51_Fault_ID', tagArr[254]);</v>
      </c>
    </row>
    <row r="333" spans="2:18" ht="15.75">
      <c r="B333" t="s">
        <v>221</v>
      </c>
      <c r="C333" t="s">
        <v>1</v>
      </c>
      <c r="D333">
        <v>358</v>
      </c>
      <c r="E333">
        <v>0</v>
      </c>
      <c r="F333" t="b">
        <v>0</v>
      </c>
      <c r="G333" t="b">
        <v>1</v>
      </c>
      <c r="H333" t="b">
        <v>1</v>
      </c>
      <c r="I333" t="b">
        <v>1</v>
      </c>
      <c r="J333" t="b">
        <v>0</v>
      </c>
      <c r="L333" t="str">
        <f t="shared" si="274"/>
        <v>DB11</v>
      </c>
      <c r="M333" t="s">
        <v>245</v>
      </c>
      <c r="O333" s="40">
        <f>IF(E333="","-",COUNTIF($O$10:O332,"&lt;&gt;-")+1-2)</f>
        <v>255</v>
      </c>
      <c r="P333" s="30" t="str">
        <f t="shared" si="272"/>
        <v>var E_G52_Fault_ID='G52_Fault_ID';     //255</v>
      </c>
      <c r="Q333" s="33" t="str">
        <f t="shared" si="273"/>
        <v>.read(E_G52_Fault_ID)     //255</v>
      </c>
      <c r="R333" s="33" t="str">
        <f t="shared" si="275"/>
        <v>socket.emit('E_G52_Fault_ID', tagArr[255]);</v>
      </c>
    </row>
    <row r="334" spans="2:18" ht="15.75">
      <c r="B334" t="s">
        <v>222</v>
      </c>
      <c r="C334" t="s">
        <v>1</v>
      </c>
      <c r="D334">
        <v>360</v>
      </c>
      <c r="E334">
        <v>0</v>
      </c>
      <c r="F334" t="b">
        <v>0</v>
      </c>
      <c r="G334" t="b">
        <v>1</v>
      </c>
      <c r="H334" t="b">
        <v>1</v>
      </c>
      <c r="I334" t="b">
        <v>1</v>
      </c>
      <c r="J334" t="b">
        <v>0</v>
      </c>
      <c r="L334" t="str">
        <f t="shared" si="274"/>
        <v>DB11</v>
      </c>
      <c r="M334" t="s">
        <v>245</v>
      </c>
      <c r="O334" s="40">
        <f>IF(E334="","-",COUNTIF($O$10:O333,"&lt;&gt;-")+1-2)</f>
        <v>256</v>
      </c>
      <c r="P334" s="30" t="str">
        <f t="shared" si="272"/>
        <v>var E_G53_Fault_ID='G53_Fault_ID';     //256</v>
      </c>
      <c r="Q334" s="33" t="str">
        <f t="shared" si="273"/>
        <v>.read(E_G53_Fault_ID)     //256</v>
      </c>
      <c r="R334" s="33" t="str">
        <f t="shared" si="275"/>
        <v>socket.emit('E_G53_Fault_ID', tagArr[256]);</v>
      </c>
    </row>
    <row r="335" spans="2:18" ht="15.75">
      <c r="B335" t="s">
        <v>223</v>
      </c>
      <c r="C335" t="s">
        <v>1</v>
      </c>
      <c r="D335">
        <v>362</v>
      </c>
      <c r="E335">
        <v>0</v>
      </c>
      <c r="F335" t="b">
        <v>0</v>
      </c>
      <c r="G335" t="b">
        <v>1</v>
      </c>
      <c r="H335" t="b">
        <v>1</v>
      </c>
      <c r="I335" t="b">
        <v>1</v>
      </c>
      <c r="J335" t="b">
        <v>0</v>
      </c>
      <c r="L335" t="str">
        <f t="shared" si="274"/>
        <v>DB11</v>
      </c>
      <c r="M335" t="s">
        <v>245</v>
      </c>
      <c r="O335" s="40">
        <f>IF(E335="","-",COUNTIF($O$10:O334,"&lt;&gt;-")+1-2)</f>
        <v>257</v>
      </c>
      <c r="P335" s="30" t="str">
        <f t="shared" si="272"/>
        <v>var E_G54_Fault_ID='G54_Fault_ID';     //257</v>
      </c>
      <c r="Q335" s="33" t="str">
        <f t="shared" si="273"/>
        <v>.read(E_G54_Fault_ID)     //257</v>
      </c>
      <c r="R335" s="33" t="str">
        <f t="shared" si="275"/>
        <v>socket.emit('E_G54_Fault_ID', tagArr[257]);</v>
      </c>
    </row>
    <row r="336" spans="2:18" ht="15.75">
      <c r="B336" t="s">
        <v>224</v>
      </c>
      <c r="C336" t="s">
        <v>1</v>
      </c>
      <c r="D336">
        <v>364</v>
      </c>
      <c r="E336">
        <v>0</v>
      </c>
      <c r="F336" t="b">
        <v>0</v>
      </c>
      <c r="G336" t="b">
        <v>1</v>
      </c>
      <c r="H336" t="b">
        <v>1</v>
      </c>
      <c r="I336" t="b">
        <v>1</v>
      </c>
      <c r="J336" t="b">
        <v>0</v>
      </c>
      <c r="L336" t="str">
        <f t="shared" si="274"/>
        <v>DB11</v>
      </c>
      <c r="M336" t="s">
        <v>245</v>
      </c>
      <c r="O336" s="40">
        <f>IF(E336="","-",COUNTIF($O$10:O335,"&lt;&gt;-")+1-2)</f>
        <v>258</v>
      </c>
      <c r="P336" s="30" t="str">
        <f t="shared" si="272"/>
        <v>var E_G55_Fault_ID='G55_Fault_ID';     //258</v>
      </c>
      <c r="Q336" s="33" t="str">
        <f t="shared" si="273"/>
        <v>.read(E_G55_Fault_ID)     //258</v>
      </c>
      <c r="R336" s="33" t="str">
        <f t="shared" si="275"/>
        <v>socket.emit('E_G55_Fault_ID', tagArr[258]);</v>
      </c>
    </row>
    <row r="337" spans="2:18" ht="15.75">
      <c r="B337" t="s">
        <v>225</v>
      </c>
      <c r="C337" t="s">
        <v>1</v>
      </c>
      <c r="D337">
        <v>366</v>
      </c>
      <c r="E337">
        <v>0</v>
      </c>
      <c r="F337" t="b">
        <v>0</v>
      </c>
      <c r="G337" t="b">
        <v>1</v>
      </c>
      <c r="H337" t="b">
        <v>1</v>
      </c>
      <c r="I337" t="b">
        <v>1</v>
      </c>
      <c r="J337" t="b">
        <v>0</v>
      </c>
      <c r="L337" t="str">
        <f t="shared" si="274"/>
        <v>DB11</v>
      </c>
      <c r="M337" t="s">
        <v>245</v>
      </c>
      <c r="O337" s="40">
        <f>IF(E337="","-",COUNTIF($O$10:O336,"&lt;&gt;-")+1-2)</f>
        <v>259</v>
      </c>
      <c r="P337" s="30" t="str">
        <f t="shared" si="272"/>
        <v>var E_G56_Fault_ID='G56_Fault_ID';     //259</v>
      </c>
      <c r="Q337" s="33" t="str">
        <f t="shared" si="273"/>
        <v>.read(E_G56_Fault_ID)     //259</v>
      </c>
      <c r="R337" s="33" t="str">
        <f t="shared" si="275"/>
        <v>socket.emit('E_G56_Fault_ID', tagArr[259]);</v>
      </c>
    </row>
    <row r="338" spans="2:18" ht="15.75">
      <c r="B338" t="s">
        <v>226</v>
      </c>
      <c r="C338" t="s">
        <v>1</v>
      </c>
      <c r="D338">
        <v>368</v>
      </c>
      <c r="E338">
        <v>0</v>
      </c>
      <c r="F338" t="b">
        <v>0</v>
      </c>
      <c r="G338" t="b">
        <v>1</v>
      </c>
      <c r="H338" t="b">
        <v>1</v>
      </c>
      <c r="I338" t="b">
        <v>1</v>
      </c>
      <c r="J338" t="b">
        <v>0</v>
      </c>
      <c r="L338" t="str">
        <f t="shared" si="274"/>
        <v>DB11</v>
      </c>
      <c r="M338" t="s">
        <v>245</v>
      </c>
      <c r="O338" s="40">
        <f>IF(E338="","-",COUNTIF($O$10:O337,"&lt;&gt;-")+1-2)</f>
        <v>260</v>
      </c>
      <c r="P338" s="30" t="str">
        <f t="shared" si="272"/>
        <v>var E_G57_Fault_ID='G57_Fault_ID';     //260</v>
      </c>
      <c r="Q338" s="33" t="str">
        <f t="shared" si="273"/>
        <v>.read(E_G57_Fault_ID)     //260</v>
      </c>
      <c r="R338" s="33" t="str">
        <f t="shared" si="275"/>
        <v>socket.emit('E_G57_Fault_ID', tagArr[260]);</v>
      </c>
    </row>
    <row r="339" spans="2:18" ht="15.75">
      <c r="B339" t="s">
        <v>227</v>
      </c>
      <c r="C339" t="s">
        <v>1</v>
      </c>
      <c r="D339">
        <v>370</v>
      </c>
      <c r="E339">
        <v>0</v>
      </c>
      <c r="F339" t="b">
        <v>0</v>
      </c>
      <c r="G339" t="b">
        <v>1</v>
      </c>
      <c r="H339" t="b">
        <v>1</v>
      </c>
      <c r="I339" t="b">
        <v>1</v>
      </c>
      <c r="J339" t="b">
        <v>0</v>
      </c>
      <c r="L339" t="str">
        <f t="shared" si="274"/>
        <v>DB11</v>
      </c>
      <c r="M339" t="s">
        <v>245</v>
      </c>
      <c r="O339" s="40">
        <f>IF(E339="","-",COUNTIF($O$10:O338,"&lt;&gt;-")+1-2)</f>
        <v>261</v>
      </c>
      <c r="P339" s="30" t="str">
        <f t="shared" si="272"/>
        <v>var E_G58_Fault_ID='G58_Fault_ID';     //261</v>
      </c>
      <c r="Q339" s="33" t="str">
        <f t="shared" si="273"/>
        <v>.read(E_G58_Fault_ID)     //261</v>
      </c>
      <c r="R339" s="33" t="str">
        <f t="shared" si="275"/>
        <v>socket.emit('E_G58_Fault_ID', tagArr[261]);</v>
      </c>
    </row>
    <row r="340" spans="2:18" ht="15.75">
      <c r="B340" t="s">
        <v>228</v>
      </c>
      <c r="C340" t="s">
        <v>1</v>
      </c>
      <c r="D340">
        <v>372</v>
      </c>
      <c r="E340">
        <v>0</v>
      </c>
      <c r="F340" t="b">
        <v>0</v>
      </c>
      <c r="G340" t="b">
        <v>1</v>
      </c>
      <c r="H340" t="b">
        <v>1</v>
      </c>
      <c r="I340" t="b">
        <v>1</v>
      </c>
      <c r="J340" t="b">
        <v>0</v>
      </c>
      <c r="L340" t="str">
        <f t="shared" si="274"/>
        <v>DB11</v>
      </c>
      <c r="M340" t="s">
        <v>245</v>
      </c>
      <c r="O340" s="40">
        <f>IF(E340="","-",COUNTIF($O$10:O339,"&lt;&gt;-")+1-2)</f>
        <v>262</v>
      </c>
      <c r="P340" s="30" t="str">
        <f t="shared" si="272"/>
        <v>var E_G59_Fault_ID='G59_Fault_ID';     //262</v>
      </c>
      <c r="Q340" s="33" t="str">
        <f t="shared" si="273"/>
        <v>.read(E_G59_Fault_ID)     //262</v>
      </c>
      <c r="R340" s="33" t="str">
        <f t="shared" si="275"/>
        <v>socket.emit('E_G59_Fault_ID', tagArr[262]);</v>
      </c>
    </row>
    <row r="341" spans="2:18" ht="15.75">
      <c r="B341" t="s">
        <v>229</v>
      </c>
      <c r="C341" t="s">
        <v>1</v>
      </c>
      <c r="D341">
        <v>374</v>
      </c>
      <c r="E341">
        <v>0</v>
      </c>
      <c r="F341" t="b">
        <v>0</v>
      </c>
      <c r="G341" t="b">
        <v>1</v>
      </c>
      <c r="H341" t="b">
        <v>1</v>
      </c>
      <c r="I341" t="b">
        <v>1</v>
      </c>
      <c r="J341" t="b">
        <v>0</v>
      </c>
      <c r="L341" t="str">
        <f t="shared" si="274"/>
        <v>DB11</v>
      </c>
      <c r="M341" t="s">
        <v>245</v>
      </c>
      <c r="O341" s="40">
        <f>IF(E341="","-",COUNTIF($O$10:O340,"&lt;&gt;-")+1-2)</f>
        <v>263</v>
      </c>
      <c r="P341" s="30" t="str">
        <f t="shared" si="272"/>
        <v>var E_G60_Fault_ID='G60_Fault_ID';     //263</v>
      </c>
      <c r="Q341" s="33" t="str">
        <f t="shared" si="273"/>
        <v>.read(E_G60_Fault_ID)     //263</v>
      </c>
      <c r="R341" s="33" t="str">
        <f t="shared" si="275"/>
        <v>socket.emit('E_G60_Fault_ID', tagArr[263]);</v>
      </c>
    </row>
    <row r="342" spans="2:18" ht="15.75">
      <c r="B342" t="s">
        <v>230</v>
      </c>
      <c r="C342" t="s">
        <v>1</v>
      </c>
      <c r="D342">
        <v>376</v>
      </c>
      <c r="E342">
        <v>0</v>
      </c>
      <c r="F342" t="b">
        <v>0</v>
      </c>
      <c r="G342" t="b">
        <v>1</v>
      </c>
      <c r="H342" t="b">
        <v>1</v>
      </c>
      <c r="I342" t="b">
        <v>1</v>
      </c>
      <c r="J342" t="b">
        <v>0</v>
      </c>
      <c r="L342" t="str">
        <f t="shared" si="274"/>
        <v>DB11</v>
      </c>
      <c r="M342" t="s">
        <v>245</v>
      </c>
      <c r="O342" s="40">
        <f>IF(E342="","-",COUNTIF($O$10:O341,"&lt;&gt;-")+1-2)</f>
        <v>264</v>
      </c>
      <c r="P342" s="30" t="str">
        <f t="shared" si="272"/>
        <v>var E_G61_Fault_ID='G61_Fault_ID';     //264</v>
      </c>
      <c r="Q342" s="33" t="str">
        <f t="shared" si="273"/>
        <v>.read(E_G61_Fault_ID)     //264</v>
      </c>
      <c r="R342" s="33" t="str">
        <f t="shared" si="275"/>
        <v>socket.emit('E_G61_Fault_ID', tagArr[264]);</v>
      </c>
    </row>
    <row r="343" spans="2:18" ht="15.75">
      <c r="B343" t="s">
        <v>231</v>
      </c>
      <c r="C343" t="s">
        <v>1</v>
      </c>
      <c r="D343">
        <v>378</v>
      </c>
      <c r="E343">
        <v>0</v>
      </c>
      <c r="F343" t="b">
        <v>0</v>
      </c>
      <c r="G343" t="b">
        <v>1</v>
      </c>
      <c r="H343" t="b">
        <v>1</v>
      </c>
      <c r="I343" t="b">
        <v>1</v>
      </c>
      <c r="J343" t="b">
        <v>0</v>
      </c>
      <c r="L343" t="str">
        <f t="shared" si="274"/>
        <v>DB11</v>
      </c>
      <c r="M343" t="s">
        <v>245</v>
      </c>
      <c r="O343" s="40">
        <f>IF(E343="","-",COUNTIF($O$10:O342,"&lt;&gt;-")+1-2)</f>
        <v>265</v>
      </c>
      <c r="P343" s="30" t="str">
        <f t="shared" si="272"/>
        <v>var E_G62_Fault_ID='G62_Fault_ID';     //265</v>
      </c>
      <c r="Q343" s="33" t="str">
        <f t="shared" si="273"/>
        <v>.read(E_G62_Fault_ID)     //265</v>
      </c>
      <c r="R343" s="33" t="str">
        <f t="shared" si="275"/>
        <v>socket.emit('E_G62_Fault_ID', tagArr[265]);</v>
      </c>
    </row>
    <row r="344" spans="2:18" ht="15.75">
      <c r="B344" t="s">
        <v>232</v>
      </c>
      <c r="C344" t="s">
        <v>1</v>
      </c>
      <c r="D344">
        <v>380</v>
      </c>
      <c r="E344">
        <v>0</v>
      </c>
      <c r="F344" t="b">
        <v>0</v>
      </c>
      <c r="G344" t="b">
        <v>1</v>
      </c>
      <c r="H344" t="b">
        <v>1</v>
      </c>
      <c r="I344" t="b">
        <v>1</v>
      </c>
      <c r="J344" t="b">
        <v>0</v>
      </c>
      <c r="L344" t="str">
        <f t="shared" si="274"/>
        <v>DB11</v>
      </c>
      <c r="M344" t="s">
        <v>245</v>
      </c>
      <c r="O344" s="40">
        <f>IF(E344="","-",COUNTIF($O$10:O343,"&lt;&gt;-")+1-2)</f>
        <v>266</v>
      </c>
      <c r="P344" s="30" t="str">
        <f t="shared" si="272"/>
        <v>var E_G63_Fault_ID='G63_Fault_ID';     //266</v>
      </c>
      <c r="Q344" s="33" t="str">
        <f t="shared" si="273"/>
        <v>.read(E_G63_Fault_ID)     //266</v>
      </c>
      <c r="R344" s="33" t="str">
        <f t="shared" si="275"/>
        <v>socket.emit('E_G63_Fault_ID', tagArr[266]);</v>
      </c>
    </row>
    <row r="345" spans="2:18" ht="15.75">
      <c r="B345" t="s">
        <v>233</v>
      </c>
      <c r="C345" t="s">
        <v>1</v>
      </c>
      <c r="D345">
        <v>382</v>
      </c>
      <c r="E345">
        <v>0</v>
      </c>
      <c r="F345" t="b">
        <v>0</v>
      </c>
      <c r="G345" t="b">
        <v>1</v>
      </c>
      <c r="H345" t="b">
        <v>1</v>
      </c>
      <c r="I345" t="b">
        <v>1</v>
      </c>
      <c r="J345" t="b">
        <v>0</v>
      </c>
      <c r="L345" t="str">
        <f t="shared" si="274"/>
        <v>DB11</v>
      </c>
      <c r="M345" t="s">
        <v>245</v>
      </c>
      <c r="O345" s="40">
        <f>IF(E345="","-",COUNTIF($O$10:O344,"&lt;&gt;-")+1-2)</f>
        <v>267</v>
      </c>
      <c r="P345" s="30" t="str">
        <f t="shared" si="272"/>
        <v>var E_G64_Fault_ID='G64_Fault_ID';     //267</v>
      </c>
      <c r="Q345" s="33" t="str">
        <f t="shared" si="273"/>
        <v>.read(E_G64_Fault_ID)     //267</v>
      </c>
      <c r="R345" s="33" t="str">
        <f t="shared" si="275"/>
        <v>socket.emit('E_G64_Fault_ID', tagArr[267]);</v>
      </c>
    </row>
    <row r="346" spans="2:18" ht="15.75">
      <c r="B346" t="s">
        <v>234</v>
      </c>
      <c r="C346" t="s">
        <v>1</v>
      </c>
      <c r="D346">
        <v>384</v>
      </c>
      <c r="E346">
        <v>0</v>
      </c>
      <c r="F346" t="b">
        <v>0</v>
      </c>
      <c r="G346" t="b">
        <v>1</v>
      </c>
      <c r="H346" t="b">
        <v>1</v>
      </c>
      <c r="I346" t="b">
        <v>1</v>
      </c>
      <c r="J346" t="b">
        <v>0</v>
      </c>
      <c r="L346" t="str">
        <f t="shared" si="274"/>
        <v>DB11</v>
      </c>
      <c r="M346" t="s">
        <v>245</v>
      </c>
      <c r="O346" s="40">
        <f>IF(E346="","-",COUNTIF($O$10:O345,"&lt;&gt;-")+1-2)</f>
        <v>268</v>
      </c>
      <c r="P346" s="30" t="str">
        <f t="shared" si="272"/>
        <v>var E_G65_Fault_ID='G65_Fault_ID';     //268</v>
      </c>
      <c r="Q346" s="33" t="str">
        <f t="shared" si="273"/>
        <v>.read(E_G65_Fault_ID)     //268</v>
      </c>
      <c r="R346" s="33" t="str">
        <f t="shared" si="275"/>
        <v>socket.emit('E_G65_Fault_ID', tagArr[268]);</v>
      </c>
    </row>
    <row r="347" spans="2:18" ht="15.75">
      <c r="B347" t="s">
        <v>78</v>
      </c>
      <c r="L347" t="str">
        <f t="shared" si="274"/>
        <v>DB12</v>
      </c>
      <c r="M347" t="s">
        <v>246</v>
      </c>
      <c r="O347" s="40" t="str">
        <f>IF(E347="","-",COUNTIF($O$10:O346,"&lt;&gt;-")+1-2)</f>
        <v>-</v>
      </c>
      <c r="P347" s="30" t="str">
        <f t="shared" si="272"/>
        <v>//Static</v>
      </c>
      <c r="Q347" s="33" t="str">
        <f t="shared" si="273"/>
        <v>//Static</v>
      </c>
      <c r="R347" s="33" t="str">
        <f t="shared" si="275"/>
        <v>//Static</v>
      </c>
    </row>
    <row r="348" spans="2:18" ht="15.75">
      <c r="B348" t="s">
        <v>96</v>
      </c>
      <c r="C348" t="s">
        <v>235</v>
      </c>
      <c r="D348">
        <v>0</v>
      </c>
      <c r="F348" t="b">
        <v>0</v>
      </c>
      <c r="G348" t="b">
        <v>1</v>
      </c>
      <c r="H348" t="b">
        <v>1</v>
      </c>
      <c r="I348" t="b">
        <v>1</v>
      </c>
      <c r="J348" t="b">
        <v>0</v>
      </c>
      <c r="L348" t="str">
        <f t="shared" si="274"/>
        <v>DB12</v>
      </c>
      <c r="M348" t="str">
        <f>"M_"&amp;B348&amp;"_"</f>
        <v>M_G1_</v>
      </c>
      <c r="O348" s="40" t="str">
        <f>IF(E348="","-",COUNTIF($O$10:O347,"&lt;&gt;-")+1-2)</f>
        <v>-</v>
      </c>
      <c r="P348" s="30" t="str">
        <f t="shared" si="272"/>
        <v>//G1</v>
      </c>
      <c r="Q348" s="33" t="str">
        <f t="shared" si="273"/>
        <v>//G1</v>
      </c>
      <c r="R348" s="33" t="str">
        <f t="shared" si="275"/>
        <v>//G1</v>
      </c>
    </row>
    <row r="349" spans="2:18" ht="15.75">
      <c r="B349" t="s">
        <v>236</v>
      </c>
      <c r="C349" t="s">
        <v>15</v>
      </c>
      <c r="D349">
        <v>0</v>
      </c>
      <c r="E349">
        <v>0</v>
      </c>
      <c r="F349" t="b">
        <v>0</v>
      </c>
      <c r="G349" t="b">
        <v>1</v>
      </c>
      <c r="H349" t="b">
        <v>1</v>
      </c>
      <c r="I349" t="b">
        <v>1</v>
      </c>
      <c r="J349" t="b">
        <v>0</v>
      </c>
      <c r="K349" t="s">
        <v>237</v>
      </c>
      <c r="L349" t="str">
        <f t="shared" si="274"/>
        <v>DB12</v>
      </c>
      <c r="M349" t="str">
        <f>"M_"&amp;B348&amp;"_"</f>
        <v>M_G1_</v>
      </c>
      <c r="O349" s="40">
        <f>IF(E349="","-",COUNTIF($O$10:O348,"&lt;&gt;-")+1-2)</f>
        <v>269</v>
      </c>
      <c r="P349" s="30" t="str">
        <f t="shared" si="272"/>
        <v>var M_G1_Time_BD='Time_BD';     //269</v>
      </c>
      <c r="Q349" s="33" t="str">
        <f t="shared" si="273"/>
        <v>.read(M_G1_Time_BD)     //269</v>
      </c>
      <c r="R349" s="33" t="str">
        <f t="shared" si="275"/>
        <v>socket.emit('M_G1_Time_BD', tagArr[269]);</v>
      </c>
    </row>
    <row r="350" spans="2:18" ht="15.75">
      <c r="B350" t="s">
        <v>238</v>
      </c>
      <c r="C350" t="s">
        <v>15</v>
      </c>
      <c r="D350">
        <v>4</v>
      </c>
      <c r="E350">
        <v>0</v>
      </c>
      <c r="F350" t="b">
        <v>0</v>
      </c>
      <c r="G350" t="b">
        <v>1</v>
      </c>
      <c r="H350" t="b">
        <v>1</v>
      </c>
      <c r="I350" t="b">
        <v>1</v>
      </c>
      <c r="J350" t="b">
        <v>0</v>
      </c>
      <c r="K350" t="s">
        <v>239</v>
      </c>
      <c r="L350" t="str">
        <f t="shared" si="274"/>
        <v>DB12</v>
      </c>
      <c r="M350" t="str">
        <f>"M_"&amp;B348&amp;"_"</f>
        <v>M_G1_</v>
      </c>
      <c r="O350" s="40">
        <f>IF(E350="","-",COUNTIF($O$10:O349,"&lt;&gt;-")+1-2)</f>
        <v>270</v>
      </c>
      <c r="P350" s="30" t="str">
        <f t="shared" ref="P350:P413" si="276">IF(E350="","//"&amp;B350,"var "&amp;$M350&amp;B350&amp;"='"&amp;$N350&amp;B350&amp;"';"&amp;"     //"&amp;O350)</f>
        <v>var M_G1_Time_CUROA='Time_CUROA';     //270</v>
      </c>
      <c r="Q350" s="33" t="str">
        <f t="shared" ref="Q350:Q413" si="277">IF(E350="","//"&amp;B350,".read("&amp;M350&amp;B350&amp;")"&amp;"     //"&amp;O350)</f>
        <v>.read(M_G1_Time_CUROA)     //270</v>
      </c>
      <c r="R350" s="33" t="str">
        <f t="shared" si="275"/>
        <v>socket.emit('M_G1_Time_CUROA', tagArr[270]);</v>
      </c>
    </row>
    <row r="351" spans="2:18" ht="15.75">
      <c r="B351" t="s">
        <v>240</v>
      </c>
      <c r="C351" t="s">
        <v>15</v>
      </c>
      <c r="D351">
        <v>8</v>
      </c>
      <c r="E351">
        <v>0</v>
      </c>
      <c r="F351" t="b">
        <v>0</v>
      </c>
      <c r="G351" t="b">
        <v>1</v>
      </c>
      <c r="H351" t="b">
        <v>1</v>
      </c>
      <c r="I351" t="b">
        <v>1</v>
      </c>
      <c r="J351" t="b">
        <v>0</v>
      </c>
      <c r="K351" t="s">
        <v>241</v>
      </c>
      <c r="L351" t="str">
        <f t="shared" si="274"/>
        <v>DB12</v>
      </c>
      <c r="M351" t="str">
        <f>"M_"&amp;B348&amp;"_"</f>
        <v>M_G1_</v>
      </c>
      <c r="O351" s="40">
        <f>IF(E351="","-",COUNTIF($O$10:O350,"&lt;&gt;-")+1-2)</f>
        <v>271</v>
      </c>
      <c r="P351" s="30" t="str">
        <f t="shared" si="276"/>
        <v>var M_G1_Time_Belt='Time_Belt';     //271</v>
      </c>
      <c r="Q351" s="33" t="str">
        <f t="shared" si="277"/>
        <v>.read(M_G1_Time_Belt)     //271</v>
      </c>
      <c r="R351" s="33" t="str">
        <f t="shared" si="275"/>
        <v>socket.emit('M_G1_Time_Belt', tagArr[271]);</v>
      </c>
    </row>
    <row r="352" spans="2:18" ht="15.75">
      <c r="B352" t="s">
        <v>242</v>
      </c>
      <c r="C352" t="s">
        <v>15</v>
      </c>
      <c r="D352">
        <v>12</v>
      </c>
      <c r="E352">
        <v>0</v>
      </c>
      <c r="F352" t="b">
        <v>0</v>
      </c>
      <c r="G352" t="b">
        <v>1</v>
      </c>
      <c r="H352" t="b">
        <v>1</v>
      </c>
      <c r="I352" t="b">
        <v>1</v>
      </c>
      <c r="J352" t="b">
        <v>0</v>
      </c>
      <c r="K352" t="s">
        <v>243</v>
      </c>
      <c r="L352" t="str">
        <f t="shared" si="274"/>
        <v>DB12</v>
      </c>
      <c r="M352" t="str">
        <f>"M_"&amp;B348&amp;"_"</f>
        <v>M_G1_</v>
      </c>
      <c r="O352" s="40">
        <f>IF(E352="","-",COUNTIF($O$10:O351,"&lt;&gt;-")+1-2)</f>
        <v>272</v>
      </c>
      <c r="P352" s="30" t="str">
        <f t="shared" si="276"/>
        <v>var M_G1_TIme_Motor='TIme_Motor';     //272</v>
      </c>
      <c r="Q352" s="33" t="str">
        <f t="shared" si="277"/>
        <v>.read(M_G1_TIme_Motor)     //272</v>
      </c>
      <c r="R352" s="33" t="str">
        <f t="shared" si="275"/>
        <v>socket.emit('M_G1_TIme_Motor', tagArr[272]);</v>
      </c>
    </row>
    <row r="353" spans="2:18" ht="15.75">
      <c r="B353" t="s">
        <v>99</v>
      </c>
      <c r="C353" t="s">
        <v>235</v>
      </c>
      <c r="D353">
        <v>16</v>
      </c>
      <c r="F353" t="b">
        <v>0</v>
      </c>
      <c r="G353" t="b">
        <v>1</v>
      </c>
      <c r="H353" t="b">
        <v>1</v>
      </c>
      <c r="I353" t="b">
        <v>1</v>
      </c>
      <c r="J353" t="b">
        <v>1</v>
      </c>
      <c r="L353" t="str">
        <f t="shared" si="274"/>
        <v>DB12</v>
      </c>
      <c r="M353" t="str">
        <f>"M_"&amp;B353&amp;"_"</f>
        <v>M_G2_</v>
      </c>
      <c r="O353" s="40" t="str">
        <f>IF(E353="","-",COUNTIF($O$10:O352,"&lt;&gt;-")+1-2)</f>
        <v>-</v>
      </c>
      <c r="P353" s="30" t="str">
        <f t="shared" si="276"/>
        <v>//G2</v>
      </c>
      <c r="Q353" s="33" t="str">
        <f t="shared" si="277"/>
        <v>//G2</v>
      </c>
      <c r="R353" s="33" t="str">
        <f t="shared" si="275"/>
        <v>//G2</v>
      </c>
    </row>
    <row r="354" spans="2:18" ht="15.75">
      <c r="B354" t="s">
        <v>236</v>
      </c>
      <c r="C354" t="s">
        <v>15</v>
      </c>
      <c r="D354">
        <v>16</v>
      </c>
      <c r="E354">
        <v>0</v>
      </c>
      <c r="F354" t="b">
        <v>0</v>
      </c>
      <c r="G354" t="b">
        <v>1</v>
      </c>
      <c r="H354" t="b">
        <v>1</v>
      </c>
      <c r="I354" t="b">
        <v>1</v>
      </c>
      <c r="J354" t="b">
        <v>0</v>
      </c>
      <c r="K354" t="s">
        <v>237</v>
      </c>
      <c r="L354" t="str">
        <f t="shared" si="274"/>
        <v>DB12</v>
      </c>
      <c r="M354" t="str">
        <f>"M_"&amp;B353&amp;"_"</f>
        <v>M_G2_</v>
      </c>
      <c r="O354" s="40">
        <f>IF(E354="","-",COUNTIF($O$10:O353,"&lt;&gt;-")+1-2)</f>
        <v>273</v>
      </c>
      <c r="P354" s="30" t="str">
        <f t="shared" si="276"/>
        <v>var M_G2_Time_BD='Time_BD';     //273</v>
      </c>
      <c r="Q354" s="33" t="str">
        <f t="shared" si="277"/>
        <v>.read(M_G2_Time_BD)     //273</v>
      </c>
      <c r="R354" s="33" t="str">
        <f t="shared" si="275"/>
        <v>socket.emit('M_G2_Time_BD', tagArr[273]);</v>
      </c>
    </row>
    <row r="355" spans="2:18" ht="15.75">
      <c r="B355" t="s">
        <v>238</v>
      </c>
      <c r="C355" t="s">
        <v>15</v>
      </c>
      <c r="D355">
        <v>20</v>
      </c>
      <c r="E355">
        <v>0</v>
      </c>
      <c r="F355" t="b">
        <v>0</v>
      </c>
      <c r="G355" t="b">
        <v>1</v>
      </c>
      <c r="H355" t="b">
        <v>1</v>
      </c>
      <c r="I355" t="b">
        <v>1</v>
      </c>
      <c r="J355" t="b">
        <v>0</v>
      </c>
      <c r="K355" t="s">
        <v>239</v>
      </c>
      <c r="L355" t="str">
        <f t="shared" si="274"/>
        <v>DB12</v>
      </c>
      <c r="M355" t="str">
        <f>"M_"&amp;B353&amp;"_"</f>
        <v>M_G2_</v>
      </c>
      <c r="O355" s="40">
        <f>IF(E355="","-",COUNTIF($O$10:O354,"&lt;&gt;-")+1-2)</f>
        <v>274</v>
      </c>
      <c r="P355" s="30" t="str">
        <f t="shared" si="276"/>
        <v>var M_G2_Time_CUROA='Time_CUROA';     //274</v>
      </c>
      <c r="Q355" s="33" t="str">
        <f t="shared" si="277"/>
        <v>.read(M_G2_Time_CUROA)     //274</v>
      </c>
      <c r="R355" s="33" t="str">
        <f t="shared" si="275"/>
        <v>socket.emit('M_G2_Time_CUROA', tagArr[274]);</v>
      </c>
    </row>
    <row r="356" spans="2:18" ht="15.75">
      <c r="B356" t="s">
        <v>240</v>
      </c>
      <c r="C356" t="s">
        <v>15</v>
      </c>
      <c r="D356">
        <v>24</v>
      </c>
      <c r="E356">
        <v>0</v>
      </c>
      <c r="F356" t="b">
        <v>0</v>
      </c>
      <c r="G356" t="b">
        <v>1</v>
      </c>
      <c r="H356" t="b">
        <v>1</v>
      </c>
      <c r="I356" t="b">
        <v>1</v>
      </c>
      <c r="J356" t="b">
        <v>0</v>
      </c>
      <c r="K356" t="s">
        <v>241</v>
      </c>
      <c r="L356" t="str">
        <f t="shared" si="274"/>
        <v>DB12</v>
      </c>
      <c r="M356" t="str">
        <f>"M_"&amp;B353&amp;"_"</f>
        <v>M_G2_</v>
      </c>
      <c r="O356" s="40">
        <f>IF(E356="","-",COUNTIF($O$10:O355,"&lt;&gt;-")+1-2)</f>
        <v>275</v>
      </c>
      <c r="P356" s="30" t="str">
        <f t="shared" si="276"/>
        <v>var M_G2_Time_Belt='Time_Belt';     //275</v>
      </c>
      <c r="Q356" s="33" t="str">
        <f t="shared" si="277"/>
        <v>.read(M_G2_Time_Belt)     //275</v>
      </c>
      <c r="R356" s="33" t="str">
        <f t="shared" si="275"/>
        <v>socket.emit('M_G2_Time_Belt', tagArr[275]);</v>
      </c>
    </row>
    <row r="357" spans="2:18" ht="15.75">
      <c r="B357" t="s">
        <v>242</v>
      </c>
      <c r="C357" t="s">
        <v>15</v>
      </c>
      <c r="D357">
        <v>28</v>
      </c>
      <c r="E357">
        <v>0</v>
      </c>
      <c r="F357" t="b">
        <v>0</v>
      </c>
      <c r="G357" t="b">
        <v>1</v>
      </c>
      <c r="H357" t="b">
        <v>1</v>
      </c>
      <c r="I357" t="b">
        <v>1</v>
      </c>
      <c r="J357" t="b">
        <v>0</v>
      </c>
      <c r="K357" t="s">
        <v>243</v>
      </c>
      <c r="L357" t="str">
        <f t="shared" si="274"/>
        <v>DB12</v>
      </c>
      <c r="M357" t="str">
        <f>"M_"&amp;B353&amp;"_"</f>
        <v>M_G2_</v>
      </c>
      <c r="O357" s="40">
        <f>IF(E357="","-",COUNTIF($O$10:O356,"&lt;&gt;-")+1-2)</f>
        <v>276</v>
      </c>
      <c r="P357" s="30" t="str">
        <f t="shared" si="276"/>
        <v>var M_G2_TIme_Motor='TIme_Motor';     //276</v>
      </c>
      <c r="Q357" s="33" t="str">
        <f t="shared" si="277"/>
        <v>.read(M_G2_TIme_Motor)     //276</v>
      </c>
      <c r="R357" s="33" t="str">
        <f t="shared" si="275"/>
        <v>socket.emit('M_G2_TIme_Motor', tagArr[276]);</v>
      </c>
    </row>
    <row r="358" spans="2:18" ht="15.75">
      <c r="B358" t="s">
        <v>100</v>
      </c>
      <c r="C358" t="s">
        <v>235</v>
      </c>
      <c r="D358">
        <v>32</v>
      </c>
      <c r="F358" t="b">
        <v>0</v>
      </c>
      <c r="G358" t="b">
        <v>1</v>
      </c>
      <c r="H358" t="b">
        <v>1</v>
      </c>
      <c r="I358" t="b">
        <v>1</v>
      </c>
      <c r="J358" t="b">
        <v>1</v>
      </c>
      <c r="L358" t="str">
        <f t="shared" si="274"/>
        <v>DB12</v>
      </c>
      <c r="M358" t="str">
        <f>"M_"&amp;B358&amp;"_"</f>
        <v>M_G3_</v>
      </c>
      <c r="O358" s="40" t="str">
        <f>IF(E358="","-",COUNTIF($O$10:O357,"&lt;&gt;-")+1-2)</f>
        <v>-</v>
      </c>
      <c r="P358" s="30" t="str">
        <f t="shared" si="276"/>
        <v>//G3</v>
      </c>
      <c r="Q358" s="33" t="str">
        <f t="shared" si="277"/>
        <v>//G3</v>
      </c>
      <c r="R358" s="33" t="str">
        <f t="shared" si="275"/>
        <v>//G3</v>
      </c>
    </row>
    <row r="359" spans="2:18" ht="15.75">
      <c r="B359" t="s">
        <v>236</v>
      </c>
      <c r="C359" t="s">
        <v>15</v>
      </c>
      <c r="D359">
        <v>32</v>
      </c>
      <c r="E359">
        <v>0</v>
      </c>
      <c r="F359" t="b">
        <v>0</v>
      </c>
      <c r="G359" t="b">
        <v>1</v>
      </c>
      <c r="H359" t="b">
        <v>1</v>
      </c>
      <c r="I359" t="b">
        <v>1</v>
      </c>
      <c r="J359" t="b">
        <v>0</v>
      </c>
      <c r="K359" t="s">
        <v>237</v>
      </c>
      <c r="L359" t="str">
        <f t="shared" si="274"/>
        <v>DB12</v>
      </c>
      <c r="M359" t="str">
        <f>"M_"&amp;B358&amp;"_"</f>
        <v>M_G3_</v>
      </c>
      <c r="O359" s="40">
        <f>IF(E359="","-",COUNTIF($O$10:O358,"&lt;&gt;-")+1-2)</f>
        <v>277</v>
      </c>
      <c r="P359" s="30" t="str">
        <f t="shared" si="276"/>
        <v>var M_G3_Time_BD='Time_BD';     //277</v>
      </c>
      <c r="Q359" s="33" t="str">
        <f t="shared" si="277"/>
        <v>.read(M_G3_Time_BD)     //277</v>
      </c>
      <c r="R359" s="33" t="str">
        <f t="shared" si="275"/>
        <v>socket.emit('M_G3_Time_BD', tagArr[277]);</v>
      </c>
    </row>
    <row r="360" spans="2:18" ht="15.75">
      <c r="B360" t="s">
        <v>238</v>
      </c>
      <c r="C360" t="s">
        <v>15</v>
      </c>
      <c r="D360">
        <v>36</v>
      </c>
      <c r="E360">
        <v>0</v>
      </c>
      <c r="F360" t="b">
        <v>0</v>
      </c>
      <c r="G360" t="b">
        <v>1</v>
      </c>
      <c r="H360" t="b">
        <v>1</v>
      </c>
      <c r="I360" t="b">
        <v>1</v>
      </c>
      <c r="J360" t="b">
        <v>0</v>
      </c>
      <c r="K360" t="s">
        <v>239</v>
      </c>
      <c r="L360" t="str">
        <f t="shared" si="274"/>
        <v>DB12</v>
      </c>
      <c r="M360" t="str">
        <f>"M_"&amp;B358&amp;"_"</f>
        <v>M_G3_</v>
      </c>
      <c r="O360" s="40">
        <f>IF(E360="","-",COUNTIF($O$10:O359,"&lt;&gt;-")+1-2)</f>
        <v>278</v>
      </c>
      <c r="P360" s="30" t="str">
        <f t="shared" si="276"/>
        <v>var M_G3_Time_CUROA='Time_CUROA';     //278</v>
      </c>
      <c r="Q360" s="33" t="str">
        <f t="shared" si="277"/>
        <v>.read(M_G3_Time_CUROA)     //278</v>
      </c>
      <c r="R360" s="33" t="str">
        <f t="shared" si="275"/>
        <v>socket.emit('M_G3_Time_CUROA', tagArr[278]);</v>
      </c>
    </row>
    <row r="361" spans="2:18" ht="15.75">
      <c r="B361" t="s">
        <v>240</v>
      </c>
      <c r="C361" t="s">
        <v>15</v>
      </c>
      <c r="D361">
        <v>40</v>
      </c>
      <c r="E361">
        <v>0</v>
      </c>
      <c r="F361" t="b">
        <v>0</v>
      </c>
      <c r="G361" t="b">
        <v>1</v>
      </c>
      <c r="H361" t="b">
        <v>1</v>
      </c>
      <c r="I361" t="b">
        <v>1</v>
      </c>
      <c r="J361" t="b">
        <v>0</v>
      </c>
      <c r="K361" t="s">
        <v>241</v>
      </c>
      <c r="L361" t="str">
        <f t="shared" si="274"/>
        <v>DB12</v>
      </c>
      <c r="M361" t="str">
        <f>"M_"&amp;B358&amp;"_"</f>
        <v>M_G3_</v>
      </c>
      <c r="O361" s="40">
        <f>IF(E361="","-",COUNTIF($O$10:O360,"&lt;&gt;-")+1-2)</f>
        <v>279</v>
      </c>
      <c r="P361" s="30" t="str">
        <f t="shared" si="276"/>
        <v>var M_G3_Time_Belt='Time_Belt';     //279</v>
      </c>
      <c r="Q361" s="33" t="str">
        <f t="shared" si="277"/>
        <v>.read(M_G3_Time_Belt)     //279</v>
      </c>
      <c r="R361" s="33" t="str">
        <f t="shared" si="275"/>
        <v>socket.emit('M_G3_Time_Belt', tagArr[279]);</v>
      </c>
    </row>
    <row r="362" spans="2:18" ht="15.75">
      <c r="B362" t="s">
        <v>242</v>
      </c>
      <c r="C362" t="s">
        <v>15</v>
      </c>
      <c r="D362">
        <v>44</v>
      </c>
      <c r="E362">
        <v>0</v>
      </c>
      <c r="F362" t="b">
        <v>0</v>
      </c>
      <c r="G362" t="b">
        <v>1</v>
      </c>
      <c r="H362" t="b">
        <v>1</v>
      </c>
      <c r="I362" t="b">
        <v>1</v>
      </c>
      <c r="J362" t="b">
        <v>0</v>
      </c>
      <c r="K362" t="s">
        <v>243</v>
      </c>
      <c r="L362" t="str">
        <f t="shared" si="274"/>
        <v>DB12</v>
      </c>
      <c r="M362" t="str">
        <f>"M_"&amp;B358&amp;"_"</f>
        <v>M_G3_</v>
      </c>
      <c r="O362" s="40">
        <f>IF(E362="","-",COUNTIF($O$10:O361,"&lt;&gt;-")+1-2)</f>
        <v>280</v>
      </c>
      <c r="P362" s="30" t="str">
        <f t="shared" si="276"/>
        <v>var M_G3_TIme_Motor='TIme_Motor';     //280</v>
      </c>
      <c r="Q362" s="33" t="str">
        <f t="shared" si="277"/>
        <v>.read(M_G3_TIme_Motor)     //280</v>
      </c>
      <c r="R362" s="33" t="str">
        <f t="shared" si="275"/>
        <v>socket.emit('M_G3_TIme_Motor', tagArr[280]);</v>
      </c>
    </row>
    <row r="363" spans="2:18" ht="15.75">
      <c r="B363" t="s">
        <v>101</v>
      </c>
      <c r="C363" t="s">
        <v>235</v>
      </c>
      <c r="D363">
        <v>48</v>
      </c>
      <c r="F363" t="b">
        <v>0</v>
      </c>
      <c r="G363" t="b">
        <v>1</v>
      </c>
      <c r="H363" t="b">
        <v>1</v>
      </c>
      <c r="I363" t="b">
        <v>1</v>
      </c>
      <c r="J363" t="b">
        <v>1</v>
      </c>
      <c r="L363" t="str">
        <f t="shared" si="274"/>
        <v>DB12</v>
      </c>
      <c r="M363" t="str">
        <f>"M_"&amp;B363&amp;"_"</f>
        <v>M_G4_</v>
      </c>
      <c r="O363" s="40" t="str">
        <f>IF(E363="","-",COUNTIF($O$10:O362,"&lt;&gt;-")+1-2)</f>
        <v>-</v>
      </c>
      <c r="P363" s="30" t="str">
        <f t="shared" si="276"/>
        <v>//G4</v>
      </c>
      <c r="Q363" s="33" t="str">
        <f t="shared" si="277"/>
        <v>//G4</v>
      </c>
      <c r="R363" s="33" t="str">
        <f t="shared" si="275"/>
        <v>//G4</v>
      </c>
    </row>
    <row r="364" spans="2:18" ht="15.75">
      <c r="B364" t="s">
        <v>236</v>
      </c>
      <c r="C364" t="s">
        <v>15</v>
      </c>
      <c r="D364">
        <v>48</v>
      </c>
      <c r="E364">
        <v>0</v>
      </c>
      <c r="F364" t="b">
        <v>0</v>
      </c>
      <c r="G364" t="b">
        <v>1</v>
      </c>
      <c r="H364" t="b">
        <v>1</v>
      </c>
      <c r="I364" t="b">
        <v>1</v>
      </c>
      <c r="J364" t="b">
        <v>0</v>
      </c>
      <c r="K364" t="s">
        <v>237</v>
      </c>
      <c r="L364" t="str">
        <f t="shared" si="274"/>
        <v>DB12</v>
      </c>
      <c r="M364" t="str">
        <f>"M_"&amp;B363&amp;"_"</f>
        <v>M_G4_</v>
      </c>
      <c r="O364" s="40">
        <f>IF(E364="","-",COUNTIF($O$10:O363,"&lt;&gt;-")+1-2)</f>
        <v>281</v>
      </c>
      <c r="P364" s="30" t="str">
        <f t="shared" si="276"/>
        <v>var M_G4_Time_BD='Time_BD';     //281</v>
      </c>
      <c r="Q364" s="33" t="str">
        <f t="shared" si="277"/>
        <v>.read(M_G4_Time_BD)     //281</v>
      </c>
      <c r="R364" s="33" t="str">
        <f t="shared" si="275"/>
        <v>socket.emit('M_G4_Time_BD', tagArr[281]);</v>
      </c>
    </row>
    <row r="365" spans="2:18" ht="15.75">
      <c r="B365" t="s">
        <v>238</v>
      </c>
      <c r="C365" t="s">
        <v>15</v>
      </c>
      <c r="D365">
        <v>52</v>
      </c>
      <c r="E365">
        <v>0</v>
      </c>
      <c r="F365" t="b">
        <v>0</v>
      </c>
      <c r="G365" t="b">
        <v>1</v>
      </c>
      <c r="H365" t="b">
        <v>1</v>
      </c>
      <c r="I365" t="b">
        <v>1</v>
      </c>
      <c r="J365" t="b">
        <v>0</v>
      </c>
      <c r="K365" t="s">
        <v>239</v>
      </c>
      <c r="L365" t="str">
        <f t="shared" si="274"/>
        <v>DB12</v>
      </c>
      <c r="M365" t="str">
        <f>"M_"&amp;B363&amp;"_"</f>
        <v>M_G4_</v>
      </c>
      <c r="O365" s="40">
        <f>IF(E365="","-",COUNTIF($O$10:O364,"&lt;&gt;-")+1-2)</f>
        <v>282</v>
      </c>
      <c r="P365" s="30" t="str">
        <f t="shared" si="276"/>
        <v>var M_G4_Time_CUROA='Time_CUROA';     //282</v>
      </c>
      <c r="Q365" s="33" t="str">
        <f t="shared" si="277"/>
        <v>.read(M_G4_Time_CUROA)     //282</v>
      </c>
      <c r="R365" s="33" t="str">
        <f t="shared" si="275"/>
        <v>socket.emit('M_G4_Time_CUROA', tagArr[282]);</v>
      </c>
    </row>
    <row r="366" spans="2:18" ht="15.75">
      <c r="B366" t="s">
        <v>240</v>
      </c>
      <c r="C366" t="s">
        <v>15</v>
      </c>
      <c r="D366">
        <v>56</v>
      </c>
      <c r="E366">
        <v>0</v>
      </c>
      <c r="F366" t="b">
        <v>0</v>
      </c>
      <c r="G366" t="b">
        <v>1</v>
      </c>
      <c r="H366" t="b">
        <v>1</v>
      </c>
      <c r="I366" t="b">
        <v>1</v>
      </c>
      <c r="J366" t="b">
        <v>0</v>
      </c>
      <c r="K366" t="s">
        <v>241</v>
      </c>
      <c r="L366" t="str">
        <f t="shared" si="274"/>
        <v>DB12</v>
      </c>
      <c r="M366" t="str">
        <f>"M_"&amp;B363&amp;"_"</f>
        <v>M_G4_</v>
      </c>
      <c r="O366" s="40">
        <f>IF(E366="","-",COUNTIF($O$10:O365,"&lt;&gt;-")+1-2)</f>
        <v>283</v>
      </c>
      <c r="P366" s="30" t="str">
        <f t="shared" si="276"/>
        <v>var M_G4_Time_Belt='Time_Belt';     //283</v>
      </c>
      <c r="Q366" s="33" t="str">
        <f t="shared" si="277"/>
        <v>.read(M_G4_Time_Belt)     //283</v>
      </c>
      <c r="R366" s="33" t="str">
        <f t="shared" si="275"/>
        <v>socket.emit('M_G4_Time_Belt', tagArr[283]);</v>
      </c>
    </row>
    <row r="367" spans="2:18" ht="15.75">
      <c r="B367" t="s">
        <v>242</v>
      </c>
      <c r="C367" t="s">
        <v>15</v>
      </c>
      <c r="D367">
        <v>60</v>
      </c>
      <c r="E367">
        <v>0</v>
      </c>
      <c r="F367" t="b">
        <v>0</v>
      </c>
      <c r="G367" t="b">
        <v>1</v>
      </c>
      <c r="H367" t="b">
        <v>1</v>
      </c>
      <c r="I367" t="b">
        <v>1</v>
      </c>
      <c r="J367" t="b">
        <v>0</v>
      </c>
      <c r="K367" t="s">
        <v>243</v>
      </c>
      <c r="L367" t="str">
        <f t="shared" si="274"/>
        <v>DB12</v>
      </c>
      <c r="M367" t="str">
        <f>"M_"&amp;B363&amp;"_"</f>
        <v>M_G4_</v>
      </c>
      <c r="O367" s="40">
        <f>IF(E367="","-",COUNTIF($O$10:O366,"&lt;&gt;-")+1-2)</f>
        <v>284</v>
      </c>
      <c r="P367" s="30" t="str">
        <f t="shared" si="276"/>
        <v>var M_G4_TIme_Motor='TIme_Motor';     //284</v>
      </c>
      <c r="Q367" s="33" t="str">
        <f t="shared" si="277"/>
        <v>.read(M_G4_TIme_Motor)     //284</v>
      </c>
      <c r="R367" s="33" t="str">
        <f t="shared" si="275"/>
        <v>socket.emit('M_G4_TIme_Motor', tagArr[284]);</v>
      </c>
    </row>
    <row r="368" spans="2:18" ht="15.75">
      <c r="B368" t="s">
        <v>102</v>
      </c>
      <c r="C368" t="s">
        <v>235</v>
      </c>
      <c r="D368">
        <v>64</v>
      </c>
      <c r="F368" t="b">
        <v>0</v>
      </c>
      <c r="G368" t="b">
        <v>1</v>
      </c>
      <c r="H368" t="b">
        <v>1</v>
      </c>
      <c r="I368" t="b">
        <v>1</v>
      </c>
      <c r="J368" t="b">
        <v>1</v>
      </c>
      <c r="L368" t="str">
        <f t="shared" si="274"/>
        <v>DB12</v>
      </c>
      <c r="M368" t="str">
        <f>"M_"&amp;B368&amp;"_"</f>
        <v>M_G5_</v>
      </c>
      <c r="O368" s="40" t="str">
        <f>IF(E368="","-",COUNTIF($O$10:O367,"&lt;&gt;-")+1-2)</f>
        <v>-</v>
      </c>
      <c r="P368" s="30" t="str">
        <f t="shared" si="276"/>
        <v>//G5</v>
      </c>
      <c r="Q368" s="33" t="str">
        <f t="shared" si="277"/>
        <v>//G5</v>
      </c>
      <c r="R368" s="33" t="str">
        <f t="shared" si="275"/>
        <v>//G5</v>
      </c>
    </row>
    <row r="369" spans="2:18" ht="15.75">
      <c r="B369" t="s">
        <v>236</v>
      </c>
      <c r="C369" t="s">
        <v>15</v>
      </c>
      <c r="D369">
        <v>64</v>
      </c>
      <c r="E369">
        <v>0</v>
      </c>
      <c r="F369" t="b">
        <v>0</v>
      </c>
      <c r="G369" t="b">
        <v>1</v>
      </c>
      <c r="H369" t="b">
        <v>1</v>
      </c>
      <c r="I369" t="b">
        <v>1</v>
      </c>
      <c r="J369" t="b">
        <v>0</v>
      </c>
      <c r="K369" t="s">
        <v>237</v>
      </c>
      <c r="L369" t="str">
        <f t="shared" si="274"/>
        <v>DB12</v>
      </c>
      <c r="M369" t="str">
        <f>"M_"&amp;B368&amp;"_"</f>
        <v>M_G5_</v>
      </c>
      <c r="O369" s="40">
        <f>IF(E369="","-",COUNTIF($O$10:O368,"&lt;&gt;-")+1-2)</f>
        <v>285</v>
      </c>
      <c r="P369" s="30" t="str">
        <f t="shared" si="276"/>
        <v>var M_G5_Time_BD='Time_BD';     //285</v>
      </c>
      <c r="Q369" s="33" t="str">
        <f t="shared" si="277"/>
        <v>.read(M_G5_Time_BD)     //285</v>
      </c>
      <c r="R369" s="33" t="str">
        <f t="shared" si="275"/>
        <v>socket.emit('M_G5_Time_BD', tagArr[285]);</v>
      </c>
    </row>
    <row r="370" spans="2:18" ht="15.75">
      <c r="B370" t="s">
        <v>238</v>
      </c>
      <c r="C370" t="s">
        <v>15</v>
      </c>
      <c r="D370">
        <v>68</v>
      </c>
      <c r="E370">
        <v>0</v>
      </c>
      <c r="F370" t="b">
        <v>0</v>
      </c>
      <c r="G370" t="b">
        <v>1</v>
      </c>
      <c r="H370" t="b">
        <v>1</v>
      </c>
      <c r="I370" t="b">
        <v>1</v>
      </c>
      <c r="J370" t="b">
        <v>0</v>
      </c>
      <c r="K370" t="s">
        <v>239</v>
      </c>
      <c r="L370" t="str">
        <f t="shared" si="274"/>
        <v>DB12</v>
      </c>
      <c r="M370" t="str">
        <f>"M_"&amp;B368&amp;"_"</f>
        <v>M_G5_</v>
      </c>
      <c r="O370" s="40">
        <f>IF(E370="","-",COUNTIF($O$10:O369,"&lt;&gt;-")+1-2)</f>
        <v>286</v>
      </c>
      <c r="P370" s="30" t="str">
        <f t="shared" si="276"/>
        <v>var M_G5_Time_CUROA='Time_CUROA';     //286</v>
      </c>
      <c r="Q370" s="33" t="str">
        <f t="shared" si="277"/>
        <v>.read(M_G5_Time_CUROA)     //286</v>
      </c>
      <c r="R370" s="33" t="str">
        <f t="shared" si="275"/>
        <v>socket.emit('M_G5_Time_CUROA', tagArr[286]);</v>
      </c>
    </row>
    <row r="371" spans="2:18" ht="15.75">
      <c r="B371" t="s">
        <v>240</v>
      </c>
      <c r="C371" t="s">
        <v>15</v>
      </c>
      <c r="D371">
        <v>72</v>
      </c>
      <c r="E371">
        <v>0</v>
      </c>
      <c r="F371" t="b">
        <v>0</v>
      </c>
      <c r="G371" t="b">
        <v>1</v>
      </c>
      <c r="H371" t="b">
        <v>1</v>
      </c>
      <c r="I371" t="b">
        <v>1</v>
      </c>
      <c r="J371" t="b">
        <v>0</v>
      </c>
      <c r="K371" t="s">
        <v>241</v>
      </c>
      <c r="L371" t="str">
        <f t="shared" si="274"/>
        <v>DB12</v>
      </c>
      <c r="M371" t="str">
        <f>"M_"&amp;B368&amp;"_"</f>
        <v>M_G5_</v>
      </c>
      <c r="O371" s="40">
        <f>IF(E371="","-",COUNTIF($O$10:O370,"&lt;&gt;-")+1-2)</f>
        <v>287</v>
      </c>
      <c r="P371" s="30" t="str">
        <f t="shared" si="276"/>
        <v>var M_G5_Time_Belt='Time_Belt';     //287</v>
      </c>
      <c r="Q371" s="33" t="str">
        <f t="shared" si="277"/>
        <v>.read(M_G5_Time_Belt)     //287</v>
      </c>
      <c r="R371" s="33" t="str">
        <f t="shared" si="275"/>
        <v>socket.emit('M_G5_Time_Belt', tagArr[287]);</v>
      </c>
    </row>
    <row r="372" spans="2:18" ht="15.75">
      <c r="B372" t="s">
        <v>242</v>
      </c>
      <c r="C372" t="s">
        <v>15</v>
      </c>
      <c r="D372">
        <v>76</v>
      </c>
      <c r="E372">
        <v>0</v>
      </c>
      <c r="F372" t="b">
        <v>0</v>
      </c>
      <c r="G372" t="b">
        <v>1</v>
      </c>
      <c r="H372" t="b">
        <v>1</v>
      </c>
      <c r="I372" t="b">
        <v>1</v>
      </c>
      <c r="J372" t="b">
        <v>0</v>
      </c>
      <c r="K372" t="s">
        <v>243</v>
      </c>
      <c r="L372" t="str">
        <f t="shared" si="274"/>
        <v>DB12</v>
      </c>
      <c r="M372" t="str">
        <f>"M_"&amp;B368&amp;"_"</f>
        <v>M_G5_</v>
      </c>
      <c r="O372" s="40">
        <f>IF(E372="","-",COUNTIF($O$10:O371,"&lt;&gt;-")+1-2)</f>
        <v>288</v>
      </c>
      <c r="P372" s="30" t="str">
        <f t="shared" si="276"/>
        <v>var M_G5_TIme_Motor='TIme_Motor';     //288</v>
      </c>
      <c r="Q372" s="33" t="str">
        <f t="shared" si="277"/>
        <v>.read(M_G5_TIme_Motor)     //288</v>
      </c>
      <c r="R372" s="33" t="str">
        <f t="shared" si="275"/>
        <v>socket.emit('M_G5_TIme_Motor', tagArr[288]);</v>
      </c>
    </row>
    <row r="373" spans="2:18" ht="15.75">
      <c r="B373" t="s">
        <v>103</v>
      </c>
      <c r="C373" t="s">
        <v>235</v>
      </c>
      <c r="D373">
        <v>80</v>
      </c>
      <c r="F373" t="b">
        <v>0</v>
      </c>
      <c r="G373" t="b">
        <v>1</v>
      </c>
      <c r="H373" t="b">
        <v>1</v>
      </c>
      <c r="I373" t="b">
        <v>1</v>
      </c>
      <c r="J373" t="b">
        <v>1</v>
      </c>
      <c r="L373" t="str">
        <f t="shared" si="274"/>
        <v>DB12</v>
      </c>
      <c r="M373" t="str">
        <f t="shared" ref="M373:M436" si="278">"M_"&amp;B373&amp;"_"</f>
        <v>M_G6_</v>
      </c>
      <c r="O373" s="40" t="str">
        <f>IF(E373="","-",COUNTIF($O$10:O372,"&lt;&gt;-")+1-2)</f>
        <v>-</v>
      </c>
      <c r="P373" s="30" t="str">
        <f t="shared" si="276"/>
        <v>//G6</v>
      </c>
      <c r="Q373" s="33" t="str">
        <f t="shared" si="277"/>
        <v>//G6</v>
      </c>
      <c r="R373" s="33" t="str">
        <f t="shared" si="275"/>
        <v>//G6</v>
      </c>
    </row>
    <row r="374" spans="2:18" ht="15.75">
      <c r="B374" t="s">
        <v>236</v>
      </c>
      <c r="C374" t="s">
        <v>15</v>
      </c>
      <c r="D374">
        <v>80</v>
      </c>
      <c r="E374">
        <v>0</v>
      </c>
      <c r="F374" t="b">
        <v>0</v>
      </c>
      <c r="G374" t="b">
        <v>1</v>
      </c>
      <c r="H374" t="b">
        <v>1</v>
      </c>
      <c r="I374" t="b">
        <v>1</v>
      </c>
      <c r="J374" t="b">
        <v>0</v>
      </c>
      <c r="K374" t="s">
        <v>237</v>
      </c>
      <c r="L374" t="str">
        <f t="shared" si="274"/>
        <v>DB12</v>
      </c>
      <c r="M374" t="str">
        <f t="shared" ref="M374:M437" si="279">"M_"&amp;B373&amp;"_"</f>
        <v>M_G6_</v>
      </c>
      <c r="O374" s="40">
        <f>IF(E374="","-",COUNTIF($O$10:O373,"&lt;&gt;-")+1-2)</f>
        <v>289</v>
      </c>
      <c r="P374" s="30" t="str">
        <f t="shared" si="276"/>
        <v>var M_G6_Time_BD='Time_BD';     //289</v>
      </c>
      <c r="Q374" s="33" t="str">
        <f t="shared" si="277"/>
        <v>.read(M_G6_Time_BD)     //289</v>
      </c>
      <c r="R374" s="33" t="str">
        <f t="shared" si="275"/>
        <v>socket.emit('M_G6_Time_BD', tagArr[289]);</v>
      </c>
    </row>
    <row r="375" spans="2:18" ht="15.75">
      <c r="B375" t="s">
        <v>238</v>
      </c>
      <c r="C375" t="s">
        <v>15</v>
      </c>
      <c r="D375">
        <v>84</v>
      </c>
      <c r="E375">
        <v>0</v>
      </c>
      <c r="F375" t="b">
        <v>0</v>
      </c>
      <c r="G375" t="b">
        <v>1</v>
      </c>
      <c r="H375" t="b">
        <v>1</v>
      </c>
      <c r="I375" t="b">
        <v>1</v>
      </c>
      <c r="J375" t="b">
        <v>0</v>
      </c>
      <c r="K375" t="s">
        <v>239</v>
      </c>
      <c r="L375" t="str">
        <f t="shared" si="274"/>
        <v>DB12</v>
      </c>
      <c r="M375" t="str">
        <f t="shared" ref="M375" si="280">"M_"&amp;B373&amp;"_"</f>
        <v>M_G6_</v>
      </c>
      <c r="O375" s="40">
        <f>IF(E375="","-",COUNTIF($O$10:O374,"&lt;&gt;-")+1-2)</f>
        <v>290</v>
      </c>
      <c r="P375" s="30" t="str">
        <f t="shared" si="276"/>
        <v>var M_G6_Time_CUROA='Time_CUROA';     //290</v>
      </c>
      <c r="Q375" s="33" t="str">
        <f t="shared" si="277"/>
        <v>.read(M_G6_Time_CUROA)     //290</v>
      </c>
      <c r="R375" s="33" t="str">
        <f t="shared" si="275"/>
        <v>socket.emit('M_G6_Time_CUROA', tagArr[290]);</v>
      </c>
    </row>
    <row r="376" spans="2:18" ht="15.75">
      <c r="B376" t="s">
        <v>240</v>
      </c>
      <c r="C376" t="s">
        <v>15</v>
      </c>
      <c r="D376">
        <v>88</v>
      </c>
      <c r="E376">
        <v>0</v>
      </c>
      <c r="F376" t="b">
        <v>0</v>
      </c>
      <c r="G376" t="b">
        <v>1</v>
      </c>
      <c r="H376" t="b">
        <v>1</v>
      </c>
      <c r="I376" t="b">
        <v>1</v>
      </c>
      <c r="J376" t="b">
        <v>0</v>
      </c>
      <c r="K376" t="s">
        <v>241</v>
      </c>
      <c r="L376" t="str">
        <f t="shared" si="274"/>
        <v>DB12</v>
      </c>
      <c r="M376" t="str">
        <f t="shared" ref="M376" si="281">"M_"&amp;B373&amp;"_"</f>
        <v>M_G6_</v>
      </c>
      <c r="O376" s="40">
        <f>IF(E376="","-",COUNTIF($O$10:O375,"&lt;&gt;-")+1-2)</f>
        <v>291</v>
      </c>
      <c r="P376" s="30" t="str">
        <f t="shared" si="276"/>
        <v>var M_G6_Time_Belt='Time_Belt';     //291</v>
      </c>
      <c r="Q376" s="33" t="str">
        <f t="shared" si="277"/>
        <v>.read(M_G6_Time_Belt)     //291</v>
      </c>
      <c r="R376" s="33" t="str">
        <f t="shared" si="275"/>
        <v>socket.emit('M_G6_Time_Belt', tagArr[291]);</v>
      </c>
    </row>
    <row r="377" spans="2:18" ht="15.75">
      <c r="B377" t="s">
        <v>242</v>
      </c>
      <c r="C377" t="s">
        <v>15</v>
      </c>
      <c r="D377">
        <v>92</v>
      </c>
      <c r="E377">
        <v>0</v>
      </c>
      <c r="F377" t="b">
        <v>0</v>
      </c>
      <c r="G377" t="b">
        <v>1</v>
      </c>
      <c r="H377" t="b">
        <v>1</v>
      </c>
      <c r="I377" t="b">
        <v>1</v>
      </c>
      <c r="J377" t="b">
        <v>0</v>
      </c>
      <c r="K377" t="s">
        <v>243</v>
      </c>
      <c r="L377" t="str">
        <f t="shared" si="274"/>
        <v>DB12</v>
      </c>
      <c r="M377" t="str">
        <f t="shared" ref="M377" si="282">"M_"&amp;B373&amp;"_"</f>
        <v>M_G6_</v>
      </c>
      <c r="O377" s="40">
        <f>IF(E377="","-",COUNTIF($O$10:O376,"&lt;&gt;-")+1-2)</f>
        <v>292</v>
      </c>
      <c r="P377" s="30" t="str">
        <f t="shared" si="276"/>
        <v>var M_G6_TIme_Motor='TIme_Motor';     //292</v>
      </c>
      <c r="Q377" s="33" t="str">
        <f t="shared" si="277"/>
        <v>.read(M_G6_TIme_Motor)     //292</v>
      </c>
      <c r="R377" s="33" t="str">
        <f t="shared" si="275"/>
        <v>socket.emit('M_G6_TIme_Motor', tagArr[292]);</v>
      </c>
    </row>
    <row r="378" spans="2:18" ht="15.75">
      <c r="B378" t="s">
        <v>104</v>
      </c>
      <c r="C378" t="s">
        <v>235</v>
      </c>
      <c r="D378">
        <v>96</v>
      </c>
      <c r="F378" t="b">
        <v>0</v>
      </c>
      <c r="G378" t="b">
        <v>1</v>
      </c>
      <c r="H378" t="b">
        <v>1</v>
      </c>
      <c r="I378" t="b">
        <v>1</v>
      </c>
      <c r="J378" t="b">
        <v>1</v>
      </c>
      <c r="L378" t="str">
        <f t="shared" si="274"/>
        <v>DB12</v>
      </c>
      <c r="M378" t="str">
        <f t="shared" ref="M378:M441" si="283">"M_"&amp;B378&amp;"_"</f>
        <v>M_G7_</v>
      </c>
      <c r="O378" s="40" t="str">
        <f>IF(E378="","-",COUNTIF($O$10:O377,"&lt;&gt;-")+1-2)</f>
        <v>-</v>
      </c>
      <c r="P378" s="30" t="str">
        <f t="shared" si="276"/>
        <v>//G7</v>
      </c>
      <c r="Q378" s="33" t="str">
        <f t="shared" si="277"/>
        <v>//G7</v>
      </c>
      <c r="R378" s="33" t="str">
        <f t="shared" si="275"/>
        <v>//G7</v>
      </c>
    </row>
    <row r="379" spans="2:18" ht="15.75">
      <c r="B379" t="s">
        <v>236</v>
      </c>
      <c r="C379" t="s">
        <v>15</v>
      </c>
      <c r="D379">
        <v>96</v>
      </c>
      <c r="E379">
        <v>0</v>
      </c>
      <c r="F379" t="b">
        <v>0</v>
      </c>
      <c r="G379" t="b">
        <v>1</v>
      </c>
      <c r="H379" t="b">
        <v>1</v>
      </c>
      <c r="I379" t="b">
        <v>1</v>
      </c>
      <c r="J379" t="b">
        <v>0</v>
      </c>
      <c r="K379" t="s">
        <v>237</v>
      </c>
      <c r="L379" t="str">
        <f t="shared" si="274"/>
        <v>DB12</v>
      </c>
      <c r="M379" t="str">
        <f t="shared" ref="M379:M442" si="284">"M_"&amp;B378&amp;"_"</f>
        <v>M_G7_</v>
      </c>
      <c r="O379" s="40">
        <f>IF(E379="","-",COUNTIF($O$10:O378,"&lt;&gt;-")+1-2)</f>
        <v>293</v>
      </c>
      <c r="P379" s="30" t="str">
        <f t="shared" si="276"/>
        <v>var M_G7_Time_BD='Time_BD';     //293</v>
      </c>
      <c r="Q379" s="33" t="str">
        <f t="shared" si="277"/>
        <v>.read(M_G7_Time_BD)     //293</v>
      </c>
      <c r="R379" s="33" t="str">
        <f t="shared" si="275"/>
        <v>socket.emit('M_G7_Time_BD', tagArr[293]);</v>
      </c>
    </row>
    <row r="380" spans="2:18" ht="15.75">
      <c r="B380" t="s">
        <v>238</v>
      </c>
      <c r="C380" t="s">
        <v>15</v>
      </c>
      <c r="D380">
        <v>100</v>
      </c>
      <c r="E380">
        <v>0</v>
      </c>
      <c r="F380" t="b">
        <v>0</v>
      </c>
      <c r="G380" t="b">
        <v>1</v>
      </c>
      <c r="H380" t="b">
        <v>1</v>
      </c>
      <c r="I380" t="b">
        <v>1</v>
      </c>
      <c r="J380" t="b">
        <v>0</v>
      </c>
      <c r="K380" t="s">
        <v>239</v>
      </c>
      <c r="L380" t="str">
        <f t="shared" si="274"/>
        <v>DB12</v>
      </c>
      <c r="M380" t="str">
        <f t="shared" ref="M380" si="285">"M_"&amp;B378&amp;"_"</f>
        <v>M_G7_</v>
      </c>
      <c r="O380" s="40">
        <f>IF(E380="","-",COUNTIF($O$10:O379,"&lt;&gt;-")+1-2)</f>
        <v>294</v>
      </c>
      <c r="P380" s="30" t="str">
        <f t="shared" si="276"/>
        <v>var M_G7_Time_CUROA='Time_CUROA';     //294</v>
      </c>
      <c r="Q380" s="33" t="str">
        <f t="shared" si="277"/>
        <v>.read(M_G7_Time_CUROA)     //294</v>
      </c>
      <c r="R380" s="33" t="str">
        <f t="shared" si="275"/>
        <v>socket.emit('M_G7_Time_CUROA', tagArr[294]);</v>
      </c>
    </row>
    <row r="381" spans="2:18" ht="15.75">
      <c r="B381" t="s">
        <v>240</v>
      </c>
      <c r="C381" t="s">
        <v>15</v>
      </c>
      <c r="D381">
        <v>104</v>
      </c>
      <c r="E381">
        <v>0</v>
      </c>
      <c r="F381" t="b">
        <v>0</v>
      </c>
      <c r="G381" t="b">
        <v>1</v>
      </c>
      <c r="H381" t="b">
        <v>1</v>
      </c>
      <c r="I381" t="b">
        <v>1</v>
      </c>
      <c r="J381" t="b">
        <v>0</v>
      </c>
      <c r="K381" t="s">
        <v>241</v>
      </c>
      <c r="L381" t="str">
        <f t="shared" si="274"/>
        <v>DB12</v>
      </c>
      <c r="M381" t="str">
        <f t="shared" ref="M381" si="286">"M_"&amp;B378&amp;"_"</f>
        <v>M_G7_</v>
      </c>
      <c r="O381" s="40">
        <f>IF(E381="","-",COUNTIF($O$10:O380,"&lt;&gt;-")+1-2)</f>
        <v>295</v>
      </c>
      <c r="P381" s="30" t="str">
        <f t="shared" si="276"/>
        <v>var M_G7_Time_Belt='Time_Belt';     //295</v>
      </c>
      <c r="Q381" s="33" t="str">
        <f t="shared" si="277"/>
        <v>.read(M_G7_Time_Belt)     //295</v>
      </c>
      <c r="R381" s="33" t="str">
        <f t="shared" si="275"/>
        <v>socket.emit('M_G7_Time_Belt', tagArr[295]);</v>
      </c>
    </row>
    <row r="382" spans="2:18" ht="15.75">
      <c r="B382" t="s">
        <v>242</v>
      </c>
      <c r="C382" t="s">
        <v>15</v>
      </c>
      <c r="D382">
        <v>108</v>
      </c>
      <c r="E382">
        <v>0</v>
      </c>
      <c r="F382" t="b">
        <v>0</v>
      </c>
      <c r="G382" t="b">
        <v>1</v>
      </c>
      <c r="H382" t="b">
        <v>1</v>
      </c>
      <c r="I382" t="b">
        <v>1</v>
      </c>
      <c r="J382" t="b">
        <v>0</v>
      </c>
      <c r="K382" t="s">
        <v>243</v>
      </c>
      <c r="L382" t="str">
        <f t="shared" si="274"/>
        <v>DB12</v>
      </c>
      <c r="M382" t="str">
        <f t="shared" ref="M382" si="287">"M_"&amp;B378&amp;"_"</f>
        <v>M_G7_</v>
      </c>
      <c r="O382" s="40">
        <f>IF(E382="","-",COUNTIF($O$10:O381,"&lt;&gt;-")+1-2)</f>
        <v>296</v>
      </c>
      <c r="P382" s="30" t="str">
        <f t="shared" si="276"/>
        <v>var M_G7_TIme_Motor='TIme_Motor';     //296</v>
      </c>
      <c r="Q382" s="33" t="str">
        <f t="shared" si="277"/>
        <v>.read(M_G7_TIme_Motor)     //296</v>
      </c>
      <c r="R382" s="33" t="str">
        <f t="shared" si="275"/>
        <v>socket.emit('M_G7_TIme_Motor', tagArr[296]);</v>
      </c>
    </row>
    <row r="383" spans="2:18" ht="15.75">
      <c r="B383" t="s">
        <v>105</v>
      </c>
      <c r="C383" t="s">
        <v>235</v>
      </c>
      <c r="D383">
        <v>112</v>
      </c>
      <c r="F383" t="b">
        <v>0</v>
      </c>
      <c r="G383" t="b">
        <v>1</v>
      </c>
      <c r="H383" t="b">
        <v>1</v>
      </c>
      <c r="I383" t="b">
        <v>1</v>
      </c>
      <c r="J383" t="b">
        <v>1</v>
      </c>
      <c r="L383" t="str">
        <f t="shared" si="274"/>
        <v>DB12</v>
      </c>
      <c r="M383" t="str">
        <f t="shared" ref="M383:M446" si="288">"M_"&amp;B383&amp;"_"</f>
        <v>M_G8_</v>
      </c>
      <c r="O383" s="40" t="str">
        <f>IF(E383="","-",COUNTIF($O$10:O382,"&lt;&gt;-")+1-2)</f>
        <v>-</v>
      </c>
      <c r="P383" s="30" t="str">
        <f t="shared" si="276"/>
        <v>//G8</v>
      </c>
      <c r="Q383" s="33" t="str">
        <f t="shared" si="277"/>
        <v>//G8</v>
      </c>
      <c r="R383" s="33" t="str">
        <f t="shared" si="275"/>
        <v>//G8</v>
      </c>
    </row>
    <row r="384" spans="2:18" ht="15.75">
      <c r="B384" t="s">
        <v>236</v>
      </c>
      <c r="C384" t="s">
        <v>15</v>
      </c>
      <c r="D384">
        <v>112</v>
      </c>
      <c r="E384">
        <v>0</v>
      </c>
      <c r="F384" t="b">
        <v>0</v>
      </c>
      <c r="G384" t="b">
        <v>1</v>
      </c>
      <c r="H384" t="b">
        <v>1</v>
      </c>
      <c r="I384" t="b">
        <v>1</v>
      </c>
      <c r="J384" t="b">
        <v>0</v>
      </c>
      <c r="K384" t="s">
        <v>237</v>
      </c>
      <c r="L384" t="str">
        <f t="shared" si="274"/>
        <v>DB12</v>
      </c>
      <c r="M384" t="str">
        <f t="shared" ref="M384:M447" si="289">"M_"&amp;B383&amp;"_"</f>
        <v>M_G8_</v>
      </c>
      <c r="O384" s="40">
        <f>IF(E384="","-",COUNTIF($O$10:O383,"&lt;&gt;-")+1-2)</f>
        <v>297</v>
      </c>
      <c r="P384" s="30" t="str">
        <f t="shared" si="276"/>
        <v>var M_G8_Time_BD='Time_BD';     //297</v>
      </c>
      <c r="Q384" s="33" t="str">
        <f t="shared" si="277"/>
        <v>.read(M_G8_Time_BD)     //297</v>
      </c>
      <c r="R384" s="33" t="str">
        <f t="shared" si="275"/>
        <v>socket.emit('M_G8_Time_BD', tagArr[297]);</v>
      </c>
    </row>
    <row r="385" spans="2:18" ht="15.75">
      <c r="B385" t="s">
        <v>238</v>
      </c>
      <c r="C385" t="s">
        <v>15</v>
      </c>
      <c r="D385">
        <v>116</v>
      </c>
      <c r="E385">
        <v>0</v>
      </c>
      <c r="F385" t="b">
        <v>0</v>
      </c>
      <c r="G385" t="b">
        <v>1</v>
      </c>
      <c r="H385" t="b">
        <v>1</v>
      </c>
      <c r="I385" t="b">
        <v>1</v>
      </c>
      <c r="J385" t="b">
        <v>0</v>
      </c>
      <c r="K385" t="s">
        <v>239</v>
      </c>
      <c r="L385" t="str">
        <f t="shared" si="274"/>
        <v>DB12</v>
      </c>
      <c r="M385" t="str">
        <f t="shared" ref="M385" si="290">"M_"&amp;B383&amp;"_"</f>
        <v>M_G8_</v>
      </c>
      <c r="O385" s="40">
        <f>IF(E385="","-",COUNTIF($O$10:O384,"&lt;&gt;-")+1-2)</f>
        <v>298</v>
      </c>
      <c r="P385" s="30" t="str">
        <f t="shared" si="276"/>
        <v>var M_G8_Time_CUROA='Time_CUROA';     //298</v>
      </c>
      <c r="Q385" s="33" t="str">
        <f t="shared" si="277"/>
        <v>.read(M_G8_Time_CUROA)     //298</v>
      </c>
      <c r="R385" s="33" t="str">
        <f t="shared" si="275"/>
        <v>socket.emit('M_G8_Time_CUROA', tagArr[298]);</v>
      </c>
    </row>
    <row r="386" spans="2:18" ht="15.75">
      <c r="B386" t="s">
        <v>240</v>
      </c>
      <c r="C386" t="s">
        <v>15</v>
      </c>
      <c r="D386">
        <v>120</v>
      </c>
      <c r="E386">
        <v>0</v>
      </c>
      <c r="F386" t="b">
        <v>0</v>
      </c>
      <c r="G386" t="b">
        <v>1</v>
      </c>
      <c r="H386" t="b">
        <v>1</v>
      </c>
      <c r="I386" t="b">
        <v>1</v>
      </c>
      <c r="J386" t="b">
        <v>0</v>
      </c>
      <c r="K386" t="s">
        <v>241</v>
      </c>
      <c r="L386" t="str">
        <f t="shared" si="274"/>
        <v>DB12</v>
      </c>
      <c r="M386" t="str">
        <f t="shared" ref="M386" si="291">"M_"&amp;B383&amp;"_"</f>
        <v>M_G8_</v>
      </c>
      <c r="O386" s="40">
        <f>IF(E386="","-",COUNTIF($O$10:O385,"&lt;&gt;-")+1-2)</f>
        <v>299</v>
      </c>
      <c r="P386" s="30" t="str">
        <f t="shared" si="276"/>
        <v>var M_G8_Time_Belt='Time_Belt';     //299</v>
      </c>
      <c r="Q386" s="33" t="str">
        <f t="shared" si="277"/>
        <v>.read(M_G8_Time_Belt)     //299</v>
      </c>
      <c r="R386" s="33" t="str">
        <f t="shared" si="275"/>
        <v>socket.emit('M_G8_Time_Belt', tagArr[299]);</v>
      </c>
    </row>
    <row r="387" spans="2:18" ht="15.75">
      <c r="B387" t="s">
        <v>242</v>
      </c>
      <c r="C387" t="s">
        <v>15</v>
      </c>
      <c r="D387">
        <v>124</v>
      </c>
      <c r="E387">
        <v>0</v>
      </c>
      <c r="F387" t="b">
        <v>0</v>
      </c>
      <c r="G387" t="b">
        <v>1</v>
      </c>
      <c r="H387" t="b">
        <v>1</v>
      </c>
      <c r="I387" t="b">
        <v>1</v>
      </c>
      <c r="J387" t="b">
        <v>0</v>
      </c>
      <c r="K387" t="s">
        <v>243</v>
      </c>
      <c r="L387" t="str">
        <f t="shared" si="274"/>
        <v>DB12</v>
      </c>
      <c r="M387" t="str">
        <f t="shared" ref="M387" si="292">"M_"&amp;B383&amp;"_"</f>
        <v>M_G8_</v>
      </c>
      <c r="O387" s="40">
        <f>IF(E387="","-",COUNTIF($O$10:O386,"&lt;&gt;-")+1-2)</f>
        <v>300</v>
      </c>
      <c r="P387" s="30" t="str">
        <f t="shared" si="276"/>
        <v>var M_G8_TIme_Motor='TIme_Motor';     //300</v>
      </c>
      <c r="Q387" s="33" t="str">
        <f t="shared" si="277"/>
        <v>.read(M_G8_TIme_Motor)     //300</v>
      </c>
      <c r="R387" s="33" t="str">
        <f t="shared" si="275"/>
        <v>socket.emit('M_G8_TIme_Motor', tagArr[300]);</v>
      </c>
    </row>
    <row r="388" spans="2:18" ht="15.75">
      <c r="B388" t="s">
        <v>106</v>
      </c>
      <c r="C388" t="s">
        <v>235</v>
      </c>
      <c r="D388">
        <v>128</v>
      </c>
      <c r="F388" t="b">
        <v>0</v>
      </c>
      <c r="G388" t="b">
        <v>1</v>
      </c>
      <c r="H388" t="b">
        <v>1</v>
      </c>
      <c r="I388" t="b">
        <v>1</v>
      </c>
      <c r="J388" t="b">
        <v>1</v>
      </c>
      <c r="L388" t="str">
        <f t="shared" si="274"/>
        <v>DB12</v>
      </c>
      <c r="M388" t="str">
        <f t="shared" ref="M388:M451" si="293">"M_"&amp;B388&amp;"_"</f>
        <v>M_G9_</v>
      </c>
      <c r="O388" s="40" t="str">
        <f>IF(E388="","-",COUNTIF($O$10:O387,"&lt;&gt;-")+1-2)</f>
        <v>-</v>
      </c>
      <c r="P388" s="30" t="str">
        <f t="shared" si="276"/>
        <v>//G9</v>
      </c>
      <c r="Q388" s="33" t="str">
        <f t="shared" si="277"/>
        <v>//G9</v>
      </c>
      <c r="R388" s="33" t="str">
        <f t="shared" si="275"/>
        <v>//G9</v>
      </c>
    </row>
    <row r="389" spans="2:18" ht="15.75">
      <c r="B389" t="s">
        <v>236</v>
      </c>
      <c r="C389" t="s">
        <v>15</v>
      </c>
      <c r="D389">
        <v>128</v>
      </c>
      <c r="E389">
        <v>0</v>
      </c>
      <c r="F389" t="b">
        <v>0</v>
      </c>
      <c r="G389" t="b">
        <v>1</v>
      </c>
      <c r="H389" t="b">
        <v>1</v>
      </c>
      <c r="I389" t="b">
        <v>1</v>
      </c>
      <c r="J389" t="b">
        <v>0</v>
      </c>
      <c r="K389" t="s">
        <v>237</v>
      </c>
      <c r="L389" t="str">
        <f t="shared" si="274"/>
        <v>DB12</v>
      </c>
      <c r="M389" t="str">
        <f t="shared" ref="M389:M452" si="294">"M_"&amp;B388&amp;"_"</f>
        <v>M_G9_</v>
      </c>
      <c r="O389" s="40">
        <f>IF(E389="","-",COUNTIF($O$10:O388,"&lt;&gt;-")+1-2)</f>
        <v>301</v>
      </c>
      <c r="P389" s="30" t="str">
        <f t="shared" si="276"/>
        <v>var M_G9_Time_BD='Time_BD';     //301</v>
      </c>
      <c r="Q389" s="33" t="str">
        <f t="shared" si="277"/>
        <v>.read(M_G9_Time_BD)     //301</v>
      </c>
      <c r="R389" s="33" t="str">
        <f t="shared" si="275"/>
        <v>socket.emit('M_G9_Time_BD', tagArr[301]);</v>
      </c>
    </row>
    <row r="390" spans="2:18" ht="15.75">
      <c r="B390" t="s">
        <v>238</v>
      </c>
      <c r="C390" t="s">
        <v>15</v>
      </c>
      <c r="D390">
        <v>132</v>
      </c>
      <c r="E390">
        <v>0</v>
      </c>
      <c r="F390" t="b">
        <v>0</v>
      </c>
      <c r="G390" t="b">
        <v>1</v>
      </c>
      <c r="H390" t="b">
        <v>1</v>
      </c>
      <c r="I390" t="b">
        <v>1</v>
      </c>
      <c r="J390" t="b">
        <v>0</v>
      </c>
      <c r="K390" t="s">
        <v>239</v>
      </c>
      <c r="L390" t="str">
        <f t="shared" si="274"/>
        <v>DB12</v>
      </c>
      <c r="M390" t="str">
        <f t="shared" ref="M390" si="295">"M_"&amp;B388&amp;"_"</f>
        <v>M_G9_</v>
      </c>
      <c r="O390" s="40">
        <f>IF(E390="","-",COUNTIF($O$10:O389,"&lt;&gt;-")+1-2)</f>
        <v>302</v>
      </c>
      <c r="P390" s="30" t="str">
        <f t="shared" si="276"/>
        <v>var M_G9_Time_CUROA='Time_CUROA';     //302</v>
      </c>
      <c r="Q390" s="33" t="str">
        <f t="shared" si="277"/>
        <v>.read(M_G9_Time_CUROA)     //302</v>
      </c>
      <c r="R390" s="33" t="str">
        <f t="shared" si="275"/>
        <v>socket.emit('M_G9_Time_CUROA', tagArr[302]);</v>
      </c>
    </row>
    <row r="391" spans="2:18" ht="15.75">
      <c r="B391" t="s">
        <v>240</v>
      </c>
      <c r="C391" t="s">
        <v>15</v>
      </c>
      <c r="D391">
        <v>136</v>
      </c>
      <c r="E391">
        <v>0</v>
      </c>
      <c r="F391" t="b">
        <v>0</v>
      </c>
      <c r="G391" t="b">
        <v>1</v>
      </c>
      <c r="H391" t="b">
        <v>1</v>
      </c>
      <c r="I391" t="b">
        <v>1</v>
      </c>
      <c r="J391" t="b">
        <v>0</v>
      </c>
      <c r="K391" t="s">
        <v>241</v>
      </c>
      <c r="L391" t="str">
        <f t="shared" si="274"/>
        <v>DB12</v>
      </c>
      <c r="M391" t="str">
        <f t="shared" ref="M391" si="296">"M_"&amp;B388&amp;"_"</f>
        <v>M_G9_</v>
      </c>
      <c r="O391" s="40">
        <f>IF(E391="","-",COUNTIF($O$10:O390,"&lt;&gt;-")+1-2)</f>
        <v>303</v>
      </c>
      <c r="P391" s="30" t="str">
        <f t="shared" si="276"/>
        <v>var M_G9_Time_Belt='Time_Belt';     //303</v>
      </c>
      <c r="Q391" s="33" t="str">
        <f t="shared" si="277"/>
        <v>.read(M_G9_Time_Belt)     //303</v>
      </c>
      <c r="R391" s="33" t="str">
        <f t="shared" si="275"/>
        <v>socket.emit('M_G9_Time_Belt', tagArr[303]);</v>
      </c>
    </row>
    <row r="392" spans="2:18" ht="15.75">
      <c r="B392" t="s">
        <v>242</v>
      </c>
      <c r="C392" t="s">
        <v>15</v>
      </c>
      <c r="D392">
        <v>140</v>
      </c>
      <c r="E392">
        <v>0</v>
      </c>
      <c r="F392" t="b">
        <v>0</v>
      </c>
      <c r="G392" t="b">
        <v>1</v>
      </c>
      <c r="H392" t="b">
        <v>1</v>
      </c>
      <c r="I392" t="b">
        <v>1</v>
      </c>
      <c r="J392" t="b">
        <v>0</v>
      </c>
      <c r="K392" t="s">
        <v>243</v>
      </c>
      <c r="L392" t="str">
        <f t="shared" si="274"/>
        <v>DB12</v>
      </c>
      <c r="M392" t="str">
        <f t="shared" ref="M392" si="297">"M_"&amp;B388&amp;"_"</f>
        <v>M_G9_</v>
      </c>
      <c r="O392" s="40">
        <f>IF(E392="","-",COUNTIF($O$10:O391,"&lt;&gt;-")+1-2)</f>
        <v>304</v>
      </c>
      <c r="P392" s="30" t="str">
        <f t="shared" si="276"/>
        <v>var M_G9_TIme_Motor='TIme_Motor';     //304</v>
      </c>
      <c r="Q392" s="33" t="str">
        <f t="shared" si="277"/>
        <v>.read(M_G9_TIme_Motor)     //304</v>
      </c>
      <c r="R392" s="33" t="str">
        <f t="shared" si="275"/>
        <v>socket.emit('M_G9_TIme_Motor', tagArr[304]);</v>
      </c>
    </row>
    <row r="393" spans="2:18" ht="15.75">
      <c r="B393" t="s">
        <v>107</v>
      </c>
      <c r="C393" t="s">
        <v>235</v>
      </c>
      <c r="D393">
        <v>144</v>
      </c>
      <c r="F393" t="b">
        <v>0</v>
      </c>
      <c r="G393" t="b">
        <v>1</v>
      </c>
      <c r="H393" t="b">
        <v>1</v>
      </c>
      <c r="I393" t="b">
        <v>1</v>
      </c>
      <c r="J393" t="b">
        <v>1</v>
      </c>
      <c r="L393" t="str">
        <f t="shared" si="274"/>
        <v>DB12</v>
      </c>
      <c r="M393" t="str">
        <f t="shared" ref="M393:M456" si="298">"M_"&amp;B393&amp;"_"</f>
        <v>M_G10_</v>
      </c>
      <c r="O393" s="40" t="str">
        <f>IF(E393="","-",COUNTIF($O$10:O392,"&lt;&gt;-")+1-2)</f>
        <v>-</v>
      </c>
      <c r="P393" s="30" t="str">
        <f t="shared" si="276"/>
        <v>//G10</v>
      </c>
      <c r="Q393" s="33" t="str">
        <f t="shared" si="277"/>
        <v>//G10</v>
      </c>
      <c r="R393" s="33" t="str">
        <f t="shared" si="275"/>
        <v>//G10</v>
      </c>
    </row>
    <row r="394" spans="2:18" ht="15.75">
      <c r="B394" t="s">
        <v>236</v>
      </c>
      <c r="C394" t="s">
        <v>15</v>
      </c>
      <c r="D394">
        <v>144</v>
      </c>
      <c r="E394">
        <v>0</v>
      </c>
      <c r="F394" t="b">
        <v>0</v>
      </c>
      <c r="G394" t="b">
        <v>1</v>
      </c>
      <c r="H394" t="b">
        <v>1</v>
      </c>
      <c r="I394" t="b">
        <v>1</v>
      </c>
      <c r="J394" t="b">
        <v>0</v>
      </c>
      <c r="K394" t="s">
        <v>237</v>
      </c>
      <c r="L394" t="str">
        <f t="shared" si="274"/>
        <v>DB12</v>
      </c>
      <c r="M394" t="str">
        <f t="shared" ref="M394:M457" si="299">"M_"&amp;B393&amp;"_"</f>
        <v>M_G10_</v>
      </c>
      <c r="O394" s="40">
        <f>IF(E394="","-",COUNTIF($O$10:O393,"&lt;&gt;-")+1-2)</f>
        <v>305</v>
      </c>
      <c r="P394" s="30" t="str">
        <f t="shared" si="276"/>
        <v>var M_G10_Time_BD='Time_BD';     //305</v>
      </c>
      <c r="Q394" s="33" t="str">
        <f t="shared" si="277"/>
        <v>.read(M_G10_Time_BD)     //305</v>
      </c>
      <c r="R394" s="33" t="str">
        <f t="shared" si="275"/>
        <v>socket.emit('M_G10_Time_BD', tagArr[305]);</v>
      </c>
    </row>
    <row r="395" spans="2:18" ht="15.75">
      <c r="B395" t="s">
        <v>238</v>
      </c>
      <c r="C395" t="s">
        <v>15</v>
      </c>
      <c r="D395">
        <v>148</v>
      </c>
      <c r="E395">
        <v>0</v>
      </c>
      <c r="F395" t="b">
        <v>0</v>
      </c>
      <c r="G395" t="b">
        <v>1</v>
      </c>
      <c r="H395" t="b">
        <v>1</v>
      </c>
      <c r="I395" t="b">
        <v>1</v>
      </c>
      <c r="J395" t="b">
        <v>0</v>
      </c>
      <c r="K395" t="s">
        <v>239</v>
      </c>
      <c r="L395" t="str">
        <f t="shared" si="274"/>
        <v>DB12</v>
      </c>
      <c r="M395" t="str">
        <f t="shared" ref="M395" si="300">"M_"&amp;B393&amp;"_"</f>
        <v>M_G10_</v>
      </c>
      <c r="O395" s="40">
        <f>IF(E395="","-",COUNTIF($O$10:O394,"&lt;&gt;-")+1-2)</f>
        <v>306</v>
      </c>
      <c r="P395" s="30" t="str">
        <f t="shared" si="276"/>
        <v>var M_G10_Time_CUROA='Time_CUROA';     //306</v>
      </c>
      <c r="Q395" s="33" t="str">
        <f t="shared" si="277"/>
        <v>.read(M_G10_Time_CUROA)     //306</v>
      </c>
      <c r="R395" s="33" t="str">
        <f t="shared" si="275"/>
        <v>socket.emit('M_G10_Time_CUROA', tagArr[306]);</v>
      </c>
    </row>
    <row r="396" spans="2:18" ht="15.75">
      <c r="B396" t="s">
        <v>240</v>
      </c>
      <c r="C396" t="s">
        <v>15</v>
      </c>
      <c r="D396">
        <v>152</v>
      </c>
      <c r="E396">
        <v>0</v>
      </c>
      <c r="F396" t="b">
        <v>0</v>
      </c>
      <c r="G396" t="b">
        <v>1</v>
      </c>
      <c r="H396" t="b">
        <v>1</v>
      </c>
      <c r="I396" t="b">
        <v>1</v>
      </c>
      <c r="J396" t="b">
        <v>0</v>
      </c>
      <c r="K396" t="s">
        <v>241</v>
      </c>
      <c r="L396" t="str">
        <f t="shared" ref="L396:L459" si="301">IF(LEFT(M396)="P","DB10",
IF(LEFT(M396)="E","DB11",
IF(LEFT(M396)="M","DB12"
)))</f>
        <v>DB12</v>
      </c>
      <c r="M396" t="str">
        <f t="shared" ref="M396" si="302">"M_"&amp;B393&amp;"_"</f>
        <v>M_G10_</v>
      </c>
      <c r="O396" s="40">
        <f>IF(E396="","-",COUNTIF($O$10:O395,"&lt;&gt;-")+1-2)</f>
        <v>307</v>
      </c>
      <c r="P396" s="30" t="str">
        <f t="shared" si="276"/>
        <v>var M_G10_Time_Belt='Time_Belt';     //307</v>
      </c>
      <c r="Q396" s="33" t="str">
        <f t="shared" si="277"/>
        <v>.read(M_G10_Time_Belt)     //307</v>
      </c>
      <c r="R396" s="33" t="str">
        <f t="shared" ref="R396:R459" si="303">IF(E396="","//"&amp;B396,"socket.emit('"&amp;M396&amp;B396&amp;"', tagArr["&amp;O396&amp;"]);")</f>
        <v>socket.emit('M_G10_Time_Belt', tagArr[307]);</v>
      </c>
    </row>
    <row r="397" spans="2:18" ht="15.75">
      <c r="B397" t="s">
        <v>242</v>
      </c>
      <c r="C397" t="s">
        <v>15</v>
      </c>
      <c r="D397">
        <v>156</v>
      </c>
      <c r="E397">
        <v>0</v>
      </c>
      <c r="F397" t="b">
        <v>0</v>
      </c>
      <c r="G397" t="b">
        <v>1</v>
      </c>
      <c r="H397" t="b">
        <v>1</v>
      </c>
      <c r="I397" t="b">
        <v>1</v>
      </c>
      <c r="J397" t="b">
        <v>0</v>
      </c>
      <c r="K397" t="s">
        <v>243</v>
      </c>
      <c r="L397" t="str">
        <f t="shared" si="301"/>
        <v>DB12</v>
      </c>
      <c r="M397" t="str">
        <f t="shared" ref="M397" si="304">"M_"&amp;B393&amp;"_"</f>
        <v>M_G10_</v>
      </c>
      <c r="O397" s="40">
        <f>IF(E397="","-",COUNTIF($O$10:O396,"&lt;&gt;-")+1-2)</f>
        <v>308</v>
      </c>
      <c r="P397" s="30" t="str">
        <f t="shared" si="276"/>
        <v>var M_G10_TIme_Motor='TIme_Motor';     //308</v>
      </c>
      <c r="Q397" s="33" t="str">
        <f t="shared" si="277"/>
        <v>.read(M_G10_TIme_Motor)     //308</v>
      </c>
      <c r="R397" s="33" t="str">
        <f t="shared" si="303"/>
        <v>socket.emit('M_G10_TIme_Motor', tagArr[308]);</v>
      </c>
    </row>
    <row r="398" spans="2:18" ht="15.75">
      <c r="B398" t="s">
        <v>108</v>
      </c>
      <c r="C398" t="s">
        <v>235</v>
      </c>
      <c r="D398">
        <v>160</v>
      </c>
      <c r="F398" t="b">
        <v>0</v>
      </c>
      <c r="G398" t="b">
        <v>1</v>
      </c>
      <c r="H398" t="b">
        <v>1</v>
      </c>
      <c r="I398" t="b">
        <v>1</v>
      </c>
      <c r="J398" t="b">
        <v>1</v>
      </c>
      <c r="L398" t="str">
        <f t="shared" si="301"/>
        <v>DB12</v>
      </c>
      <c r="M398" t="str">
        <f t="shared" ref="M398:M461" si="305">"M_"&amp;B398&amp;"_"</f>
        <v>M_G11_</v>
      </c>
      <c r="O398" s="40" t="str">
        <f>IF(E398="","-",COUNTIF($O$10:O397,"&lt;&gt;-")+1-2)</f>
        <v>-</v>
      </c>
      <c r="P398" s="30" t="str">
        <f t="shared" si="276"/>
        <v>//G11</v>
      </c>
      <c r="Q398" s="33" t="str">
        <f t="shared" si="277"/>
        <v>//G11</v>
      </c>
      <c r="R398" s="33" t="str">
        <f t="shared" si="303"/>
        <v>//G11</v>
      </c>
    </row>
    <row r="399" spans="2:18" ht="15.75">
      <c r="B399" t="s">
        <v>236</v>
      </c>
      <c r="C399" t="s">
        <v>15</v>
      </c>
      <c r="D399">
        <v>160</v>
      </c>
      <c r="E399">
        <v>0</v>
      </c>
      <c r="F399" t="b">
        <v>0</v>
      </c>
      <c r="G399" t="b">
        <v>1</v>
      </c>
      <c r="H399" t="b">
        <v>1</v>
      </c>
      <c r="I399" t="b">
        <v>1</v>
      </c>
      <c r="J399" t="b">
        <v>0</v>
      </c>
      <c r="K399" t="s">
        <v>237</v>
      </c>
      <c r="L399" t="str">
        <f t="shared" si="301"/>
        <v>DB12</v>
      </c>
      <c r="M399" t="str">
        <f t="shared" ref="M399:M462" si="306">"M_"&amp;B398&amp;"_"</f>
        <v>M_G11_</v>
      </c>
      <c r="O399" s="40">
        <f>IF(E399="","-",COUNTIF($O$10:O398,"&lt;&gt;-")+1-2)</f>
        <v>309</v>
      </c>
      <c r="P399" s="30" t="str">
        <f t="shared" si="276"/>
        <v>var M_G11_Time_BD='Time_BD';     //309</v>
      </c>
      <c r="Q399" s="33" t="str">
        <f t="shared" si="277"/>
        <v>.read(M_G11_Time_BD)     //309</v>
      </c>
      <c r="R399" s="33" t="str">
        <f t="shared" si="303"/>
        <v>socket.emit('M_G11_Time_BD', tagArr[309]);</v>
      </c>
    </row>
    <row r="400" spans="2:18" ht="15.75">
      <c r="B400" t="s">
        <v>238</v>
      </c>
      <c r="C400" t="s">
        <v>15</v>
      </c>
      <c r="D400">
        <v>164</v>
      </c>
      <c r="E400">
        <v>0</v>
      </c>
      <c r="F400" t="b">
        <v>0</v>
      </c>
      <c r="G400" t="b">
        <v>1</v>
      </c>
      <c r="H400" t="b">
        <v>1</v>
      </c>
      <c r="I400" t="b">
        <v>1</v>
      </c>
      <c r="J400" t="b">
        <v>0</v>
      </c>
      <c r="K400" t="s">
        <v>239</v>
      </c>
      <c r="L400" t="str">
        <f t="shared" si="301"/>
        <v>DB12</v>
      </c>
      <c r="M400" t="str">
        <f t="shared" ref="M400" si="307">"M_"&amp;B398&amp;"_"</f>
        <v>M_G11_</v>
      </c>
      <c r="O400" s="40">
        <f>IF(E400="","-",COUNTIF($O$10:O399,"&lt;&gt;-")+1-2)</f>
        <v>310</v>
      </c>
      <c r="P400" s="30" t="str">
        <f t="shared" si="276"/>
        <v>var M_G11_Time_CUROA='Time_CUROA';     //310</v>
      </c>
      <c r="Q400" s="33" t="str">
        <f t="shared" si="277"/>
        <v>.read(M_G11_Time_CUROA)     //310</v>
      </c>
      <c r="R400" s="33" t="str">
        <f t="shared" si="303"/>
        <v>socket.emit('M_G11_Time_CUROA', tagArr[310]);</v>
      </c>
    </row>
    <row r="401" spans="2:18" ht="15.75">
      <c r="B401" t="s">
        <v>240</v>
      </c>
      <c r="C401" t="s">
        <v>15</v>
      </c>
      <c r="D401">
        <v>168</v>
      </c>
      <c r="E401">
        <v>0</v>
      </c>
      <c r="F401" t="b">
        <v>0</v>
      </c>
      <c r="G401" t="b">
        <v>1</v>
      </c>
      <c r="H401" t="b">
        <v>1</v>
      </c>
      <c r="I401" t="b">
        <v>1</v>
      </c>
      <c r="J401" t="b">
        <v>0</v>
      </c>
      <c r="K401" t="s">
        <v>241</v>
      </c>
      <c r="L401" t="str">
        <f t="shared" si="301"/>
        <v>DB12</v>
      </c>
      <c r="M401" t="str">
        <f t="shared" ref="M401" si="308">"M_"&amp;B398&amp;"_"</f>
        <v>M_G11_</v>
      </c>
      <c r="O401" s="40">
        <f>IF(E401="","-",COUNTIF($O$10:O400,"&lt;&gt;-")+1-2)</f>
        <v>311</v>
      </c>
      <c r="P401" s="30" t="str">
        <f t="shared" si="276"/>
        <v>var M_G11_Time_Belt='Time_Belt';     //311</v>
      </c>
      <c r="Q401" s="33" t="str">
        <f t="shared" si="277"/>
        <v>.read(M_G11_Time_Belt)     //311</v>
      </c>
      <c r="R401" s="33" t="str">
        <f t="shared" si="303"/>
        <v>socket.emit('M_G11_Time_Belt', tagArr[311]);</v>
      </c>
    </row>
    <row r="402" spans="2:18" ht="15.75">
      <c r="B402" t="s">
        <v>242</v>
      </c>
      <c r="C402" t="s">
        <v>15</v>
      </c>
      <c r="D402">
        <v>172</v>
      </c>
      <c r="E402">
        <v>0</v>
      </c>
      <c r="F402" t="b">
        <v>0</v>
      </c>
      <c r="G402" t="b">
        <v>1</v>
      </c>
      <c r="H402" t="b">
        <v>1</v>
      </c>
      <c r="I402" t="b">
        <v>1</v>
      </c>
      <c r="J402" t="b">
        <v>0</v>
      </c>
      <c r="K402" t="s">
        <v>243</v>
      </c>
      <c r="L402" t="str">
        <f t="shared" si="301"/>
        <v>DB12</v>
      </c>
      <c r="M402" t="str">
        <f t="shared" ref="M402" si="309">"M_"&amp;B398&amp;"_"</f>
        <v>M_G11_</v>
      </c>
      <c r="O402" s="40">
        <f>IF(E402="","-",COUNTIF($O$10:O401,"&lt;&gt;-")+1-2)</f>
        <v>312</v>
      </c>
      <c r="P402" s="30" t="str">
        <f t="shared" si="276"/>
        <v>var M_G11_TIme_Motor='TIme_Motor';     //312</v>
      </c>
      <c r="Q402" s="33" t="str">
        <f t="shared" si="277"/>
        <v>.read(M_G11_TIme_Motor)     //312</v>
      </c>
      <c r="R402" s="33" t="str">
        <f t="shared" si="303"/>
        <v>socket.emit('M_G11_TIme_Motor', tagArr[312]);</v>
      </c>
    </row>
    <row r="403" spans="2:18" ht="15.75">
      <c r="B403" t="s">
        <v>109</v>
      </c>
      <c r="C403" t="s">
        <v>235</v>
      </c>
      <c r="D403">
        <v>176</v>
      </c>
      <c r="F403" t="b">
        <v>0</v>
      </c>
      <c r="G403" t="b">
        <v>1</v>
      </c>
      <c r="H403" t="b">
        <v>1</v>
      </c>
      <c r="I403" t="b">
        <v>1</v>
      </c>
      <c r="J403" t="b">
        <v>1</v>
      </c>
      <c r="L403" t="str">
        <f t="shared" si="301"/>
        <v>DB12</v>
      </c>
      <c r="M403" t="str">
        <f t="shared" ref="M403:M466" si="310">"M_"&amp;B403&amp;"_"</f>
        <v>M_G12_</v>
      </c>
      <c r="O403" s="40" t="str">
        <f>IF(E403="","-",COUNTIF($O$10:O402,"&lt;&gt;-")+1-2)</f>
        <v>-</v>
      </c>
      <c r="P403" s="30" t="str">
        <f t="shared" si="276"/>
        <v>//G12</v>
      </c>
      <c r="Q403" s="33" t="str">
        <f t="shared" si="277"/>
        <v>//G12</v>
      </c>
      <c r="R403" s="33" t="str">
        <f t="shared" si="303"/>
        <v>//G12</v>
      </c>
    </row>
    <row r="404" spans="2:18" ht="15.75">
      <c r="B404" t="s">
        <v>236</v>
      </c>
      <c r="C404" t="s">
        <v>15</v>
      </c>
      <c r="D404">
        <v>176</v>
      </c>
      <c r="E404">
        <v>0</v>
      </c>
      <c r="F404" t="b">
        <v>0</v>
      </c>
      <c r="G404" t="b">
        <v>1</v>
      </c>
      <c r="H404" t="b">
        <v>1</v>
      </c>
      <c r="I404" t="b">
        <v>1</v>
      </c>
      <c r="J404" t="b">
        <v>0</v>
      </c>
      <c r="K404" t="s">
        <v>237</v>
      </c>
      <c r="L404" t="str">
        <f t="shared" si="301"/>
        <v>DB12</v>
      </c>
      <c r="M404" t="str">
        <f t="shared" ref="M404:M467" si="311">"M_"&amp;B403&amp;"_"</f>
        <v>M_G12_</v>
      </c>
      <c r="O404" s="40">
        <f>IF(E404="","-",COUNTIF($O$10:O403,"&lt;&gt;-")+1-2)</f>
        <v>313</v>
      </c>
      <c r="P404" s="30" t="str">
        <f t="shared" si="276"/>
        <v>var M_G12_Time_BD='Time_BD';     //313</v>
      </c>
      <c r="Q404" s="33" t="str">
        <f t="shared" si="277"/>
        <v>.read(M_G12_Time_BD)     //313</v>
      </c>
      <c r="R404" s="33" t="str">
        <f t="shared" si="303"/>
        <v>socket.emit('M_G12_Time_BD', tagArr[313]);</v>
      </c>
    </row>
    <row r="405" spans="2:18" ht="15.75">
      <c r="B405" t="s">
        <v>238</v>
      </c>
      <c r="C405" t="s">
        <v>15</v>
      </c>
      <c r="D405">
        <v>180</v>
      </c>
      <c r="E405">
        <v>0</v>
      </c>
      <c r="F405" t="b">
        <v>0</v>
      </c>
      <c r="G405" t="b">
        <v>1</v>
      </c>
      <c r="H405" t="b">
        <v>1</v>
      </c>
      <c r="I405" t="b">
        <v>1</v>
      </c>
      <c r="J405" t="b">
        <v>0</v>
      </c>
      <c r="K405" t="s">
        <v>239</v>
      </c>
      <c r="L405" t="str">
        <f t="shared" si="301"/>
        <v>DB12</v>
      </c>
      <c r="M405" t="str">
        <f t="shared" ref="M405" si="312">"M_"&amp;B403&amp;"_"</f>
        <v>M_G12_</v>
      </c>
      <c r="O405" s="40">
        <f>IF(E405="","-",COUNTIF($O$10:O404,"&lt;&gt;-")+1-2)</f>
        <v>314</v>
      </c>
      <c r="P405" s="30" t="str">
        <f t="shared" si="276"/>
        <v>var M_G12_Time_CUROA='Time_CUROA';     //314</v>
      </c>
      <c r="Q405" s="33" t="str">
        <f t="shared" si="277"/>
        <v>.read(M_G12_Time_CUROA)     //314</v>
      </c>
      <c r="R405" s="33" t="str">
        <f t="shared" si="303"/>
        <v>socket.emit('M_G12_Time_CUROA', tagArr[314]);</v>
      </c>
    </row>
    <row r="406" spans="2:18" ht="15.75">
      <c r="B406" t="s">
        <v>240</v>
      </c>
      <c r="C406" t="s">
        <v>15</v>
      </c>
      <c r="D406">
        <v>184</v>
      </c>
      <c r="E406">
        <v>0</v>
      </c>
      <c r="F406" t="b">
        <v>0</v>
      </c>
      <c r="G406" t="b">
        <v>1</v>
      </c>
      <c r="H406" t="b">
        <v>1</v>
      </c>
      <c r="I406" t="b">
        <v>1</v>
      </c>
      <c r="J406" t="b">
        <v>0</v>
      </c>
      <c r="K406" t="s">
        <v>241</v>
      </c>
      <c r="L406" t="str">
        <f t="shared" si="301"/>
        <v>DB12</v>
      </c>
      <c r="M406" t="str">
        <f t="shared" ref="M406" si="313">"M_"&amp;B403&amp;"_"</f>
        <v>M_G12_</v>
      </c>
      <c r="O406" s="40">
        <f>IF(E406="","-",COUNTIF($O$10:O405,"&lt;&gt;-")+1-2)</f>
        <v>315</v>
      </c>
      <c r="P406" s="30" t="str">
        <f t="shared" si="276"/>
        <v>var M_G12_Time_Belt='Time_Belt';     //315</v>
      </c>
      <c r="Q406" s="33" t="str">
        <f t="shared" si="277"/>
        <v>.read(M_G12_Time_Belt)     //315</v>
      </c>
      <c r="R406" s="33" t="str">
        <f t="shared" si="303"/>
        <v>socket.emit('M_G12_Time_Belt', tagArr[315]);</v>
      </c>
    </row>
    <row r="407" spans="2:18" ht="15.75">
      <c r="B407" t="s">
        <v>242</v>
      </c>
      <c r="C407" t="s">
        <v>15</v>
      </c>
      <c r="D407">
        <v>188</v>
      </c>
      <c r="E407">
        <v>0</v>
      </c>
      <c r="F407" t="b">
        <v>0</v>
      </c>
      <c r="G407" t="b">
        <v>1</v>
      </c>
      <c r="H407" t="b">
        <v>1</v>
      </c>
      <c r="I407" t="b">
        <v>1</v>
      </c>
      <c r="J407" t="b">
        <v>0</v>
      </c>
      <c r="K407" t="s">
        <v>243</v>
      </c>
      <c r="L407" t="str">
        <f t="shared" si="301"/>
        <v>DB12</v>
      </c>
      <c r="M407" t="str">
        <f t="shared" ref="M407" si="314">"M_"&amp;B403&amp;"_"</f>
        <v>M_G12_</v>
      </c>
      <c r="O407" s="40">
        <f>IF(E407="","-",COUNTIF($O$10:O406,"&lt;&gt;-")+1-2)</f>
        <v>316</v>
      </c>
      <c r="P407" s="30" t="str">
        <f t="shared" si="276"/>
        <v>var M_G12_TIme_Motor='TIme_Motor';     //316</v>
      </c>
      <c r="Q407" s="33" t="str">
        <f t="shared" si="277"/>
        <v>.read(M_G12_TIme_Motor)     //316</v>
      </c>
      <c r="R407" s="33" t="str">
        <f t="shared" si="303"/>
        <v>socket.emit('M_G12_TIme_Motor', tagArr[316]);</v>
      </c>
    </row>
    <row r="408" spans="2:18" ht="15.75">
      <c r="B408" t="s">
        <v>110</v>
      </c>
      <c r="C408" t="s">
        <v>235</v>
      </c>
      <c r="D408">
        <v>192</v>
      </c>
      <c r="F408" t="b">
        <v>0</v>
      </c>
      <c r="G408" t="b">
        <v>1</v>
      </c>
      <c r="H408" t="b">
        <v>1</v>
      </c>
      <c r="I408" t="b">
        <v>1</v>
      </c>
      <c r="J408" t="b">
        <v>1</v>
      </c>
      <c r="L408" t="str">
        <f t="shared" si="301"/>
        <v>DB12</v>
      </c>
      <c r="M408" t="str">
        <f t="shared" ref="M408:M471" si="315">"M_"&amp;B408&amp;"_"</f>
        <v>M_G13_</v>
      </c>
      <c r="O408" s="40" t="str">
        <f>IF(E408="","-",COUNTIF($O$10:O407,"&lt;&gt;-")+1-2)</f>
        <v>-</v>
      </c>
      <c r="P408" s="30" t="str">
        <f t="shared" si="276"/>
        <v>//G13</v>
      </c>
      <c r="Q408" s="33" t="str">
        <f t="shared" si="277"/>
        <v>//G13</v>
      </c>
      <c r="R408" s="33" t="str">
        <f t="shared" si="303"/>
        <v>//G13</v>
      </c>
    </row>
    <row r="409" spans="2:18" ht="15.75">
      <c r="B409" t="s">
        <v>236</v>
      </c>
      <c r="C409" t="s">
        <v>15</v>
      </c>
      <c r="D409">
        <v>192</v>
      </c>
      <c r="E409">
        <v>0</v>
      </c>
      <c r="F409" t="b">
        <v>0</v>
      </c>
      <c r="G409" t="b">
        <v>1</v>
      </c>
      <c r="H409" t="b">
        <v>1</v>
      </c>
      <c r="I409" t="b">
        <v>1</v>
      </c>
      <c r="J409" t="b">
        <v>0</v>
      </c>
      <c r="K409" t="s">
        <v>237</v>
      </c>
      <c r="L409" t="str">
        <f t="shared" si="301"/>
        <v>DB12</v>
      </c>
      <c r="M409" t="str">
        <f t="shared" ref="M409:M472" si="316">"M_"&amp;B408&amp;"_"</f>
        <v>M_G13_</v>
      </c>
      <c r="O409" s="40">
        <f>IF(E409="","-",COUNTIF($O$10:O408,"&lt;&gt;-")+1-2)</f>
        <v>317</v>
      </c>
      <c r="P409" s="30" t="str">
        <f t="shared" si="276"/>
        <v>var M_G13_Time_BD='Time_BD';     //317</v>
      </c>
      <c r="Q409" s="33" t="str">
        <f t="shared" si="277"/>
        <v>.read(M_G13_Time_BD)     //317</v>
      </c>
      <c r="R409" s="33" t="str">
        <f t="shared" si="303"/>
        <v>socket.emit('M_G13_Time_BD', tagArr[317]);</v>
      </c>
    </row>
    <row r="410" spans="2:18" ht="15.75">
      <c r="B410" t="s">
        <v>238</v>
      </c>
      <c r="C410" t="s">
        <v>15</v>
      </c>
      <c r="D410">
        <v>196</v>
      </c>
      <c r="E410">
        <v>0</v>
      </c>
      <c r="F410" t="b">
        <v>0</v>
      </c>
      <c r="G410" t="b">
        <v>1</v>
      </c>
      <c r="H410" t="b">
        <v>1</v>
      </c>
      <c r="I410" t="b">
        <v>1</v>
      </c>
      <c r="J410" t="b">
        <v>0</v>
      </c>
      <c r="K410" t="s">
        <v>239</v>
      </c>
      <c r="L410" t="str">
        <f t="shared" si="301"/>
        <v>DB12</v>
      </c>
      <c r="M410" t="str">
        <f t="shared" ref="M410" si="317">"M_"&amp;B408&amp;"_"</f>
        <v>M_G13_</v>
      </c>
      <c r="O410" s="40">
        <f>IF(E410="","-",COUNTIF($O$10:O409,"&lt;&gt;-")+1-2)</f>
        <v>318</v>
      </c>
      <c r="P410" s="30" t="str">
        <f t="shared" si="276"/>
        <v>var M_G13_Time_CUROA='Time_CUROA';     //318</v>
      </c>
      <c r="Q410" s="33" t="str">
        <f t="shared" si="277"/>
        <v>.read(M_G13_Time_CUROA)     //318</v>
      </c>
      <c r="R410" s="33" t="str">
        <f t="shared" si="303"/>
        <v>socket.emit('M_G13_Time_CUROA', tagArr[318]);</v>
      </c>
    </row>
    <row r="411" spans="2:18" ht="15.75">
      <c r="B411" t="s">
        <v>240</v>
      </c>
      <c r="C411" t="s">
        <v>15</v>
      </c>
      <c r="D411">
        <v>200</v>
      </c>
      <c r="E411">
        <v>0</v>
      </c>
      <c r="F411" t="b">
        <v>0</v>
      </c>
      <c r="G411" t="b">
        <v>1</v>
      </c>
      <c r="H411" t="b">
        <v>1</v>
      </c>
      <c r="I411" t="b">
        <v>1</v>
      </c>
      <c r="J411" t="b">
        <v>0</v>
      </c>
      <c r="K411" t="s">
        <v>241</v>
      </c>
      <c r="L411" t="str">
        <f t="shared" si="301"/>
        <v>DB12</v>
      </c>
      <c r="M411" t="str">
        <f t="shared" ref="M411" si="318">"M_"&amp;B408&amp;"_"</f>
        <v>M_G13_</v>
      </c>
      <c r="O411" s="40">
        <f>IF(E411="","-",COUNTIF($O$10:O410,"&lt;&gt;-")+1-2)</f>
        <v>319</v>
      </c>
      <c r="P411" s="30" t="str">
        <f t="shared" si="276"/>
        <v>var M_G13_Time_Belt='Time_Belt';     //319</v>
      </c>
      <c r="Q411" s="33" t="str">
        <f t="shared" si="277"/>
        <v>.read(M_G13_Time_Belt)     //319</v>
      </c>
      <c r="R411" s="33" t="str">
        <f t="shared" si="303"/>
        <v>socket.emit('M_G13_Time_Belt', tagArr[319]);</v>
      </c>
    </row>
    <row r="412" spans="2:18" ht="15.75">
      <c r="B412" t="s">
        <v>242</v>
      </c>
      <c r="C412" t="s">
        <v>15</v>
      </c>
      <c r="D412">
        <v>204</v>
      </c>
      <c r="E412">
        <v>0</v>
      </c>
      <c r="F412" t="b">
        <v>0</v>
      </c>
      <c r="G412" t="b">
        <v>1</v>
      </c>
      <c r="H412" t="b">
        <v>1</v>
      </c>
      <c r="I412" t="b">
        <v>1</v>
      </c>
      <c r="J412" t="b">
        <v>0</v>
      </c>
      <c r="K412" t="s">
        <v>243</v>
      </c>
      <c r="L412" t="str">
        <f t="shared" si="301"/>
        <v>DB12</v>
      </c>
      <c r="M412" t="str">
        <f t="shared" ref="M412" si="319">"M_"&amp;B408&amp;"_"</f>
        <v>M_G13_</v>
      </c>
      <c r="O412" s="40">
        <f>IF(E412="","-",COUNTIF($O$10:O411,"&lt;&gt;-")+1-2)</f>
        <v>320</v>
      </c>
      <c r="P412" s="30" t="str">
        <f t="shared" si="276"/>
        <v>var M_G13_TIme_Motor='TIme_Motor';     //320</v>
      </c>
      <c r="Q412" s="33" t="str">
        <f t="shared" si="277"/>
        <v>.read(M_G13_TIme_Motor)     //320</v>
      </c>
      <c r="R412" s="33" t="str">
        <f t="shared" si="303"/>
        <v>socket.emit('M_G13_TIme_Motor', tagArr[320]);</v>
      </c>
    </row>
    <row r="413" spans="2:18" ht="15.75">
      <c r="B413" t="s">
        <v>111</v>
      </c>
      <c r="C413" t="s">
        <v>235</v>
      </c>
      <c r="D413">
        <v>208</v>
      </c>
      <c r="F413" t="b">
        <v>0</v>
      </c>
      <c r="G413" t="b">
        <v>1</v>
      </c>
      <c r="H413" t="b">
        <v>1</v>
      </c>
      <c r="I413" t="b">
        <v>1</v>
      </c>
      <c r="J413" t="b">
        <v>1</v>
      </c>
      <c r="L413" t="str">
        <f t="shared" si="301"/>
        <v>DB12</v>
      </c>
      <c r="M413" t="str">
        <f t="shared" ref="M413:M476" si="320">"M_"&amp;B413&amp;"_"</f>
        <v>M_G14_</v>
      </c>
      <c r="O413" s="40" t="str">
        <f>IF(E413="","-",COUNTIF($O$10:O412,"&lt;&gt;-")+1-2)</f>
        <v>-</v>
      </c>
      <c r="P413" s="30" t="str">
        <f t="shared" si="276"/>
        <v>//G14</v>
      </c>
      <c r="Q413" s="33" t="str">
        <f t="shared" si="277"/>
        <v>//G14</v>
      </c>
      <c r="R413" s="33" t="str">
        <f t="shared" si="303"/>
        <v>//G14</v>
      </c>
    </row>
    <row r="414" spans="2:18" ht="15.75">
      <c r="B414" t="s">
        <v>236</v>
      </c>
      <c r="C414" t="s">
        <v>15</v>
      </c>
      <c r="D414">
        <v>208</v>
      </c>
      <c r="E414">
        <v>0</v>
      </c>
      <c r="F414" t="b">
        <v>0</v>
      </c>
      <c r="G414" t="b">
        <v>1</v>
      </c>
      <c r="H414" t="b">
        <v>1</v>
      </c>
      <c r="I414" t="b">
        <v>1</v>
      </c>
      <c r="J414" t="b">
        <v>0</v>
      </c>
      <c r="K414" t="s">
        <v>237</v>
      </c>
      <c r="L414" t="str">
        <f t="shared" si="301"/>
        <v>DB12</v>
      </c>
      <c r="M414" t="str">
        <f t="shared" ref="M414:M477" si="321">"M_"&amp;B413&amp;"_"</f>
        <v>M_G14_</v>
      </c>
      <c r="O414" s="40">
        <f>IF(E414="","-",COUNTIF($O$10:O413,"&lt;&gt;-")+1-2)</f>
        <v>321</v>
      </c>
      <c r="P414" s="30" t="str">
        <f t="shared" ref="P414:P477" si="322">IF(E414="","//"&amp;B414,"var "&amp;$M414&amp;B414&amp;"='"&amp;$N414&amp;B414&amp;"';"&amp;"     //"&amp;O414)</f>
        <v>var M_G14_Time_BD='Time_BD';     //321</v>
      </c>
      <c r="Q414" s="33" t="str">
        <f t="shared" ref="Q414:Q477" si="323">IF(E414="","//"&amp;B414,".read("&amp;M414&amp;B414&amp;")"&amp;"     //"&amp;O414)</f>
        <v>.read(M_G14_Time_BD)     //321</v>
      </c>
      <c r="R414" s="33" t="str">
        <f t="shared" si="303"/>
        <v>socket.emit('M_G14_Time_BD', tagArr[321]);</v>
      </c>
    </row>
    <row r="415" spans="2:18" ht="15.75">
      <c r="B415" t="s">
        <v>238</v>
      </c>
      <c r="C415" t="s">
        <v>15</v>
      </c>
      <c r="D415">
        <v>212</v>
      </c>
      <c r="E415">
        <v>0</v>
      </c>
      <c r="F415" t="b">
        <v>0</v>
      </c>
      <c r="G415" t="b">
        <v>1</v>
      </c>
      <c r="H415" t="b">
        <v>1</v>
      </c>
      <c r="I415" t="b">
        <v>1</v>
      </c>
      <c r="J415" t="b">
        <v>0</v>
      </c>
      <c r="K415" t="s">
        <v>239</v>
      </c>
      <c r="L415" t="str">
        <f t="shared" si="301"/>
        <v>DB12</v>
      </c>
      <c r="M415" t="str">
        <f t="shared" ref="M415" si="324">"M_"&amp;B413&amp;"_"</f>
        <v>M_G14_</v>
      </c>
      <c r="O415" s="40">
        <f>IF(E415="","-",COUNTIF($O$10:O414,"&lt;&gt;-")+1-2)</f>
        <v>322</v>
      </c>
      <c r="P415" s="30" t="str">
        <f t="shared" si="322"/>
        <v>var M_G14_Time_CUROA='Time_CUROA';     //322</v>
      </c>
      <c r="Q415" s="33" t="str">
        <f t="shared" si="323"/>
        <v>.read(M_G14_Time_CUROA)     //322</v>
      </c>
      <c r="R415" s="33" t="str">
        <f t="shared" si="303"/>
        <v>socket.emit('M_G14_Time_CUROA', tagArr[322]);</v>
      </c>
    </row>
    <row r="416" spans="2:18" ht="15.75">
      <c r="B416" t="s">
        <v>240</v>
      </c>
      <c r="C416" t="s">
        <v>15</v>
      </c>
      <c r="D416">
        <v>216</v>
      </c>
      <c r="E416">
        <v>0</v>
      </c>
      <c r="F416" t="b">
        <v>0</v>
      </c>
      <c r="G416" t="b">
        <v>1</v>
      </c>
      <c r="H416" t="b">
        <v>1</v>
      </c>
      <c r="I416" t="b">
        <v>1</v>
      </c>
      <c r="J416" t="b">
        <v>0</v>
      </c>
      <c r="K416" t="s">
        <v>241</v>
      </c>
      <c r="L416" t="str">
        <f t="shared" si="301"/>
        <v>DB12</v>
      </c>
      <c r="M416" t="str">
        <f t="shared" ref="M416" si="325">"M_"&amp;B413&amp;"_"</f>
        <v>M_G14_</v>
      </c>
      <c r="O416" s="40">
        <f>IF(E416="","-",COUNTIF($O$10:O415,"&lt;&gt;-")+1-2)</f>
        <v>323</v>
      </c>
      <c r="P416" s="30" t="str">
        <f t="shared" si="322"/>
        <v>var M_G14_Time_Belt='Time_Belt';     //323</v>
      </c>
      <c r="Q416" s="33" t="str">
        <f t="shared" si="323"/>
        <v>.read(M_G14_Time_Belt)     //323</v>
      </c>
      <c r="R416" s="33" t="str">
        <f t="shared" si="303"/>
        <v>socket.emit('M_G14_Time_Belt', tagArr[323]);</v>
      </c>
    </row>
    <row r="417" spans="2:18" ht="15.75">
      <c r="B417" t="s">
        <v>242</v>
      </c>
      <c r="C417" t="s">
        <v>15</v>
      </c>
      <c r="D417">
        <v>220</v>
      </c>
      <c r="E417">
        <v>0</v>
      </c>
      <c r="F417" t="b">
        <v>0</v>
      </c>
      <c r="G417" t="b">
        <v>1</v>
      </c>
      <c r="H417" t="b">
        <v>1</v>
      </c>
      <c r="I417" t="b">
        <v>1</v>
      </c>
      <c r="J417" t="b">
        <v>0</v>
      </c>
      <c r="K417" t="s">
        <v>243</v>
      </c>
      <c r="L417" t="str">
        <f t="shared" si="301"/>
        <v>DB12</v>
      </c>
      <c r="M417" t="str">
        <f t="shared" ref="M417" si="326">"M_"&amp;B413&amp;"_"</f>
        <v>M_G14_</v>
      </c>
      <c r="O417" s="40">
        <f>IF(E417="","-",COUNTIF($O$10:O416,"&lt;&gt;-")+1-2)</f>
        <v>324</v>
      </c>
      <c r="P417" s="30" t="str">
        <f t="shared" si="322"/>
        <v>var M_G14_TIme_Motor='TIme_Motor';     //324</v>
      </c>
      <c r="Q417" s="33" t="str">
        <f t="shared" si="323"/>
        <v>.read(M_G14_TIme_Motor)     //324</v>
      </c>
      <c r="R417" s="33" t="str">
        <f t="shared" si="303"/>
        <v>socket.emit('M_G14_TIme_Motor', tagArr[324]);</v>
      </c>
    </row>
    <row r="418" spans="2:18" ht="15.75">
      <c r="B418" t="s">
        <v>112</v>
      </c>
      <c r="C418" t="s">
        <v>235</v>
      </c>
      <c r="D418">
        <v>224</v>
      </c>
      <c r="F418" t="b">
        <v>0</v>
      </c>
      <c r="G418" t="b">
        <v>1</v>
      </c>
      <c r="H418" t="b">
        <v>1</v>
      </c>
      <c r="I418" t="b">
        <v>1</v>
      </c>
      <c r="J418" t="b">
        <v>1</v>
      </c>
      <c r="L418" t="str">
        <f t="shared" si="301"/>
        <v>DB12</v>
      </c>
      <c r="M418" t="str">
        <f t="shared" ref="M418:M481" si="327">"M_"&amp;B418&amp;"_"</f>
        <v>M_G15_</v>
      </c>
      <c r="O418" s="40" t="str">
        <f>IF(E418="","-",COUNTIF($O$10:O417,"&lt;&gt;-")+1-2)</f>
        <v>-</v>
      </c>
      <c r="P418" s="30" t="str">
        <f t="shared" si="322"/>
        <v>//G15</v>
      </c>
      <c r="Q418" s="33" t="str">
        <f t="shared" si="323"/>
        <v>//G15</v>
      </c>
      <c r="R418" s="33" t="str">
        <f t="shared" si="303"/>
        <v>//G15</v>
      </c>
    </row>
    <row r="419" spans="2:18" ht="15.75">
      <c r="B419" t="s">
        <v>236</v>
      </c>
      <c r="C419" t="s">
        <v>15</v>
      </c>
      <c r="D419">
        <v>224</v>
      </c>
      <c r="E419">
        <v>0</v>
      </c>
      <c r="F419" t="b">
        <v>0</v>
      </c>
      <c r="G419" t="b">
        <v>1</v>
      </c>
      <c r="H419" t="b">
        <v>1</v>
      </c>
      <c r="I419" t="b">
        <v>1</v>
      </c>
      <c r="J419" t="b">
        <v>0</v>
      </c>
      <c r="K419" t="s">
        <v>237</v>
      </c>
      <c r="L419" t="str">
        <f t="shared" si="301"/>
        <v>DB12</v>
      </c>
      <c r="M419" t="str">
        <f t="shared" ref="M419:M482" si="328">"M_"&amp;B418&amp;"_"</f>
        <v>M_G15_</v>
      </c>
      <c r="O419" s="40">
        <f>IF(E419="","-",COUNTIF($O$10:O418,"&lt;&gt;-")+1-2)</f>
        <v>325</v>
      </c>
      <c r="P419" s="30" t="str">
        <f t="shared" si="322"/>
        <v>var M_G15_Time_BD='Time_BD';     //325</v>
      </c>
      <c r="Q419" s="33" t="str">
        <f t="shared" si="323"/>
        <v>.read(M_G15_Time_BD)     //325</v>
      </c>
      <c r="R419" s="33" t="str">
        <f t="shared" si="303"/>
        <v>socket.emit('M_G15_Time_BD', tagArr[325]);</v>
      </c>
    </row>
    <row r="420" spans="2:18" ht="15.75">
      <c r="B420" t="s">
        <v>238</v>
      </c>
      <c r="C420" t="s">
        <v>15</v>
      </c>
      <c r="D420">
        <v>228</v>
      </c>
      <c r="E420">
        <v>0</v>
      </c>
      <c r="F420" t="b">
        <v>0</v>
      </c>
      <c r="G420" t="b">
        <v>1</v>
      </c>
      <c r="H420" t="b">
        <v>1</v>
      </c>
      <c r="I420" t="b">
        <v>1</v>
      </c>
      <c r="J420" t="b">
        <v>0</v>
      </c>
      <c r="K420" t="s">
        <v>239</v>
      </c>
      <c r="L420" t="str">
        <f t="shared" si="301"/>
        <v>DB12</v>
      </c>
      <c r="M420" t="str">
        <f t="shared" ref="M420" si="329">"M_"&amp;B418&amp;"_"</f>
        <v>M_G15_</v>
      </c>
      <c r="O420" s="40">
        <f>IF(E420="","-",COUNTIF($O$10:O419,"&lt;&gt;-")+1-2)</f>
        <v>326</v>
      </c>
      <c r="P420" s="30" t="str">
        <f t="shared" si="322"/>
        <v>var M_G15_Time_CUROA='Time_CUROA';     //326</v>
      </c>
      <c r="Q420" s="33" t="str">
        <f t="shared" si="323"/>
        <v>.read(M_G15_Time_CUROA)     //326</v>
      </c>
      <c r="R420" s="33" t="str">
        <f t="shared" si="303"/>
        <v>socket.emit('M_G15_Time_CUROA', tagArr[326]);</v>
      </c>
    </row>
    <row r="421" spans="2:18" ht="15.75">
      <c r="B421" t="s">
        <v>240</v>
      </c>
      <c r="C421" t="s">
        <v>15</v>
      </c>
      <c r="D421">
        <v>232</v>
      </c>
      <c r="E421">
        <v>0</v>
      </c>
      <c r="F421" t="b">
        <v>0</v>
      </c>
      <c r="G421" t="b">
        <v>1</v>
      </c>
      <c r="H421" t="b">
        <v>1</v>
      </c>
      <c r="I421" t="b">
        <v>1</v>
      </c>
      <c r="J421" t="b">
        <v>0</v>
      </c>
      <c r="K421" t="s">
        <v>241</v>
      </c>
      <c r="L421" t="str">
        <f t="shared" si="301"/>
        <v>DB12</v>
      </c>
      <c r="M421" t="str">
        <f t="shared" ref="M421" si="330">"M_"&amp;B418&amp;"_"</f>
        <v>M_G15_</v>
      </c>
      <c r="O421" s="40">
        <f>IF(E421="","-",COUNTIF($O$10:O420,"&lt;&gt;-")+1-2)</f>
        <v>327</v>
      </c>
      <c r="P421" s="30" t="str">
        <f t="shared" si="322"/>
        <v>var M_G15_Time_Belt='Time_Belt';     //327</v>
      </c>
      <c r="Q421" s="33" t="str">
        <f t="shared" si="323"/>
        <v>.read(M_G15_Time_Belt)     //327</v>
      </c>
      <c r="R421" s="33" t="str">
        <f t="shared" si="303"/>
        <v>socket.emit('M_G15_Time_Belt', tagArr[327]);</v>
      </c>
    </row>
    <row r="422" spans="2:18" ht="15.75">
      <c r="B422" t="s">
        <v>242</v>
      </c>
      <c r="C422" t="s">
        <v>15</v>
      </c>
      <c r="D422">
        <v>236</v>
      </c>
      <c r="E422">
        <v>0</v>
      </c>
      <c r="F422" t="b">
        <v>0</v>
      </c>
      <c r="G422" t="b">
        <v>1</v>
      </c>
      <c r="H422" t="b">
        <v>1</v>
      </c>
      <c r="I422" t="b">
        <v>1</v>
      </c>
      <c r="J422" t="b">
        <v>0</v>
      </c>
      <c r="K422" t="s">
        <v>243</v>
      </c>
      <c r="L422" t="str">
        <f t="shared" si="301"/>
        <v>DB12</v>
      </c>
      <c r="M422" t="str">
        <f t="shared" ref="M422" si="331">"M_"&amp;B418&amp;"_"</f>
        <v>M_G15_</v>
      </c>
      <c r="O422" s="40">
        <f>IF(E422="","-",COUNTIF($O$10:O421,"&lt;&gt;-")+1-2)</f>
        <v>328</v>
      </c>
      <c r="P422" s="30" t="str">
        <f t="shared" si="322"/>
        <v>var M_G15_TIme_Motor='TIme_Motor';     //328</v>
      </c>
      <c r="Q422" s="33" t="str">
        <f t="shared" si="323"/>
        <v>.read(M_G15_TIme_Motor)     //328</v>
      </c>
      <c r="R422" s="33" t="str">
        <f t="shared" si="303"/>
        <v>socket.emit('M_G15_TIme_Motor', tagArr[328]);</v>
      </c>
    </row>
    <row r="423" spans="2:18" ht="15.75">
      <c r="B423" t="s">
        <v>113</v>
      </c>
      <c r="C423" t="s">
        <v>235</v>
      </c>
      <c r="D423">
        <v>240</v>
      </c>
      <c r="F423" t="b">
        <v>0</v>
      </c>
      <c r="G423" t="b">
        <v>1</v>
      </c>
      <c r="H423" t="b">
        <v>1</v>
      </c>
      <c r="I423" t="b">
        <v>1</v>
      </c>
      <c r="J423" t="b">
        <v>1</v>
      </c>
      <c r="L423" t="str">
        <f t="shared" si="301"/>
        <v>DB12</v>
      </c>
      <c r="M423" t="str">
        <f t="shared" ref="M423:M486" si="332">"M_"&amp;B423&amp;"_"</f>
        <v>M_G16_</v>
      </c>
      <c r="O423" s="40" t="str">
        <f>IF(E423="","-",COUNTIF($O$10:O422,"&lt;&gt;-")+1-2)</f>
        <v>-</v>
      </c>
      <c r="P423" s="30" t="str">
        <f t="shared" si="322"/>
        <v>//G16</v>
      </c>
      <c r="Q423" s="33" t="str">
        <f t="shared" si="323"/>
        <v>//G16</v>
      </c>
      <c r="R423" s="33" t="str">
        <f t="shared" si="303"/>
        <v>//G16</v>
      </c>
    </row>
    <row r="424" spans="2:18" ht="15.75">
      <c r="B424" t="s">
        <v>236</v>
      </c>
      <c r="C424" t="s">
        <v>15</v>
      </c>
      <c r="D424">
        <v>240</v>
      </c>
      <c r="E424">
        <v>0</v>
      </c>
      <c r="F424" t="b">
        <v>0</v>
      </c>
      <c r="G424" t="b">
        <v>1</v>
      </c>
      <c r="H424" t="b">
        <v>1</v>
      </c>
      <c r="I424" t="b">
        <v>1</v>
      </c>
      <c r="J424" t="b">
        <v>0</v>
      </c>
      <c r="K424" t="s">
        <v>237</v>
      </c>
      <c r="L424" t="str">
        <f t="shared" si="301"/>
        <v>DB12</v>
      </c>
      <c r="M424" t="str">
        <f t="shared" ref="M424:M487" si="333">"M_"&amp;B423&amp;"_"</f>
        <v>M_G16_</v>
      </c>
      <c r="O424" s="40">
        <f>IF(E424="","-",COUNTIF($O$10:O423,"&lt;&gt;-")+1-2)</f>
        <v>329</v>
      </c>
      <c r="P424" s="30" t="str">
        <f t="shared" si="322"/>
        <v>var M_G16_Time_BD='Time_BD';     //329</v>
      </c>
      <c r="Q424" s="33" t="str">
        <f t="shared" si="323"/>
        <v>.read(M_G16_Time_BD)     //329</v>
      </c>
      <c r="R424" s="33" t="str">
        <f t="shared" si="303"/>
        <v>socket.emit('M_G16_Time_BD', tagArr[329]);</v>
      </c>
    </row>
    <row r="425" spans="2:18" ht="15.75">
      <c r="B425" t="s">
        <v>238</v>
      </c>
      <c r="C425" t="s">
        <v>15</v>
      </c>
      <c r="D425">
        <v>244</v>
      </c>
      <c r="E425">
        <v>0</v>
      </c>
      <c r="F425" t="b">
        <v>0</v>
      </c>
      <c r="G425" t="b">
        <v>1</v>
      </c>
      <c r="H425" t="b">
        <v>1</v>
      </c>
      <c r="I425" t="b">
        <v>1</v>
      </c>
      <c r="J425" t="b">
        <v>0</v>
      </c>
      <c r="K425" t="s">
        <v>239</v>
      </c>
      <c r="L425" t="str">
        <f t="shared" si="301"/>
        <v>DB12</v>
      </c>
      <c r="M425" t="str">
        <f t="shared" ref="M425" si="334">"M_"&amp;B423&amp;"_"</f>
        <v>M_G16_</v>
      </c>
      <c r="O425" s="40">
        <f>IF(E425="","-",COUNTIF($O$10:O424,"&lt;&gt;-")+1-2)</f>
        <v>330</v>
      </c>
      <c r="P425" s="30" t="str">
        <f t="shared" si="322"/>
        <v>var M_G16_Time_CUROA='Time_CUROA';     //330</v>
      </c>
      <c r="Q425" s="33" t="str">
        <f t="shared" si="323"/>
        <v>.read(M_G16_Time_CUROA)     //330</v>
      </c>
      <c r="R425" s="33" t="str">
        <f t="shared" si="303"/>
        <v>socket.emit('M_G16_Time_CUROA', tagArr[330]);</v>
      </c>
    </row>
    <row r="426" spans="2:18" ht="15.75">
      <c r="B426" t="s">
        <v>240</v>
      </c>
      <c r="C426" t="s">
        <v>15</v>
      </c>
      <c r="D426">
        <v>248</v>
      </c>
      <c r="E426">
        <v>0</v>
      </c>
      <c r="F426" t="b">
        <v>0</v>
      </c>
      <c r="G426" t="b">
        <v>1</v>
      </c>
      <c r="H426" t="b">
        <v>1</v>
      </c>
      <c r="I426" t="b">
        <v>1</v>
      </c>
      <c r="J426" t="b">
        <v>0</v>
      </c>
      <c r="K426" t="s">
        <v>241</v>
      </c>
      <c r="L426" t="str">
        <f t="shared" si="301"/>
        <v>DB12</v>
      </c>
      <c r="M426" t="str">
        <f t="shared" ref="M426" si="335">"M_"&amp;B423&amp;"_"</f>
        <v>M_G16_</v>
      </c>
      <c r="O426" s="40">
        <f>IF(E426="","-",COUNTIF($O$10:O425,"&lt;&gt;-")+1-2)</f>
        <v>331</v>
      </c>
      <c r="P426" s="30" t="str">
        <f t="shared" si="322"/>
        <v>var M_G16_Time_Belt='Time_Belt';     //331</v>
      </c>
      <c r="Q426" s="33" t="str">
        <f t="shared" si="323"/>
        <v>.read(M_G16_Time_Belt)     //331</v>
      </c>
      <c r="R426" s="33" t="str">
        <f t="shared" si="303"/>
        <v>socket.emit('M_G16_Time_Belt', tagArr[331]);</v>
      </c>
    </row>
    <row r="427" spans="2:18" ht="15.75">
      <c r="B427" t="s">
        <v>242</v>
      </c>
      <c r="C427" t="s">
        <v>15</v>
      </c>
      <c r="D427">
        <v>252</v>
      </c>
      <c r="E427">
        <v>0</v>
      </c>
      <c r="F427" t="b">
        <v>0</v>
      </c>
      <c r="G427" t="b">
        <v>1</v>
      </c>
      <c r="H427" t="b">
        <v>1</v>
      </c>
      <c r="I427" t="b">
        <v>1</v>
      </c>
      <c r="J427" t="b">
        <v>0</v>
      </c>
      <c r="K427" t="s">
        <v>243</v>
      </c>
      <c r="L427" t="str">
        <f t="shared" si="301"/>
        <v>DB12</v>
      </c>
      <c r="M427" t="str">
        <f t="shared" ref="M427" si="336">"M_"&amp;B423&amp;"_"</f>
        <v>M_G16_</v>
      </c>
      <c r="O427" s="40">
        <f>IF(E427="","-",COUNTIF($O$10:O426,"&lt;&gt;-")+1-2)</f>
        <v>332</v>
      </c>
      <c r="P427" s="30" t="str">
        <f t="shared" si="322"/>
        <v>var M_G16_TIme_Motor='TIme_Motor';     //332</v>
      </c>
      <c r="Q427" s="33" t="str">
        <f t="shared" si="323"/>
        <v>.read(M_G16_TIme_Motor)     //332</v>
      </c>
      <c r="R427" s="33" t="str">
        <f t="shared" si="303"/>
        <v>socket.emit('M_G16_TIme_Motor', tagArr[332]);</v>
      </c>
    </row>
    <row r="428" spans="2:18" ht="15.75">
      <c r="B428" t="s">
        <v>114</v>
      </c>
      <c r="C428" t="s">
        <v>235</v>
      </c>
      <c r="D428">
        <v>256</v>
      </c>
      <c r="F428" t="b">
        <v>0</v>
      </c>
      <c r="G428" t="b">
        <v>1</v>
      </c>
      <c r="H428" t="b">
        <v>1</v>
      </c>
      <c r="I428" t="b">
        <v>1</v>
      </c>
      <c r="J428" t="b">
        <v>1</v>
      </c>
      <c r="L428" t="str">
        <f t="shared" si="301"/>
        <v>DB12</v>
      </c>
      <c r="M428" t="str">
        <f t="shared" ref="M428:M491" si="337">"M_"&amp;B428&amp;"_"</f>
        <v>M_G17_</v>
      </c>
      <c r="O428" s="40" t="str">
        <f>IF(E428="","-",COUNTIF($O$10:O427,"&lt;&gt;-")+1-2)</f>
        <v>-</v>
      </c>
      <c r="P428" s="30" t="str">
        <f t="shared" si="322"/>
        <v>//G17</v>
      </c>
      <c r="Q428" s="33" t="str">
        <f t="shared" si="323"/>
        <v>//G17</v>
      </c>
      <c r="R428" s="33" t="str">
        <f t="shared" si="303"/>
        <v>//G17</v>
      </c>
    </row>
    <row r="429" spans="2:18" ht="15.75">
      <c r="B429" t="s">
        <v>236</v>
      </c>
      <c r="C429" t="s">
        <v>15</v>
      </c>
      <c r="D429">
        <v>256</v>
      </c>
      <c r="E429">
        <v>0</v>
      </c>
      <c r="F429" t="b">
        <v>0</v>
      </c>
      <c r="G429" t="b">
        <v>1</v>
      </c>
      <c r="H429" t="b">
        <v>1</v>
      </c>
      <c r="I429" t="b">
        <v>1</v>
      </c>
      <c r="J429" t="b">
        <v>0</v>
      </c>
      <c r="K429" t="s">
        <v>237</v>
      </c>
      <c r="L429" t="str">
        <f t="shared" si="301"/>
        <v>DB12</v>
      </c>
      <c r="M429" t="str">
        <f t="shared" ref="M429:M492" si="338">"M_"&amp;B428&amp;"_"</f>
        <v>M_G17_</v>
      </c>
      <c r="O429" s="40">
        <f>IF(E429="","-",COUNTIF($O$10:O428,"&lt;&gt;-")+1-2)</f>
        <v>333</v>
      </c>
      <c r="P429" s="30" t="str">
        <f t="shared" si="322"/>
        <v>var M_G17_Time_BD='Time_BD';     //333</v>
      </c>
      <c r="Q429" s="33" t="str">
        <f t="shared" si="323"/>
        <v>.read(M_G17_Time_BD)     //333</v>
      </c>
      <c r="R429" s="33" t="str">
        <f t="shared" si="303"/>
        <v>socket.emit('M_G17_Time_BD', tagArr[333]);</v>
      </c>
    </row>
    <row r="430" spans="2:18" ht="15.75">
      <c r="B430" t="s">
        <v>238</v>
      </c>
      <c r="C430" t="s">
        <v>15</v>
      </c>
      <c r="D430">
        <v>260</v>
      </c>
      <c r="E430">
        <v>0</v>
      </c>
      <c r="F430" t="b">
        <v>0</v>
      </c>
      <c r="G430" t="b">
        <v>1</v>
      </c>
      <c r="H430" t="b">
        <v>1</v>
      </c>
      <c r="I430" t="b">
        <v>1</v>
      </c>
      <c r="J430" t="b">
        <v>0</v>
      </c>
      <c r="K430" t="s">
        <v>239</v>
      </c>
      <c r="L430" t="str">
        <f t="shared" si="301"/>
        <v>DB12</v>
      </c>
      <c r="M430" t="str">
        <f t="shared" ref="M430" si="339">"M_"&amp;B428&amp;"_"</f>
        <v>M_G17_</v>
      </c>
      <c r="O430" s="40">
        <f>IF(E430="","-",COUNTIF($O$10:O429,"&lt;&gt;-")+1-2)</f>
        <v>334</v>
      </c>
      <c r="P430" s="30" t="str">
        <f t="shared" si="322"/>
        <v>var M_G17_Time_CUROA='Time_CUROA';     //334</v>
      </c>
      <c r="Q430" s="33" t="str">
        <f t="shared" si="323"/>
        <v>.read(M_G17_Time_CUROA)     //334</v>
      </c>
      <c r="R430" s="33" t="str">
        <f t="shared" si="303"/>
        <v>socket.emit('M_G17_Time_CUROA', tagArr[334]);</v>
      </c>
    </row>
    <row r="431" spans="2:18" ht="15.75">
      <c r="B431" t="s">
        <v>240</v>
      </c>
      <c r="C431" t="s">
        <v>15</v>
      </c>
      <c r="D431">
        <v>264</v>
      </c>
      <c r="E431">
        <v>0</v>
      </c>
      <c r="F431" t="b">
        <v>0</v>
      </c>
      <c r="G431" t="b">
        <v>1</v>
      </c>
      <c r="H431" t="b">
        <v>1</v>
      </c>
      <c r="I431" t="b">
        <v>1</v>
      </c>
      <c r="J431" t="b">
        <v>0</v>
      </c>
      <c r="K431" t="s">
        <v>241</v>
      </c>
      <c r="L431" t="str">
        <f t="shared" si="301"/>
        <v>DB12</v>
      </c>
      <c r="M431" t="str">
        <f t="shared" ref="M431" si="340">"M_"&amp;B428&amp;"_"</f>
        <v>M_G17_</v>
      </c>
      <c r="O431" s="40">
        <f>IF(E431="","-",COUNTIF($O$10:O430,"&lt;&gt;-")+1-2)</f>
        <v>335</v>
      </c>
      <c r="P431" s="30" t="str">
        <f t="shared" si="322"/>
        <v>var M_G17_Time_Belt='Time_Belt';     //335</v>
      </c>
      <c r="Q431" s="33" t="str">
        <f t="shared" si="323"/>
        <v>.read(M_G17_Time_Belt)     //335</v>
      </c>
      <c r="R431" s="33" t="str">
        <f t="shared" si="303"/>
        <v>socket.emit('M_G17_Time_Belt', tagArr[335]);</v>
      </c>
    </row>
    <row r="432" spans="2:18" ht="15.75">
      <c r="B432" t="s">
        <v>242</v>
      </c>
      <c r="C432" t="s">
        <v>15</v>
      </c>
      <c r="D432">
        <v>268</v>
      </c>
      <c r="E432">
        <v>0</v>
      </c>
      <c r="F432" t="b">
        <v>0</v>
      </c>
      <c r="G432" t="b">
        <v>1</v>
      </c>
      <c r="H432" t="b">
        <v>1</v>
      </c>
      <c r="I432" t="b">
        <v>1</v>
      </c>
      <c r="J432" t="b">
        <v>0</v>
      </c>
      <c r="K432" t="s">
        <v>243</v>
      </c>
      <c r="L432" t="str">
        <f t="shared" si="301"/>
        <v>DB12</v>
      </c>
      <c r="M432" t="str">
        <f t="shared" ref="M432" si="341">"M_"&amp;B428&amp;"_"</f>
        <v>M_G17_</v>
      </c>
      <c r="O432" s="40">
        <f>IF(E432="","-",COUNTIF($O$10:O431,"&lt;&gt;-")+1-2)</f>
        <v>336</v>
      </c>
      <c r="P432" s="30" t="str">
        <f t="shared" si="322"/>
        <v>var M_G17_TIme_Motor='TIme_Motor';     //336</v>
      </c>
      <c r="Q432" s="33" t="str">
        <f t="shared" si="323"/>
        <v>.read(M_G17_TIme_Motor)     //336</v>
      </c>
      <c r="R432" s="33" t="str">
        <f t="shared" si="303"/>
        <v>socket.emit('M_G17_TIme_Motor', tagArr[336]);</v>
      </c>
    </row>
    <row r="433" spans="2:18" ht="15.75">
      <c r="B433" t="s">
        <v>115</v>
      </c>
      <c r="C433" t="s">
        <v>235</v>
      </c>
      <c r="D433">
        <v>272</v>
      </c>
      <c r="F433" t="b">
        <v>0</v>
      </c>
      <c r="G433" t="b">
        <v>1</v>
      </c>
      <c r="H433" t="b">
        <v>1</v>
      </c>
      <c r="I433" t="b">
        <v>1</v>
      </c>
      <c r="J433" t="b">
        <v>1</v>
      </c>
      <c r="L433" t="str">
        <f t="shared" si="301"/>
        <v>DB12</v>
      </c>
      <c r="M433" t="str">
        <f t="shared" ref="M433:M496" si="342">"M_"&amp;B433&amp;"_"</f>
        <v>M_G18_</v>
      </c>
      <c r="O433" s="40" t="str">
        <f>IF(E433="","-",COUNTIF($O$10:O432,"&lt;&gt;-")+1-2)</f>
        <v>-</v>
      </c>
      <c r="P433" s="30" t="str">
        <f t="shared" si="322"/>
        <v>//G18</v>
      </c>
      <c r="Q433" s="33" t="str">
        <f t="shared" si="323"/>
        <v>//G18</v>
      </c>
      <c r="R433" s="33" t="str">
        <f t="shared" si="303"/>
        <v>//G18</v>
      </c>
    </row>
    <row r="434" spans="2:18" ht="15.75">
      <c r="B434" t="s">
        <v>236</v>
      </c>
      <c r="C434" t="s">
        <v>15</v>
      </c>
      <c r="D434">
        <v>272</v>
      </c>
      <c r="E434">
        <v>0</v>
      </c>
      <c r="F434" t="b">
        <v>0</v>
      </c>
      <c r="G434" t="b">
        <v>1</v>
      </c>
      <c r="H434" t="b">
        <v>1</v>
      </c>
      <c r="I434" t="b">
        <v>1</v>
      </c>
      <c r="J434" t="b">
        <v>0</v>
      </c>
      <c r="K434" t="s">
        <v>237</v>
      </c>
      <c r="L434" t="str">
        <f t="shared" si="301"/>
        <v>DB12</v>
      </c>
      <c r="M434" t="str">
        <f t="shared" ref="M434:M497" si="343">"M_"&amp;B433&amp;"_"</f>
        <v>M_G18_</v>
      </c>
      <c r="O434" s="40">
        <f>IF(E434="","-",COUNTIF($O$10:O433,"&lt;&gt;-")+1-2)</f>
        <v>337</v>
      </c>
      <c r="P434" s="30" t="str">
        <f t="shared" si="322"/>
        <v>var M_G18_Time_BD='Time_BD';     //337</v>
      </c>
      <c r="Q434" s="33" t="str">
        <f t="shared" si="323"/>
        <v>.read(M_G18_Time_BD)     //337</v>
      </c>
      <c r="R434" s="33" t="str">
        <f t="shared" si="303"/>
        <v>socket.emit('M_G18_Time_BD', tagArr[337]);</v>
      </c>
    </row>
    <row r="435" spans="2:18" ht="15.75">
      <c r="B435" t="s">
        <v>238</v>
      </c>
      <c r="C435" t="s">
        <v>15</v>
      </c>
      <c r="D435">
        <v>276</v>
      </c>
      <c r="E435">
        <v>0</v>
      </c>
      <c r="F435" t="b">
        <v>0</v>
      </c>
      <c r="G435" t="b">
        <v>1</v>
      </c>
      <c r="H435" t="b">
        <v>1</v>
      </c>
      <c r="I435" t="b">
        <v>1</v>
      </c>
      <c r="J435" t="b">
        <v>0</v>
      </c>
      <c r="K435" t="s">
        <v>239</v>
      </c>
      <c r="L435" t="str">
        <f t="shared" si="301"/>
        <v>DB12</v>
      </c>
      <c r="M435" t="str">
        <f t="shared" ref="M435" si="344">"M_"&amp;B433&amp;"_"</f>
        <v>M_G18_</v>
      </c>
      <c r="O435" s="40">
        <f>IF(E435="","-",COUNTIF($O$10:O434,"&lt;&gt;-")+1-2)</f>
        <v>338</v>
      </c>
      <c r="P435" s="30" t="str">
        <f t="shared" si="322"/>
        <v>var M_G18_Time_CUROA='Time_CUROA';     //338</v>
      </c>
      <c r="Q435" s="33" t="str">
        <f t="shared" si="323"/>
        <v>.read(M_G18_Time_CUROA)     //338</v>
      </c>
      <c r="R435" s="33" t="str">
        <f t="shared" si="303"/>
        <v>socket.emit('M_G18_Time_CUROA', tagArr[338]);</v>
      </c>
    </row>
    <row r="436" spans="2:18" ht="15.75">
      <c r="B436" t="s">
        <v>240</v>
      </c>
      <c r="C436" t="s">
        <v>15</v>
      </c>
      <c r="D436">
        <v>280</v>
      </c>
      <c r="E436">
        <v>0</v>
      </c>
      <c r="F436" t="b">
        <v>0</v>
      </c>
      <c r="G436" t="b">
        <v>1</v>
      </c>
      <c r="H436" t="b">
        <v>1</v>
      </c>
      <c r="I436" t="b">
        <v>1</v>
      </c>
      <c r="J436" t="b">
        <v>0</v>
      </c>
      <c r="K436" t="s">
        <v>241</v>
      </c>
      <c r="L436" t="str">
        <f t="shared" si="301"/>
        <v>DB12</v>
      </c>
      <c r="M436" t="str">
        <f t="shared" ref="M436" si="345">"M_"&amp;B433&amp;"_"</f>
        <v>M_G18_</v>
      </c>
      <c r="O436" s="40">
        <f>IF(E436="","-",COUNTIF($O$10:O435,"&lt;&gt;-")+1-2)</f>
        <v>339</v>
      </c>
      <c r="P436" s="30" t="str">
        <f t="shared" si="322"/>
        <v>var M_G18_Time_Belt='Time_Belt';     //339</v>
      </c>
      <c r="Q436" s="33" t="str">
        <f t="shared" si="323"/>
        <v>.read(M_G18_Time_Belt)     //339</v>
      </c>
      <c r="R436" s="33" t="str">
        <f t="shared" si="303"/>
        <v>socket.emit('M_G18_Time_Belt', tagArr[339]);</v>
      </c>
    </row>
    <row r="437" spans="2:18" ht="15.75">
      <c r="B437" t="s">
        <v>242</v>
      </c>
      <c r="C437" t="s">
        <v>15</v>
      </c>
      <c r="D437">
        <v>284</v>
      </c>
      <c r="E437">
        <v>0</v>
      </c>
      <c r="F437" t="b">
        <v>0</v>
      </c>
      <c r="G437" t="b">
        <v>1</v>
      </c>
      <c r="H437" t="b">
        <v>1</v>
      </c>
      <c r="I437" t="b">
        <v>1</v>
      </c>
      <c r="J437" t="b">
        <v>0</v>
      </c>
      <c r="K437" t="s">
        <v>243</v>
      </c>
      <c r="L437" t="str">
        <f t="shared" si="301"/>
        <v>DB12</v>
      </c>
      <c r="M437" t="str">
        <f t="shared" ref="M437" si="346">"M_"&amp;B433&amp;"_"</f>
        <v>M_G18_</v>
      </c>
      <c r="O437" s="40">
        <f>IF(E437="","-",COUNTIF($O$10:O436,"&lt;&gt;-")+1-2)</f>
        <v>340</v>
      </c>
      <c r="P437" s="30" t="str">
        <f t="shared" si="322"/>
        <v>var M_G18_TIme_Motor='TIme_Motor';     //340</v>
      </c>
      <c r="Q437" s="33" t="str">
        <f t="shared" si="323"/>
        <v>.read(M_G18_TIme_Motor)     //340</v>
      </c>
      <c r="R437" s="33" t="str">
        <f t="shared" si="303"/>
        <v>socket.emit('M_G18_TIme_Motor', tagArr[340]);</v>
      </c>
    </row>
    <row r="438" spans="2:18" ht="15.75">
      <c r="B438" t="s">
        <v>116</v>
      </c>
      <c r="C438" t="s">
        <v>235</v>
      </c>
      <c r="D438">
        <v>288</v>
      </c>
      <c r="F438" t="b">
        <v>0</v>
      </c>
      <c r="G438" t="b">
        <v>1</v>
      </c>
      <c r="H438" t="b">
        <v>1</v>
      </c>
      <c r="I438" t="b">
        <v>1</v>
      </c>
      <c r="J438" t="b">
        <v>1</v>
      </c>
      <c r="L438" t="str">
        <f t="shared" si="301"/>
        <v>DB12</v>
      </c>
      <c r="M438" t="str">
        <f t="shared" ref="M438:M501" si="347">"M_"&amp;B438&amp;"_"</f>
        <v>M_G19_</v>
      </c>
      <c r="O438" s="40" t="str">
        <f>IF(E438="","-",COUNTIF($O$10:O437,"&lt;&gt;-")+1-2)</f>
        <v>-</v>
      </c>
      <c r="P438" s="30" t="str">
        <f t="shared" si="322"/>
        <v>//G19</v>
      </c>
      <c r="Q438" s="33" t="str">
        <f t="shared" si="323"/>
        <v>//G19</v>
      </c>
      <c r="R438" s="33" t="str">
        <f t="shared" si="303"/>
        <v>//G19</v>
      </c>
    </row>
    <row r="439" spans="2:18" ht="15.75">
      <c r="B439" t="s">
        <v>236</v>
      </c>
      <c r="C439" t="s">
        <v>15</v>
      </c>
      <c r="D439">
        <v>288</v>
      </c>
      <c r="E439">
        <v>0</v>
      </c>
      <c r="F439" t="b">
        <v>0</v>
      </c>
      <c r="G439" t="b">
        <v>1</v>
      </c>
      <c r="H439" t="b">
        <v>1</v>
      </c>
      <c r="I439" t="b">
        <v>1</v>
      </c>
      <c r="J439" t="b">
        <v>0</v>
      </c>
      <c r="K439" t="s">
        <v>237</v>
      </c>
      <c r="L439" t="str">
        <f t="shared" si="301"/>
        <v>DB12</v>
      </c>
      <c r="M439" t="str">
        <f t="shared" ref="M439:M502" si="348">"M_"&amp;B438&amp;"_"</f>
        <v>M_G19_</v>
      </c>
      <c r="O439" s="40">
        <f>IF(E439="","-",COUNTIF($O$10:O438,"&lt;&gt;-")+1-2)</f>
        <v>341</v>
      </c>
      <c r="P439" s="30" t="str">
        <f t="shared" si="322"/>
        <v>var M_G19_Time_BD='Time_BD';     //341</v>
      </c>
      <c r="Q439" s="33" t="str">
        <f t="shared" si="323"/>
        <v>.read(M_G19_Time_BD)     //341</v>
      </c>
      <c r="R439" s="33" t="str">
        <f t="shared" si="303"/>
        <v>socket.emit('M_G19_Time_BD', tagArr[341]);</v>
      </c>
    </row>
    <row r="440" spans="2:18" ht="15.75">
      <c r="B440" t="s">
        <v>238</v>
      </c>
      <c r="C440" t="s">
        <v>15</v>
      </c>
      <c r="D440">
        <v>292</v>
      </c>
      <c r="E440">
        <v>0</v>
      </c>
      <c r="F440" t="b">
        <v>0</v>
      </c>
      <c r="G440" t="b">
        <v>1</v>
      </c>
      <c r="H440" t="b">
        <v>1</v>
      </c>
      <c r="I440" t="b">
        <v>1</v>
      </c>
      <c r="J440" t="b">
        <v>0</v>
      </c>
      <c r="K440" t="s">
        <v>239</v>
      </c>
      <c r="L440" t="str">
        <f t="shared" si="301"/>
        <v>DB12</v>
      </c>
      <c r="M440" t="str">
        <f t="shared" ref="M440" si="349">"M_"&amp;B438&amp;"_"</f>
        <v>M_G19_</v>
      </c>
      <c r="O440" s="40">
        <f>IF(E440="","-",COUNTIF($O$10:O439,"&lt;&gt;-")+1-2)</f>
        <v>342</v>
      </c>
      <c r="P440" s="30" t="str">
        <f t="shared" si="322"/>
        <v>var M_G19_Time_CUROA='Time_CUROA';     //342</v>
      </c>
      <c r="Q440" s="33" t="str">
        <f t="shared" si="323"/>
        <v>.read(M_G19_Time_CUROA)     //342</v>
      </c>
      <c r="R440" s="33" t="str">
        <f t="shared" si="303"/>
        <v>socket.emit('M_G19_Time_CUROA', tagArr[342]);</v>
      </c>
    </row>
    <row r="441" spans="2:18" ht="15.75">
      <c r="B441" t="s">
        <v>240</v>
      </c>
      <c r="C441" t="s">
        <v>15</v>
      </c>
      <c r="D441">
        <v>296</v>
      </c>
      <c r="E441">
        <v>0</v>
      </c>
      <c r="F441" t="b">
        <v>0</v>
      </c>
      <c r="G441" t="b">
        <v>1</v>
      </c>
      <c r="H441" t="b">
        <v>1</v>
      </c>
      <c r="I441" t="b">
        <v>1</v>
      </c>
      <c r="J441" t="b">
        <v>0</v>
      </c>
      <c r="K441" t="s">
        <v>241</v>
      </c>
      <c r="L441" t="str">
        <f t="shared" si="301"/>
        <v>DB12</v>
      </c>
      <c r="M441" t="str">
        <f t="shared" ref="M441" si="350">"M_"&amp;B438&amp;"_"</f>
        <v>M_G19_</v>
      </c>
      <c r="O441" s="40">
        <f>IF(E441="","-",COUNTIF($O$10:O440,"&lt;&gt;-")+1-2)</f>
        <v>343</v>
      </c>
      <c r="P441" s="30" t="str">
        <f t="shared" si="322"/>
        <v>var M_G19_Time_Belt='Time_Belt';     //343</v>
      </c>
      <c r="Q441" s="33" t="str">
        <f t="shared" si="323"/>
        <v>.read(M_G19_Time_Belt)     //343</v>
      </c>
      <c r="R441" s="33" t="str">
        <f t="shared" si="303"/>
        <v>socket.emit('M_G19_Time_Belt', tagArr[343]);</v>
      </c>
    </row>
    <row r="442" spans="2:18" ht="15.75">
      <c r="B442" t="s">
        <v>242</v>
      </c>
      <c r="C442" t="s">
        <v>15</v>
      </c>
      <c r="D442">
        <v>300</v>
      </c>
      <c r="E442">
        <v>0</v>
      </c>
      <c r="F442" t="b">
        <v>0</v>
      </c>
      <c r="G442" t="b">
        <v>1</v>
      </c>
      <c r="H442" t="b">
        <v>1</v>
      </c>
      <c r="I442" t="b">
        <v>1</v>
      </c>
      <c r="J442" t="b">
        <v>0</v>
      </c>
      <c r="K442" t="s">
        <v>243</v>
      </c>
      <c r="L442" t="str">
        <f t="shared" si="301"/>
        <v>DB12</v>
      </c>
      <c r="M442" t="str">
        <f t="shared" ref="M442" si="351">"M_"&amp;B438&amp;"_"</f>
        <v>M_G19_</v>
      </c>
      <c r="O442" s="40">
        <f>IF(E442="","-",COUNTIF($O$10:O441,"&lt;&gt;-")+1-2)</f>
        <v>344</v>
      </c>
      <c r="P442" s="30" t="str">
        <f t="shared" si="322"/>
        <v>var M_G19_TIme_Motor='TIme_Motor';     //344</v>
      </c>
      <c r="Q442" s="33" t="str">
        <f t="shared" si="323"/>
        <v>.read(M_G19_TIme_Motor)     //344</v>
      </c>
      <c r="R442" s="33" t="str">
        <f t="shared" si="303"/>
        <v>socket.emit('M_G19_TIme_Motor', tagArr[344]);</v>
      </c>
    </row>
    <row r="443" spans="2:18" ht="15.75">
      <c r="B443" t="s">
        <v>117</v>
      </c>
      <c r="C443" t="s">
        <v>235</v>
      </c>
      <c r="D443">
        <v>304</v>
      </c>
      <c r="F443" t="b">
        <v>0</v>
      </c>
      <c r="G443" t="b">
        <v>1</v>
      </c>
      <c r="H443" t="b">
        <v>1</v>
      </c>
      <c r="I443" t="b">
        <v>1</v>
      </c>
      <c r="J443" t="b">
        <v>1</v>
      </c>
      <c r="L443" t="str">
        <f t="shared" si="301"/>
        <v>DB12</v>
      </c>
      <c r="M443" t="str">
        <f t="shared" ref="M443:M506" si="352">"M_"&amp;B443&amp;"_"</f>
        <v>M_G20_</v>
      </c>
      <c r="O443" s="40" t="str">
        <f>IF(E443="","-",COUNTIF($O$10:O442,"&lt;&gt;-")+1-2)</f>
        <v>-</v>
      </c>
      <c r="P443" s="30" t="str">
        <f t="shared" si="322"/>
        <v>//G20</v>
      </c>
      <c r="Q443" s="33" t="str">
        <f t="shared" si="323"/>
        <v>//G20</v>
      </c>
      <c r="R443" s="33" t="str">
        <f t="shared" si="303"/>
        <v>//G20</v>
      </c>
    </row>
    <row r="444" spans="2:18" ht="15.75">
      <c r="B444" t="s">
        <v>236</v>
      </c>
      <c r="C444" t="s">
        <v>15</v>
      </c>
      <c r="D444">
        <v>304</v>
      </c>
      <c r="E444">
        <v>0</v>
      </c>
      <c r="F444" t="b">
        <v>0</v>
      </c>
      <c r="G444" t="b">
        <v>1</v>
      </c>
      <c r="H444" t="b">
        <v>1</v>
      </c>
      <c r="I444" t="b">
        <v>1</v>
      </c>
      <c r="J444" t="b">
        <v>0</v>
      </c>
      <c r="K444" t="s">
        <v>237</v>
      </c>
      <c r="L444" t="str">
        <f t="shared" si="301"/>
        <v>DB12</v>
      </c>
      <c r="M444" t="str">
        <f t="shared" ref="M444:M507" si="353">"M_"&amp;B443&amp;"_"</f>
        <v>M_G20_</v>
      </c>
      <c r="O444" s="40">
        <f>IF(E444="","-",COUNTIF($O$10:O443,"&lt;&gt;-")+1-2)</f>
        <v>345</v>
      </c>
      <c r="P444" s="30" t="str">
        <f t="shared" si="322"/>
        <v>var M_G20_Time_BD='Time_BD';     //345</v>
      </c>
      <c r="Q444" s="33" t="str">
        <f t="shared" si="323"/>
        <v>.read(M_G20_Time_BD)     //345</v>
      </c>
      <c r="R444" s="33" t="str">
        <f t="shared" si="303"/>
        <v>socket.emit('M_G20_Time_BD', tagArr[345]);</v>
      </c>
    </row>
    <row r="445" spans="2:18" ht="15.75">
      <c r="B445" t="s">
        <v>238</v>
      </c>
      <c r="C445" t="s">
        <v>15</v>
      </c>
      <c r="D445">
        <v>308</v>
      </c>
      <c r="E445">
        <v>0</v>
      </c>
      <c r="F445" t="b">
        <v>0</v>
      </c>
      <c r="G445" t="b">
        <v>1</v>
      </c>
      <c r="H445" t="b">
        <v>1</v>
      </c>
      <c r="I445" t="b">
        <v>1</v>
      </c>
      <c r="J445" t="b">
        <v>0</v>
      </c>
      <c r="K445" t="s">
        <v>239</v>
      </c>
      <c r="L445" t="str">
        <f t="shared" si="301"/>
        <v>DB12</v>
      </c>
      <c r="M445" t="str">
        <f t="shared" ref="M445" si="354">"M_"&amp;B443&amp;"_"</f>
        <v>M_G20_</v>
      </c>
      <c r="O445" s="40">
        <f>IF(E445="","-",COUNTIF($O$10:O444,"&lt;&gt;-")+1-2)</f>
        <v>346</v>
      </c>
      <c r="P445" s="30" t="str">
        <f t="shared" si="322"/>
        <v>var M_G20_Time_CUROA='Time_CUROA';     //346</v>
      </c>
      <c r="Q445" s="33" t="str">
        <f t="shared" si="323"/>
        <v>.read(M_G20_Time_CUROA)     //346</v>
      </c>
      <c r="R445" s="33" t="str">
        <f t="shared" si="303"/>
        <v>socket.emit('M_G20_Time_CUROA', tagArr[346]);</v>
      </c>
    </row>
    <row r="446" spans="2:18" ht="15.75">
      <c r="B446" t="s">
        <v>240</v>
      </c>
      <c r="C446" t="s">
        <v>15</v>
      </c>
      <c r="D446">
        <v>312</v>
      </c>
      <c r="E446">
        <v>0</v>
      </c>
      <c r="F446" t="b">
        <v>0</v>
      </c>
      <c r="G446" t="b">
        <v>1</v>
      </c>
      <c r="H446" t="b">
        <v>1</v>
      </c>
      <c r="I446" t="b">
        <v>1</v>
      </c>
      <c r="J446" t="b">
        <v>0</v>
      </c>
      <c r="K446" t="s">
        <v>241</v>
      </c>
      <c r="L446" t="str">
        <f t="shared" si="301"/>
        <v>DB12</v>
      </c>
      <c r="M446" t="str">
        <f t="shared" ref="M446" si="355">"M_"&amp;B443&amp;"_"</f>
        <v>M_G20_</v>
      </c>
      <c r="O446" s="40">
        <f>IF(E446="","-",COUNTIF($O$10:O445,"&lt;&gt;-")+1-2)</f>
        <v>347</v>
      </c>
      <c r="P446" s="30" t="str">
        <f t="shared" si="322"/>
        <v>var M_G20_Time_Belt='Time_Belt';     //347</v>
      </c>
      <c r="Q446" s="33" t="str">
        <f t="shared" si="323"/>
        <v>.read(M_G20_Time_Belt)     //347</v>
      </c>
      <c r="R446" s="33" t="str">
        <f t="shared" si="303"/>
        <v>socket.emit('M_G20_Time_Belt', tagArr[347]);</v>
      </c>
    </row>
    <row r="447" spans="2:18" ht="15.75">
      <c r="B447" t="s">
        <v>242</v>
      </c>
      <c r="C447" t="s">
        <v>15</v>
      </c>
      <c r="D447">
        <v>316</v>
      </c>
      <c r="E447">
        <v>0</v>
      </c>
      <c r="F447" t="b">
        <v>0</v>
      </c>
      <c r="G447" t="b">
        <v>1</v>
      </c>
      <c r="H447" t="b">
        <v>1</v>
      </c>
      <c r="I447" t="b">
        <v>1</v>
      </c>
      <c r="J447" t="b">
        <v>0</v>
      </c>
      <c r="K447" t="s">
        <v>243</v>
      </c>
      <c r="L447" t="str">
        <f t="shared" si="301"/>
        <v>DB12</v>
      </c>
      <c r="M447" t="str">
        <f t="shared" ref="M447" si="356">"M_"&amp;B443&amp;"_"</f>
        <v>M_G20_</v>
      </c>
      <c r="O447" s="40">
        <f>IF(E447="","-",COUNTIF($O$10:O446,"&lt;&gt;-")+1-2)</f>
        <v>348</v>
      </c>
      <c r="P447" s="30" t="str">
        <f t="shared" si="322"/>
        <v>var M_G20_TIme_Motor='TIme_Motor';     //348</v>
      </c>
      <c r="Q447" s="33" t="str">
        <f t="shared" si="323"/>
        <v>.read(M_G20_TIme_Motor)     //348</v>
      </c>
      <c r="R447" s="33" t="str">
        <f t="shared" si="303"/>
        <v>socket.emit('M_G20_TIme_Motor', tagArr[348]);</v>
      </c>
    </row>
    <row r="448" spans="2:18" ht="15.75">
      <c r="B448" t="s">
        <v>118</v>
      </c>
      <c r="C448" t="s">
        <v>235</v>
      </c>
      <c r="D448">
        <v>320</v>
      </c>
      <c r="F448" t="b">
        <v>0</v>
      </c>
      <c r="G448" t="b">
        <v>1</v>
      </c>
      <c r="H448" t="b">
        <v>1</v>
      </c>
      <c r="I448" t="b">
        <v>1</v>
      </c>
      <c r="J448" t="b">
        <v>1</v>
      </c>
      <c r="L448" t="str">
        <f t="shared" si="301"/>
        <v>DB12</v>
      </c>
      <c r="M448" t="str">
        <f t="shared" ref="M448:M511" si="357">"M_"&amp;B448&amp;"_"</f>
        <v>M_G21_</v>
      </c>
      <c r="O448" s="40" t="str">
        <f>IF(E448="","-",COUNTIF($O$10:O447,"&lt;&gt;-")+1-2)</f>
        <v>-</v>
      </c>
      <c r="P448" s="30" t="str">
        <f t="shared" si="322"/>
        <v>//G21</v>
      </c>
      <c r="Q448" s="33" t="str">
        <f t="shared" si="323"/>
        <v>//G21</v>
      </c>
      <c r="R448" s="33" t="str">
        <f t="shared" si="303"/>
        <v>//G21</v>
      </c>
    </row>
    <row r="449" spans="2:18" ht="15.75">
      <c r="B449" t="s">
        <v>236</v>
      </c>
      <c r="C449" t="s">
        <v>15</v>
      </c>
      <c r="D449">
        <v>320</v>
      </c>
      <c r="E449">
        <v>0</v>
      </c>
      <c r="F449" t="b">
        <v>0</v>
      </c>
      <c r="G449" t="b">
        <v>1</v>
      </c>
      <c r="H449" t="b">
        <v>1</v>
      </c>
      <c r="I449" t="b">
        <v>1</v>
      </c>
      <c r="J449" t="b">
        <v>0</v>
      </c>
      <c r="K449" t="s">
        <v>237</v>
      </c>
      <c r="L449" t="str">
        <f t="shared" si="301"/>
        <v>DB12</v>
      </c>
      <c r="M449" t="str">
        <f t="shared" ref="M449:M512" si="358">"M_"&amp;B448&amp;"_"</f>
        <v>M_G21_</v>
      </c>
      <c r="O449" s="40">
        <f>IF(E449="","-",COUNTIF($O$10:O448,"&lt;&gt;-")+1-2)</f>
        <v>349</v>
      </c>
      <c r="P449" s="30" t="str">
        <f t="shared" si="322"/>
        <v>var M_G21_Time_BD='Time_BD';     //349</v>
      </c>
      <c r="Q449" s="33" t="str">
        <f t="shared" si="323"/>
        <v>.read(M_G21_Time_BD)     //349</v>
      </c>
      <c r="R449" s="33" t="str">
        <f t="shared" si="303"/>
        <v>socket.emit('M_G21_Time_BD', tagArr[349]);</v>
      </c>
    </row>
    <row r="450" spans="2:18" ht="15.75">
      <c r="B450" t="s">
        <v>238</v>
      </c>
      <c r="C450" t="s">
        <v>15</v>
      </c>
      <c r="D450">
        <v>324</v>
      </c>
      <c r="E450">
        <v>0</v>
      </c>
      <c r="F450" t="b">
        <v>0</v>
      </c>
      <c r="G450" t="b">
        <v>1</v>
      </c>
      <c r="H450" t="b">
        <v>1</v>
      </c>
      <c r="I450" t="b">
        <v>1</v>
      </c>
      <c r="J450" t="b">
        <v>0</v>
      </c>
      <c r="K450" t="s">
        <v>239</v>
      </c>
      <c r="L450" t="str">
        <f t="shared" si="301"/>
        <v>DB12</v>
      </c>
      <c r="M450" t="str">
        <f t="shared" ref="M450" si="359">"M_"&amp;B448&amp;"_"</f>
        <v>M_G21_</v>
      </c>
      <c r="O450" s="40">
        <f>IF(E450="","-",COUNTIF($O$10:O449,"&lt;&gt;-")+1-2)</f>
        <v>350</v>
      </c>
      <c r="P450" s="30" t="str">
        <f t="shared" si="322"/>
        <v>var M_G21_Time_CUROA='Time_CUROA';     //350</v>
      </c>
      <c r="Q450" s="33" t="str">
        <f t="shared" si="323"/>
        <v>.read(M_G21_Time_CUROA)     //350</v>
      </c>
      <c r="R450" s="33" t="str">
        <f t="shared" si="303"/>
        <v>socket.emit('M_G21_Time_CUROA', tagArr[350]);</v>
      </c>
    </row>
    <row r="451" spans="2:18" ht="15.75">
      <c r="B451" t="s">
        <v>240</v>
      </c>
      <c r="C451" t="s">
        <v>15</v>
      </c>
      <c r="D451">
        <v>328</v>
      </c>
      <c r="E451">
        <v>0</v>
      </c>
      <c r="F451" t="b">
        <v>0</v>
      </c>
      <c r="G451" t="b">
        <v>1</v>
      </c>
      <c r="H451" t="b">
        <v>1</v>
      </c>
      <c r="I451" t="b">
        <v>1</v>
      </c>
      <c r="J451" t="b">
        <v>0</v>
      </c>
      <c r="K451" t="s">
        <v>241</v>
      </c>
      <c r="L451" t="str">
        <f t="shared" si="301"/>
        <v>DB12</v>
      </c>
      <c r="M451" t="str">
        <f t="shared" ref="M451" si="360">"M_"&amp;B448&amp;"_"</f>
        <v>M_G21_</v>
      </c>
      <c r="O451" s="40">
        <f>IF(E451="","-",COUNTIF($O$10:O450,"&lt;&gt;-")+1-2)</f>
        <v>351</v>
      </c>
      <c r="P451" s="30" t="str">
        <f t="shared" si="322"/>
        <v>var M_G21_Time_Belt='Time_Belt';     //351</v>
      </c>
      <c r="Q451" s="33" t="str">
        <f t="shared" si="323"/>
        <v>.read(M_G21_Time_Belt)     //351</v>
      </c>
      <c r="R451" s="33" t="str">
        <f t="shared" si="303"/>
        <v>socket.emit('M_G21_Time_Belt', tagArr[351]);</v>
      </c>
    </row>
    <row r="452" spans="2:18" ht="15.75">
      <c r="B452" t="s">
        <v>242</v>
      </c>
      <c r="C452" t="s">
        <v>15</v>
      </c>
      <c r="D452">
        <v>332</v>
      </c>
      <c r="E452">
        <v>0</v>
      </c>
      <c r="F452" t="b">
        <v>0</v>
      </c>
      <c r="G452" t="b">
        <v>1</v>
      </c>
      <c r="H452" t="b">
        <v>1</v>
      </c>
      <c r="I452" t="b">
        <v>1</v>
      </c>
      <c r="J452" t="b">
        <v>0</v>
      </c>
      <c r="K452" t="s">
        <v>243</v>
      </c>
      <c r="L452" t="str">
        <f t="shared" si="301"/>
        <v>DB12</v>
      </c>
      <c r="M452" t="str">
        <f t="shared" ref="M452" si="361">"M_"&amp;B448&amp;"_"</f>
        <v>M_G21_</v>
      </c>
      <c r="O452" s="40">
        <f>IF(E452="","-",COUNTIF($O$10:O451,"&lt;&gt;-")+1-2)</f>
        <v>352</v>
      </c>
      <c r="P452" s="30" t="str">
        <f t="shared" si="322"/>
        <v>var M_G21_TIme_Motor='TIme_Motor';     //352</v>
      </c>
      <c r="Q452" s="33" t="str">
        <f t="shared" si="323"/>
        <v>.read(M_G21_TIme_Motor)     //352</v>
      </c>
      <c r="R452" s="33" t="str">
        <f t="shared" si="303"/>
        <v>socket.emit('M_G21_TIme_Motor', tagArr[352]);</v>
      </c>
    </row>
    <row r="453" spans="2:18" ht="15.75">
      <c r="B453" t="s">
        <v>119</v>
      </c>
      <c r="C453" t="s">
        <v>235</v>
      </c>
      <c r="D453">
        <v>336</v>
      </c>
      <c r="F453" t="b">
        <v>0</v>
      </c>
      <c r="G453" t="b">
        <v>1</v>
      </c>
      <c r="H453" t="b">
        <v>1</v>
      </c>
      <c r="I453" t="b">
        <v>1</v>
      </c>
      <c r="J453" t="b">
        <v>1</v>
      </c>
      <c r="L453" t="str">
        <f t="shared" si="301"/>
        <v>DB12</v>
      </c>
      <c r="M453" t="str">
        <f t="shared" ref="M453:M516" si="362">"M_"&amp;B453&amp;"_"</f>
        <v>M_G22_</v>
      </c>
      <c r="O453" s="40" t="str">
        <f>IF(E453="","-",COUNTIF($O$10:O452,"&lt;&gt;-")+1-2)</f>
        <v>-</v>
      </c>
      <c r="P453" s="30" t="str">
        <f t="shared" si="322"/>
        <v>//G22</v>
      </c>
      <c r="Q453" s="33" t="str">
        <f t="shared" si="323"/>
        <v>//G22</v>
      </c>
      <c r="R453" s="33" t="str">
        <f t="shared" si="303"/>
        <v>//G22</v>
      </c>
    </row>
    <row r="454" spans="2:18" ht="15.75">
      <c r="B454" t="s">
        <v>236</v>
      </c>
      <c r="C454" t="s">
        <v>15</v>
      </c>
      <c r="D454">
        <v>336</v>
      </c>
      <c r="E454">
        <v>0</v>
      </c>
      <c r="F454" t="b">
        <v>0</v>
      </c>
      <c r="G454" t="b">
        <v>1</v>
      </c>
      <c r="H454" t="b">
        <v>1</v>
      </c>
      <c r="I454" t="b">
        <v>1</v>
      </c>
      <c r="J454" t="b">
        <v>0</v>
      </c>
      <c r="K454" t="s">
        <v>237</v>
      </c>
      <c r="L454" t="str">
        <f t="shared" si="301"/>
        <v>DB12</v>
      </c>
      <c r="M454" t="str">
        <f t="shared" ref="M454:M517" si="363">"M_"&amp;B453&amp;"_"</f>
        <v>M_G22_</v>
      </c>
      <c r="O454" s="40">
        <f>IF(E454="","-",COUNTIF($O$10:O453,"&lt;&gt;-")+1-2)</f>
        <v>353</v>
      </c>
      <c r="P454" s="30" t="str">
        <f t="shared" si="322"/>
        <v>var M_G22_Time_BD='Time_BD';     //353</v>
      </c>
      <c r="Q454" s="33" t="str">
        <f t="shared" si="323"/>
        <v>.read(M_G22_Time_BD)     //353</v>
      </c>
      <c r="R454" s="33" t="str">
        <f t="shared" si="303"/>
        <v>socket.emit('M_G22_Time_BD', tagArr[353]);</v>
      </c>
    </row>
    <row r="455" spans="2:18" ht="15.75">
      <c r="B455" t="s">
        <v>238</v>
      </c>
      <c r="C455" t="s">
        <v>15</v>
      </c>
      <c r="D455">
        <v>340</v>
      </c>
      <c r="E455">
        <v>0</v>
      </c>
      <c r="F455" t="b">
        <v>0</v>
      </c>
      <c r="G455" t="b">
        <v>1</v>
      </c>
      <c r="H455" t="b">
        <v>1</v>
      </c>
      <c r="I455" t="b">
        <v>1</v>
      </c>
      <c r="J455" t="b">
        <v>0</v>
      </c>
      <c r="K455" t="s">
        <v>239</v>
      </c>
      <c r="L455" t="str">
        <f t="shared" si="301"/>
        <v>DB12</v>
      </c>
      <c r="M455" t="str">
        <f t="shared" ref="M455" si="364">"M_"&amp;B453&amp;"_"</f>
        <v>M_G22_</v>
      </c>
      <c r="O455" s="40">
        <f>IF(E455="","-",COUNTIF($O$10:O454,"&lt;&gt;-")+1-2)</f>
        <v>354</v>
      </c>
      <c r="P455" s="30" t="str">
        <f t="shared" si="322"/>
        <v>var M_G22_Time_CUROA='Time_CUROA';     //354</v>
      </c>
      <c r="Q455" s="33" t="str">
        <f t="shared" si="323"/>
        <v>.read(M_G22_Time_CUROA)     //354</v>
      </c>
      <c r="R455" s="33" t="str">
        <f t="shared" si="303"/>
        <v>socket.emit('M_G22_Time_CUROA', tagArr[354]);</v>
      </c>
    </row>
    <row r="456" spans="2:18" ht="15.75">
      <c r="B456" t="s">
        <v>240</v>
      </c>
      <c r="C456" t="s">
        <v>15</v>
      </c>
      <c r="D456">
        <v>344</v>
      </c>
      <c r="E456">
        <v>0</v>
      </c>
      <c r="F456" t="b">
        <v>0</v>
      </c>
      <c r="G456" t="b">
        <v>1</v>
      </c>
      <c r="H456" t="b">
        <v>1</v>
      </c>
      <c r="I456" t="b">
        <v>1</v>
      </c>
      <c r="J456" t="b">
        <v>0</v>
      </c>
      <c r="K456" t="s">
        <v>241</v>
      </c>
      <c r="L456" t="str">
        <f t="shared" si="301"/>
        <v>DB12</v>
      </c>
      <c r="M456" t="str">
        <f t="shared" ref="M456" si="365">"M_"&amp;B453&amp;"_"</f>
        <v>M_G22_</v>
      </c>
      <c r="O456" s="40">
        <f>IF(E456="","-",COUNTIF($O$10:O455,"&lt;&gt;-")+1-2)</f>
        <v>355</v>
      </c>
      <c r="P456" s="30" t="str">
        <f t="shared" si="322"/>
        <v>var M_G22_Time_Belt='Time_Belt';     //355</v>
      </c>
      <c r="Q456" s="33" t="str">
        <f t="shared" si="323"/>
        <v>.read(M_G22_Time_Belt)     //355</v>
      </c>
      <c r="R456" s="33" t="str">
        <f t="shared" si="303"/>
        <v>socket.emit('M_G22_Time_Belt', tagArr[355]);</v>
      </c>
    </row>
    <row r="457" spans="2:18" ht="15.75">
      <c r="B457" t="s">
        <v>242</v>
      </c>
      <c r="C457" t="s">
        <v>15</v>
      </c>
      <c r="D457">
        <v>348</v>
      </c>
      <c r="E457">
        <v>0</v>
      </c>
      <c r="F457" t="b">
        <v>0</v>
      </c>
      <c r="G457" t="b">
        <v>1</v>
      </c>
      <c r="H457" t="b">
        <v>1</v>
      </c>
      <c r="I457" t="b">
        <v>1</v>
      </c>
      <c r="J457" t="b">
        <v>0</v>
      </c>
      <c r="K457" t="s">
        <v>243</v>
      </c>
      <c r="L457" t="str">
        <f t="shared" si="301"/>
        <v>DB12</v>
      </c>
      <c r="M457" t="str">
        <f t="shared" ref="M457" si="366">"M_"&amp;B453&amp;"_"</f>
        <v>M_G22_</v>
      </c>
      <c r="O457" s="40">
        <f>IF(E457="","-",COUNTIF($O$10:O456,"&lt;&gt;-")+1-2)</f>
        <v>356</v>
      </c>
      <c r="P457" s="30" t="str">
        <f t="shared" si="322"/>
        <v>var M_G22_TIme_Motor='TIme_Motor';     //356</v>
      </c>
      <c r="Q457" s="33" t="str">
        <f t="shared" si="323"/>
        <v>.read(M_G22_TIme_Motor)     //356</v>
      </c>
      <c r="R457" s="33" t="str">
        <f t="shared" si="303"/>
        <v>socket.emit('M_G22_TIme_Motor', tagArr[356]);</v>
      </c>
    </row>
    <row r="458" spans="2:18" ht="15.75">
      <c r="B458" t="s">
        <v>120</v>
      </c>
      <c r="C458" t="s">
        <v>235</v>
      </c>
      <c r="D458">
        <v>352</v>
      </c>
      <c r="F458" t="b">
        <v>0</v>
      </c>
      <c r="G458" t="b">
        <v>1</v>
      </c>
      <c r="H458" t="b">
        <v>1</v>
      </c>
      <c r="I458" t="b">
        <v>1</v>
      </c>
      <c r="J458" t="b">
        <v>1</v>
      </c>
      <c r="L458" t="str">
        <f t="shared" si="301"/>
        <v>DB12</v>
      </c>
      <c r="M458" t="str">
        <f t="shared" ref="M458:M521" si="367">"M_"&amp;B458&amp;"_"</f>
        <v>M_G23_</v>
      </c>
      <c r="O458" s="40" t="str">
        <f>IF(E458="","-",COUNTIF($O$10:O457,"&lt;&gt;-")+1-2)</f>
        <v>-</v>
      </c>
      <c r="P458" s="30" t="str">
        <f t="shared" si="322"/>
        <v>//G23</v>
      </c>
      <c r="Q458" s="33" t="str">
        <f t="shared" si="323"/>
        <v>//G23</v>
      </c>
      <c r="R458" s="33" t="str">
        <f t="shared" si="303"/>
        <v>//G23</v>
      </c>
    </row>
    <row r="459" spans="2:18" ht="15.75">
      <c r="B459" t="s">
        <v>236</v>
      </c>
      <c r="C459" t="s">
        <v>15</v>
      </c>
      <c r="D459">
        <v>352</v>
      </c>
      <c r="E459">
        <v>0</v>
      </c>
      <c r="F459" t="b">
        <v>0</v>
      </c>
      <c r="G459" t="b">
        <v>1</v>
      </c>
      <c r="H459" t="b">
        <v>1</v>
      </c>
      <c r="I459" t="b">
        <v>1</v>
      </c>
      <c r="J459" t="b">
        <v>0</v>
      </c>
      <c r="K459" t="s">
        <v>237</v>
      </c>
      <c r="L459" t="str">
        <f t="shared" si="301"/>
        <v>DB12</v>
      </c>
      <c r="M459" t="str">
        <f t="shared" ref="M459:M522" si="368">"M_"&amp;B458&amp;"_"</f>
        <v>M_G23_</v>
      </c>
      <c r="O459" s="40">
        <f>IF(E459="","-",COUNTIF($O$10:O458,"&lt;&gt;-")+1-2)</f>
        <v>357</v>
      </c>
      <c r="P459" s="30" t="str">
        <f t="shared" si="322"/>
        <v>var M_G23_Time_BD='Time_BD';     //357</v>
      </c>
      <c r="Q459" s="33" t="str">
        <f t="shared" si="323"/>
        <v>.read(M_G23_Time_BD)     //357</v>
      </c>
      <c r="R459" s="33" t="str">
        <f t="shared" si="303"/>
        <v>socket.emit('M_G23_Time_BD', tagArr[357]);</v>
      </c>
    </row>
    <row r="460" spans="2:18" ht="15.75">
      <c r="B460" t="s">
        <v>238</v>
      </c>
      <c r="C460" t="s">
        <v>15</v>
      </c>
      <c r="D460">
        <v>356</v>
      </c>
      <c r="E460">
        <v>0</v>
      </c>
      <c r="F460" t="b">
        <v>0</v>
      </c>
      <c r="G460" t="b">
        <v>1</v>
      </c>
      <c r="H460" t="b">
        <v>1</v>
      </c>
      <c r="I460" t="b">
        <v>1</v>
      </c>
      <c r="J460" t="b">
        <v>0</v>
      </c>
      <c r="K460" t="s">
        <v>239</v>
      </c>
      <c r="L460" t="str">
        <f t="shared" ref="L460:L523" si="369">IF(LEFT(M460)="P","DB10",
IF(LEFT(M460)="E","DB11",
IF(LEFT(M460)="M","DB12"
)))</f>
        <v>DB12</v>
      </c>
      <c r="M460" t="str">
        <f t="shared" ref="M460" si="370">"M_"&amp;B458&amp;"_"</f>
        <v>M_G23_</v>
      </c>
      <c r="O460" s="40">
        <f>IF(E460="","-",COUNTIF($O$10:O459,"&lt;&gt;-")+1-2)</f>
        <v>358</v>
      </c>
      <c r="P460" s="30" t="str">
        <f t="shared" si="322"/>
        <v>var M_G23_Time_CUROA='Time_CUROA';     //358</v>
      </c>
      <c r="Q460" s="33" t="str">
        <f t="shared" si="323"/>
        <v>.read(M_G23_Time_CUROA)     //358</v>
      </c>
      <c r="R460" s="33" t="str">
        <f t="shared" ref="R460:R523" si="371">IF(E460="","//"&amp;B460,"socket.emit('"&amp;M460&amp;B460&amp;"', tagArr["&amp;O460&amp;"]);")</f>
        <v>socket.emit('M_G23_Time_CUROA', tagArr[358]);</v>
      </c>
    </row>
    <row r="461" spans="2:18" ht="15.75">
      <c r="B461" t="s">
        <v>240</v>
      </c>
      <c r="C461" t="s">
        <v>15</v>
      </c>
      <c r="D461">
        <v>360</v>
      </c>
      <c r="E461">
        <v>0</v>
      </c>
      <c r="F461" t="b">
        <v>0</v>
      </c>
      <c r="G461" t="b">
        <v>1</v>
      </c>
      <c r="H461" t="b">
        <v>1</v>
      </c>
      <c r="I461" t="b">
        <v>1</v>
      </c>
      <c r="J461" t="b">
        <v>0</v>
      </c>
      <c r="K461" t="s">
        <v>241</v>
      </c>
      <c r="L461" t="str">
        <f t="shared" si="369"/>
        <v>DB12</v>
      </c>
      <c r="M461" t="str">
        <f t="shared" ref="M461" si="372">"M_"&amp;B458&amp;"_"</f>
        <v>M_G23_</v>
      </c>
      <c r="O461" s="40">
        <f>IF(E461="","-",COUNTIF($O$10:O460,"&lt;&gt;-")+1-2)</f>
        <v>359</v>
      </c>
      <c r="P461" s="30" t="str">
        <f t="shared" si="322"/>
        <v>var M_G23_Time_Belt='Time_Belt';     //359</v>
      </c>
      <c r="Q461" s="33" t="str">
        <f t="shared" si="323"/>
        <v>.read(M_G23_Time_Belt)     //359</v>
      </c>
      <c r="R461" s="33" t="str">
        <f t="shared" si="371"/>
        <v>socket.emit('M_G23_Time_Belt', tagArr[359]);</v>
      </c>
    </row>
    <row r="462" spans="2:18" ht="15.75">
      <c r="B462" t="s">
        <v>242</v>
      </c>
      <c r="C462" t="s">
        <v>15</v>
      </c>
      <c r="D462">
        <v>364</v>
      </c>
      <c r="E462">
        <v>0</v>
      </c>
      <c r="F462" t="b">
        <v>0</v>
      </c>
      <c r="G462" t="b">
        <v>1</v>
      </c>
      <c r="H462" t="b">
        <v>1</v>
      </c>
      <c r="I462" t="b">
        <v>1</v>
      </c>
      <c r="J462" t="b">
        <v>0</v>
      </c>
      <c r="K462" t="s">
        <v>243</v>
      </c>
      <c r="L462" t="str">
        <f t="shared" si="369"/>
        <v>DB12</v>
      </c>
      <c r="M462" t="str">
        <f t="shared" ref="M462" si="373">"M_"&amp;B458&amp;"_"</f>
        <v>M_G23_</v>
      </c>
      <c r="O462" s="40">
        <f>IF(E462="","-",COUNTIF($O$10:O461,"&lt;&gt;-")+1-2)</f>
        <v>360</v>
      </c>
      <c r="P462" s="30" t="str">
        <f t="shared" si="322"/>
        <v>var M_G23_TIme_Motor='TIme_Motor';     //360</v>
      </c>
      <c r="Q462" s="33" t="str">
        <f t="shared" si="323"/>
        <v>.read(M_G23_TIme_Motor)     //360</v>
      </c>
      <c r="R462" s="33" t="str">
        <f t="shared" si="371"/>
        <v>socket.emit('M_G23_TIme_Motor', tagArr[360]);</v>
      </c>
    </row>
    <row r="463" spans="2:18" ht="15.75">
      <c r="B463" t="s">
        <v>121</v>
      </c>
      <c r="C463" t="s">
        <v>235</v>
      </c>
      <c r="D463">
        <v>368</v>
      </c>
      <c r="F463" t="b">
        <v>0</v>
      </c>
      <c r="G463" t="b">
        <v>1</v>
      </c>
      <c r="H463" t="b">
        <v>1</v>
      </c>
      <c r="I463" t="b">
        <v>1</v>
      </c>
      <c r="J463" t="b">
        <v>1</v>
      </c>
      <c r="L463" t="str">
        <f t="shared" si="369"/>
        <v>DB12</v>
      </c>
      <c r="M463" t="str">
        <f t="shared" ref="M463:M526" si="374">"M_"&amp;B463&amp;"_"</f>
        <v>M_G24_</v>
      </c>
      <c r="O463" s="40" t="str">
        <f>IF(E463="","-",COUNTIF($O$10:O462,"&lt;&gt;-")+1-2)</f>
        <v>-</v>
      </c>
      <c r="P463" s="30" t="str">
        <f t="shared" si="322"/>
        <v>//G24</v>
      </c>
      <c r="Q463" s="33" t="str">
        <f t="shared" si="323"/>
        <v>//G24</v>
      </c>
      <c r="R463" s="33" t="str">
        <f t="shared" si="371"/>
        <v>//G24</v>
      </c>
    </row>
    <row r="464" spans="2:18" ht="15.75">
      <c r="B464" t="s">
        <v>236</v>
      </c>
      <c r="C464" t="s">
        <v>15</v>
      </c>
      <c r="D464">
        <v>368</v>
      </c>
      <c r="E464">
        <v>0</v>
      </c>
      <c r="F464" t="b">
        <v>0</v>
      </c>
      <c r="G464" t="b">
        <v>1</v>
      </c>
      <c r="H464" t="b">
        <v>1</v>
      </c>
      <c r="I464" t="b">
        <v>1</v>
      </c>
      <c r="J464" t="b">
        <v>0</v>
      </c>
      <c r="K464" t="s">
        <v>237</v>
      </c>
      <c r="L464" t="str">
        <f t="shared" si="369"/>
        <v>DB12</v>
      </c>
      <c r="M464" t="str">
        <f t="shared" ref="M464:M527" si="375">"M_"&amp;B463&amp;"_"</f>
        <v>M_G24_</v>
      </c>
      <c r="O464" s="40">
        <f>IF(E464="","-",COUNTIF($O$10:O463,"&lt;&gt;-")+1-2)</f>
        <v>361</v>
      </c>
      <c r="P464" s="30" t="str">
        <f t="shared" si="322"/>
        <v>var M_G24_Time_BD='Time_BD';     //361</v>
      </c>
      <c r="Q464" s="33" t="str">
        <f t="shared" si="323"/>
        <v>.read(M_G24_Time_BD)     //361</v>
      </c>
      <c r="R464" s="33" t="str">
        <f t="shared" si="371"/>
        <v>socket.emit('M_G24_Time_BD', tagArr[361]);</v>
      </c>
    </row>
    <row r="465" spans="2:18" ht="15.75">
      <c r="B465" t="s">
        <v>238</v>
      </c>
      <c r="C465" t="s">
        <v>15</v>
      </c>
      <c r="D465">
        <v>372</v>
      </c>
      <c r="E465">
        <v>0</v>
      </c>
      <c r="F465" t="b">
        <v>0</v>
      </c>
      <c r="G465" t="b">
        <v>1</v>
      </c>
      <c r="H465" t="b">
        <v>1</v>
      </c>
      <c r="I465" t="b">
        <v>1</v>
      </c>
      <c r="J465" t="b">
        <v>0</v>
      </c>
      <c r="K465" t="s">
        <v>239</v>
      </c>
      <c r="L465" t="str">
        <f t="shared" si="369"/>
        <v>DB12</v>
      </c>
      <c r="M465" t="str">
        <f t="shared" ref="M465" si="376">"M_"&amp;B463&amp;"_"</f>
        <v>M_G24_</v>
      </c>
      <c r="O465" s="40">
        <f>IF(E465="","-",COUNTIF($O$10:O464,"&lt;&gt;-")+1-2)</f>
        <v>362</v>
      </c>
      <c r="P465" s="30" t="str">
        <f t="shared" si="322"/>
        <v>var M_G24_Time_CUROA='Time_CUROA';     //362</v>
      </c>
      <c r="Q465" s="33" t="str">
        <f t="shared" si="323"/>
        <v>.read(M_G24_Time_CUROA)     //362</v>
      </c>
      <c r="R465" s="33" t="str">
        <f t="shared" si="371"/>
        <v>socket.emit('M_G24_Time_CUROA', tagArr[362]);</v>
      </c>
    </row>
    <row r="466" spans="2:18" ht="15.75">
      <c r="B466" t="s">
        <v>240</v>
      </c>
      <c r="C466" t="s">
        <v>15</v>
      </c>
      <c r="D466">
        <v>376</v>
      </c>
      <c r="E466">
        <v>0</v>
      </c>
      <c r="F466" t="b">
        <v>0</v>
      </c>
      <c r="G466" t="b">
        <v>1</v>
      </c>
      <c r="H466" t="b">
        <v>1</v>
      </c>
      <c r="I466" t="b">
        <v>1</v>
      </c>
      <c r="J466" t="b">
        <v>0</v>
      </c>
      <c r="K466" t="s">
        <v>241</v>
      </c>
      <c r="L466" t="str">
        <f t="shared" si="369"/>
        <v>DB12</v>
      </c>
      <c r="M466" t="str">
        <f t="shared" ref="M466" si="377">"M_"&amp;B463&amp;"_"</f>
        <v>M_G24_</v>
      </c>
      <c r="O466" s="40">
        <f>IF(E466="","-",COUNTIF($O$10:O465,"&lt;&gt;-")+1-2)</f>
        <v>363</v>
      </c>
      <c r="P466" s="30" t="str">
        <f t="shared" si="322"/>
        <v>var M_G24_Time_Belt='Time_Belt';     //363</v>
      </c>
      <c r="Q466" s="33" t="str">
        <f t="shared" si="323"/>
        <v>.read(M_G24_Time_Belt)     //363</v>
      </c>
      <c r="R466" s="33" t="str">
        <f t="shared" si="371"/>
        <v>socket.emit('M_G24_Time_Belt', tagArr[363]);</v>
      </c>
    </row>
    <row r="467" spans="2:18" ht="15.75">
      <c r="B467" t="s">
        <v>242</v>
      </c>
      <c r="C467" t="s">
        <v>15</v>
      </c>
      <c r="D467">
        <v>380</v>
      </c>
      <c r="E467">
        <v>0</v>
      </c>
      <c r="F467" t="b">
        <v>0</v>
      </c>
      <c r="G467" t="b">
        <v>1</v>
      </c>
      <c r="H467" t="b">
        <v>1</v>
      </c>
      <c r="I467" t="b">
        <v>1</v>
      </c>
      <c r="J467" t="b">
        <v>0</v>
      </c>
      <c r="K467" t="s">
        <v>243</v>
      </c>
      <c r="L467" t="str">
        <f t="shared" si="369"/>
        <v>DB12</v>
      </c>
      <c r="M467" t="str">
        <f t="shared" ref="M467" si="378">"M_"&amp;B463&amp;"_"</f>
        <v>M_G24_</v>
      </c>
      <c r="O467" s="40">
        <f>IF(E467="","-",COUNTIF($O$10:O466,"&lt;&gt;-")+1-2)</f>
        <v>364</v>
      </c>
      <c r="P467" s="30" t="str">
        <f t="shared" si="322"/>
        <v>var M_G24_TIme_Motor='TIme_Motor';     //364</v>
      </c>
      <c r="Q467" s="33" t="str">
        <f t="shared" si="323"/>
        <v>.read(M_G24_TIme_Motor)     //364</v>
      </c>
      <c r="R467" s="33" t="str">
        <f t="shared" si="371"/>
        <v>socket.emit('M_G24_TIme_Motor', tagArr[364]);</v>
      </c>
    </row>
    <row r="468" spans="2:18" ht="15.75">
      <c r="B468" t="s">
        <v>122</v>
      </c>
      <c r="C468" t="s">
        <v>235</v>
      </c>
      <c r="D468">
        <v>384</v>
      </c>
      <c r="F468" t="b">
        <v>0</v>
      </c>
      <c r="G468" t="b">
        <v>1</v>
      </c>
      <c r="H468" t="b">
        <v>1</v>
      </c>
      <c r="I468" t="b">
        <v>1</v>
      </c>
      <c r="J468" t="b">
        <v>1</v>
      </c>
      <c r="L468" t="str">
        <f t="shared" si="369"/>
        <v>DB12</v>
      </c>
      <c r="M468" t="str">
        <f t="shared" ref="M468:M531" si="379">"M_"&amp;B468&amp;"_"</f>
        <v>M_G25_</v>
      </c>
      <c r="O468" s="40" t="str">
        <f>IF(E468="","-",COUNTIF($O$10:O467,"&lt;&gt;-")+1-2)</f>
        <v>-</v>
      </c>
      <c r="P468" s="30" t="str">
        <f t="shared" si="322"/>
        <v>//G25</v>
      </c>
      <c r="Q468" s="33" t="str">
        <f t="shared" si="323"/>
        <v>//G25</v>
      </c>
      <c r="R468" s="33" t="str">
        <f t="shared" si="371"/>
        <v>//G25</v>
      </c>
    </row>
    <row r="469" spans="2:18" ht="15.75">
      <c r="B469" t="s">
        <v>236</v>
      </c>
      <c r="C469" t="s">
        <v>15</v>
      </c>
      <c r="D469">
        <v>384</v>
      </c>
      <c r="E469">
        <v>0</v>
      </c>
      <c r="F469" t="b">
        <v>0</v>
      </c>
      <c r="G469" t="b">
        <v>1</v>
      </c>
      <c r="H469" t="b">
        <v>1</v>
      </c>
      <c r="I469" t="b">
        <v>1</v>
      </c>
      <c r="J469" t="b">
        <v>0</v>
      </c>
      <c r="K469" t="s">
        <v>237</v>
      </c>
      <c r="L469" t="str">
        <f t="shared" si="369"/>
        <v>DB12</v>
      </c>
      <c r="M469" t="str">
        <f t="shared" ref="M469:M532" si="380">"M_"&amp;B468&amp;"_"</f>
        <v>M_G25_</v>
      </c>
      <c r="O469" s="40">
        <f>IF(E469="","-",COUNTIF($O$10:O468,"&lt;&gt;-")+1-2)</f>
        <v>365</v>
      </c>
      <c r="P469" s="30" t="str">
        <f t="shared" si="322"/>
        <v>var M_G25_Time_BD='Time_BD';     //365</v>
      </c>
      <c r="Q469" s="33" t="str">
        <f t="shared" si="323"/>
        <v>.read(M_G25_Time_BD)     //365</v>
      </c>
      <c r="R469" s="33" t="str">
        <f t="shared" si="371"/>
        <v>socket.emit('M_G25_Time_BD', tagArr[365]);</v>
      </c>
    </row>
    <row r="470" spans="2:18" ht="15.75">
      <c r="B470" t="s">
        <v>238</v>
      </c>
      <c r="C470" t="s">
        <v>15</v>
      </c>
      <c r="D470">
        <v>388</v>
      </c>
      <c r="E470">
        <v>0</v>
      </c>
      <c r="F470" t="b">
        <v>0</v>
      </c>
      <c r="G470" t="b">
        <v>1</v>
      </c>
      <c r="H470" t="b">
        <v>1</v>
      </c>
      <c r="I470" t="b">
        <v>1</v>
      </c>
      <c r="J470" t="b">
        <v>0</v>
      </c>
      <c r="K470" t="s">
        <v>239</v>
      </c>
      <c r="L470" t="str">
        <f t="shared" si="369"/>
        <v>DB12</v>
      </c>
      <c r="M470" t="str">
        <f t="shared" ref="M470" si="381">"M_"&amp;B468&amp;"_"</f>
        <v>M_G25_</v>
      </c>
      <c r="O470" s="40">
        <f>IF(E470="","-",COUNTIF($O$10:O469,"&lt;&gt;-")+1-2)</f>
        <v>366</v>
      </c>
      <c r="P470" s="30" t="str">
        <f t="shared" si="322"/>
        <v>var M_G25_Time_CUROA='Time_CUROA';     //366</v>
      </c>
      <c r="Q470" s="33" t="str">
        <f t="shared" si="323"/>
        <v>.read(M_G25_Time_CUROA)     //366</v>
      </c>
      <c r="R470" s="33" t="str">
        <f t="shared" si="371"/>
        <v>socket.emit('M_G25_Time_CUROA', tagArr[366]);</v>
      </c>
    </row>
    <row r="471" spans="2:18" ht="15.75">
      <c r="B471" t="s">
        <v>240</v>
      </c>
      <c r="C471" t="s">
        <v>15</v>
      </c>
      <c r="D471">
        <v>392</v>
      </c>
      <c r="E471">
        <v>0</v>
      </c>
      <c r="F471" t="b">
        <v>0</v>
      </c>
      <c r="G471" t="b">
        <v>1</v>
      </c>
      <c r="H471" t="b">
        <v>1</v>
      </c>
      <c r="I471" t="b">
        <v>1</v>
      </c>
      <c r="J471" t="b">
        <v>0</v>
      </c>
      <c r="K471" t="s">
        <v>241</v>
      </c>
      <c r="L471" t="str">
        <f t="shared" si="369"/>
        <v>DB12</v>
      </c>
      <c r="M471" t="str">
        <f t="shared" ref="M471" si="382">"M_"&amp;B468&amp;"_"</f>
        <v>M_G25_</v>
      </c>
      <c r="O471" s="40">
        <f>IF(E471="","-",COUNTIF($O$10:O470,"&lt;&gt;-")+1-2)</f>
        <v>367</v>
      </c>
      <c r="P471" s="30" t="str">
        <f t="shared" si="322"/>
        <v>var M_G25_Time_Belt='Time_Belt';     //367</v>
      </c>
      <c r="Q471" s="33" t="str">
        <f t="shared" si="323"/>
        <v>.read(M_G25_Time_Belt)     //367</v>
      </c>
      <c r="R471" s="33" t="str">
        <f t="shared" si="371"/>
        <v>socket.emit('M_G25_Time_Belt', tagArr[367]);</v>
      </c>
    </row>
    <row r="472" spans="2:18" ht="15.75">
      <c r="B472" t="s">
        <v>242</v>
      </c>
      <c r="C472" t="s">
        <v>15</v>
      </c>
      <c r="D472">
        <v>396</v>
      </c>
      <c r="E472">
        <v>0</v>
      </c>
      <c r="F472" t="b">
        <v>0</v>
      </c>
      <c r="G472" t="b">
        <v>1</v>
      </c>
      <c r="H472" t="b">
        <v>1</v>
      </c>
      <c r="I472" t="b">
        <v>1</v>
      </c>
      <c r="J472" t="b">
        <v>0</v>
      </c>
      <c r="K472" t="s">
        <v>243</v>
      </c>
      <c r="L472" t="str">
        <f t="shared" si="369"/>
        <v>DB12</v>
      </c>
      <c r="M472" t="str">
        <f t="shared" ref="M472" si="383">"M_"&amp;B468&amp;"_"</f>
        <v>M_G25_</v>
      </c>
      <c r="O472" s="40">
        <f>IF(E472="","-",COUNTIF($O$10:O471,"&lt;&gt;-")+1-2)</f>
        <v>368</v>
      </c>
      <c r="P472" s="30" t="str">
        <f t="shared" si="322"/>
        <v>var M_G25_TIme_Motor='TIme_Motor';     //368</v>
      </c>
      <c r="Q472" s="33" t="str">
        <f t="shared" si="323"/>
        <v>.read(M_G25_TIme_Motor)     //368</v>
      </c>
      <c r="R472" s="33" t="str">
        <f t="shared" si="371"/>
        <v>socket.emit('M_G25_TIme_Motor', tagArr[368]);</v>
      </c>
    </row>
    <row r="473" spans="2:18" ht="15.75">
      <c r="B473" t="s">
        <v>123</v>
      </c>
      <c r="C473" t="s">
        <v>235</v>
      </c>
      <c r="D473">
        <v>400</v>
      </c>
      <c r="F473" t="b">
        <v>0</v>
      </c>
      <c r="G473" t="b">
        <v>1</v>
      </c>
      <c r="H473" t="b">
        <v>1</v>
      </c>
      <c r="I473" t="b">
        <v>1</v>
      </c>
      <c r="J473" t="b">
        <v>1</v>
      </c>
      <c r="L473" t="str">
        <f t="shared" si="369"/>
        <v>DB12</v>
      </c>
      <c r="M473" t="str">
        <f t="shared" ref="M473:M504" si="384">"M_"&amp;B473&amp;"_"</f>
        <v>M_G26_</v>
      </c>
      <c r="O473" s="40" t="str">
        <f>IF(E473="","-",COUNTIF($O$10:O472,"&lt;&gt;-")+1-2)</f>
        <v>-</v>
      </c>
      <c r="P473" s="30" t="str">
        <f t="shared" si="322"/>
        <v>//G26</v>
      </c>
      <c r="Q473" s="33" t="str">
        <f t="shared" si="323"/>
        <v>//G26</v>
      </c>
      <c r="R473" s="33" t="str">
        <f t="shared" si="371"/>
        <v>//G26</v>
      </c>
    </row>
    <row r="474" spans="2:18" ht="15.75">
      <c r="B474" t="s">
        <v>236</v>
      </c>
      <c r="C474" t="s">
        <v>15</v>
      </c>
      <c r="D474">
        <v>400</v>
      </c>
      <c r="E474">
        <v>0</v>
      </c>
      <c r="F474" t="b">
        <v>0</v>
      </c>
      <c r="G474" t="b">
        <v>1</v>
      </c>
      <c r="H474" t="b">
        <v>1</v>
      </c>
      <c r="I474" t="b">
        <v>1</v>
      </c>
      <c r="J474" t="b">
        <v>0</v>
      </c>
      <c r="K474" t="s">
        <v>237</v>
      </c>
      <c r="L474" t="str">
        <f t="shared" si="369"/>
        <v>DB12</v>
      </c>
      <c r="M474" t="str">
        <f t="shared" ref="M474:M505" si="385">"M_"&amp;B473&amp;"_"</f>
        <v>M_G26_</v>
      </c>
      <c r="O474" s="40">
        <f>IF(E474="","-",COUNTIF($O$10:O473,"&lt;&gt;-")+1-2)</f>
        <v>369</v>
      </c>
      <c r="P474" s="30" t="str">
        <f t="shared" si="322"/>
        <v>var M_G26_Time_BD='Time_BD';     //369</v>
      </c>
      <c r="Q474" s="33" t="str">
        <f t="shared" si="323"/>
        <v>.read(M_G26_Time_BD)     //369</v>
      </c>
      <c r="R474" s="33" t="str">
        <f t="shared" si="371"/>
        <v>socket.emit('M_G26_Time_BD', tagArr[369]);</v>
      </c>
    </row>
    <row r="475" spans="2:18" ht="15.75">
      <c r="B475" t="s">
        <v>238</v>
      </c>
      <c r="C475" t="s">
        <v>15</v>
      </c>
      <c r="D475">
        <v>404</v>
      </c>
      <c r="E475">
        <v>0</v>
      </c>
      <c r="F475" t="b">
        <v>0</v>
      </c>
      <c r="G475" t="b">
        <v>1</v>
      </c>
      <c r="H475" t="b">
        <v>1</v>
      </c>
      <c r="I475" t="b">
        <v>1</v>
      </c>
      <c r="J475" t="b">
        <v>0</v>
      </c>
      <c r="K475" t="s">
        <v>239</v>
      </c>
      <c r="L475" t="str">
        <f t="shared" si="369"/>
        <v>DB12</v>
      </c>
      <c r="M475" t="str">
        <f t="shared" ref="M475" si="386">"M_"&amp;B473&amp;"_"</f>
        <v>M_G26_</v>
      </c>
      <c r="O475" s="40">
        <f>IF(E475="","-",COUNTIF($O$10:O474,"&lt;&gt;-")+1-2)</f>
        <v>370</v>
      </c>
      <c r="P475" s="30" t="str">
        <f t="shared" si="322"/>
        <v>var M_G26_Time_CUROA='Time_CUROA';     //370</v>
      </c>
      <c r="Q475" s="33" t="str">
        <f t="shared" si="323"/>
        <v>.read(M_G26_Time_CUROA)     //370</v>
      </c>
      <c r="R475" s="33" t="str">
        <f t="shared" si="371"/>
        <v>socket.emit('M_G26_Time_CUROA', tagArr[370]);</v>
      </c>
    </row>
    <row r="476" spans="2:18" ht="15.75">
      <c r="B476" t="s">
        <v>240</v>
      </c>
      <c r="C476" t="s">
        <v>15</v>
      </c>
      <c r="D476">
        <v>408</v>
      </c>
      <c r="E476">
        <v>0</v>
      </c>
      <c r="F476" t="b">
        <v>0</v>
      </c>
      <c r="G476" t="b">
        <v>1</v>
      </c>
      <c r="H476" t="b">
        <v>1</v>
      </c>
      <c r="I476" t="b">
        <v>1</v>
      </c>
      <c r="J476" t="b">
        <v>0</v>
      </c>
      <c r="K476" t="s">
        <v>241</v>
      </c>
      <c r="L476" t="str">
        <f t="shared" si="369"/>
        <v>DB12</v>
      </c>
      <c r="M476" t="str">
        <f t="shared" ref="M476" si="387">"M_"&amp;B473&amp;"_"</f>
        <v>M_G26_</v>
      </c>
      <c r="O476" s="40">
        <f>IF(E476="","-",COUNTIF($O$10:O475,"&lt;&gt;-")+1-2)</f>
        <v>371</v>
      </c>
      <c r="P476" s="30" t="str">
        <f t="shared" si="322"/>
        <v>var M_G26_Time_Belt='Time_Belt';     //371</v>
      </c>
      <c r="Q476" s="33" t="str">
        <f t="shared" si="323"/>
        <v>.read(M_G26_Time_Belt)     //371</v>
      </c>
      <c r="R476" s="33" t="str">
        <f t="shared" si="371"/>
        <v>socket.emit('M_G26_Time_Belt', tagArr[371]);</v>
      </c>
    </row>
    <row r="477" spans="2:18" ht="15.75">
      <c r="B477" t="s">
        <v>242</v>
      </c>
      <c r="C477" t="s">
        <v>15</v>
      </c>
      <c r="D477">
        <v>412</v>
      </c>
      <c r="E477">
        <v>0</v>
      </c>
      <c r="F477" t="b">
        <v>0</v>
      </c>
      <c r="G477" t="b">
        <v>1</v>
      </c>
      <c r="H477" t="b">
        <v>1</v>
      </c>
      <c r="I477" t="b">
        <v>1</v>
      </c>
      <c r="J477" t="b">
        <v>0</v>
      </c>
      <c r="K477" t="s">
        <v>243</v>
      </c>
      <c r="L477" t="str">
        <f t="shared" si="369"/>
        <v>DB12</v>
      </c>
      <c r="M477" t="str">
        <f t="shared" ref="M477" si="388">"M_"&amp;B473&amp;"_"</f>
        <v>M_G26_</v>
      </c>
      <c r="O477" s="40">
        <f>IF(E477="","-",COUNTIF($O$10:O476,"&lt;&gt;-")+1-2)</f>
        <v>372</v>
      </c>
      <c r="P477" s="30" t="str">
        <f t="shared" si="322"/>
        <v>var M_G26_TIme_Motor='TIme_Motor';     //372</v>
      </c>
      <c r="Q477" s="33" t="str">
        <f t="shared" si="323"/>
        <v>.read(M_G26_TIme_Motor)     //372</v>
      </c>
      <c r="R477" s="33" t="str">
        <f t="shared" si="371"/>
        <v>socket.emit('M_G26_TIme_Motor', tagArr[372]);</v>
      </c>
    </row>
    <row r="478" spans="2:18" ht="15.75">
      <c r="B478" t="s">
        <v>124</v>
      </c>
      <c r="C478" t="s">
        <v>235</v>
      </c>
      <c r="D478">
        <v>416</v>
      </c>
      <c r="F478" t="b">
        <v>0</v>
      </c>
      <c r="G478" t="b">
        <v>1</v>
      </c>
      <c r="H478" t="b">
        <v>1</v>
      </c>
      <c r="I478" t="b">
        <v>1</v>
      </c>
      <c r="J478" t="b">
        <v>1</v>
      </c>
      <c r="L478" t="str">
        <f t="shared" si="369"/>
        <v>DB12</v>
      </c>
      <c r="M478" t="str">
        <f t="shared" ref="M478:M509" si="389">"M_"&amp;B478&amp;"_"</f>
        <v>M_G27_</v>
      </c>
      <c r="O478" s="40" t="str">
        <f>IF(E478="","-",COUNTIF($O$10:O477,"&lt;&gt;-")+1-2)</f>
        <v>-</v>
      </c>
      <c r="P478" s="30" t="str">
        <f t="shared" ref="P478:P541" si="390">IF(E478="","//"&amp;B478,"var "&amp;$M478&amp;B478&amp;"='"&amp;$N478&amp;B478&amp;"';"&amp;"     //"&amp;O478)</f>
        <v>//G27</v>
      </c>
      <c r="Q478" s="33" t="str">
        <f t="shared" ref="Q478:Q541" si="391">IF(E478="","//"&amp;B478,".read("&amp;M478&amp;B478&amp;")"&amp;"     //"&amp;O478)</f>
        <v>//G27</v>
      </c>
      <c r="R478" s="33" t="str">
        <f t="shared" si="371"/>
        <v>//G27</v>
      </c>
    </row>
    <row r="479" spans="2:18" ht="15.75">
      <c r="B479" t="s">
        <v>236</v>
      </c>
      <c r="C479" t="s">
        <v>15</v>
      </c>
      <c r="D479">
        <v>416</v>
      </c>
      <c r="E479">
        <v>0</v>
      </c>
      <c r="F479" t="b">
        <v>0</v>
      </c>
      <c r="G479" t="b">
        <v>1</v>
      </c>
      <c r="H479" t="b">
        <v>1</v>
      </c>
      <c r="I479" t="b">
        <v>1</v>
      </c>
      <c r="J479" t="b">
        <v>0</v>
      </c>
      <c r="K479" t="s">
        <v>237</v>
      </c>
      <c r="L479" t="str">
        <f t="shared" si="369"/>
        <v>DB12</v>
      </c>
      <c r="M479" t="str">
        <f t="shared" ref="M479:M510" si="392">"M_"&amp;B478&amp;"_"</f>
        <v>M_G27_</v>
      </c>
      <c r="O479" s="40">
        <f>IF(E479="","-",COUNTIF($O$10:O478,"&lt;&gt;-")+1-2)</f>
        <v>373</v>
      </c>
      <c r="P479" s="30" t="str">
        <f t="shared" si="390"/>
        <v>var M_G27_Time_BD='Time_BD';     //373</v>
      </c>
      <c r="Q479" s="33" t="str">
        <f t="shared" si="391"/>
        <v>.read(M_G27_Time_BD)     //373</v>
      </c>
      <c r="R479" s="33" t="str">
        <f t="shared" si="371"/>
        <v>socket.emit('M_G27_Time_BD', tagArr[373]);</v>
      </c>
    </row>
    <row r="480" spans="2:18" ht="15.75">
      <c r="B480" t="s">
        <v>238</v>
      </c>
      <c r="C480" t="s">
        <v>15</v>
      </c>
      <c r="D480">
        <v>420</v>
      </c>
      <c r="E480">
        <v>0</v>
      </c>
      <c r="F480" t="b">
        <v>0</v>
      </c>
      <c r="G480" t="b">
        <v>1</v>
      </c>
      <c r="H480" t="b">
        <v>1</v>
      </c>
      <c r="I480" t="b">
        <v>1</v>
      </c>
      <c r="J480" t="b">
        <v>0</v>
      </c>
      <c r="K480" t="s">
        <v>239</v>
      </c>
      <c r="L480" t="str">
        <f t="shared" si="369"/>
        <v>DB12</v>
      </c>
      <c r="M480" t="str">
        <f t="shared" ref="M480" si="393">"M_"&amp;B478&amp;"_"</f>
        <v>M_G27_</v>
      </c>
      <c r="O480" s="40">
        <f>IF(E480="","-",COUNTIF($O$10:O479,"&lt;&gt;-")+1-2)</f>
        <v>374</v>
      </c>
      <c r="P480" s="30" t="str">
        <f t="shared" si="390"/>
        <v>var M_G27_Time_CUROA='Time_CUROA';     //374</v>
      </c>
      <c r="Q480" s="33" t="str">
        <f t="shared" si="391"/>
        <v>.read(M_G27_Time_CUROA)     //374</v>
      </c>
      <c r="R480" s="33" t="str">
        <f t="shared" si="371"/>
        <v>socket.emit('M_G27_Time_CUROA', tagArr[374]);</v>
      </c>
    </row>
    <row r="481" spans="2:18" ht="15.75">
      <c r="B481" t="s">
        <v>240</v>
      </c>
      <c r="C481" t="s">
        <v>15</v>
      </c>
      <c r="D481">
        <v>424</v>
      </c>
      <c r="E481">
        <v>0</v>
      </c>
      <c r="F481" t="b">
        <v>0</v>
      </c>
      <c r="G481" t="b">
        <v>1</v>
      </c>
      <c r="H481" t="b">
        <v>1</v>
      </c>
      <c r="I481" t="b">
        <v>1</v>
      </c>
      <c r="J481" t="b">
        <v>0</v>
      </c>
      <c r="K481" t="s">
        <v>241</v>
      </c>
      <c r="L481" t="str">
        <f t="shared" si="369"/>
        <v>DB12</v>
      </c>
      <c r="M481" t="str">
        <f t="shared" ref="M481" si="394">"M_"&amp;B478&amp;"_"</f>
        <v>M_G27_</v>
      </c>
      <c r="O481" s="40">
        <f>IF(E481="","-",COUNTIF($O$10:O480,"&lt;&gt;-")+1-2)</f>
        <v>375</v>
      </c>
      <c r="P481" s="30" t="str">
        <f t="shared" si="390"/>
        <v>var M_G27_Time_Belt='Time_Belt';     //375</v>
      </c>
      <c r="Q481" s="33" t="str">
        <f t="shared" si="391"/>
        <v>.read(M_G27_Time_Belt)     //375</v>
      </c>
      <c r="R481" s="33" t="str">
        <f t="shared" si="371"/>
        <v>socket.emit('M_G27_Time_Belt', tagArr[375]);</v>
      </c>
    </row>
    <row r="482" spans="2:18" ht="15.75">
      <c r="B482" t="s">
        <v>242</v>
      </c>
      <c r="C482" t="s">
        <v>15</v>
      </c>
      <c r="D482">
        <v>428</v>
      </c>
      <c r="E482">
        <v>0</v>
      </c>
      <c r="F482" t="b">
        <v>0</v>
      </c>
      <c r="G482" t="b">
        <v>1</v>
      </c>
      <c r="H482" t="b">
        <v>1</v>
      </c>
      <c r="I482" t="b">
        <v>1</v>
      </c>
      <c r="J482" t="b">
        <v>0</v>
      </c>
      <c r="K482" t="s">
        <v>243</v>
      </c>
      <c r="L482" t="str">
        <f t="shared" si="369"/>
        <v>DB12</v>
      </c>
      <c r="M482" t="str">
        <f t="shared" ref="M482" si="395">"M_"&amp;B478&amp;"_"</f>
        <v>M_G27_</v>
      </c>
      <c r="O482" s="40">
        <f>IF(E482="","-",COUNTIF($O$10:O481,"&lt;&gt;-")+1-2)</f>
        <v>376</v>
      </c>
      <c r="P482" s="30" t="str">
        <f t="shared" si="390"/>
        <v>var M_G27_TIme_Motor='TIme_Motor';     //376</v>
      </c>
      <c r="Q482" s="33" t="str">
        <f t="shared" si="391"/>
        <v>.read(M_G27_TIme_Motor)     //376</v>
      </c>
      <c r="R482" s="33" t="str">
        <f t="shared" si="371"/>
        <v>socket.emit('M_G27_TIme_Motor', tagArr[376]);</v>
      </c>
    </row>
    <row r="483" spans="2:18" ht="15.75">
      <c r="B483" t="s">
        <v>125</v>
      </c>
      <c r="C483" t="s">
        <v>235</v>
      </c>
      <c r="D483">
        <v>432</v>
      </c>
      <c r="F483" t="b">
        <v>0</v>
      </c>
      <c r="G483" t="b">
        <v>1</v>
      </c>
      <c r="H483" t="b">
        <v>1</v>
      </c>
      <c r="I483" t="b">
        <v>1</v>
      </c>
      <c r="J483" t="b">
        <v>1</v>
      </c>
      <c r="L483" t="str">
        <f t="shared" si="369"/>
        <v>DB12</v>
      </c>
      <c r="M483" t="str">
        <f t="shared" ref="M483:M514" si="396">"M_"&amp;B483&amp;"_"</f>
        <v>M_G28_</v>
      </c>
      <c r="O483" s="40" t="str">
        <f>IF(E483="","-",COUNTIF($O$10:O482,"&lt;&gt;-")+1-2)</f>
        <v>-</v>
      </c>
      <c r="P483" s="30" t="str">
        <f t="shared" si="390"/>
        <v>//G28</v>
      </c>
      <c r="Q483" s="33" t="str">
        <f t="shared" si="391"/>
        <v>//G28</v>
      </c>
      <c r="R483" s="33" t="str">
        <f t="shared" si="371"/>
        <v>//G28</v>
      </c>
    </row>
    <row r="484" spans="2:18" ht="15.75">
      <c r="B484" t="s">
        <v>236</v>
      </c>
      <c r="C484" t="s">
        <v>15</v>
      </c>
      <c r="D484">
        <v>432</v>
      </c>
      <c r="E484">
        <v>0</v>
      </c>
      <c r="F484" t="b">
        <v>0</v>
      </c>
      <c r="G484" t="b">
        <v>1</v>
      </c>
      <c r="H484" t="b">
        <v>1</v>
      </c>
      <c r="I484" t="b">
        <v>1</v>
      </c>
      <c r="J484" t="b">
        <v>0</v>
      </c>
      <c r="K484" t="s">
        <v>237</v>
      </c>
      <c r="L484" t="str">
        <f t="shared" si="369"/>
        <v>DB12</v>
      </c>
      <c r="M484" t="str">
        <f t="shared" ref="M484:M515" si="397">"M_"&amp;B483&amp;"_"</f>
        <v>M_G28_</v>
      </c>
      <c r="O484" s="40">
        <f>IF(E484="","-",COUNTIF($O$10:O483,"&lt;&gt;-")+1-2)</f>
        <v>377</v>
      </c>
      <c r="P484" s="30" t="str">
        <f t="shared" si="390"/>
        <v>var M_G28_Time_BD='Time_BD';     //377</v>
      </c>
      <c r="Q484" s="33" t="str">
        <f t="shared" si="391"/>
        <v>.read(M_G28_Time_BD)     //377</v>
      </c>
      <c r="R484" s="33" t="str">
        <f t="shared" si="371"/>
        <v>socket.emit('M_G28_Time_BD', tagArr[377]);</v>
      </c>
    </row>
    <row r="485" spans="2:18" ht="15.75">
      <c r="B485" t="s">
        <v>238</v>
      </c>
      <c r="C485" t="s">
        <v>15</v>
      </c>
      <c r="D485">
        <v>436</v>
      </c>
      <c r="E485">
        <v>0</v>
      </c>
      <c r="F485" t="b">
        <v>0</v>
      </c>
      <c r="G485" t="b">
        <v>1</v>
      </c>
      <c r="H485" t="b">
        <v>1</v>
      </c>
      <c r="I485" t="b">
        <v>1</v>
      </c>
      <c r="J485" t="b">
        <v>0</v>
      </c>
      <c r="K485" t="s">
        <v>239</v>
      </c>
      <c r="L485" t="str">
        <f t="shared" si="369"/>
        <v>DB12</v>
      </c>
      <c r="M485" t="str">
        <f t="shared" ref="M485" si="398">"M_"&amp;B483&amp;"_"</f>
        <v>M_G28_</v>
      </c>
      <c r="O485" s="40">
        <f>IF(E485="","-",COUNTIF($O$10:O484,"&lt;&gt;-")+1-2)</f>
        <v>378</v>
      </c>
      <c r="P485" s="30" t="str">
        <f t="shared" si="390"/>
        <v>var M_G28_Time_CUROA='Time_CUROA';     //378</v>
      </c>
      <c r="Q485" s="33" t="str">
        <f t="shared" si="391"/>
        <v>.read(M_G28_Time_CUROA)     //378</v>
      </c>
      <c r="R485" s="33" t="str">
        <f t="shared" si="371"/>
        <v>socket.emit('M_G28_Time_CUROA', tagArr[378]);</v>
      </c>
    </row>
    <row r="486" spans="2:18" ht="15.75">
      <c r="B486" t="s">
        <v>240</v>
      </c>
      <c r="C486" t="s">
        <v>15</v>
      </c>
      <c r="D486">
        <v>440</v>
      </c>
      <c r="E486">
        <v>0</v>
      </c>
      <c r="F486" t="b">
        <v>0</v>
      </c>
      <c r="G486" t="b">
        <v>1</v>
      </c>
      <c r="H486" t="b">
        <v>1</v>
      </c>
      <c r="I486" t="b">
        <v>1</v>
      </c>
      <c r="J486" t="b">
        <v>0</v>
      </c>
      <c r="K486" t="s">
        <v>241</v>
      </c>
      <c r="L486" t="str">
        <f t="shared" si="369"/>
        <v>DB12</v>
      </c>
      <c r="M486" t="str">
        <f t="shared" ref="M486" si="399">"M_"&amp;B483&amp;"_"</f>
        <v>M_G28_</v>
      </c>
      <c r="O486" s="40">
        <f>IF(E486="","-",COUNTIF($O$10:O485,"&lt;&gt;-")+1-2)</f>
        <v>379</v>
      </c>
      <c r="P486" s="30" t="str">
        <f t="shared" si="390"/>
        <v>var M_G28_Time_Belt='Time_Belt';     //379</v>
      </c>
      <c r="Q486" s="33" t="str">
        <f t="shared" si="391"/>
        <v>.read(M_G28_Time_Belt)     //379</v>
      </c>
      <c r="R486" s="33" t="str">
        <f t="shared" si="371"/>
        <v>socket.emit('M_G28_Time_Belt', tagArr[379]);</v>
      </c>
    </row>
    <row r="487" spans="2:18" ht="15.75">
      <c r="B487" t="s">
        <v>242</v>
      </c>
      <c r="C487" t="s">
        <v>15</v>
      </c>
      <c r="D487">
        <v>444</v>
      </c>
      <c r="E487">
        <v>0</v>
      </c>
      <c r="F487" t="b">
        <v>0</v>
      </c>
      <c r="G487" t="b">
        <v>1</v>
      </c>
      <c r="H487" t="b">
        <v>1</v>
      </c>
      <c r="I487" t="b">
        <v>1</v>
      </c>
      <c r="J487" t="b">
        <v>0</v>
      </c>
      <c r="K487" t="s">
        <v>243</v>
      </c>
      <c r="L487" t="str">
        <f t="shared" si="369"/>
        <v>DB12</v>
      </c>
      <c r="M487" t="str">
        <f t="shared" ref="M487" si="400">"M_"&amp;B483&amp;"_"</f>
        <v>M_G28_</v>
      </c>
      <c r="O487" s="40">
        <f>IF(E487="","-",COUNTIF($O$10:O486,"&lt;&gt;-")+1-2)</f>
        <v>380</v>
      </c>
      <c r="P487" s="30" t="str">
        <f t="shared" si="390"/>
        <v>var M_G28_TIme_Motor='TIme_Motor';     //380</v>
      </c>
      <c r="Q487" s="33" t="str">
        <f t="shared" si="391"/>
        <v>.read(M_G28_TIme_Motor)     //380</v>
      </c>
      <c r="R487" s="33" t="str">
        <f t="shared" si="371"/>
        <v>socket.emit('M_G28_TIme_Motor', tagArr[380]);</v>
      </c>
    </row>
    <row r="488" spans="2:18" ht="15.75">
      <c r="B488" t="s">
        <v>126</v>
      </c>
      <c r="C488" t="s">
        <v>235</v>
      </c>
      <c r="D488">
        <v>448</v>
      </c>
      <c r="F488" t="b">
        <v>0</v>
      </c>
      <c r="G488" t="b">
        <v>1</v>
      </c>
      <c r="H488" t="b">
        <v>1</v>
      </c>
      <c r="I488" t="b">
        <v>1</v>
      </c>
      <c r="J488" t="b">
        <v>1</v>
      </c>
      <c r="L488" t="str">
        <f t="shared" si="369"/>
        <v>DB12</v>
      </c>
      <c r="M488" t="str">
        <f t="shared" ref="M488:M519" si="401">"M_"&amp;B488&amp;"_"</f>
        <v>M_G29_</v>
      </c>
      <c r="O488" s="40" t="str">
        <f>IF(E488="","-",COUNTIF($O$10:O487,"&lt;&gt;-")+1-2)</f>
        <v>-</v>
      </c>
      <c r="P488" s="30" t="str">
        <f t="shared" si="390"/>
        <v>//G29</v>
      </c>
      <c r="Q488" s="33" t="str">
        <f t="shared" si="391"/>
        <v>//G29</v>
      </c>
      <c r="R488" s="33" t="str">
        <f t="shared" si="371"/>
        <v>//G29</v>
      </c>
    </row>
    <row r="489" spans="2:18" ht="15.75">
      <c r="B489" t="s">
        <v>236</v>
      </c>
      <c r="C489" t="s">
        <v>15</v>
      </c>
      <c r="D489">
        <v>448</v>
      </c>
      <c r="E489">
        <v>0</v>
      </c>
      <c r="F489" t="b">
        <v>0</v>
      </c>
      <c r="G489" t="b">
        <v>1</v>
      </c>
      <c r="H489" t="b">
        <v>1</v>
      </c>
      <c r="I489" t="b">
        <v>1</v>
      </c>
      <c r="J489" t="b">
        <v>0</v>
      </c>
      <c r="K489" t="s">
        <v>237</v>
      </c>
      <c r="L489" t="str">
        <f t="shared" si="369"/>
        <v>DB12</v>
      </c>
      <c r="M489" t="str">
        <f t="shared" ref="M489:M520" si="402">"M_"&amp;B488&amp;"_"</f>
        <v>M_G29_</v>
      </c>
      <c r="O489" s="40">
        <f>IF(E489="","-",COUNTIF($O$10:O488,"&lt;&gt;-")+1-2)</f>
        <v>381</v>
      </c>
      <c r="P489" s="30" t="str">
        <f t="shared" si="390"/>
        <v>var M_G29_Time_BD='Time_BD';     //381</v>
      </c>
      <c r="Q489" s="33" t="str">
        <f t="shared" si="391"/>
        <v>.read(M_G29_Time_BD)     //381</v>
      </c>
      <c r="R489" s="33" t="str">
        <f t="shared" si="371"/>
        <v>socket.emit('M_G29_Time_BD', tagArr[381]);</v>
      </c>
    </row>
    <row r="490" spans="2:18" ht="15.75">
      <c r="B490" t="s">
        <v>238</v>
      </c>
      <c r="C490" t="s">
        <v>15</v>
      </c>
      <c r="D490">
        <v>452</v>
      </c>
      <c r="E490">
        <v>0</v>
      </c>
      <c r="F490" t="b">
        <v>0</v>
      </c>
      <c r="G490" t="b">
        <v>1</v>
      </c>
      <c r="H490" t="b">
        <v>1</v>
      </c>
      <c r="I490" t="b">
        <v>1</v>
      </c>
      <c r="J490" t="b">
        <v>0</v>
      </c>
      <c r="K490" t="s">
        <v>239</v>
      </c>
      <c r="L490" t="str">
        <f t="shared" si="369"/>
        <v>DB12</v>
      </c>
      <c r="M490" t="str">
        <f t="shared" ref="M490" si="403">"M_"&amp;B488&amp;"_"</f>
        <v>M_G29_</v>
      </c>
      <c r="O490" s="40">
        <f>IF(E490="","-",COUNTIF($O$10:O489,"&lt;&gt;-")+1-2)</f>
        <v>382</v>
      </c>
      <c r="P490" s="30" t="str">
        <f t="shared" si="390"/>
        <v>var M_G29_Time_CUROA='Time_CUROA';     //382</v>
      </c>
      <c r="Q490" s="33" t="str">
        <f t="shared" si="391"/>
        <v>.read(M_G29_Time_CUROA)     //382</v>
      </c>
      <c r="R490" s="33" t="str">
        <f t="shared" si="371"/>
        <v>socket.emit('M_G29_Time_CUROA', tagArr[382]);</v>
      </c>
    </row>
    <row r="491" spans="2:18" ht="15.75">
      <c r="B491" t="s">
        <v>240</v>
      </c>
      <c r="C491" t="s">
        <v>15</v>
      </c>
      <c r="D491">
        <v>456</v>
      </c>
      <c r="E491">
        <v>0</v>
      </c>
      <c r="F491" t="b">
        <v>0</v>
      </c>
      <c r="G491" t="b">
        <v>1</v>
      </c>
      <c r="H491" t="b">
        <v>1</v>
      </c>
      <c r="I491" t="b">
        <v>1</v>
      </c>
      <c r="J491" t="b">
        <v>0</v>
      </c>
      <c r="K491" t="s">
        <v>241</v>
      </c>
      <c r="L491" t="str">
        <f t="shared" si="369"/>
        <v>DB12</v>
      </c>
      <c r="M491" t="str">
        <f t="shared" ref="M491" si="404">"M_"&amp;B488&amp;"_"</f>
        <v>M_G29_</v>
      </c>
      <c r="O491" s="40">
        <f>IF(E491="","-",COUNTIF($O$10:O490,"&lt;&gt;-")+1-2)</f>
        <v>383</v>
      </c>
      <c r="P491" s="30" t="str">
        <f t="shared" si="390"/>
        <v>var M_G29_Time_Belt='Time_Belt';     //383</v>
      </c>
      <c r="Q491" s="33" t="str">
        <f t="shared" si="391"/>
        <v>.read(M_G29_Time_Belt)     //383</v>
      </c>
      <c r="R491" s="33" t="str">
        <f t="shared" si="371"/>
        <v>socket.emit('M_G29_Time_Belt', tagArr[383]);</v>
      </c>
    </row>
    <row r="492" spans="2:18" ht="15.75">
      <c r="B492" t="s">
        <v>242</v>
      </c>
      <c r="C492" t="s">
        <v>15</v>
      </c>
      <c r="D492">
        <v>460</v>
      </c>
      <c r="E492">
        <v>0</v>
      </c>
      <c r="F492" t="b">
        <v>0</v>
      </c>
      <c r="G492" t="b">
        <v>1</v>
      </c>
      <c r="H492" t="b">
        <v>1</v>
      </c>
      <c r="I492" t="b">
        <v>1</v>
      </c>
      <c r="J492" t="b">
        <v>0</v>
      </c>
      <c r="K492" t="s">
        <v>243</v>
      </c>
      <c r="L492" t="str">
        <f t="shared" si="369"/>
        <v>DB12</v>
      </c>
      <c r="M492" t="str">
        <f t="shared" ref="M492" si="405">"M_"&amp;B488&amp;"_"</f>
        <v>M_G29_</v>
      </c>
      <c r="O492" s="40">
        <f>IF(E492="","-",COUNTIF($O$10:O491,"&lt;&gt;-")+1-2)</f>
        <v>384</v>
      </c>
      <c r="P492" s="30" t="str">
        <f t="shared" si="390"/>
        <v>var M_G29_TIme_Motor='TIme_Motor';     //384</v>
      </c>
      <c r="Q492" s="33" t="str">
        <f t="shared" si="391"/>
        <v>.read(M_G29_TIme_Motor)     //384</v>
      </c>
      <c r="R492" s="33" t="str">
        <f t="shared" si="371"/>
        <v>socket.emit('M_G29_TIme_Motor', tagArr[384]);</v>
      </c>
    </row>
    <row r="493" spans="2:18" ht="15.75">
      <c r="B493" t="s">
        <v>127</v>
      </c>
      <c r="C493" t="s">
        <v>235</v>
      </c>
      <c r="D493">
        <v>464</v>
      </c>
      <c r="F493" t="b">
        <v>0</v>
      </c>
      <c r="G493" t="b">
        <v>1</v>
      </c>
      <c r="H493" t="b">
        <v>1</v>
      </c>
      <c r="I493" t="b">
        <v>1</v>
      </c>
      <c r="J493" t="b">
        <v>1</v>
      </c>
      <c r="L493" t="str">
        <f t="shared" si="369"/>
        <v>DB12</v>
      </c>
      <c r="M493" t="str">
        <f t="shared" ref="M493:M524" si="406">"M_"&amp;B493&amp;"_"</f>
        <v>M_G30_</v>
      </c>
      <c r="O493" s="40" t="str">
        <f>IF(E493="","-",COUNTIF($O$10:O492,"&lt;&gt;-")+1-2)</f>
        <v>-</v>
      </c>
      <c r="P493" s="30" t="str">
        <f t="shared" si="390"/>
        <v>//G30</v>
      </c>
      <c r="Q493" s="33" t="str">
        <f t="shared" si="391"/>
        <v>//G30</v>
      </c>
      <c r="R493" s="33" t="str">
        <f t="shared" si="371"/>
        <v>//G30</v>
      </c>
    </row>
    <row r="494" spans="2:18" ht="15.75">
      <c r="B494" t="s">
        <v>236</v>
      </c>
      <c r="C494" t="s">
        <v>15</v>
      </c>
      <c r="D494">
        <v>464</v>
      </c>
      <c r="E494">
        <v>0</v>
      </c>
      <c r="F494" t="b">
        <v>0</v>
      </c>
      <c r="G494" t="b">
        <v>1</v>
      </c>
      <c r="H494" t="b">
        <v>1</v>
      </c>
      <c r="I494" t="b">
        <v>1</v>
      </c>
      <c r="J494" t="b">
        <v>0</v>
      </c>
      <c r="K494" t="s">
        <v>237</v>
      </c>
      <c r="L494" t="str">
        <f t="shared" si="369"/>
        <v>DB12</v>
      </c>
      <c r="M494" t="str">
        <f t="shared" ref="M494:M525" si="407">"M_"&amp;B493&amp;"_"</f>
        <v>M_G30_</v>
      </c>
      <c r="O494" s="40">
        <f>IF(E494="","-",COUNTIF($O$10:O493,"&lt;&gt;-")+1-2)</f>
        <v>385</v>
      </c>
      <c r="P494" s="30" t="str">
        <f t="shared" si="390"/>
        <v>var M_G30_Time_BD='Time_BD';     //385</v>
      </c>
      <c r="Q494" s="33" t="str">
        <f t="shared" si="391"/>
        <v>.read(M_G30_Time_BD)     //385</v>
      </c>
      <c r="R494" s="33" t="str">
        <f t="shared" si="371"/>
        <v>socket.emit('M_G30_Time_BD', tagArr[385]);</v>
      </c>
    </row>
    <row r="495" spans="2:18" ht="15.75">
      <c r="B495" t="s">
        <v>238</v>
      </c>
      <c r="C495" t="s">
        <v>15</v>
      </c>
      <c r="D495">
        <v>468</v>
      </c>
      <c r="E495">
        <v>0</v>
      </c>
      <c r="F495" t="b">
        <v>0</v>
      </c>
      <c r="G495" t="b">
        <v>1</v>
      </c>
      <c r="H495" t="b">
        <v>1</v>
      </c>
      <c r="I495" t="b">
        <v>1</v>
      </c>
      <c r="J495" t="b">
        <v>0</v>
      </c>
      <c r="K495" t="s">
        <v>239</v>
      </c>
      <c r="L495" t="str">
        <f t="shared" si="369"/>
        <v>DB12</v>
      </c>
      <c r="M495" t="str">
        <f t="shared" ref="M495" si="408">"M_"&amp;B493&amp;"_"</f>
        <v>M_G30_</v>
      </c>
      <c r="O495" s="40">
        <f>IF(E495="","-",COUNTIF($O$10:O494,"&lt;&gt;-")+1-2)</f>
        <v>386</v>
      </c>
      <c r="P495" s="30" t="str">
        <f t="shared" si="390"/>
        <v>var M_G30_Time_CUROA='Time_CUROA';     //386</v>
      </c>
      <c r="Q495" s="33" t="str">
        <f t="shared" si="391"/>
        <v>.read(M_G30_Time_CUROA)     //386</v>
      </c>
      <c r="R495" s="33" t="str">
        <f t="shared" si="371"/>
        <v>socket.emit('M_G30_Time_CUROA', tagArr[386]);</v>
      </c>
    </row>
    <row r="496" spans="2:18" ht="15.75">
      <c r="B496" t="s">
        <v>240</v>
      </c>
      <c r="C496" t="s">
        <v>15</v>
      </c>
      <c r="D496">
        <v>472</v>
      </c>
      <c r="E496">
        <v>0</v>
      </c>
      <c r="F496" t="b">
        <v>0</v>
      </c>
      <c r="G496" t="b">
        <v>1</v>
      </c>
      <c r="H496" t="b">
        <v>1</v>
      </c>
      <c r="I496" t="b">
        <v>1</v>
      </c>
      <c r="J496" t="b">
        <v>0</v>
      </c>
      <c r="K496" t="s">
        <v>241</v>
      </c>
      <c r="L496" t="str">
        <f t="shared" si="369"/>
        <v>DB12</v>
      </c>
      <c r="M496" t="str">
        <f t="shared" ref="M496" si="409">"M_"&amp;B493&amp;"_"</f>
        <v>M_G30_</v>
      </c>
      <c r="O496" s="40">
        <f>IF(E496="","-",COUNTIF($O$10:O495,"&lt;&gt;-")+1-2)</f>
        <v>387</v>
      </c>
      <c r="P496" s="30" t="str">
        <f t="shared" si="390"/>
        <v>var M_G30_Time_Belt='Time_Belt';     //387</v>
      </c>
      <c r="Q496" s="33" t="str">
        <f t="shared" si="391"/>
        <v>.read(M_G30_Time_Belt)     //387</v>
      </c>
      <c r="R496" s="33" t="str">
        <f t="shared" si="371"/>
        <v>socket.emit('M_G30_Time_Belt', tagArr[387]);</v>
      </c>
    </row>
    <row r="497" spans="2:18" ht="15.75">
      <c r="B497" t="s">
        <v>242</v>
      </c>
      <c r="C497" t="s">
        <v>15</v>
      </c>
      <c r="D497">
        <v>476</v>
      </c>
      <c r="E497">
        <v>0</v>
      </c>
      <c r="F497" t="b">
        <v>0</v>
      </c>
      <c r="G497" t="b">
        <v>1</v>
      </c>
      <c r="H497" t="b">
        <v>1</v>
      </c>
      <c r="I497" t="b">
        <v>1</v>
      </c>
      <c r="J497" t="b">
        <v>0</v>
      </c>
      <c r="K497" t="s">
        <v>243</v>
      </c>
      <c r="L497" t="str">
        <f t="shared" si="369"/>
        <v>DB12</v>
      </c>
      <c r="M497" t="str">
        <f t="shared" ref="M497" si="410">"M_"&amp;B493&amp;"_"</f>
        <v>M_G30_</v>
      </c>
      <c r="O497" s="40">
        <f>IF(E497="","-",COUNTIF($O$10:O496,"&lt;&gt;-")+1-2)</f>
        <v>388</v>
      </c>
      <c r="P497" s="30" t="str">
        <f t="shared" si="390"/>
        <v>var M_G30_TIme_Motor='TIme_Motor';     //388</v>
      </c>
      <c r="Q497" s="33" t="str">
        <f t="shared" si="391"/>
        <v>.read(M_G30_TIme_Motor)     //388</v>
      </c>
      <c r="R497" s="33" t="str">
        <f t="shared" si="371"/>
        <v>socket.emit('M_G30_TIme_Motor', tagArr[388]);</v>
      </c>
    </row>
    <row r="498" spans="2:18" ht="15.75">
      <c r="B498" t="s">
        <v>128</v>
      </c>
      <c r="C498" t="s">
        <v>235</v>
      </c>
      <c r="D498">
        <v>480</v>
      </c>
      <c r="F498" t="b">
        <v>0</v>
      </c>
      <c r="G498" t="b">
        <v>1</v>
      </c>
      <c r="H498" t="b">
        <v>1</v>
      </c>
      <c r="I498" t="b">
        <v>1</v>
      </c>
      <c r="J498" t="b">
        <v>1</v>
      </c>
      <c r="L498" t="str">
        <f t="shared" si="369"/>
        <v>DB12</v>
      </c>
      <c r="M498" t="str">
        <f t="shared" ref="M498:M529" si="411">"M_"&amp;B498&amp;"_"</f>
        <v>M_G31_</v>
      </c>
      <c r="O498" s="40" t="str">
        <f>IF(E498="","-",COUNTIF($O$10:O497,"&lt;&gt;-")+1-2)</f>
        <v>-</v>
      </c>
      <c r="P498" s="30" t="str">
        <f t="shared" si="390"/>
        <v>//G31</v>
      </c>
      <c r="Q498" s="33" t="str">
        <f t="shared" si="391"/>
        <v>//G31</v>
      </c>
      <c r="R498" s="33" t="str">
        <f t="shared" si="371"/>
        <v>//G31</v>
      </c>
    </row>
    <row r="499" spans="2:18" ht="15.75">
      <c r="B499" t="s">
        <v>236</v>
      </c>
      <c r="C499" t="s">
        <v>15</v>
      </c>
      <c r="D499">
        <v>480</v>
      </c>
      <c r="E499">
        <v>0</v>
      </c>
      <c r="F499" t="b">
        <v>0</v>
      </c>
      <c r="G499" t="b">
        <v>1</v>
      </c>
      <c r="H499" t="b">
        <v>1</v>
      </c>
      <c r="I499" t="b">
        <v>1</v>
      </c>
      <c r="J499" t="b">
        <v>0</v>
      </c>
      <c r="K499" t="s">
        <v>237</v>
      </c>
      <c r="L499" t="str">
        <f t="shared" si="369"/>
        <v>DB12</v>
      </c>
      <c r="M499" t="str">
        <f t="shared" ref="M499:M530" si="412">"M_"&amp;B498&amp;"_"</f>
        <v>M_G31_</v>
      </c>
      <c r="O499" s="40">
        <f>IF(E499="","-",COUNTIF($O$10:O498,"&lt;&gt;-")+1-2)</f>
        <v>389</v>
      </c>
      <c r="P499" s="30" t="str">
        <f t="shared" si="390"/>
        <v>var M_G31_Time_BD='Time_BD';     //389</v>
      </c>
      <c r="Q499" s="33" t="str">
        <f t="shared" si="391"/>
        <v>.read(M_G31_Time_BD)     //389</v>
      </c>
      <c r="R499" s="33" t="str">
        <f t="shared" si="371"/>
        <v>socket.emit('M_G31_Time_BD', tagArr[389]);</v>
      </c>
    </row>
    <row r="500" spans="2:18" ht="15.75">
      <c r="B500" t="s">
        <v>238</v>
      </c>
      <c r="C500" t="s">
        <v>15</v>
      </c>
      <c r="D500">
        <v>484</v>
      </c>
      <c r="E500">
        <v>0</v>
      </c>
      <c r="F500" t="b">
        <v>0</v>
      </c>
      <c r="G500" t="b">
        <v>1</v>
      </c>
      <c r="H500" t="b">
        <v>1</v>
      </c>
      <c r="I500" t="b">
        <v>1</v>
      </c>
      <c r="J500" t="b">
        <v>0</v>
      </c>
      <c r="K500" t="s">
        <v>239</v>
      </c>
      <c r="L500" t="str">
        <f t="shared" si="369"/>
        <v>DB12</v>
      </c>
      <c r="M500" t="str">
        <f t="shared" ref="M500" si="413">"M_"&amp;B498&amp;"_"</f>
        <v>M_G31_</v>
      </c>
      <c r="O500" s="40">
        <f>IF(E500="","-",COUNTIF($O$10:O499,"&lt;&gt;-")+1-2)</f>
        <v>390</v>
      </c>
      <c r="P500" s="30" t="str">
        <f t="shared" si="390"/>
        <v>var M_G31_Time_CUROA='Time_CUROA';     //390</v>
      </c>
      <c r="Q500" s="33" t="str">
        <f t="shared" si="391"/>
        <v>.read(M_G31_Time_CUROA)     //390</v>
      </c>
      <c r="R500" s="33" t="str">
        <f t="shared" si="371"/>
        <v>socket.emit('M_G31_Time_CUROA', tagArr[390]);</v>
      </c>
    </row>
    <row r="501" spans="2:18" ht="15.75">
      <c r="B501" t="s">
        <v>240</v>
      </c>
      <c r="C501" t="s">
        <v>15</v>
      </c>
      <c r="D501">
        <v>488</v>
      </c>
      <c r="E501">
        <v>0</v>
      </c>
      <c r="F501" t="b">
        <v>0</v>
      </c>
      <c r="G501" t="b">
        <v>1</v>
      </c>
      <c r="H501" t="b">
        <v>1</v>
      </c>
      <c r="I501" t="b">
        <v>1</v>
      </c>
      <c r="J501" t="b">
        <v>0</v>
      </c>
      <c r="K501" t="s">
        <v>241</v>
      </c>
      <c r="L501" t="str">
        <f t="shared" si="369"/>
        <v>DB12</v>
      </c>
      <c r="M501" t="str">
        <f t="shared" ref="M501" si="414">"M_"&amp;B498&amp;"_"</f>
        <v>M_G31_</v>
      </c>
      <c r="O501" s="40">
        <f>IF(E501="","-",COUNTIF($O$10:O500,"&lt;&gt;-")+1-2)</f>
        <v>391</v>
      </c>
      <c r="P501" s="30" t="str">
        <f t="shared" si="390"/>
        <v>var M_G31_Time_Belt='Time_Belt';     //391</v>
      </c>
      <c r="Q501" s="33" t="str">
        <f t="shared" si="391"/>
        <v>.read(M_G31_Time_Belt)     //391</v>
      </c>
      <c r="R501" s="33" t="str">
        <f t="shared" si="371"/>
        <v>socket.emit('M_G31_Time_Belt', tagArr[391]);</v>
      </c>
    </row>
    <row r="502" spans="2:18" ht="15.75">
      <c r="B502" t="s">
        <v>242</v>
      </c>
      <c r="C502" t="s">
        <v>15</v>
      </c>
      <c r="D502">
        <v>492</v>
      </c>
      <c r="E502">
        <v>0</v>
      </c>
      <c r="F502" t="b">
        <v>0</v>
      </c>
      <c r="G502" t="b">
        <v>1</v>
      </c>
      <c r="H502" t="b">
        <v>1</v>
      </c>
      <c r="I502" t="b">
        <v>1</v>
      </c>
      <c r="J502" t="b">
        <v>0</v>
      </c>
      <c r="K502" t="s">
        <v>243</v>
      </c>
      <c r="L502" t="str">
        <f t="shared" si="369"/>
        <v>DB12</v>
      </c>
      <c r="M502" t="str">
        <f t="shared" ref="M502" si="415">"M_"&amp;B498&amp;"_"</f>
        <v>M_G31_</v>
      </c>
      <c r="O502" s="40">
        <f>IF(E502="","-",COUNTIF($O$10:O501,"&lt;&gt;-")+1-2)</f>
        <v>392</v>
      </c>
      <c r="P502" s="30" t="str">
        <f t="shared" si="390"/>
        <v>var M_G31_TIme_Motor='TIme_Motor';     //392</v>
      </c>
      <c r="Q502" s="33" t="str">
        <f t="shared" si="391"/>
        <v>.read(M_G31_TIme_Motor)     //392</v>
      </c>
      <c r="R502" s="33" t="str">
        <f t="shared" si="371"/>
        <v>socket.emit('M_G31_TIme_Motor', tagArr[392]);</v>
      </c>
    </row>
    <row r="503" spans="2:18" ht="15.75">
      <c r="B503" t="s">
        <v>129</v>
      </c>
      <c r="C503" t="s">
        <v>235</v>
      </c>
      <c r="D503">
        <v>496</v>
      </c>
      <c r="F503" t="b">
        <v>0</v>
      </c>
      <c r="G503" t="b">
        <v>1</v>
      </c>
      <c r="H503" t="b">
        <v>1</v>
      </c>
      <c r="I503" t="b">
        <v>1</v>
      </c>
      <c r="J503" t="b">
        <v>1</v>
      </c>
      <c r="L503" t="str">
        <f t="shared" si="369"/>
        <v>DB12</v>
      </c>
      <c r="M503" t="str">
        <f t="shared" ref="M503:M534" si="416">"M_"&amp;B503&amp;"_"</f>
        <v>M_G32_</v>
      </c>
      <c r="O503" s="40" t="str">
        <f>IF(E503="","-",COUNTIF($O$10:O502,"&lt;&gt;-")+1-2)</f>
        <v>-</v>
      </c>
      <c r="P503" s="30" t="str">
        <f t="shared" si="390"/>
        <v>//G32</v>
      </c>
      <c r="Q503" s="33" t="str">
        <f t="shared" si="391"/>
        <v>//G32</v>
      </c>
      <c r="R503" s="33" t="str">
        <f t="shared" si="371"/>
        <v>//G32</v>
      </c>
    </row>
    <row r="504" spans="2:18" ht="15.75">
      <c r="B504" t="s">
        <v>236</v>
      </c>
      <c r="C504" t="s">
        <v>15</v>
      </c>
      <c r="D504">
        <v>496</v>
      </c>
      <c r="E504">
        <v>0</v>
      </c>
      <c r="F504" t="b">
        <v>0</v>
      </c>
      <c r="G504" t="b">
        <v>1</v>
      </c>
      <c r="H504" t="b">
        <v>1</v>
      </c>
      <c r="I504" t="b">
        <v>1</v>
      </c>
      <c r="J504" t="b">
        <v>0</v>
      </c>
      <c r="K504" t="s">
        <v>237</v>
      </c>
      <c r="L504" t="str">
        <f t="shared" si="369"/>
        <v>DB12</v>
      </c>
      <c r="M504" t="str">
        <f t="shared" ref="M504:M535" si="417">"M_"&amp;B503&amp;"_"</f>
        <v>M_G32_</v>
      </c>
      <c r="O504" s="40">
        <f>IF(E504="","-",COUNTIF($O$10:O503,"&lt;&gt;-")+1-2)</f>
        <v>393</v>
      </c>
      <c r="P504" s="30" t="str">
        <f t="shared" si="390"/>
        <v>var M_G32_Time_BD='Time_BD';     //393</v>
      </c>
      <c r="Q504" s="33" t="str">
        <f t="shared" si="391"/>
        <v>.read(M_G32_Time_BD)     //393</v>
      </c>
      <c r="R504" s="33" t="str">
        <f t="shared" si="371"/>
        <v>socket.emit('M_G32_Time_BD', tagArr[393]);</v>
      </c>
    </row>
    <row r="505" spans="2:18" ht="15.75">
      <c r="B505" t="s">
        <v>238</v>
      </c>
      <c r="C505" t="s">
        <v>15</v>
      </c>
      <c r="D505">
        <v>500</v>
      </c>
      <c r="E505">
        <v>0</v>
      </c>
      <c r="F505" t="b">
        <v>0</v>
      </c>
      <c r="G505" t="b">
        <v>1</v>
      </c>
      <c r="H505" t="b">
        <v>1</v>
      </c>
      <c r="I505" t="b">
        <v>1</v>
      </c>
      <c r="J505" t="b">
        <v>0</v>
      </c>
      <c r="K505" t="s">
        <v>239</v>
      </c>
      <c r="L505" t="str">
        <f t="shared" si="369"/>
        <v>DB12</v>
      </c>
      <c r="M505" t="str">
        <f t="shared" ref="M505" si="418">"M_"&amp;B503&amp;"_"</f>
        <v>M_G32_</v>
      </c>
      <c r="O505" s="40">
        <f>IF(E505="","-",COUNTIF($O$10:O504,"&lt;&gt;-")+1-2)</f>
        <v>394</v>
      </c>
      <c r="P505" s="30" t="str">
        <f t="shared" si="390"/>
        <v>var M_G32_Time_CUROA='Time_CUROA';     //394</v>
      </c>
      <c r="Q505" s="33" t="str">
        <f t="shared" si="391"/>
        <v>.read(M_G32_Time_CUROA)     //394</v>
      </c>
      <c r="R505" s="33" t="str">
        <f t="shared" si="371"/>
        <v>socket.emit('M_G32_Time_CUROA', tagArr[394]);</v>
      </c>
    </row>
    <row r="506" spans="2:18" ht="15.75">
      <c r="B506" t="s">
        <v>240</v>
      </c>
      <c r="C506" t="s">
        <v>15</v>
      </c>
      <c r="D506">
        <v>504</v>
      </c>
      <c r="E506">
        <v>0</v>
      </c>
      <c r="F506" t="b">
        <v>0</v>
      </c>
      <c r="G506" t="b">
        <v>1</v>
      </c>
      <c r="H506" t="b">
        <v>1</v>
      </c>
      <c r="I506" t="b">
        <v>1</v>
      </c>
      <c r="J506" t="b">
        <v>0</v>
      </c>
      <c r="K506" t="s">
        <v>241</v>
      </c>
      <c r="L506" t="str">
        <f t="shared" si="369"/>
        <v>DB12</v>
      </c>
      <c r="M506" t="str">
        <f t="shared" ref="M506" si="419">"M_"&amp;B503&amp;"_"</f>
        <v>M_G32_</v>
      </c>
      <c r="O506" s="40">
        <f>IF(E506="","-",COUNTIF($O$10:O505,"&lt;&gt;-")+1-2)</f>
        <v>395</v>
      </c>
      <c r="P506" s="30" t="str">
        <f t="shared" si="390"/>
        <v>var M_G32_Time_Belt='Time_Belt';     //395</v>
      </c>
      <c r="Q506" s="33" t="str">
        <f t="shared" si="391"/>
        <v>.read(M_G32_Time_Belt)     //395</v>
      </c>
      <c r="R506" s="33" t="str">
        <f t="shared" si="371"/>
        <v>socket.emit('M_G32_Time_Belt', tagArr[395]);</v>
      </c>
    </row>
    <row r="507" spans="2:18" ht="15.75">
      <c r="B507" t="s">
        <v>242</v>
      </c>
      <c r="C507" t="s">
        <v>15</v>
      </c>
      <c r="D507">
        <v>508</v>
      </c>
      <c r="E507">
        <v>0</v>
      </c>
      <c r="F507" t="b">
        <v>0</v>
      </c>
      <c r="G507" t="b">
        <v>1</v>
      </c>
      <c r="H507" t="b">
        <v>1</v>
      </c>
      <c r="I507" t="b">
        <v>1</v>
      </c>
      <c r="J507" t="b">
        <v>0</v>
      </c>
      <c r="K507" t="s">
        <v>243</v>
      </c>
      <c r="L507" t="str">
        <f t="shared" si="369"/>
        <v>DB12</v>
      </c>
      <c r="M507" t="str">
        <f t="shared" ref="M507" si="420">"M_"&amp;B503&amp;"_"</f>
        <v>M_G32_</v>
      </c>
      <c r="O507" s="40">
        <f>IF(E507="","-",COUNTIF($O$10:O506,"&lt;&gt;-")+1-2)</f>
        <v>396</v>
      </c>
      <c r="P507" s="30" t="str">
        <f t="shared" si="390"/>
        <v>var M_G32_TIme_Motor='TIme_Motor';     //396</v>
      </c>
      <c r="Q507" s="33" t="str">
        <f t="shared" si="391"/>
        <v>.read(M_G32_TIme_Motor)     //396</v>
      </c>
      <c r="R507" s="33" t="str">
        <f t="shared" si="371"/>
        <v>socket.emit('M_G32_TIme_Motor', tagArr[396]);</v>
      </c>
    </row>
    <row r="508" spans="2:18" ht="15.75">
      <c r="B508" t="s">
        <v>130</v>
      </c>
      <c r="C508" t="s">
        <v>235</v>
      </c>
      <c r="D508">
        <v>512</v>
      </c>
      <c r="F508" t="b">
        <v>0</v>
      </c>
      <c r="G508" t="b">
        <v>1</v>
      </c>
      <c r="H508" t="b">
        <v>1</v>
      </c>
      <c r="I508" t="b">
        <v>1</v>
      </c>
      <c r="J508" t="b">
        <v>1</v>
      </c>
      <c r="L508" t="str">
        <f t="shared" si="369"/>
        <v>DB12</v>
      </c>
      <c r="M508" t="str">
        <f t="shared" ref="M508:M539" si="421">"M_"&amp;B508&amp;"_"</f>
        <v>M_G33_</v>
      </c>
      <c r="O508" s="40" t="str">
        <f>IF(E508="","-",COUNTIF($O$10:O507,"&lt;&gt;-")+1-2)</f>
        <v>-</v>
      </c>
      <c r="P508" s="30" t="str">
        <f t="shared" si="390"/>
        <v>//G33</v>
      </c>
      <c r="Q508" s="33" t="str">
        <f t="shared" si="391"/>
        <v>//G33</v>
      </c>
      <c r="R508" s="33" t="str">
        <f t="shared" si="371"/>
        <v>//G33</v>
      </c>
    </row>
    <row r="509" spans="2:18" ht="15.75">
      <c r="B509" t="s">
        <v>236</v>
      </c>
      <c r="C509" t="s">
        <v>15</v>
      </c>
      <c r="D509">
        <v>512</v>
      </c>
      <c r="E509">
        <v>0</v>
      </c>
      <c r="F509" t="b">
        <v>0</v>
      </c>
      <c r="G509" t="b">
        <v>1</v>
      </c>
      <c r="H509" t="b">
        <v>1</v>
      </c>
      <c r="I509" t="b">
        <v>1</v>
      </c>
      <c r="J509" t="b">
        <v>0</v>
      </c>
      <c r="K509" t="s">
        <v>237</v>
      </c>
      <c r="L509" t="str">
        <f t="shared" si="369"/>
        <v>DB12</v>
      </c>
      <c r="M509" t="str">
        <f t="shared" ref="M509:M540" si="422">"M_"&amp;B508&amp;"_"</f>
        <v>M_G33_</v>
      </c>
      <c r="O509" s="40">
        <f>IF(E509="","-",COUNTIF($O$10:O508,"&lt;&gt;-")+1-2)</f>
        <v>397</v>
      </c>
      <c r="P509" s="30" t="str">
        <f t="shared" si="390"/>
        <v>var M_G33_Time_BD='Time_BD';     //397</v>
      </c>
      <c r="Q509" s="33" t="str">
        <f t="shared" si="391"/>
        <v>.read(M_G33_Time_BD)     //397</v>
      </c>
      <c r="R509" s="33" t="str">
        <f t="shared" si="371"/>
        <v>socket.emit('M_G33_Time_BD', tagArr[397]);</v>
      </c>
    </row>
    <row r="510" spans="2:18" ht="15.75">
      <c r="B510" t="s">
        <v>238</v>
      </c>
      <c r="C510" t="s">
        <v>15</v>
      </c>
      <c r="D510">
        <v>516</v>
      </c>
      <c r="E510">
        <v>0</v>
      </c>
      <c r="F510" t="b">
        <v>0</v>
      </c>
      <c r="G510" t="b">
        <v>1</v>
      </c>
      <c r="H510" t="b">
        <v>1</v>
      </c>
      <c r="I510" t="b">
        <v>1</v>
      </c>
      <c r="J510" t="b">
        <v>0</v>
      </c>
      <c r="K510" t="s">
        <v>239</v>
      </c>
      <c r="L510" t="str">
        <f t="shared" si="369"/>
        <v>DB12</v>
      </c>
      <c r="M510" t="str">
        <f t="shared" ref="M510" si="423">"M_"&amp;B508&amp;"_"</f>
        <v>M_G33_</v>
      </c>
      <c r="O510" s="40">
        <f>IF(E510="","-",COUNTIF($O$10:O509,"&lt;&gt;-")+1-2)</f>
        <v>398</v>
      </c>
      <c r="P510" s="30" t="str">
        <f t="shared" si="390"/>
        <v>var M_G33_Time_CUROA='Time_CUROA';     //398</v>
      </c>
      <c r="Q510" s="33" t="str">
        <f t="shared" si="391"/>
        <v>.read(M_G33_Time_CUROA)     //398</v>
      </c>
      <c r="R510" s="33" t="str">
        <f t="shared" si="371"/>
        <v>socket.emit('M_G33_Time_CUROA', tagArr[398]);</v>
      </c>
    </row>
    <row r="511" spans="2:18" ht="15.75">
      <c r="B511" t="s">
        <v>240</v>
      </c>
      <c r="C511" t="s">
        <v>15</v>
      </c>
      <c r="D511">
        <v>520</v>
      </c>
      <c r="E511">
        <v>0</v>
      </c>
      <c r="F511" t="b">
        <v>0</v>
      </c>
      <c r="G511" t="b">
        <v>1</v>
      </c>
      <c r="H511" t="b">
        <v>1</v>
      </c>
      <c r="I511" t="b">
        <v>1</v>
      </c>
      <c r="J511" t="b">
        <v>0</v>
      </c>
      <c r="K511" t="s">
        <v>241</v>
      </c>
      <c r="L511" t="str">
        <f t="shared" si="369"/>
        <v>DB12</v>
      </c>
      <c r="M511" t="str">
        <f t="shared" ref="M511" si="424">"M_"&amp;B508&amp;"_"</f>
        <v>M_G33_</v>
      </c>
      <c r="O511" s="40">
        <f>IF(E511="","-",COUNTIF($O$10:O510,"&lt;&gt;-")+1-2)</f>
        <v>399</v>
      </c>
      <c r="P511" s="30" t="str">
        <f t="shared" si="390"/>
        <v>var M_G33_Time_Belt='Time_Belt';     //399</v>
      </c>
      <c r="Q511" s="33" t="str">
        <f t="shared" si="391"/>
        <v>.read(M_G33_Time_Belt)     //399</v>
      </c>
      <c r="R511" s="33" t="str">
        <f t="shared" si="371"/>
        <v>socket.emit('M_G33_Time_Belt', tagArr[399]);</v>
      </c>
    </row>
    <row r="512" spans="2:18" ht="15.75">
      <c r="B512" t="s">
        <v>242</v>
      </c>
      <c r="C512" t="s">
        <v>15</v>
      </c>
      <c r="D512">
        <v>524</v>
      </c>
      <c r="E512">
        <v>0</v>
      </c>
      <c r="F512" t="b">
        <v>0</v>
      </c>
      <c r="G512" t="b">
        <v>1</v>
      </c>
      <c r="H512" t="b">
        <v>1</v>
      </c>
      <c r="I512" t="b">
        <v>1</v>
      </c>
      <c r="J512" t="b">
        <v>0</v>
      </c>
      <c r="K512" t="s">
        <v>243</v>
      </c>
      <c r="L512" t="str">
        <f t="shared" si="369"/>
        <v>DB12</v>
      </c>
      <c r="M512" t="str">
        <f t="shared" ref="M512" si="425">"M_"&amp;B508&amp;"_"</f>
        <v>M_G33_</v>
      </c>
      <c r="O512" s="40">
        <f>IF(E512="","-",COUNTIF($O$10:O511,"&lt;&gt;-")+1-2)</f>
        <v>400</v>
      </c>
      <c r="P512" s="30" t="str">
        <f t="shared" si="390"/>
        <v>var M_G33_TIme_Motor='TIme_Motor';     //400</v>
      </c>
      <c r="Q512" s="33" t="str">
        <f t="shared" si="391"/>
        <v>.read(M_G33_TIme_Motor)     //400</v>
      </c>
      <c r="R512" s="33" t="str">
        <f t="shared" si="371"/>
        <v>socket.emit('M_G33_TIme_Motor', tagArr[400]);</v>
      </c>
    </row>
    <row r="513" spans="2:18" ht="15.75">
      <c r="B513" t="s">
        <v>131</v>
      </c>
      <c r="C513" t="s">
        <v>235</v>
      </c>
      <c r="D513">
        <v>528</v>
      </c>
      <c r="F513" t="b">
        <v>0</v>
      </c>
      <c r="G513" t="b">
        <v>1</v>
      </c>
      <c r="H513" t="b">
        <v>1</v>
      </c>
      <c r="I513" t="b">
        <v>1</v>
      </c>
      <c r="J513" t="b">
        <v>1</v>
      </c>
      <c r="L513" t="str">
        <f t="shared" si="369"/>
        <v>DB12</v>
      </c>
      <c r="M513" t="str">
        <f t="shared" ref="M513:M544" si="426">"M_"&amp;B513&amp;"_"</f>
        <v>M_G34_</v>
      </c>
      <c r="O513" s="40" t="str">
        <f>IF(E513="","-",COUNTIF($O$10:O512,"&lt;&gt;-")+1-2)</f>
        <v>-</v>
      </c>
      <c r="P513" s="30" t="str">
        <f t="shared" si="390"/>
        <v>//G34</v>
      </c>
      <c r="Q513" s="33" t="str">
        <f t="shared" si="391"/>
        <v>//G34</v>
      </c>
      <c r="R513" s="33" t="str">
        <f t="shared" si="371"/>
        <v>//G34</v>
      </c>
    </row>
    <row r="514" spans="2:18" ht="15.75">
      <c r="B514" t="s">
        <v>236</v>
      </c>
      <c r="C514" t="s">
        <v>15</v>
      </c>
      <c r="D514">
        <v>528</v>
      </c>
      <c r="E514">
        <v>0</v>
      </c>
      <c r="F514" t="b">
        <v>0</v>
      </c>
      <c r="G514" t="b">
        <v>1</v>
      </c>
      <c r="H514" t="b">
        <v>1</v>
      </c>
      <c r="I514" t="b">
        <v>1</v>
      </c>
      <c r="J514" t="b">
        <v>0</v>
      </c>
      <c r="K514" t="s">
        <v>237</v>
      </c>
      <c r="L514" t="str">
        <f t="shared" si="369"/>
        <v>DB12</v>
      </c>
      <c r="M514" t="str">
        <f t="shared" ref="M514:M545" si="427">"M_"&amp;B513&amp;"_"</f>
        <v>M_G34_</v>
      </c>
      <c r="O514" s="40">
        <f>IF(E514="","-",COUNTIF($O$10:O513,"&lt;&gt;-")+1-2)</f>
        <v>401</v>
      </c>
      <c r="P514" s="30" t="str">
        <f t="shared" si="390"/>
        <v>var M_G34_Time_BD='Time_BD';     //401</v>
      </c>
      <c r="Q514" s="33" t="str">
        <f t="shared" si="391"/>
        <v>.read(M_G34_Time_BD)     //401</v>
      </c>
      <c r="R514" s="33" t="str">
        <f t="shared" si="371"/>
        <v>socket.emit('M_G34_Time_BD', tagArr[401]);</v>
      </c>
    </row>
    <row r="515" spans="2:18" ht="15.75">
      <c r="B515" t="s">
        <v>238</v>
      </c>
      <c r="C515" t="s">
        <v>15</v>
      </c>
      <c r="D515">
        <v>532</v>
      </c>
      <c r="E515">
        <v>0</v>
      </c>
      <c r="F515" t="b">
        <v>0</v>
      </c>
      <c r="G515" t="b">
        <v>1</v>
      </c>
      <c r="H515" t="b">
        <v>1</v>
      </c>
      <c r="I515" t="b">
        <v>1</v>
      </c>
      <c r="J515" t="b">
        <v>0</v>
      </c>
      <c r="K515" t="s">
        <v>239</v>
      </c>
      <c r="L515" t="str">
        <f t="shared" si="369"/>
        <v>DB12</v>
      </c>
      <c r="M515" t="str">
        <f t="shared" ref="M515" si="428">"M_"&amp;B513&amp;"_"</f>
        <v>M_G34_</v>
      </c>
      <c r="O515" s="40">
        <f>IF(E515="","-",COUNTIF($O$10:O514,"&lt;&gt;-")+1-2)</f>
        <v>402</v>
      </c>
      <c r="P515" s="30" t="str">
        <f t="shared" si="390"/>
        <v>var M_G34_Time_CUROA='Time_CUROA';     //402</v>
      </c>
      <c r="Q515" s="33" t="str">
        <f t="shared" si="391"/>
        <v>.read(M_G34_Time_CUROA)     //402</v>
      </c>
      <c r="R515" s="33" t="str">
        <f t="shared" si="371"/>
        <v>socket.emit('M_G34_Time_CUROA', tagArr[402]);</v>
      </c>
    </row>
    <row r="516" spans="2:18" ht="15.75">
      <c r="B516" t="s">
        <v>240</v>
      </c>
      <c r="C516" t="s">
        <v>15</v>
      </c>
      <c r="D516">
        <v>536</v>
      </c>
      <c r="E516">
        <v>0</v>
      </c>
      <c r="F516" t="b">
        <v>0</v>
      </c>
      <c r="G516" t="b">
        <v>1</v>
      </c>
      <c r="H516" t="b">
        <v>1</v>
      </c>
      <c r="I516" t="b">
        <v>1</v>
      </c>
      <c r="J516" t="b">
        <v>0</v>
      </c>
      <c r="K516" t="s">
        <v>241</v>
      </c>
      <c r="L516" t="str">
        <f t="shared" si="369"/>
        <v>DB12</v>
      </c>
      <c r="M516" t="str">
        <f t="shared" ref="M516" si="429">"M_"&amp;B513&amp;"_"</f>
        <v>M_G34_</v>
      </c>
      <c r="O516" s="40">
        <f>IF(E516="","-",COUNTIF($O$10:O515,"&lt;&gt;-")+1-2)</f>
        <v>403</v>
      </c>
      <c r="P516" s="30" t="str">
        <f t="shared" si="390"/>
        <v>var M_G34_Time_Belt='Time_Belt';     //403</v>
      </c>
      <c r="Q516" s="33" t="str">
        <f t="shared" si="391"/>
        <v>.read(M_G34_Time_Belt)     //403</v>
      </c>
      <c r="R516" s="33" t="str">
        <f t="shared" si="371"/>
        <v>socket.emit('M_G34_Time_Belt', tagArr[403]);</v>
      </c>
    </row>
    <row r="517" spans="2:18" ht="15.75">
      <c r="B517" t="s">
        <v>242</v>
      </c>
      <c r="C517" t="s">
        <v>15</v>
      </c>
      <c r="D517">
        <v>540</v>
      </c>
      <c r="E517">
        <v>0</v>
      </c>
      <c r="F517" t="b">
        <v>0</v>
      </c>
      <c r="G517" t="b">
        <v>1</v>
      </c>
      <c r="H517" t="b">
        <v>1</v>
      </c>
      <c r="I517" t="b">
        <v>1</v>
      </c>
      <c r="J517" t="b">
        <v>0</v>
      </c>
      <c r="K517" t="s">
        <v>243</v>
      </c>
      <c r="L517" t="str">
        <f t="shared" si="369"/>
        <v>DB12</v>
      </c>
      <c r="M517" t="str">
        <f t="shared" ref="M517" si="430">"M_"&amp;B513&amp;"_"</f>
        <v>M_G34_</v>
      </c>
      <c r="O517" s="40">
        <f>IF(E517="","-",COUNTIF($O$10:O516,"&lt;&gt;-")+1-2)</f>
        <v>404</v>
      </c>
      <c r="P517" s="30" t="str">
        <f t="shared" si="390"/>
        <v>var M_G34_TIme_Motor='TIme_Motor';     //404</v>
      </c>
      <c r="Q517" s="33" t="str">
        <f t="shared" si="391"/>
        <v>.read(M_G34_TIme_Motor)     //404</v>
      </c>
      <c r="R517" s="33" t="str">
        <f t="shared" si="371"/>
        <v>socket.emit('M_G34_TIme_Motor', tagArr[404]);</v>
      </c>
    </row>
    <row r="518" spans="2:18" ht="15.75">
      <c r="B518" t="s">
        <v>132</v>
      </c>
      <c r="C518" t="s">
        <v>235</v>
      </c>
      <c r="D518">
        <v>544</v>
      </c>
      <c r="F518" t="b">
        <v>0</v>
      </c>
      <c r="G518" t="b">
        <v>1</v>
      </c>
      <c r="H518" t="b">
        <v>1</v>
      </c>
      <c r="I518" t="b">
        <v>1</v>
      </c>
      <c r="J518" t="b">
        <v>1</v>
      </c>
      <c r="L518" t="str">
        <f t="shared" si="369"/>
        <v>DB12</v>
      </c>
      <c r="M518" t="str">
        <f t="shared" ref="M518:M549" si="431">"M_"&amp;B518&amp;"_"</f>
        <v>M_G35_</v>
      </c>
      <c r="O518" s="40" t="str">
        <f>IF(E518="","-",COUNTIF($O$10:O517,"&lt;&gt;-")+1-2)</f>
        <v>-</v>
      </c>
      <c r="P518" s="30" t="str">
        <f t="shared" si="390"/>
        <v>//G35</v>
      </c>
      <c r="Q518" s="33" t="str">
        <f t="shared" si="391"/>
        <v>//G35</v>
      </c>
      <c r="R518" s="33" t="str">
        <f t="shared" si="371"/>
        <v>//G35</v>
      </c>
    </row>
    <row r="519" spans="2:18" ht="15.75">
      <c r="B519" t="s">
        <v>236</v>
      </c>
      <c r="C519" t="s">
        <v>15</v>
      </c>
      <c r="D519">
        <v>544</v>
      </c>
      <c r="E519">
        <v>0</v>
      </c>
      <c r="F519" t="b">
        <v>0</v>
      </c>
      <c r="G519" t="b">
        <v>1</v>
      </c>
      <c r="H519" t="b">
        <v>1</v>
      </c>
      <c r="I519" t="b">
        <v>1</v>
      </c>
      <c r="J519" t="b">
        <v>0</v>
      </c>
      <c r="K519" t="s">
        <v>237</v>
      </c>
      <c r="L519" t="str">
        <f t="shared" si="369"/>
        <v>DB12</v>
      </c>
      <c r="M519" t="str">
        <f t="shared" ref="M519:M550" si="432">"M_"&amp;B518&amp;"_"</f>
        <v>M_G35_</v>
      </c>
      <c r="O519" s="40">
        <f>IF(E519="","-",COUNTIF($O$10:O518,"&lt;&gt;-")+1-2)</f>
        <v>405</v>
      </c>
      <c r="P519" s="30" t="str">
        <f t="shared" si="390"/>
        <v>var M_G35_Time_BD='Time_BD';     //405</v>
      </c>
      <c r="Q519" s="33" t="str">
        <f t="shared" si="391"/>
        <v>.read(M_G35_Time_BD)     //405</v>
      </c>
      <c r="R519" s="33" t="str">
        <f t="shared" si="371"/>
        <v>socket.emit('M_G35_Time_BD', tagArr[405]);</v>
      </c>
    </row>
    <row r="520" spans="2:18" ht="15.75">
      <c r="B520" t="s">
        <v>238</v>
      </c>
      <c r="C520" t="s">
        <v>15</v>
      </c>
      <c r="D520">
        <v>548</v>
      </c>
      <c r="E520">
        <v>0</v>
      </c>
      <c r="F520" t="b">
        <v>0</v>
      </c>
      <c r="G520" t="b">
        <v>1</v>
      </c>
      <c r="H520" t="b">
        <v>1</v>
      </c>
      <c r="I520" t="b">
        <v>1</v>
      </c>
      <c r="J520" t="b">
        <v>0</v>
      </c>
      <c r="K520" t="s">
        <v>239</v>
      </c>
      <c r="L520" t="str">
        <f t="shared" si="369"/>
        <v>DB12</v>
      </c>
      <c r="M520" t="str">
        <f t="shared" ref="M520" si="433">"M_"&amp;B518&amp;"_"</f>
        <v>M_G35_</v>
      </c>
      <c r="O520" s="40">
        <f>IF(E520="","-",COUNTIF($O$10:O519,"&lt;&gt;-")+1-2)</f>
        <v>406</v>
      </c>
      <c r="P520" s="30" t="str">
        <f t="shared" si="390"/>
        <v>var M_G35_Time_CUROA='Time_CUROA';     //406</v>
      </c>
      <c r="Q520" s="33" t="str">
        <f t="shared" si="391"/>
        <v>.read(M_G35_Time_CUROA)     //406</v>
      </c>
      <c r="R520" s="33" t="str">
        <f t="shared" si="371"/>
        <v>socket.emit('M_G35_Time_CUROA', tagArr[406]);</v>
      </c>
    </row>
    <row r="521" spans="2:18" ht="15.75">
      <c r="B521" t="s">
        <v>240</v>
      </c>
      <c r="C521" t="s">
        <v>15</v>
      </c>
      <c r="D521">
        <v>552</v>
      </c>
      <c r="E521">
        <v>0</v>
      </c>
      <c r="F521" t="b">
        <v>0</v>
      </c>
      <c r="G521" t="b">
        <v>1</v>
      </c>
      <c r="H521" t="b">
        <v>1</v>
      </c>
      <c r="I521" t="b">
        <v>1</v>
      </c>
      <c r="J521" t="b">
        <v>0</v>
      </c>
      <c r="K521" t="s">
        <v>241</v>
      </c>
      <c r="L521" t="str">
        <f t="shared" si="369"/>
        <v>DB12</v>
      </c>
      <c r="M521" t="str">
        <f t="shared" ref="M521" si="434">"M_"&amp;B518&amp;"_"</f>
        <v>M_G35_</v>
      </c>
      <c r="O521" s="40">
        <f>IF(E521="","-",COUNTIF($O$10:O520,"&lt;&gt;-")+1-2)</f>
        <v>407</v>
      </c>
      <c r="P521" s="30" t="str">
        <f t="shared" si="390"/>
        <v>var M_G35_Time_Belt='Time_Belt';     //407</v>
      </c>
      <c r="Q521" s="33" t="str">
        <f t="shared" si="391"/>
        <v>.read(M_G35_Time_Belt)     //407</v>
      </c>
      <c r="R521" s="33" t="str">
        <f t="shared" si="371"/>
        <v>socket.emit('M_G35_Time_Belt', tagArr[407]);</v>
      </c>
    </row>
    <row r="522" spans="2:18" ht="15.75">
      <c r="B522" t="s">
        <v>242</v>
      </c>
      <c r="C522" t="s">
        <v>15</v>
      </c>
      <c r="D522">
        <v>556</v>
      </c>
      <c r="E522">
        <v>0</v>
      </c>
      <c r="F522" t="b">
        <v>0</v>
      </c>
      <c r="G522" t="b">
        <v>1</v>
      </c>
      <c r="H522" t="b">
        <v>1</v>
      </c>
      <c r="I522" t="b">
        <v>1</v>
      </c>
      <c r="J522" t="b">
        <v>0</v>
      </c>
      <c r="K522" t="s">
        <v>243</v>
      </c>
      <c r="L522" t="str">
        <f t="shared" si="369"/>
        <v>DB12</v>
      </c>
      <c r="M522" t="str">
        <f t="shared" ref="M522" si="435">"M_"&amp;B518&amp;"_"</f>
        <v>M_G35_</v>
      </c>
      <c r="O522" s="40">
        <f>IF(E522="","-",COUNTIF($O$10:O521,"&lt;&gt;-")+1-2)</f>
        <v>408</v>
      </c>
      <c r="P522" s="30" t="str">
        <f t="shared" si="390"/>
        <v>var M_G35_TIme_Motor='TIme_Motor';     //408</v>
      </c>
      <c r="Q522" s="33" t="str">
        <f t="shared" si="391"/>
        <v>.read(M_G35_TIme_Motor)     //408</v>
      </c>
      <c r="R522" s="33" t="str">
        <f t="shared" si="371"/>
        <v>socket.emit('M_G35_TIme_Motor', tagArr[408]);</v>
      </c>
    </row>
    <row r="523" spans="2:18" ht="15.75">
      <c r="B523" t="s">
        <v>133</v>
      </c>
      <c r="C523" t="s">
        <v>235</v>
      </c>
      <c r="D523">
        <v>560</v>
      </c>
      <c r="F523" t="b">
        <v>0</v>
      </c>
      <c r="G523" t="b">
        <v>1</v>
      </c>
      <c r="H523" t="b">
        <v>1</v>
      </c>
      <c r="I523" t="b">
        <v>1</v>
      </c>
      <c r="J523" t="b">
        <v>1</v>
      </c>
      <c r="L523" t="str">
        <f t="shared" si="369"/>
        <v>DB12</v>
      </c>
      <c r="M523" t="str">
        <f t="shared" ref="M523:M554" si="436">"M_"&amp;B523&amp;"_"</f>
        <v>M_G36_</v>
      </c>
      <c r="O523" s="40" t="str">
        <f>IF(E523="","-",COUNTIF($O$10:O522,"&lt;&gt;-")+1-2)</f>
        <v>-</v>
      </c>
      <c r="P523" s="30" t="str">
        <f t="shared" si="390"/>
        <v>//G36</v>
      </c>
      <c r="Q523" s="33" t="str">
        <f t="shared" si="391"/>
        <v>//G36</v>
      </c>
      <c r="R523" s="33" t="str">
        <f t="shared" si="371"/>
        <v>//G36</v>
      </c>
    </row>
    <row r="524" spans="2:18" ht="15.75">
      <c r="B524" t="s">
        <v>236</v>
      </c>
      <c r="C524" t="s">
        <v>15</v>
      </c>
      <c r="D524">
        <v>560</v>
      </c>
      <c r="E524">
        <v>0</v>
      </c>
      <c r="F524" t="b">
        <v>0</v>
      </c>
      <c r="G524" t="b">
        <v>1</v>
      </c>
      <c r="H524" t="b">
        <v>1</v>
      </c>
      <c r="I524" t="b">
        <v>1</v>
      </c>
      <c r="J524" t="b">
        <v>0</v>
      </c>
      <c r="K524" t="s">
        <v>237</v>
      </c>
      <c r="L524" t="str">
        <f t="shared" ref="L524:L587" si="437">IF(LEFT(M524)="P","DB10",
IF(LEFT(M524)="E","DB11",
IF(LEFT(M524)="M","DB12"
)))</f>
        <v>DB12</v>
      </c>
      <c r="M524" t="str">
        <f t="shared" ref="M524:M555" si="438">"M_"&amp;B523&amp;"_"</f>
        <v>M_G36_</v>
      </c>
      <c r="O524" s="40">
        <f>IF(E524="","-",COUNTIF($O$10:O523,"&lt;&gt;-")+1-2)</f>
        <v>409</v>
      </c>
      <c r="P524" s="30" t="str">
        <f t="shared" si="390"/>
        <v>var M_G36_Time_BD='Time_BD';     //409</v>
      </c>
      <c r="Q524" s="33" t="str">
        <f t="shared" si="391"/>
        <v>.read(M_G36_Time_BD)     //409</v>
      </c>
      <c r="R524" s="33" t="str">
        <f t="shared" ref="R524:R587" si="439">IF(E524="","//"&amp;B524,"socket.emit('"&amp;M524&amp;B524&amp;"', tagArr["&amp;O524&amp;"]);")</f>
        <v>socket.emit('M_G36_Time_BD', tagArr[409]);</v>
      </c>
    </row>
    <row r="525" spans="2:18" ht="15.75">
      <c r="B525" t="s">
        <v>238</v>
      </c>
      <c r="C525" t="s">
        <v>15</v>
      </c>
      <c r="D525">
        <v>564</v>
      </c>
      <c r="E525">
        <v>0</v>
      </c>
      <c r="F525" t="b">
        <v>0</v>
      </c>
      <c r="G525" t="b">
        <v>1</v>
      </c>
      <c r="H525" t="b">
        <v>1</v>
      </c>
      <c r="I525" t="b">
        <v>1</v>
      </c>
      <c r="J525" t="b">
        <v>0</v>
      </c>
      <c r="K525" t="s">
        <v>239</v>
      </c>
      <c r="L525" t="str">
        <f t="shared" si="437"/>
        <v>DB12</v>
      </c>
      <c r="M525" t="str">
        <f t="shared" ref="M525" si="440">"M_"&amp;B523&amp;"_"</f>
        <v>M_G36_</v>
      </c>
      <c r="O525" s="40">
        <f>IF(E525="","-",COUNTIF($O$10:O524,"&lt;&gt;-")+1-2)</f>
        <v>410</v>
      </c>
      <c r="P525" s="30" t="str">
        <f t="shared" si="390"/>
        <v>var M_G36_Time_CUROA='Time_CUROA';     //410</v>
      </c>
      <c r="Q525" s="33" t="str">
        <f t="shared" si="391"/>
        <v>.read(M_G36_Time_CUROA)     //410</v>
      </c>
      <c r="R525" s="33" t="str">
        <f t="shared" si="439"/>
        <v>socket.emit('M_G36_Time_CUROA', tagArr[410]);</v>
      </c>
    </row>
    <row r="526" spans="2:18" ht="15.75">
      <c r="B526" t="s">
        <v>240</v>
      </c>
      <c r="C526" t="s">
        <v>15</v>
      </c>
      <c r="D526">
        <v>568</v>
      </c>
      <c r="E526">
        <v>0</v>
      </c>
      <c r="F526" t="b">
        <v>0</v>
      </c>
      <c r="G526" t="b">
        <v>1</v>
      </c>
      <c r="H526" t="b">
        <v>1</v>
      </c>
      <c r="I526" t="b">
        <v>1</v>
      </c>
      <c r="J526" t="b">
        <v>0</v>
      </c>
      <c r="K526" t="s">
        <v>241</v>
      </c>
      <c r="L526" t="str">
        <f t="shared" si="437"/>
        <v>DB12</v>
      </c>
      <c r="M526" t="str">
        <f t="shared" ref="M526" si="441">"M_"&amp;B523&amp;"_"</f>
        <v>M_G36_</v>
      </c>
      <c r="O526" s="40">
        <f>IF(E526="","-",COUNTIF($O$10:O525,"&lt;&gt;-")+1-2)</f>
        <v>411</v>
      </c>
      <c r="P526" s="30" t="str">
        <f t="shared" si="390"/>
        <v>var M_G36_Time_Belt='Time_Belt';     //411</v>
      </c>
      <c r="Q526" s="33" t="str">
        <f t="shared" si="391"/>
        <v>.read(M_G36_Time_Belt)     //411</v>
      </c>
      <c r="R526" s="33" t="str">
        <f t="shared" si="439"/>
        <v>socket.emit('M_G36_Time_Belt', tagArr[411]);</v>
      </c>
    </row>
    <row r="527" spans="2:18" ht="15.75">
      <c r="B527" t="s">
        <v>242</v>
      </c>
      <c r="C527" t="s">
        <v>15</v>
      </c>
      <c r="D527">
        <v>572</v>
      </c>
      <c r="E527">
        <v>0</v>
      </c>
      <c r="F527" t="b">
        <v>0</v>
      </c>
      <c r="G527" t="b">
        <v>1</v>
      </c>
      <c r="H527" t="b">
        <v>1</v>
      </c>
      <c r="I527" t="b">
        <v>1</v>
      </c>
      <c r="J527" t="b">
        <v>0</v>
      </c>
      <c r="K527" t="s">
        <v>243</v>
      </c>
      <c r="L527" t="str">
        <f t="shared" si="437"/>
        <v>DB12</v>
      </c>
      <c r="M527" t="str">
        <f t="shared" ref="M527" si="442">"M_"&amp;B523&amp;"_"</f>
        <v>M_G36_</v>
      </c>
      <c r="O527" s="40">
        <f>IF(E527="","-",COUNTIF($O$10:O526,"&lt;&gt;-")+1-2)</f>
        <v>412</v>
      </c>
      <c r="P527" s="30" t="str">
        <f t="shared" si="390"/>
        <v>var M_G36_TIme_Motor='TIme_Motor';     //412</v>
      </c>
      <c r="Q527" s="33" t="str">
        <f t="shared" si="391"/>
        <v>.read(M_G36_TIme_Motor)     //412</v>
      </c>
      <c r="R527" s="33" t="str">
        <f t="shared" si="439"/>
        <v>socket.emit('M_G36_TIme_Motor', tagArr[412]);</v>
      </c>
    </row>
    <row r="528" spans="2:18" ht="15.75">
      <c r="B528" t="s">
        <v>134</v>
      </c>
      <c r="C528" t="s">
        <v>235</v>
      </c>
      <c r="D528">
        <v>576</v>
      </c>
      <c r="F528" t="b">
        <v>0</v>
      </c>
      <c r="G528" t="b">
        <v>1</v>
      </c>
      <c r="H528" t="b">
        <v>1</v>
      </c>
      <c r="I528" t="b">
        <v>1</v>
      </c>
      <c r="J528" t="b">
        <v>1</v>
      </c>
      <c r="L528" t="str">
        <f t="shared" si="437"/>
        <v>DB12</v>
      </c>
      <c r="M528" t="str">
        <f t="shared" ref="M528:M559" si="443">"M_"&amp;B528&amp;"_"</f>
        <v>M_G37_</v>
      </c>
      <c r="O528" s="40" t="str">
        <f>IF(E528="","-",COUNTIF($O$10:O527,"&lt;&gt;-")+1-2)</f>
        <v>-</v>
      </c>
      <c r="P528" s="30" t="str">
        <f t="shared" si="390"/>
        <v>//G37</v>
      </c>
      <c r="Q528" s="33" t="str">
        <f t="shared" si="391"/>
        <v>//G37</v>
      </c>
      <c r="R528" s="33" t="str">
        <f t="shared" si="439"/>
        <v>//G37</v>
      </c>
    </row>
    <row r="529" spans="2:18" ht="15.75">
      <c r="B529" t="s">
        <v>236</v>
      </c>
      <c r="C529" t="s">
        <v>15</v>
      </c>
      <c r="D529">
        <v>576</v>
      </c>
      <c r="E529">
        <v>0</v>
      </c>
      <c r="F529" t="b">
        <v>0</v>
      </c>
      <c r="G529" t="b">
        <v>1</v>
      </c>
      <c r="H529" t="b">
        <v>1</v>
      </c>
      <c r="I529" t="b">
        <v>1</v>
      </c>
      <c r="J529" t="b">
        <v>0</v>
      </c>
      <c r="K529" t="s">
        <v>237</v>
      </c>
      <c r="L529" t="str">
        <f t="shared" si="437"/>
        <v>DB12</v>
      </c>
      <c r="M529" t="str">
        <f t="shared" ref="M529:M560" si="444">"M_"&amp;B528&amp;"_"</f>
        <v>M_G37_</v>
      </c>
      <c r="O529" s="40">
        <f>IF(E529="","-",COUNTIF($O$10:O528,"&lt;&gt;-")+1-2)</f>
        <v>413</v>
      </c>
      <c r="P529" s="30" t="str">
        <f t="shared" si="390"/>
        <v>var M_G37_Time_BD='Time_BD';     //413</v>
      </c>
      <c r="Q529" s="33" t="str">
        <f t="shared" si="391"/>
        <v>.read(M_G37_Time_BD)     //413</v>
      </c>
      <c r="R529" s="33" t="str">
        <f t="shared" si="439"/>
        <v>socket.emit('M_G37_Time_BD', tagArr[413]);</v>
      </c>
    </row>
    <row r="530" spans="2:18" ht="15.75">
      <c r="B530" t="s">
        <v>238</v>
      </c>
      <c r="C530" t="s">
        <v>15</v>
      </c>
      <c r="D530">
        <v>580</v>
      </c>
      <c r="E530">
        <v>0</v>
      </c>
      <c r="F530" t="b">
        <v>0</v>
      </c>
      <c r="G530" t="b">
        <v>1</v>
      </c>
      <c r="H530" t="b">
        <v>1</v>
      </c>
      <c r="I530" t="b">
        <v>1</v>
      </c>
      <c r="J530" t="b">
        <v>0</v>
      </c>
      <c r="K530" t="s">
        <v>239</v>
      </c>
      <c r="L530" t="str">
        <f t="shared" si="437"/>
        <v>DB12</v>
      </c>
      <c r="M530" t="str">
        <f t="shared" ref="M530" si="445">"M_"&amp;B528&amp;"_"</f>
        <v>M_G37_</v>
      </c>
      <c r="O530" s="40">
        <f>IF(E530="","-",COUNTIF($O$10:O529,"&lt;&gt;-")+1-2)</f>
        <v>414</v>
      </c>
      <c r="P530" s="30" t="str">
        <f t="shared" si="390"/>
        <v>var M_G37_Time_CUROA='Time_CUROA';     //414</v>
      </c>
      <c r="Q530" s="33" t="str">
        <f t="shared" si="391"/>
        <v>.read(M_G37_Time_CUROA)     //414</v>
      </c>
      <c r="R530" s="33" t="str">
        <f t="shared" si="439"/>
        <v>socket.emit('M_G37_Time_CUROA', tagArr[414]);</v>
      </c>
    </row>
    <row r="531" spans="2:18" ht="15.75">
      <c r="B531" t="s">
        <v>240</v>
      </c>
      <c r="C531" t="s">
        <v>15</v>
      </c>
      <c r="D531">
        <v>584</v>
      </c>
      <c r="E531">
        <v>0</v>
      </c>
      <c r="F531" t="b">
        <v>0</v>
      </c>
      <c r="G531" t="b">
        <v>1</v>
      </c>
      <c r="H531" t="b">
        <v>1</v>
      </c>
      <c r="I531" t="b">
        <v>1</v>
      </c>
      <c r="J531" t="b">
        <v>0</v>
      </c>
      <c r="K531" t="s">
        <v>241</v>
      </c>
      <c r="L531" t="str">
        <f t="shared" si="437"/>
        <v>DB12</v>
      </c>
      <c r="M531" t="str">
        <f t="shared" ref="M531" si="446">"M_"&amp;B528&amp;"_"</f>
        <v>M_G37_</v>
      </c>
      <c r="O531" s="40">
        <f>IF(E531="","-",COUNTIF($O$10:O530,"&lt;&gt;-")+1-2)</f>
        <v>415</v>
      </c>
      <c r="P531" s="30" t="str">
        <f t="shared" si="390"/>
        <v>var M_G37_Time_Belt='Time_Belt';     //415</v>
      </c>
      <c r="Q531" s="33" t="str">
        <f t="shared" si="391"/>
        <v>.read(M_G37_Time_Belt)     //415</v>
      </c>
      <c r="R531" s="33" t="str">
        <f t="shared" si="439"/>
        <v>socket.emit('M_G37_Time_Belt', tagArr[415]);</v>
      </c>
    </row>
    <row r="532" spans="2:18" ht="15.75">
      <c r="B532" t="s">
        <v>242</v>
      </c>
      <c r="C532" t="s">
        <v>15</v>
      </c>
      <c r="D532">
        <v>588</v>
      </c>
      <c r="E532">
        <v>0</v>
      </c>
      <c r="F532" t="b">
        <v>0</v>
      </c>
      <c r="G532" t="b">
        <v>1</v>
      </c>
      <c r="H532" t="b">
        <v>1</v>
      </c>
      <c r="I532" t="b">
        <v>1</v>
      </c>
      <c r="J532" t="b">
        <v>0</v>
      </c>
      <c r="K532" t="s">
        <v>243</v>
      </c>
      <c r="L532" t="str">
        <f t="shared" si="437"/>
        <v>DB12</v>
      </c>
      <c r="M532" t="str">
        <f t="shared" ref="M532" si="447">"M_"&amp;B528&amp;"_"</f>
        <v>M_G37_</v>
      </c>
      <c r="O532" s="40">
        <f>IF(E532="","-",COUNTIF($O$10:O531,"&lt;&gt;-")+1-2)</f>
        <v>416</v>
      </c>
      <c r="P532" s="30" t="str">
        <f t="shared" si="390"/>
        <v>var M_G37_TIme_Motor='TIme_Motor';     //416</v>
      </c>
      <c r="Q532" s="33" t="str">
        <f t="shared" si="391"/>
        <v>.read(M_G37_TIme_Motor)     //416</v>
      </c>
      <c r="R532" s="33" t="str">
        <f t="shared" si="439"/>
        <v>socket.emit('M_G37_TIme_Motor', tagArr[416]);</v>
      </c>
    </row>
    <row r="533" spans="2:18" ht="15.75">
      <c r="B533" t="s">
        <v>135</v>
      </c>
      <c r="C533" t="s">
        <v>235</v>
      </c>
      <c r="D533">
        <v>592</v>
      </c>
      <c r="F533" t="b">
        <v>0</v>
      </c>
      <c r="G533" t="b">
        <v>1</v>
      </c>
      <c r="H533" t="b">
        <v>1</v>
      </c>
      <c r="I533" t="b">
        <v>1</v>
      </c>
      <c r="J533" t="b">
        <v>1</v>
      </c>
      <c r="L533" t="str">
        <f t="shared" si="437"/>
        <v>DB12</v>
      </c>
      <c r="M533" t="str">
        <f t="shared" ref="M533:M564" si="448">"M_"&amp;B533&amp;"_"</f>
        <v>M_G38_</v>
      </c>
      <c r="O533" s="40" t="str">
        <f>IF(E533="","-",COUNTIF($O$10:O532,"&lt;&gt;-")+1-2)</f>
        <v>-</v>
      </c>
      <c r="P533" s="30" t="str">
        <f t="shared" si="390"/>
        <v>//G38</v>
      </c>
      <c r="Q533" s="33" t="str">
        <f t="shared" si="391"/>
        <v>//G38</v>
      </c>
      <c r="R533" s="33" t="str">
        <f t="shared" si="439"/>
        <v>//G38</v>
      </c>
    </row>
    <row r="534" spans="2:18" ht="15.75">
      <c r="B534" t="s">
        <v>236</v>
      </c>
      <c r="C534" t="s">
        <v>15</v>
      </c>
      <c r="D534">
        <v>592</v>
      </c>
      <c r="E534">
        <v>0</v>
      </c>
      <c r="F534" t="b">
        <v>0</v>
      </c>
      <c r="G534" t="b">
        <v>1</v>
      </c>
      <c r="H534" t="b">
        <v>1</v>
      </c>
      <c r="I534" t="b">
        <v>1</v>
      </c>
      <c r="J534" t="b">
        <v>0</v>
      </c>
      <c r="K534" t="s">
        <v>237</v>
      </c>
      <c r="L534" t="str">
        <f t="shared" si="437"/>
        <v>DB12</v>
      </c>
      <c r="M534" t="str">
        <f t="shared" ref="M534:M565" si="449">"M_"&amp;B533&amp;"_"</f>
        <v>M_G38_</v>
      </c>
      <c r="O534" s="40">
        <f>IF(E534="","-",COUNTIF($O$10:O533,"&lt;&gt;-")+1-2)</f>
        <v>417</v>
      </c>
      <c r="P534" s="30" t="str">
        <f t="shared" si="390"/>
        <v>var M_G38_Time_BD='Time_BD';     //417</v>
      </c>
      <c r="Q534" s="33" t="str">
        <f t="shared" si="391"/>
        <v>.read(M_G38_Time_BD)     //417</v>
      </c>
      <c r="R534" s="33" t="str">
        <f t="shared" si="439"/>
        <v>socket.emit('M_G38_Time_BD', tagArr[417]);</v>
      </c>
    </row>
    <row r="535" spans="2:18" ht="15.75">
      <c r="B535" t="s">
        <v>238</v>
      </c>
      <c r="C535" t="s">
        <v>15</v>
      </c>
      <c r="D535">
        <v>596</v>
      </c>
      <c r="E535">
        <v>0</v>
      </c>
      <c r="F535" t="b">
        <v>0</v>
      </c>
      <c r="G535" t="b">
        <v>1</v>
      </c>
      <c r="H535" t="b">
        <v>1</v>
      </c>
      <c r="I535" t="b">
        <v>1</v>
      </c>
      <c r="J535" t="b">
        <v>0</v>
      </c>
      <c r="K535" t="s">
        <v>239</v>
      </c>
      <c r="L535" t="str">
        <f t="shared" si="437"/>
        <v>DB12</v>
      </c>
      <c r="M535" t="str">
        <f t="shared" ref="M535" si="450">"M_"&amp;B533&amp;"_"</f>
        <v>M_G38_</v>
      </c>
      <c r="O535" s="40">
        <f>IF(E535="","-",COUNTIF($O$10:O534,"&lt;&gt;-")+1-2)</f>
        <v>418</v>
      </c>
      <c r="P535" s="30" t="str">
        <f t="shared" si="390"/>
        <v>var M_G38_Time_CUROA='Time_CUROA';     //418</v>
      </c>
      <c r="Q535" s="33" t="str">
        <f t="shared" si="391"/>
        <v>.read(M_G38_Time_CUROA)     //418</v>
      </c>
      <c r="R535" s="33" t="str">
        <f t="shared" si="439"/>
        <v>socket.emit('M_G38_Time_CUROA', tagArr[418]);</v>
      </c>
    </row>
    <row r="536" spans="2:18" ht="15.75">
      <c r="B536" t="s">
        <v>240</v>
      </c>
      <c r="C536" t="s">
        <v>15</v>
      </c>
      <c r="D536">
        <v>600</v>
      </c>
      <c r="E536">
        <v>0</v>
      </c>
      <c r="F536" t="b">
        <v>0</v>
      </c>
      <c r="G536" t="b">
        <v>1</v>
      </c>
      <c r="H536" t="b">
        <v>1</v>
      </c>
      <c r="I536" t="b">
        <v>1</v>
      </c>
      <c r="J536" t="b">
        <v>0</v>
      </c>
      <c r="K536" t="s">
        <v>241</v>
      </c>
      <c r="L536" t="str">
        <f t="shared" si="437"/>
        <v>DB12</v>
      </c>
      <c r="M536" t="str">
        <f t="shared" ref="M536" si="451">"M_"&amp;B533&amp;"_"</f>
        <v>M_G38_</v>
      </c>
      <c r="O536" s="40">
        <f>IF(E536="","-",COUNTIF($O$10:O535,"&lt;&gt;-")+1-2)</f>
        <v>419</v>
      </c>
      <c r="P536" s="30" t="str">
        <f t="shared" si="390"/>
        <v>var M_G38_Time_Belt='Time_Belt';     //419</v>
      </c>
      <c r="Q536" s="33" t="str">
        <f t="shared" si="391"/>
        <v>.read(M_G38_Time_Belt)     //419</v>
      </c>
      <c r="R536" s="33" t="str">
        <f t="shared" si="439"/>
        <v>socket.emit('M_G38_Time_Belt', tagArr[419]);</v>
      </c>
    </row>
    <row r="537" spans="2:18" ht="15.75">
      <c r="B537" t="s">
        <v>242</v>
      </c>
      <c r="C537" t="s">
        <v>15</v>
      </c>
      <c r="D537">
        <v>604</v>
      </c>
      <c r="E537">
        <v>0</v>
      </c>
      <c r="F537" t="b">
        <v>0</v>
      </c>
      <c r="G537" t="b">
        <v>1</v>
      </c>
      <c r="H537" t="b">
        <v>1</v>
      </c>
      <c r="I537" t="b">
        <v>1</v>
      </c>
      <c r="J537" t="b">
        <v>0</v>
      </c>
      <c r="K537" t="s">
        <v>243</v>
      </c>
      <c r="L537" t="str">
        <f t="shared" si="437"/>
        <v>DB12</v>
      </c>
      <c r="M537" t="str">
        <f t="shared" ref="M537" si="452">"M_"&amp;B533&amp;"_"</f>
        <v>M_G38_</v>
      </c>
      <c r="O537" s="40">
        <f>IF(E537="","-",COUNTIF($O$10:O536,"&lt;&gt;-")+1-2)</f>
        <v>420</v>
      </c>
      <c r="P537" s="30" t="str">
        <f t="shared" si="390"/>
        <v>var M_G38_TIme_Motor='TIme_Motor';     //420</v>
      </c>
      <c r="Q537" s="33" t="str">
        <f t="shared" si="391"/>
        <v>.read(M_G38_TIme_Motor)     //420</v>
      </c>
      <c r="R537" s="33" t="str">
        <f t="shared" si="439"/>
        <v>socket.emit('M_G38_TIme_Motor', tagArr[420]);</v>
      </c>
    </row>
    <row r="538" spans="2:18" ht="15.75">
      <c r="B538" t="s">
        <v>136</v>
      </c>
      <c r="C538" t="s">
        <v>235</v>
      </c>
      <c r="D538">
        <v>608</v>
      </c>
      <c r="F538" t="b">
        <v>0</v>
      </c>
      <c r="G538" t="b">
        <v>1</v>
      </c>
      <c r="H538" t="b">
        <v>1</v>
      </c>
      <c r="I538" t="b">
        <v>1</v>
      </c>
      <c r="J538" t="b">
        <v>1</v>
      </c>
      <c r="L538" t="str">
        <f t="shared" si="437"/>
        <v>DB12</v>
      </c>
      <c r="M538" t="str">
        <f t="shared" ref="M538:M569" si="453">"M_"&amp;B538&amp;"_"</f>
        <v>M_G39_</v>
      </c>
      <c r="O538" s="40" t="str">
        <f>IF(E538="","-",COUNTIF($O$10:O537,"&lt;&gt;-")+1-2)</f>
        <v>-</v>
      </c>
      <c r="P538" s="30" t="str">
        <f t="shared" si="390"/>
        <v>//G39</v>
      </c>
      <c r="Q538" s="33" t="str">
        <f t="shared" si="391"/>
        <v>//G39</v>
      </c>
      <c r="R538" s="33" t="str">
        <f t="shared" si="439"/>
        <v>//G39</v>
      </c>
    </row>
    <row r="539" spans="2:18" ht="15.75">
      <c r="B539" t="s">
        <v>236</v>
      </c>
      <c r="C539" t="s">
        <v>15</v>
      </c>
      <c r="D539">
        <v>608</v>
      </c>
      <c r="E539">
        <v>0</v>
      </c>
      <c r="F539" t="b">
        <v>0</v>
      </c>
      <c r="G539" t="b">
        <v>1</v>
      </c>
      <c r="H539" t="b">
        <v>1</v>
      </c>
      <c r="I539" t="b">
        <v>1</v>
      </c>
      <c r="J539" t="b">
        <v>0</v>
      </c>
      <c r="K539" t="s">
        <v>237</v>
      </c>
      <c r="L539" t="str">
        <f t="shared" si="437"/>
        <v>DB12</v>
      </c>
      <c r="M539" t="str">
        <f t="shared" ref="M539:M570" si="454">"M_"&amp;B538&amp;"_"</f>
        <v>M_G39_</v>
      </c>
      <c r="O539" s="40">
        <f>IF(E539="","-",COUNTIF($O$10:O538,"&lt;&gt;-")+1-2)</f>
        <v>421</v>
      </c>
      <c r="P539" s="30" t="str">
        <f t="shared" si="390"/>
        <v>var M_G39_Time_BD='Time_BD';     //421</v>
      </c>
      <c r="Q539" s="33" t="str">
        <f t="shared" si="391"/>
        <v>.read(M_G39_Time_BD)     //421</v>
      </c>
      <c r="R539" s="33" t="str">
        <f t="shared" si="439"/>
        <v>socket.emit('M_G39_Time_BD', tagArr[421]);</v>
      </c>
    </row>
    <row r="540" spans="2:18" ht="15.75">
      <c r="B540" t="s">
        <v>238</v>
      </c>
      <c r="C540" t="s">
        <v>15</v>
      </c>
      <c r="D540">
        <v>612</v>
      </c>
      <c r="E540">
        <v>0</v>
      </c>
      <c r="F540" t="b">
        <v>0</v>
      </c>
      <c r="G540" t="b">
        <v>1</v>
      </c>
      <c r="H540" t="b">
        <v>1</v>
      </c>
      <c r="I540" t="b">
        <v>1</v>
      </c>
      <c r="J540" t="b">
        <v>0</v>
      </c>
      <c r="K540" t="s">
        <v>239</v>
      </c>
      <c r="L540" t="str">
        <f t="shared" si="437"/>
        <v>DB12</v>
      </c>
      <c r="M540" t="str">
        <f t="shared" ref="M540" si="455">"M_"&amp;B538&amp;"_"</f>
        <v>M_G39_</v>
      </c>
      <c r="O540" s="40">
        <f>IF(E540="","-",COUNTIF($O$10:O539,"&lt;&gt;-")+1-2)</f>
        <v>422</v>
      </c>
      <c r="P540" s="30" t="str">
        <f t="shared" si="390"/>
        <v>var M_G39_Time_CUROA='Time_CUROA';     //422</v>
      </c>
      <c r="Q540" s="33" t="str">
        <f t="shared" si="391"/>
        <v>.read(M_G39_Time_CUROA)     //422</v>
      </c>
      <c r="R540" s="33" t="str">
        <f t="shared" si="439"/>
        <v>socket.emit('M_G39_Time_CUROA', tagArr[422]);</v>
      </c>
    </row>
    <row r="541" spans="2:18" ht="15.75">
      <c r="B541" t="s">
        <v>240</v>
      </c>
      <c r="C541" t="s">
        <v>15</v>
      </c>
      <c r="D541">
        <v>616</v>
      </c>
      <c r="E541">
        <v>0</v>
      </c>
      <c r="F541" t="b">
        <v>0</v>
      </c>
      <c r="G541" t="b">
        <v>1</v>
      </c>
      <c r="H541" t="b">
        <v>1</v>
      </c>
      <c r="I541" t="b">
        <v>1</v>
      </c>
      <c r="J541" t="b">
        <v>0</v>
      </c>
      <c r="K541" t="s">
        <v>241</v>
      </c>
      <c r="L541" t="str">
        <f t="shared" si="437"/>
        <v>DB12</v>
      </c>
      <c r="M541" t="str">
        <f t="shared" ref="M541" si="456">"M_"&amp;B538&amp;"_"</f>
        <v>M_G39_</v>
      </c>
      <c r="O541" s="40">
        <f>IF(E541="","-",COUNTIF($O$10:O540,"&lt;&gt;-")+1-2)</f>
        <v>423</v>
      </c>
      <c r="P541" s="30" t="str">
        <f t="shared" si="390"/>
        <v>var M_G39_Time_Belt='Time_Belt';     //423</v>
      </c>
      <c r="Q541" s="33" t="str">
        <f t="shared" si="391"/>
        <v>.read(M_G39_Time_Belt)     //423</v>
      </c>
      <c r="R541" s="33" t="str">
        <f t="shared" si="439"/>
        <v>socket.emit('M_G39_Time_Belt', tagArr[423]);</v>
      </c>
    </row>
    <row r="542" spans="2:18" ht="15.75">
      <c r="B542" t="s">
        <v>242</v>
      </c>
      <c r="C542" t="s">
        <v>15</v>
      </c>
      <c r="D542">
        <v>620</v>
      </c>
      <c r="E542">
        <v>0</v>
      </c>
      <c r="F542" t="b">
        <v>0</v>
      </c>
      <c r="G542" t="b">
        <v>1</v>
      </c>
      <c r="H542" t="b">
        <v>1</v>
      </c>
      <c r="I542" t="b">
        <v>1</v>
      </c>
      <c r="J542" t="b">
        <v>0</v>
      </c>
      <c r="K542" t="s">
        <v>243</v>
      </c>
      <c r="L542" t="str">
        <f t="shared" si="437"/>
        <v>DB12</v>
      </c>
      <c r="M542" t="str">
        <f t="shared" ref="M542" si="457">"M_"&amp;B538&amp;"_"</f>
        <v>M_G39_</v>
      </c>
      <c r="O542" s="40">
        <f>IF(E542="","-",COUNTIF($O$10:O541,"&lt;&gt;-")+1-2)</f>
        <v>424</v>
      </c>
      <c r="P542" s="30" t="str">
        <f t="shared" ref="P542:P605" si="458">IF(E542="","//"&amp;B542,"var "&amp;$M542&amp;B542&amp;"='"&amp;$N542&amp;B542&amp;"';"&amp;"     //"&amp;O542)</f>
        <v>var M_G39_TIme_Motor='TIme_Motor';     //424</v>
      </c>
      <c r="Q542" s="33" t="str">
        <f t="shared" ref="Q542:Q605" si="459">IF(E542="","//"&amp;B542,".read("&amp;M542&amp;B542&amp;")"&amp;"     //"&amp;O542)</f>
        <v>.read(M_G39_TIme_Motor)     //424</v>
      </c>
      <c r="R542" s="33" t="str">
        <f t="shared" si="439"/>
        <v>socket.emit('M_G39_TIme_Motor', tagArr[424]);</v>
      </c>
    </row>
    <row r="543" spans="2:18" ht="15.75">
      <c r="B543" t="s">
        <v>137</v>
      </c>
      <c r="C543" t="s">
        <v>235</v>
      </c>
      <c r="D543">
        <v>624</v>
      </c>
      <c r="F543" t="b">
        <v>0</v>
      </c>
      <c r="G543" t="b">
        <v>1</v>
      </c>
      <c r="H543" t="b">
        <v>1</v>
      </c>
      <c r="I543" t="b">
        <v>1</v>
      </c>
      <c r="J543" t="b">
        <v>1</v>
      </c>
      <c r="L543" t="str">
        <f t="shared" si="437"/>
        <v>DB12</v>
      </c>
      <c r="M543" t="str">
        <f t="shared" ref="M543:M574" si="460">"M_"&amp;B543&amp;"_"</f>
        <v>M_G40_</v>
      </c>
      <c r="O543" s="40" t="str">
        <f>IF(E543="","-",COUNTIF($O$10:O542,"&lt;&gt;-")+1-2)</f>
        <v>-</v>
      </c>
      <c r="P543" s="30" t="str">
        <f t="shared" si="458"/>
        <v>//G40</v>
      </c>
      <c r="Q543" s="33" t="str">
        <f t="shared" si="459"/>
        <v>//G40</v>
      </c>
      <c r="R543" s="33" t="str">
        <f t="shared" si="439"/>
        <v>//G40</v>
      </c>
    </row>
    <row r="544" spans="2:18" ht="15.75">
      <c r="B544" t="s">
        <v>236</v>
      </c>
      <c r="C544" t="s">
        <v>15</v>
      </c>
      <c r="D544">
        <v>624</v>
      </c>
      <c r="E544">
        <v>0</v>
      </c>
      <c r="F544" t="b">
        <v>0</v>
      </c>
      <c r="G544" t="b">
        <v>1</v>
      </c>
      <c r="H544" t="b">
        <v>1</v>
      </c>
      <c r="I544" t="b">
        <v>1</v>
      </c>
      <c r="J544" t="b">
        <v>0</v>
      </c>
      <c r="K544" t="s">
        <v>237</v>
      </c>
      <c r="L544" t="str">
        <f t="shared" si="437"/>
        <v>DB12</v>
      </c>
      <c r="M544" t="str">
        <f t="shared" ref="M544:M575" si="461">"M_"&amp;B543&amp;"_"</f>
        <v>M_G40_</v>
      </c>
      <c r="O544" s="40">
        <f>IF(E544="","-",COUNTIF($O$10:O543,"&lt;&gt;-")+1-2)</f>
        <v>425</v>
      </c>
      <c r="P544" s="30" t="str">
        <f t="shared" si="458"/>
        <v>var M_G40_Time_BD='Time_BD';     //425</v>
      </c>
      <c r="Q544" s="33" t="str">
        <f t="shared" si="459"/>
        <v>.read(M_G40_Time_BD)     //425</v>
      </c>
      <c r="R544" s="33" t="str">
        <f t="shared" si="439"/>
        <v>socket.emit('M_G40_Time_BD', tagArr[425]);</v>
      </c>
    </row>
    <row r="545" spans="2:18" ht="15.75">
      <c r="B545" t="s">
        <v>238</v>
      </c>
      <c r="C545" t="s">
        <v>15</v>
      </c>
      <c r="D545">
        <v>628</v>
      </c>
      <c r="E545">
        <v>0</v>
      </c>
      <c r="F545" t="b">
        <v>0</v>
      </c>
      <c r="G545" t="b">
        <v>1</v>
      </c>
      <c r="H545" t="b">
        <v>1</v>
      </c>
      <c r="I545" t="b">
        <v>1</v>
      </c>
      <c r="J545" t="b">
        <v>0</v>
      </c>
      <c r="K545" t="s">
        <v>239</v>
      </c>
      <c r="L545" t="str">
        <f t="shared" si="437"/>
        <v>DB12</v>
      </c>
      <c r="M545" t="str">
        <f t="shared" ref="M545" si="462">"M_"&amp;B543&amp;"_"</f>
        <v>M_G40_</v>
      </c>
      <c r="O545" s="40">
        <f>IF(E545="","-",COUNTIF($O$10:O544,"&lt;&gt;-")+1-2)</f>
        <v>426</v>
      </c>
      <c r="P545" s="30" t="str">
        <f t="shared" si="458"/>
        <v>var M_G40_Time_CUROA='Time_CUROA';     //426</v>
      </c>
      <c r="Q545" s="33" t="str">
        <f t="shared" si="459"/>
        <v>.read(M_G40_Time_CUROA)     //426</v>
      </c>
      <c r="R545" s="33" t="str">
        <f t="shared" si="439"/>
        <v>socket.emit('M_G40_Time_CUROA', tagArr[426]);</v>
      </c>
    </row>
    <row r="546" spans="2:18" ht="15.75">
      <c r="B546" t="s">
        <v>240</v>
      </c>
      <c r="C546" t="s">
        <v>15</v>
      </c>
      <c r="D546">
        <v>632</v>
      </c>
      <c r="E546">
        <v>0</v>
      </c>
      <c r="F546" t="b">
        <v>0</v>
      </c>
      <c r="G546" t="b">
        <v>1</v>
      </c>
      <c r="H546" t="b">
        <v>1</v>
      </c>
      <c r="I546" t="b">
        <v>1</v>
      </c>
      <c r="J546" t="b">
        <v>0</v>
      </c>
      <c r="K546" t="s">
        <v>241</v>
      </c>
      <c r="L546" t="str">
        <f t="shared" si="437"/>
        <v>DB12</v>
      </c>
      <c r="M546" t="str">
        <f t="shared" ref="M546" si="463">"M_"&amp;B543&amp;"_"</f>
        <v>M_G40_</v>
      </c>
      <c r="O546" s="40">
        <f>IF(E546="","-",COUNTIF($O$10:O545,"&lt;&gt;-")+1-2)</f>
        <v>427</v>
      </c>
      <c r="P546" s="30" t="str">
        <f t="shared" si="458"/>
        <v>var M_G40_Time_Belt='Time_Belt';     //427</v>
      </c>
      <c r="Q546" s="33" t="str">
        <f t="shared" si="459"/>
        <v>.read(M_G40_Time_Belt)     //427</v>
      </c>
      <c r="R546" s="33" t="str">
        <f t="shared" si="439"/>
        <v>socket.emit('M_G40_Time_Belt', tagArr[427]);</v>
      </c>
    </row>
    <row r="547" spans="2:18" ht="15.75">
      <c r="B547" t="s">
        <v>242</v>
      </c>
      <c r="C547" t="s">
        <v>15</v>
      </c>
      <c r="D547">
        <v>636</v>
      </c>
      <c r="E547">
        <v>0</v>
      </c>
      <c r="F547" t="b">
        <v>0</v>
      </c>
      <c r="G547" t="b">
        <v>1</v>
      </c>
      <c r="H547" t="b">
        <v>1</v>
      </c>
      <c r="I547" t="b">
        <v>1</v>
      </c>
      <c r="J547" t="b">
        <v>0</v>
      </c>
      <c r="K547" t="s">
        <v>243</v>
      </c>
      <c r="L547" t="str">
        <f t="shared" si="437"/>
        <v>DB12</v>
      </c>
      <c r="M547" t="str">
        <f t="shared" ref="M547" si="464">"M_"&amp;B543&amp;"_"</f>
        <v>M_G40_</v>
      </c>
      <c r="O547" s="40">
        <f>IF(E547="","-",COUNTIF($O$10:O546,"&lt;&gt;-")+1-2)</f>
        <v>428</v>
      </c>
      <c r="P547" s="30" t="str">
        <f t="shared" si="458"/>
        <v>var M_G40_TIme_Motor='TIme_Motor';     //428</v>
      </c>
      <c r="Q547" s="33" t="str">
        <f t="shared" si="459"/>
        <v>.read(M_G40_TIme_Motor)     //428</v>
      </c>
      <c r="R547" s="33" t="str">
        <f t="shared" si="439"/>
        <v>socket.emit('M_G40_TIme_Motor', tagArr[428]);</v>
      </c>
    </row>
    <row r="548" spans="2:18" ht="15.75">
      <c r="B548" t="s">
        <v>138</v>
      </c>
      <c r="C548" t="s">
        <v>235</v>
      </c>
      <c r="D548">
        <v>640</v>
      </c>
      <c r="F548" t="b">
        <v>0</v>
      </c>
      <c r="G548" t="b">
        <v>1</v>
      </c>
      <c r="H548" t="b">
        <v>1</v>
      </c>
      <c r="I548" t="b">
        <v>1</v>
      </c>
      <c r="J548" t="b">
        <v>1</v>
      </c>
      <c r="L548" t="str">
        <f t="shared" si="437"/>
        <v>DB12</v>
      </c>
      <c r="M548" t="str">
        <f t="shared" ref="M548:M579" si="465">"M_"&amp;B548&amp;"_"</f>
        <v>M_G41_</v>
      </c>
      <c r="O548" s="40" t="str">
        <f>IF(E548="","-",COUNTIF($O$10:O547,"&lt;&gt;-")+1-2)</f>
        <v>-</v>
      </c>
      <c r="P548" s="30" t="str">
        <f t="shared" si="458"/>
        <v>//G41</v>
      </c>
      <c r="Q548" s="33" t="str">
        <f t="shared" si="459"/>
        <v>//G41</v>
      </c>
      <c r="R548" s="33" t="str">
        <f t="shared" si="439"/>
        <v>//G41</v>
      </c>
    </row>
    <row r="549" spans="2:18" ht="15.75">
      <c r="B549" t="s">
        <v>236</v>
      </c>
      <c r="C549" t="s">
        <v>15</v>
      </c>
      <c r="D549">
        <v>640</v>
      </c>
      <c r="E549">
        <v>0</v>
      </c>
      <c r="F549" t="b">
        <v>0</v>
      </c>
      <c r="G549" t="b">
        <v>1</v>
      </c>
      <c r="H549" t="b">
        <v>1</v>
      </c>
      <c r="I549" t="b">
        <v>1</v>
      </c>
      <c r="J549" t="b">
        <v>0</v>
      </c>
      <c r="K549" t="s">
        <v>237</v>
      </c>
      <c r="L549" t="str">
        <f t="shared" si="437"/>
        <v>DB12</v>
      </c>
      <c r="M549" t="str">
        <f t="shared" ref="M549:M580" si="466">"M_"&amp;B548&amp;"_"</f>
        <v>M_G41_</v>
      </c>
      <c r="O549" s="40">
        <f>IF(E549="","-",COUNTIF($O$10:O548,"&lt;&gt;-")+1-2)</f>
        <v>429</v>
      </c>
      <c r="P549" s="30" t="str">
        <f t="shared" si="458"/>
        <v>var M_G41_Time_BD='Time_BD';     //429</v>
      </c>
      <c r="Q549" s="33" t="str">
        <f t="shared" si="459"/>
        <v>.read(M_G41_Time_BD)     //429</v>
      </c>
      <c r="R549" s="33" t="str">
        <f t="shared" si="439"/>
        <v>socket.emit('M_G41_Time_BD', tagArr[429]);</v>
      </c>
    </row>
    <row r="550" spans="2:18" ht="15.75">
      <c r="B550" t="s">
        <v>238</v>
      </c>
      <c r="C550" t="s">
        <v>15</v>
      </c>
      <c r="D550">
        <v>644</v>
      </c>
      <c r="E550">
        <v>0</v>
      </c>
      <c r="F550" t="b">
        <v>0</v>
      </c>
      <c r="G550" t="b">
        <v>1</v>
      </c>
      <c r="H550" t="b">
        <v>1</v>
      </c>
      <c r="I550" t="b">
        <v>1</v>
      </c>
      <c r="J550" t="b">
        <v>0</v>
      </c>
      <c r="K550" t="s">
        <v>239</v>
      </c>
      <c r="L550" t="str">
        <f t="shared" si="437"/>
        <v>DB12</v>
      </c>
      <c r="M550" t="str">
        <f t="shared" ref="M550" si="467">"M_"&amp;B548&amp;"_"</f>
        <v>M_G41_</v>
      </c>
      <c r="O550" s="40">
        <f>IF(E550="","-",COUNTIF($O$10:O549,"&lt;&gt;-")+1-2)</f>
        <v>430</v>
      </c>
      <c r="P550" s="30" t="str">
        <f t="shared" si="458"/>
        <v>var M_G41_Time_CUROA='Time_CUROA';     //430</v>
      </c>
      <c r="Q550" s="33" t="str">
        <f t="shared" si="459"/>
        <v>.read(M_G41_Time_CUROA)     //430</v>
      </c>
      <c r="R550" s="33" t="str">
        <f t="shared" si="439"/>
        <v>socket.emit('M_G41_Time_CUROA', tagArr[430]);</v>
      </c>
    </row>
    <row r="551" spans="2:18" ht="15.75">
      <c r="B551" t="s">
        <v>240</v>
      </c>
      <c r="C551" t="s">
        <v>15</v>
      </c>
      <c r="D551">
        <v>648</v>
      </c>
      <c r="E551">
        <v>0</v>
      </c>
      <c r="F551" t="b">
        <v>0</v>
      </c>
      <c r="G551" t="b">
        <v>1</v>
      </c>
      <c r="H551" t="b">
        <v>1</v>
      </c>
      <c r="I551" t="b">
        <v>1</v>
      </c>
      <c r="J551" t="b">
        <v>0</v>
      </c>
      <c r="K551" t="s">
        <v>241</v>
      </c>
      <c r="L551" t="str">
        <f t="shared" si="437"/>
        <v>DB12</v>
      </c>
      <c r="M551" t="str">
        <f t="shared" ref="M551" si="468">"M_"&amp;B548&amp;"_"</f>
        <v>M_G41_</v>
      </c>
      <c r="O551" s="40">
        <f>IF(E551="","-",COUNTIF($O$10:O550,"&lt;&gt;-")+1-2)</f>
        <v>431</v>
      </c>
      <c r="P551" s="30" t="str">
        <f t="shared" si="458"/>
        <v>var M_G41_Time_Belt='Time_Belt';     //431</v>
      </c>
      <c r="Q551" s="33" t="str">
        <f t="shared" si="459"/>
        <v>.read(M_G41_Time_Belt)     //431</v>
      </c>
      <c r="R551" s="33" t="str">
        <f t="shared" si="439"/>
        <v>socket.emit('M_G41_Time_Belt', tagArr[431]);</v>
      </c>
    </row>
    <row r="552" spans="2:18" ht="15.75">
      <c r="B552" t="s">
        <v>242</v>
      </c>
      <c r="C552" t="s">
        <v>15</v>
      </c>
      <c r="D552">
        <v>652</v>
      </c>
      <c r="E552">
        <v>0</v>
      </c>
      <c r="F552" t="b">
        <v>0</v>
      </c>
      <c r="G552" t="b">
        <v>1</v>
      </c>
      <c r="H552" t="b">
        <v>1</v>
      </c>
      <c r="I552" t="b">
        <v>1</v>
      </c>
      <c r="J552" t="b">
        <v>0</v>
      </c>
      <c r="K552" t="s">
        <v>243</v>
      </c>
      <c r="L552" t="str">
        <f t="shared" si="437"/>
        <v>DB12</v>
      </c>
      <c r="M552" t="str">
        <f t="shared" ref="M552" si="469">"M_"&amp;B548&amp;"_"</f>
        <v>M_G41_</v>
      </c>
      <c r="O552" s="40">
        <f>IF(E552="","-",COUNTIF($O$10:O551,"&lt;&gt;-")+1-2)</f>
        <v>432</v>
      </c>
      <c r="P552" s="30" t="str">
        <f t="shared" si="458"/>
        <v>var M_G41_TIme_Motor='TIme_Motor';     //432</v>
      </c>
      <c r="Q552" s="33" t="str">
        <f t="shared" si="459"/>
        <v>.read(M_G41_TIme_Motor)     //432</v>
      </c>
      <c r="R552" s="33" t="str">
        <f t="shared" si="439"/>
        <v>socket.emit('M_G41_TIme_Motor', tagArr[432]);</v>
      </c>
    </row>
    <row r="553" spans="2:18" ht="15.75">
      <c r="B553" t="s">
        <v>139</v>
      </c>
      <c r="C553" t="s">
        <v>235</v>
      </c>
      <c r="D553">
        <v>656</v>
      </c>
      <c r="F553" t="b">
        <v>0</v>
      </c>
      <c r="G553" t="b">
        <v>1</v>
      </c>
      <c r="H553" t="b">
        <v>1</v>
      </c>
      <c r="I553" t="b">
        <v>1</v>
      </c>
      <c r="J553" t="b">
        <v>1</v>
      </c>
      <c r="L553" t="str">
        <f t="shared" si="437"/>
        <v>DB12</v>
      </c>
      <c r="M553" t="str">
        <f t="shared" ref="M553:M584" si="470">"M_"&amp;B553&amp;"_"</f>
        <v>M_G42_</v>
      </c>
      <c r="O553" s="40" t="str">
        <f>IF(E553="","-",COUNTIF($O$10:O552,"&lt;&gt;-")+1-2)</f>
        <v>-</v>
      </c>
      <c r="P553" s="30" t="str">
        <f t="shared" si="458"/>
        <v>//G42</v>
      </c>
      <c r="Q553" s="33" t="str">
        <f t="shared" si="459"/>
        <v>//G42</v>
      </c>
      <c r="R553" s="33" t="str">
        <f t="shared" si="439"/>
        <v>//G42</v>
      </c>
    </row>
    <row r="554" spans="2:18" ht="15.75">
      <c r="B554" t="s">
        <v>236</v>
      </c>
      <c r="C554" t="s">
        <v>15</v>
      </c>
      <c r="D554">
        <v>656</v>
      </c>
      <c r="E554">
        <v>0</v>
      </c>
      <c r="F554" t="b">
        <v>0</v>
      </c>
      <c r="G554" t="b">
        <v>1</v>
      </c>
      <c r="H554" t="b">
        <v>1</v>
      </c>
      <c r="I554" t="b">
        <v>1</v>
      </c>
      <c r="J554" t="b">
        <v>0</v>
      </c>
      <c r="K554" t="s">
        <v>237</v>
      </c>
      <c r="L554" t="str">
        <f t="shared" si="437"/>
        <v>DB12</v>
      </c>
      <c r="M554" t="str">
        <f t="shared" ref="M554:M585" si="471">"M_"&amp;B553&amp;"_"</f>
        <v>M_G42_</v>
      </c>
      <c r="O554" s="40">
        <f>IF(E554="","-",COUNTIF($O$10:O553,"&lt;&gt;-")+1-2)</f>
        <v>433</v>
      </c>
      <c r="P554" s="30" t="str">
        <f t="shared" si="458"/>
        <v>var M_G42_Time_BD='Time_BD';     //433</v>
      </c>
      <c r="Q554" s="33" t="str">
        <f t="shared" si="459"/>
        <v>.read(M_G42_Time_BD)     //433</v>
      </c>
      <c r="R554" s="33" t="str">
        <f t="shared" si="439"/>
        <v>socket.emit('M_G42_Time_BD', tagArr[433]);</v>
      </c>
    </row>
    <row r="555" spans="2:18" ht="15.75">
      <c r="B555" t="s">
        <v>238</v>
      </c>
      <c r="C555" t="s">
        <v>15</v>
      </c>
      <c r="D555">
        <v>660</v>
      </c>
      <c r="E555">
        <v>0</v>
      </c>
      <c r="F555" t="b">
        <v>0</v>
      </c>
      <c r="G555" t="b">
        <v>1</v>
      </c>
      <c r="H555" t="b">
        <v>1</v>
      </c>
      <c r="I555" t="b">
        <v>1</v>
      </c>
      <c r="J555" t="b">
        <v>0</v>
      </c>
      <c r="K555" t="s">
        <v>239</v>
      </c>
      <c r="L555" t="str">
        <f t="shared" si="437"/>
        <v>DB12</v>
      </c>
      <c r="M555" t="str">
        <f t="shared" ref="M555" si="472">"M_"&amp;B553&amp;"_"</f>
        <v>M_G42_</v>
      </c>
      <c r="O555" s="40">
        <f>IF(E555="","-",COUNTIF($O$10:O554,"&lt;&gt;-")+1-2)</f>
        <v>434</v>
      </c>
      <c r="P555" s="30" t="str">
        <f t="shared" si="458"/>
        <v>var M_G42_Time_CUROA='Time_CUROA';     //434</v>
      </c>
      <c r="Q555" s="33" t="str">
        <f t="shared" si="459"/>
        <v>.read(M_G42_Time_CUROA)     //434</v>
      </c>
      <c r="R555" s="33" t="str">
        <f t="shared" si="439"/>
        <v>socket.emit('M_G42_Time_CUROA', tagArr[434]);</v>
      </c>
    </row>
    <row r="556" spans="2:18" ht="15.75">
      <c r="B556" t="s">
        <v>240</v>
      </c>
      <c r="C556" t="s">
        <v>15</v>
      </c>
      <c r="D556">
        <v>664</v>
      </c>
      <c r="E556">
        <v>0</v>
      </c>
      <c r="F556" t="b">
        <v>0</v>
      </c>
      <c r="G556" t="b">
        <v>1</v>
      </c>
      <c r="H556" t="b">
        <v>1</v>
      </c>
      <c r="I556" t="b">
        <v>1</v>
      </c>
      <c r="J556" t="b">
        <v>0</v>
      </c>
      <c r="K556" t="s">
        <v>241</v>
      </c>
      <c r="L556" t="str">
        <f t="shared" si="437"/>
        <v>DB12</v>
      </c>
      <c r="M556" t="str">
        <f t="shared" ref="M556" si="473">"M_"&amp;B553&amp;"_"</f>
        <v>M_G42_</v>
      </c>
      <c r="O556" s="40">
        <f>IF(E556="","-",COUNTIF($O$10:O555,"&lt;&gt;-")+1-2)</f>
        <v>435</v>
      </c>
      <c r="P556" s="30" t="str">
        <f t="shared" si="458"/>
        <v>var M_G42_Time_Belt='Time_Belt';     //435</v>
      </c>
      <c r="Q556" s="33" t="str">
        <f t="shared" si="459"/>
        <v>.read(M_G42_Time_Belt)     //435</v>
      </c>
      <c r="R556" s="33" t="str">
        <f t="shared" si="439"/>
        <v>socket.emit('M_G42_Time_Belt', tagArr[435]);</v>
      </c>
    </row>
    <row r="557" spans="2:18" ht="15.75">
      <c r="B557" t="s">
        <v>242</v>
      </c>
      <c r="C557" t="s">
        <v>15</v>
      </c>
      <c r="D557">
        <v>668</v>
      </c>
      <c r="E557">
        <v>0</v>
      </c>
      <c r="F557" t="b">
        <v>0</v>
      </c>
      <c r="G557" t="b">
        <v>1</v>
      </c>
      <c r="H557" t="b">
        <v>1</v>
      </c>
      <c r="I557" t="b">
        <v>1</v>
      </c>
      <c r="J557" t="b">
        <v>0</v>
      </c>
      <c r="K557" t="s">
        <v>243</v>
      </c>
      <c r="L557" t="str">
        <f t="shared" si="437"/>
        <v>DB12</v>
      </c>
      <c r="M557" t="str">
        <f t="shared" ref="M557" si="474">"M_"&amp;B553&amp;"_"</f>
        <v>M_G42_</v>
      </c>
      <c r="O557" s="40">
        <f>IF(E557="","-",COUNTIF($O$10:O556,"&lt;&gt;-")+1-2)</f>
        <v>436</v>
      </c>
      <c r="P557" s="30" t="str">
        <f t="shared" si="458"/>
        <v>var M_G42_TIme_Motor='TIme_Motor';     //436</v>
      </c>
      <c r="Q557" s="33" t="str">
        <f t="shared" si="459"/>
        <v>.read(M_G42_TIme_Motor)     //436</v>
      </c>
      <c r="R557" s="33" t="str">
        <f t="shared" si="439"/>
        <v>socket.emit('M_G42_TIme_Motor', tagArr[436]);</v>
      </c>
    </row>
    <row r="558" spans="2:18" ht="15.75">
      <c r="B558" t="s">
        <v>140</v>
      </c>
      <c r="C558" t="s">
        <v>235</v>
      </c>
      <c r="D558">
        <v>672</v>
      </c>
      <c r="F558" t="b">
        <v>0</v>
      </c>
      <c r="G558" t="b">
        <v>1</v>
      </c>
      <c r="H558" t="b">
        <v>1</v>
      </c>
      <c r="I558" t="b">
        <v>1</v>
      </c>
      <c r="J558" t="b">
        <v>1</v>
      </c>
      <c r="L558" t="str">
        <f t="shared" si="437"/>
        <v>DB12</v>
      </c>
      <c r="M558" t="str">
        <f t="shared" ref="M558:M589" si="475">"M_"&amp;B558&amp;"_"</f>
        <v>M_G43_</v>
      </c>
      <c r="O558" s="40" t="str">
        <f>IF(E558="","-",COUNTIF($O$10:O557,"&lt;&gt;-")+1-2)</f>
        <v>-</v>
      </c>
      <c r="P558" s="30" t="str">
        <f t="shared" si="458"/>
        <v>//G43</v>
      </c>
      <c r="Q558" s="33" t="str">
        <f t="shared" si="459"/>
        <v>//G43</v>
      </c>
      <c r="R558" s="33" t="str">
        <f t="shared" si="439"/>
        <v>//G43</v>
      </c>
    </row>
    <row r="559" spans="2:18" ht="15.75">
      <c r="B559" t="s">
        <v>236</v>
      </c>
      <c r="C559" t="s">
        <v>15</v>
      </c>
      <c r="D559">
        <v>672</v>
      </c>
      <c r="E559">
        <v>0</v>
      </c>
      <c r="F559" t="b">
        <v>0</v>
      </c>
      <c r="G559" t="b">
        <v>1</v>
      </c>
      <c r="H559" t="b">
        <v>1</v>
      </c>
      <c r="I559" t="b">
        <v>1</v>
      </c>
      <c r="J559" t="b">
        <v>0</v>
      </c>
      <c r="K559" t="s">
        <v>237</v>
      </c>
      <c r="L559" t="str">
        <f t="shared" si="437"/>
        <v>DB12</v>
      </c>
      <c r="M559" t="str">
        <f t="shared" ref="M559:M590" si="476">"M_"&amp;B558&amp;"_"</f>
        <v>M_G43_</v>
      </c>
      <c r="O559" s="40">
        <f>IF(E559="","-",COUNTIF($O$10:O558,"&lt;&gt;-")+1-2)</f>
        <v>437</v>
      </c>
      <c r="P559" s="30" t="str">
        <f t="shared" si="458"/>
        <v>var M_G43_Time_BD='Time_BD';     //437</v>
      </c>
      <c r="Q559" s="33" t="str">
        <f t="shared" si="459"/>
        <v>.read(M_G43_Time_BD)     //437</v>
      </c>
      <c r="R559" s="33" t="str">
        <f t="shared" si="439"/>
        <v>socket.emit('M_G43_Time_BD', tagArr[437]);</v>
      </c>
    </row>
    <row r="560" spans="2:18" ht="15.75">
      <c r="B560" t="s">
        <v>238</v>
      </c>
      <c r="C560" t="s">
        <v>15</v>
      </c>
      <c r="D560">
        <v>676</v>
      </c>
      <c r="E560">
        <v>0</v>
      </c>
      <c r="F560" t="b">
        <v>0</v>
      </c>
      <c r="G560" t="b">
        <v>1</v>
      </c>
      <c r="H560" t="b">
        <v>1</v>
      </c>
      <c r="I560" t="b">
        <v>1</v>
      </c>
      <c r="J560" t="b">
        <v>0</v>
      </c>
      <c r="K560" t="s">
        <v>239</v>
      </c>
      <c r="L560" t="str">
        <f t="shared" si="437"/>
        <v>DB12</v>
      </c>
      <c r="M560" t="str">
        <f t="shared" ref="M560" si="477">"M_"&amp;B558&amp;"_"</f>
        <v>M_G43_</v>
      </c>
      <c r="O560" s="40">
        <f>IF(E560="","-",COUNTIF($O$10:O559,"&lt;&gt;-")+1-2)</f>
        <v>438</v>
      </c>
      <c r="P560" s="30" t="str">
        <f t="shared" si="458"/>
        <v>var M_G43_Time_CUROA='Time_CUROA';     //438</v>
      </c>
      <c r="Q560" s="33" t="str">
        <f t="shared" si="459"/>
        <v>.read(M_G43_Time_CUROA)     //438</v>
      </c>
      <c r="R560" s="33" t="str">
        <f t="shared" si="439"/>
        <v>socket.emit('M_G43_Time_CUROA', tagArr[438]);</v>
      </c>
    </row>
    <row r="561" spans="2:18" ht="15.75">
      <c r="B561" t="s">
        <v>240</v>
      </c>
      <c r="C561" t="s">
        <v>15</v>
      </c>
      <c r="D561">
        <v>680</v>
      </c>
      <c r="E561">
        <v>0</v>
      </c>
      <c r="F561" t="b">
        <v>0</v>
      </c>
      <c r="G561" t="b">
        <v>1</v>
      </c>
      <c r="H561" t="b">
        <v>1</v>
      </c>
      <c r="I561" t="b">
        <v>1</v>
      </c>
      <c r="J561" t="b">
        <v>0</v>
      </c>
      <c r="K561" t="s">
        <v>241</v>
      </c>
      <c r="L561" t="str">
        <f t="shared" si="437"/>
        <v>DB12</v>
      </c>
      <c r="M561" t="str">
        <f t="shared" ref="M561" si="478">"M_"&amp;B558&amp;"_"</f>
        <v>M_G43_</v>
      </c>
      <c r="O561" s="40">
        <f>IF(E561="","-",COUNTIF($O$10:O560,"&lt;&gt;-")+1-2)</f>
        <v>439</v>
      </c>
      <c r="P561" s="30" t="str">
        <f t="shared" si="458"/>
        <v>var M_G43_Time_Belt='Time_Belt';     //439</v>
      </c>
      <c r="Q561" s="33" t="str">
        <f t="shared" si="459"/>
        <v>.read(M_G43_Time_Belt)     //439</v>
      </c>
      <c r="R561" s="33" t="str">
        <f t="shared" si="439"/>
        <v>socket.emit('M_G43_Time_Belt', tagArr[439]);</v>
      </c>
    </row>
    <row r="562" spans="2:18" ht="15.75">
      <c r="B562" t="s">
        <v>242</v>
      </c>
      <c r="C562" t="s">
        <v>15</v>
      </c>
      <c r="D562">
        <v>684</v>
      </c>
      <c r="E562">
        <v>0</v>
      </c>
      <c r="F562" t="b">
        <v>0</v>
      </c>
      <c r="G562" t="b">
        <v>1</v>
      </c>
      <c r="H562" t="b">
        <v>1</v>
      </c>
      <c r="I562" t="b">
        <v>1</v>
      </c>
      <c r="J562" t="b">
        <v>0</v>
      </c>
      <c r="K562" t="s">
        <v>243</v>
      </c>
      <c r="L562" t="str">
        <f t="shared" si="437"/>
        <v>DB12</v>
      </c>
      <c r="M562" t="str">
        <f t="shared" ref="M562" si="479">"M_"&amp;B558&amp;"_"</f>
        <v>M_G43_</v>
      </c>
      <c r="O562" s="40">
        <f>IF(E562="","-",COUNTIF($O$10:O561,"&lt;&gt;-")+1-2)</f>
        <v>440</v>
      </c>
      <c r="P562" s="30" t="str">
        <f t="shared" si="458"/>
        <v>var M_G43_TIme_Motor='TIme_Motor';     //440</v>
      </c>
      <c r="Q562" s="33" t="str">
        <f t="shared" si="459"/>
        <v>.read(M_G43_TIme_Motor)     //440</v>
      </c>
      <c r="R562" s="33" t="str">
        <f t="shared" si="439"/>
        <v>socket.emit('M_G43_TIme_Motor', tagArr[440]);</v>
      </c>
    </row>
    <row r="563" spans="2:18" ht="15.75">
      <c r="B563" t="s">
        <v>141</v>
      </c>
      <c r="C563" t="s">
        <v>235</v>
      </c>
      <c r="D563">
        <v>688</v>
      </c>
      <c r="F563" t="b">
        <v>0</v>
      </c>
      <c r="G563" t="b">
        <v>1</v>
      </c>
      <c r="H563" t="b">
        <v>1</v>
      </c>
      <c r="I563" t="b">
        <v>1</v>
      </c>
      <c r="J563" t="b">
        <v>1</v>
      </c>
      <c r="L563" t="str">
        <f t="shared" si="437"/>
        <v>DB12</v>
      </c>
      <c r="M563" t="str">
        <f t="shared" ref="M563:M594" si="480">"M_"&amp;B563&amp;"_"</f>
        <v>M_G44_</v>
      </c>
      <c r="O563" s="40" t="str">
        <f>IF(E563="","-",COUNTIF($O$10:O562,"&lt;&gt;-")+1-2)</f>
        <v>-</v>
      </c>
      <c r="P563" s="30" t="str">
        <f t="shared" si="458"/>
        <v>//G44</v>
      </c>
      <c r="Q563" s="33" t="str">
        <f t="shared" si="459"/>
        <v>//G44</v>
      </c>
      <c r="R563" s="33" t="str">
        <f t="shared" si="439"/>
        <v>//G44</v>
      </c>
    </row>
    <row r="564" spans="2:18" ht="15.75">
      <c r="B564" t="s">
        <v>236</v>
      </c>
      <c r="C564" t="s">
        <v>15</v>
      </c>
      <c r="D564">
        <v>688</v>
      </c>
      <c r="E564">
        <v>0</v>
      </c>
      <c r="F564" t="b">
        <v>0</v>
      </c>
      <c r="G564" t="b">
        <v>1</v>
      </c>
      <c r="H564" t="b">
        <v>1</v>
      </c>
      <c r="I564" t="b">
        <v>1</v>
      </c>
      <c r="J564" t="b">
        <v>0</v>
      </c>
      <c r="K564" t="s">
        <v>237</v>
      </c>
      <c r="L564" t="str">
        <f t="shared" si="437"/>
        <v>DB12</v>
      </c>
      <c r="M564" t="str">
        <f t="shared" ref="M564:M595" si="481">"M_"&amp;B563&amp;"_"</f>
        <v>M_G44_</v>
      </c>
      <c r="O564" s="40">
        <f>IF(E564="","-",COUNTIF($O$10:O563,"&lt;&gt;-")+1-2)</f>
        <v>441</v>
      </c>
      <c r="P564" s="30" t="str">
        <f t="shared" si="458"/>
        <v>var M_G44_Time_BD='Time_BD';     //441</v>
      </c>
      <c r="Q564" s="33" t="str">
        <f t="shared" si="459"/>
        <v>.read(M_G44_Time_BD)     //441</v>
      </c>
      <c r="R564" s="33" t="str">
        <f t="shared" si="439"/>
        <v>socket.emit('M_G44_Time_BD', tagArr[441]);</v>
      </c>
    </row>
    <row r="565" spans="2:18" ht="15.75">
      <c r="B565" t="s">
        <v>238</v>
      </c>
      <c r="C565" t="s">
        <v>15</v>
      </c>
      <c r="D565">
        <v>692</v>
      </c>
      <c r="E565">
        <v>0</v>
      </c>
      <c r="F565" t="b">
        <v>0</v>
      </c>
      <c r="G565" t="b">
        <v>1</v>
      </c>
      <c r="H565" t="b">
        <v>1</v>
      </c>
      <c r="I565" t="b">
        <v>1</v>
      </c>
      <c r="J565" t="b">
        <v>0</v>
      </c>
      <c r="K565" t="s">
        <v>239</v>
      </c>
      <c r="L565" t="str">
        <f t="shared" si="437"/>
        <v>DB12</v>
      </c>
      <c r="M565" t="str">
        <f t="shared" ref="M565" si="482">"M_"&amp;B563&amp;"_"</f>
        <v>M_G44_</v>
      </c>
      <c r="O565" s="40">
        <f>IF(E565="","-",COUNTIF($O$10:O564,"&lt;&gt;-")+1-2)</f>
        <v>442</v>
      </c>
      <c r="P565" s="30" t="str">
        <f t="shared" si="458"/>
        <v>var M_G44_Time_CUROA='Time_CUROA';     //442</v>
      </c>
      <c r="Q565" s="33" t="str">
        <f t="shared" si="459"/>
        <v>.read(M_G44_Time_CUROA)     //442</v>
      </c>
      <c r="R565" s="33" t="str">
        <f t="shared" si="439"/>
        <v>socket.emit('M_G44_Time_CUROA', tagArr[442]);</v>
      </c>
    </row>
    <row r="566" spans="2:18" ht="15.75">
      <c r="B566" t="s">
        <v>240</v>
      </c>
      <c r="C566" t="s">
        <v>15</v>
      </c>
      <c r="D566">
        <v>696</v>
      </c>
      <c r="E566">
        <v>0</v>
      </c>
      <c r="F566" t="b">
        <v>0</v>
      </c>
      <c r="G566" t="b">
        <v>1</v>
      </c>
      <c r="H566" t="b">
        <v>1</v>
      </c>
      <c r="I566" t="b">
        <v>1</v>
      </c>
      <c r="J566" t="b">
        <v>0</v>
      </c>
      <c r="K566" t="s">
        <v>241</v>
      </c>
      <c r="L566" t="str">
        <f t="shared" si="437"/>
        <v>DB12</v>
      </c>
      <c r="M566" t="str">
        <f t="shared" ref="M566" si="483">"M_"&amp;B563&amp;"_"</f>
        <v>M_G44_</v>
      </c>
      <c r="O566" s="40">
        <f>IF(E566="","-",COUNTIF($O$10:O565,"&lt;&gt;-")+1-2)</f>
        <v>443</v>
      </c>
      <c r="P566" s="30" t="str">
        <f t="shared" si="458"/>
        <v>var M_G44_Time_Belt='Time_Belt';     //443</v>
      </c>
      <c r="Q566" s="33" t="str">
        <f t="shared" si="459"/>
        <v>.read(M_G44_Time_Belt)     //443</v>
      </c>
      <c r="R566" s="33" t="str">
        <f t="shared" si="439"/>
        <v>socket.emit('M_G44_Time_Belt', tagArr[443]);</v>
      </c>
    </row>
    <row r="567" spans="2:18" ht="15.75">
      <c r="B567" t="s">
        <v>242</v>
      </c>
      <c r="C567" t="s">
        <v>15</v>
      </c>
      <c r="D567">
        <v>700</v>
      </c>
      <c r="E567">
        <v>0</v>
      </c>
      <c r="F567" t="b">
        <v>0</v>
      </c>
      <c r="G567" t="b">
        <v>1</v>
      </c>
      <c r="H567" t="b">
        <v>1</v>
      </c>
      <c r="I567" t="b">
        <v>1</v>
      </c>
      <c r="J567" t="b">
        <v>0</v>
      </c>
      <c r="K567" t="s">
        <v>243</v>
      </c>
      <c r="L567" t="str">
        <f t="shared" si="437"/>
        <v>DB12</v>
      </c>
      <c r="M567" t="str">
        <f t="shared" ref="M567" si="484">"M_"&amp;B563&amp;"_"</f>
        <v>M_G44_</v>
      </c>
      <c r="O567" s="40">
        <f>IF(E567="","-",COUNTIF($O$10:O566,"&lt;&gt;-")+1-2)</f>
        <v>444</v>
      </c>
      <c r="P567" s="30" t="str">
        <f t="shared" si="458"/>
        <v>var M_G44_TIme_Motor='TIme_Motor';     //444</v>
      </c>
      <c r="Q567" s="33" t="str">
        <f t="shared" si="459"/>
        <v>.read(M_G44_TIme_Motor)     //444</v>
      </c>
      <c r="R567" s="33" t="str">
        <f t="shared" si="439"/>
        <v>socket.emit('M_G44_TIme_Motor', tagArr[444]);</v>
      </c>
    </row>
    <row r="568" spans="2:18" ht="15.75">
      <c r="B568" t="s">
        <v>142</v>
      </c>
      <c r="C568" t="s">
        <v>235</v>
      </c>
      <c r="D568">
        <v>704</v>
      </c>
      <c r="F568" t="b">
        <v>0</v>
      </c>
      <c r="G568" t="b">
        <v>1</v>
      </c>
      <c r="H568" t="b">
        <v>1</v>
      </c>
      <c r="I568" t="b">
        <v>1</v>
      </c>
      <c r="J568" t="b">
        <v>1</v>
      </c>
      <c r="L568" t="str">
        <f t="shared" si="437"/>
        <v>DB12</v>
      </c>
      <c r="M568" t="str">
        <f t="shared" ref="M568:M599" si="485">"M_"&amp;B568&amp;"_"</f>
        <v>M_G45_</v>
      </c>
      <c r="O568" s="40" t="str">
        <f>IF(E568="","-",COUNTIF($O$10:O567,"&lt;&gt;-")+1-2)</f>
        <v>-</v>
      </c>
      <c r="P568" s="30" t="str">
        <f t="shared" si="458"/>
        <v>//G45</v>
      </c>
      <c r="Q568" s="33" t="str">
        <f t="shared" si="459"/>
        <v>//G45</v>
      </c>
      <c r="R568" s="33" t="str">
        <f t="shared" si="439"/>
        <v>//G45</v>
      </c>
    </row>
    <row r="569" spans="2:18" ht="15.75">
      <c r="B569" t="s">
        <v>236</v>
      </c>
      <c r="C569" t="s">
        <v>15</v>
      </c>
      <c r="D569">
        <v>704</v>
      </c>
      <c r="E569">
        <v>0</v>
      </c>
      <c r="F569" t="b">
        <v>0</v>
      </c>
      <c r="G569" t="b">
        <v>1</v>
      </c>
      <c r="H569" t="b">
        <v>1</v>
      </c>
      <c r="I569" t="b">
        <v>1</v>
      </c>
      <c r="J569" t="b">
        <v>0</v>
      </c>
      <c r="K569" t="s">
        <v>237</v>
      </c>
      <c r="L569" t="str">
        <f t="shared" si="437"/>
        <v>DB12</v>
      </c>
      <c r="M569" t="str">
        <f t="shared" ref="M569:M600" si="486">"M_"&amp;B568&amp;"_"</f>
        <v>M_G45_</v>
      </c>
      <c r="O569" s="40">
        <f>IF(E569="","-",COUNTIF($O$10:O568,"&lt;&gt;-")+1-2)</f>
        <v>445</v>
      </c>
      <c r="P569" s="30" t="str">
        <f t="shared" si="458"/>
        <v>var M_G45_Time_BD='Time_BD';     //445</v>
      </c>
      <c r="Q569" s="33" t="str">
        <f t="shared" si="459"/>
        <v>.read(M_G45_Time_BD)     //445</v>
      </c>
      <c r="R569" s="33" t="str">
        <f t="shared" si="439"/>
        <v>socket.emit('M_G45_Time_BD', tagArr[445]);</v>
      </c>
    </row>
    <row r="570" spans="2:18" ht="15.75">
      <c r="B570" t="s">
        <v>238</v>
      </c>
      <c r="C570" t="s">
        <v>15</v>
      </c>
      <c r="D570">
        <v>708</v>
      </c>
      <c r="E570">
        <v>0</v>
      </c>
      <c r="F570" t="b">
        <v>0</v>
      </c>
      <c r="G570" t="b">
        <v>1</v>
      </c>
      <c r="H570" t="b">
        <v>1</v>
      </c>
      <c r="I570" t="b">
        <v>1</v>
      </c>
      <c r="J570" t="b">
        <v>0</v>
      </c>
      <c r="K570" t="s">
        <v>239</v>
      </c>
      <c r="L570" t="str">
        <f t="shared" si="437"/>
        <v>DB12</v>
      </c>
      <c r="M570" t="str">
        <f t="shared" ref="M570" si="487">"M_"&amp;B568&amp;"_"</f>
        <v>M_G45_</v>
      </c>
      <c r="O570" s="40">
        <f>IF(E570="","-",COUNTIF($O$10:O569,"&lt;&gt;-")+1-2)</f>
        <v>446</v>
      </c>
      <c r="P570" s="30" t="str">
        <f t="shared" si="458"/>
        <v>var M_G45_Time_CUROA='Time_CUROA';     //446</v>
      </c>
      <c r="Q570" s="33" t="str">
        <f t="shared" si="459"/>
        <v>.read(M_G45_Time_CUROA)     //446</v>
      </c>
      <c r="R570" s="33" t="str">
        <f t="shared" si="439"/>
        <v>socket.emit('M_G45_Time_CUROA', tagArr[446]);</v>
      </c>
    </row>
    <row r="571" spans="2:18" ht="15.75">
      <c r="B571" t="s">
        <v>240</v>
      </c>
      <c r="C571" t="s">
        <v>15</v>
      </c>
      <c r="D571">
        <v>712</v>
      </c>
      <c r="E571">
        <v>0</v>
      </c>
      <c r="F571" t="b">
        <v>0</v>
      </c>
      <c r="G571" t="b">
        <v>1</v>
      </c>
      <c r="H571" t="b">
        <v>1</v>
      </c>
      <c r="I571" t="b">
        <v>1</v>
      </c>
      <c r="J571" t="b">
        <v>0</v>
      </c>
      <c r="K571" t="s">
        <v>241</v>
      </c>
      <c r="L571" t="str">
        <f t="shared" si="437"/>
        <v>DB12</v>
      </c>
      <c r="M571" t="str">
        <f t="shared" ref="M571" si="488">"M_"&amp;B568&amp;"_"</f>
        <v>M_G45_</v>
      </c>
      <c r="O571" s="40">
        <f>IF(E571="","-",COUNTIF($O$10:O570,"&lt;&gt;-")+1-2)</f>
        <v>447</v>
      </c>
      <c r="P571" s="30" t="str">
        <f t="shared" si="458"/>
        <v>var M_G45_Time_Belt='Time_Belt';     //447</v>
      </c>
      <c r="Q571" s="33" t="str">
        <f t="shared" si="459"/>
        <v>.read(M_G45_Time_Belt)     //447</v>
      </c>
      <c r="R571" s="33" t="str">
        <f t="shared" si="439"/>
        <v>socket.emit('M_G45_Time_Belt', tagArr[447]);</v>
      </c>
    </row>
    <row r="572" spans="2:18" ht="15.75">
      <c r="B572" t="s">
        <v>242</v>
      </c>
      <c r="C572" t="s">
        <v>15</v>
      </c>
      <c r="D572">
        <v>716</v>
      </c>
      <c r="E572">
        <v>0</v>
      </c>
      <c r="F572" t="b">
        <v>0</v>
      </c>
      <c r="G572" t="b">
        <v>1</v>
      </c>
      <c r="H572" t="b">
        <v>1</v>
      </c>
      <c r="I572" t="b">
        <v>1</v>
      </c>
      <c r="J572" t="b">
        <v>0</v>
      </c>
      <c r="K572" t="s">
        <v>243</v>
      </c>
      <c r="L572" t="str">
        <f t="shared" si="437"/>
        <v>DB12</v>
      </c>
      <c r="M572" t="str">
        <f t="shared" ref="M572" si="489">"M_"&amp;B568&amp;"_"</f>
        <v>M_G45_</v>
      </c>
      <c r="O572" s="40">
        <f>IF(E572="","-",COUNTIF($O$10:O571,"&lt;&gt;-")+1-2)</f>
        <v>448</v>
      </c>
      <c r="P572" s="30" t="str">
        <f t="shared" si="458"/>
        <v>var M_G45_TIme_Motor='TIme_Motor';     //448</v>
      </c>
      <c r="Q572" s="33" t="str">
        <f t="shared" si="459"/>
        <v>.read(M_G45_TIme_Motor)     //448</v>
      </c>
      <c r="R572" s="33" t="str">
        <f t="shared" si="439"/>
        <v>socket.emit('M_G45_TIme_Motor', tagArr[448]);</v>
      </c>
    </row>
    <row r="573" spans="2:18" ht="15.75">
      <c r="B573" t="s">
        <v>143</v>
      </c>
      <c r="C573" t="s">
        <v>235</v>
      </c>
      <c r="D573">
        <v>720</v>
      </c>
      <c r="F573" t="b">
        <v>0</v>
      </c>
      <c r="G573" t="b">
        <v>1</v>
      </c>
      <c r="H573" t="b">
        <v>1</v>
      </c>
      <c r="I573" t="b">
        <v>1</v>
      </c>
      <c r="J573" t="b">
        <v>1</v>
      </c>
      <c r="L573" t="str">
        <f t="shared" si="437"/>
        <v>DB12</v>
      </c>
      <c r="M573" t="str">
        <f t="shared" ref="M573:M604" si="490">"M_"&amp;B573&amp;"_"</f>
        <v>M_G46_</v>
      </c>
      <c r="O573" s="40" t="str">
        <f>IF(E573="","-",COUNTIF($O$10:O572,"&lt;&gt;-")+1-2)</f>
        <v>-</v>
      </c>
      <c r="P573" s="30" t="str">
        <f t="shared" si="458"/>
        <v>//G46</v>
      </c>
      <c r="Q573" s="33" t="str">
        <f t="shared" si="459"/>
        <v>//G46</v>
      </c>
      <c r="R573" s="33" t="str">
        <f t="shared" si="439"/>
        <v>//G46</v>
      </c>
    </row>
    <row r="574" spans="2:18" ht="15.75">
      <c r="B574" t="s">
        <v>236</v>
      </c>
      <c r="C574" t="s">
        <v>15</v>
      </c>
      <c r="D574">
        <v>720</v>
      </c>
      <c r="E574">
        <v>0</v>
      </c>
      <c r="F574" t="b">
        <v>0</v>
      </c>
      <c r="G574" t="b">
        <v>1</v>
      </c>
      <c r="H574" t="b">
        <v>1</v>
      </c>
      <c r="I574" t="b">
        <v>1</v>
      </c>
      <c r="J574" t="b">
        <v>0</v>
      </c>
      <c r="K574" t="s">
        <v>237</v>
      </c>
      <c r="L574" t="str">
        <f t="shared" si="437"/>
        <v>DB12</v>
      </c>
      <c r="M574" t="str">
        <f t="shared" ref="M574:M605" si="491">"M_"&amp;B573&amp;"_"</f>
        <v>M_G46_</v>
      </c>
      <c r="O574" s="40">
        <f>IF(E574="","-",COUNTIF($O$10:O573,"&lt;&gt;-")+1-2)</f>
        <v>449</v>
      </c>
      <c r="P574" s="30" t="str">
        <f t="shared" si="458"/>
        <v>var M_G46_Time_BD='Time_BD';     //449</v>
      </c>
      <c r="Q574" s="33" t="str">
        <f t="shared" si="459"/>
        <v>.read(M_G46_Time_BD)     //449</v>
      </c>
      <c r="R574" s="33" t="str">
        <f t="shared" si="439"/>
        <v>socket.emit('M_G46_Time_BD', tagArr[449]);</v>
      </c>
    </row>
    <row r="575" spans="2:18" ht="15.75">
      <c r="B575" t="s">
        <v>238</v>
      </c>
      <c r="C575" t="s">
        <v>15</v>
      </c>
      <c r="D575">
        <v>724</v>
      </c>
      <c r="E575">
        <v>0</v>
      </c>
      <c r="F575" t="b">
        <v>0</v>
      </c>
      <c r="G575" t="b">
        <v>1</v>
      </c>
      <c r="H575" t="b">
        <v>1</v>
      </c>
      <c r="I575" t="b">
        <v>1</v>
      </c>
      <c r="J575" t="b">
        <v>0</v>
      </c>
      <c r="K575" t="s">
        <v>239</v>
      </c>
      <c r="L575" t="str">
        <f t="shared" si="437"/>
        <v>DB12</v>
      </c>
      <c r="M575" t="str">
        <f t="shared" ref="M575" si="492">"M_"&amp;B573&amp;"_"</f>
        <v>M_G46_</v>
      </c>
      <c r="O575" s="40">
        <f>IF(E575="","-",COUNTIF($O$10:O574,"&lt;&gt;-")+1-2)</f>
        <v>450</v>
      </c>
      <c r="P575" s="30" t="str">
        <f t="shared" si="458"/>
        <v>var M_G46_Time_CUROA='Time_CUROA';     //450</v>
      </c>
      <c r="Q575" s="33" t="str">
        <f t="shared" si="459"/>
        <v>.read(M_G46_Time_CUROA)     //450</v>
      </c>
      <c r="R575" s="33" t="str">
        <f t="shared" si="439"/>
        <v>socket.emit('M_G46_Time_CUROA', tagArr[450]);</v>
      </c>
    </row>
    <row r="576" spans="2:18" ht="15.75">
      <c r="B576" t="s">
        <v>240</v>
      </c>
      <c r="C576" t="s">
        <v>15</v>
      </c>
      <c r="D576">
        <v>728</v>
      </c>
      <c r="E576">
        <v>0</v>
      </c>
      <c r="F576" t="b">
        <v>0</v>
      </c>
      <c r="G576" t="b">
        <v>1</v>
      </c>
      <c r="H576" t="b">
        <v>1</v>
      </c>
      <c r="I576" t="b">
        <v>1</v>
      </c>
      <c r="J576" t="b">
        <v>0</v>
      </c>
      <c r="K576" t="s">
        <v>241</v>
      </c>
      <c r="L576" t="str">
        <f t="shared" si="437"/>
        <v>DB12</v>
      </c>
      <c r="M576" t="str">
        <f t="shared" ref="M576" si="493">"M_"&amp;B573&amp;"_"</f>
        <v>M_G46_</v>
      </c>
      <c r="O576" s="40">
        <f>IF(E576="","-",COUNTIF($O$10:O575,"&lt;&gt;-")+1-2)</f>
        <v>451</v>
      </c>
      <c r="P576" s="30" t="str">
        <f t="shared" si="458"/>
        <v>var M_G46_Time_Belt='Time_Belt';     //451</v>
      </c>
      <c r="Q576" s="33" t="str">
        <f t="shared" si="459"/>
        <v>.read(M_G46_Time_Belt)     //451</v>
      </c>
      <c r="R576" s="33" t="str">
        <f t="shared" si="439"/>
        <v>socket.emit('M_G46_Time_Belt', tagArr[451]);</v>
      </c>
    </row>
    <row r="577" spans="2:18" ht="15.75">
      <c r="B577" t="s">
        <v>242</v>
      </c>
      <c r="C577" t="s">
        <v>15</v>
      </c>
      <c r="D577">
        <v>732</v>
      </c>
      <c r="E577">
        <v>0</v>
      </c>
      <c r="F577" t="b">
        <v>0</v>
      </c>
      <c r="G577" t="b">
        <v>1</v>
      </c>
      <c r="H577" t="b">
        <v>1</v>
      </c>
      <c r="I577" t="b">
        <v>1</v>
      </c>
      <c r="J577" t="b">
        <v>0</v>
      </c>
      <c r="K577" t="s">
        <v>243</v>
      </c>
      <c r="L577" t="str">
        <f t="shared" si="437"/>
        <v>DB12</v>
      </c>
      <c r="M577" t="str">
        <f t="shared" ref="M577" si="494">"M_"&amp;B573&amp;"_"</f>
        <v>M_G46_</v>
      </c>
      <c r="O577" s="40">
        <f>IF(E577="","-",COUNTIF($O$10:O576,"&lt;&gt;-")+1-2)</f>
        <v>452</v>
      </c>
      <c r="P577" s="30" t="str">
        <f t="shared" si="458"/>
        <v>var M_G46_TIme_Motor='TIme_Motor';     //452</v>
      </c>
      <c r="Q577" s="33" t="str">
        <f t="shared" si="459"/>
        <v>.read(M_G46_TIme_Motor)     //452</v>
      </c>
      <c r="R577" s="33" t="str">
        <f t="shared" si="439"/>
        <v>socket.emit('M_G46_TIme_Motor', tagArr[452]);</v>
      </c>
    </row>
    <row r="578" spans="2:18" ht="15.75">
      <c r="B578" t="s">
        <v>144</v>
      </c>
      <c r="C578" t="s">
        <v>235</v>
      </c>
      <c r="D578">
        <v>736</v>
      </c>
      <c r="F578" t="b">
        <v>0</v>
      </c>
      <c r="G578" t="b">
        <v>1</v>
      </c>
      <c r="H578" t="b">
        <v>1</v>
      </c>
      <c r="I578" t="b">
        <v>1</v>
      </c>
      <c r="J578" t="b">
        <v>1</v>
      </c>
      <c r="L578" t="str">
        <f t="shared" si="437"/>
        <v>DB12</v>
      </c>
      <c r="M578" t="str">
        <f t="shared" ref="M578:M609" si="495">"M_"&amp;B578&amp;"_"</f>
        <v>M_G47_</v>
      </c>
      <c r="O578" s="40" t="str">
        <f>IF(E578="","-",COUNTIF($O$10:O577,"&lt;&gt;-")+1-2)</f>
        <v>-</v>
      </c>
      <c r="P578" s="30" t="str">
        <f t="shared" si="458"/>
        <v>//G47</v>
      </c>
      <c r="Q578" s="33" t="str">
        <f t="shared" si="459"/>
        <v>//G47</v>
      </c>
      <c r="R578" s="33" t="str">
        <f t="shared" si="439"/>
        <v>//G47</v>
      </c>
    </row>
    <row r="579" spans="2:18" ht="15.75">
      <c r="B579" t="s">
        <v>236</v>
      </c>
      <c r="C579" t="s">
        <v>15</v>
      </c>
      <c r="D579">
        <v>736</v>
      </c>
      <c r="E579">
        <v>0</v>
      </c>
      <c r="F579" t="b">
        <v>0</v>
      </c>
      <c r="G579" t="b">
        <v>1</v>
      </c>
      <c r="H579" t="b">
        <v>1</v>
      </c>
      <c r="I579" t="b">
        <v>1</v>
      </c>
      <c r="J579" t="b">
        <v>0</v>
      </c>
      <c r="K579" t="s">
        <v>237</v>
      </c>
      <c r="L579" t="str">
        <f t="shared" si="437"/>
        <v>DB12</v>
      </c>
      <c r="M579" t="str">
        <f t="shared" ref="M579:M610" si="496">"M_"&amp;B578&amp;"_"</f>
        <v>M_G47_</v>
      </c>
      <c r="O579" s="40">
        <f>IF(E579="","-",COUNTIF($O$10:O578,"&lt;&gt;-")+1-2)</f>
        <v>453</v>
      </c>
      <c r="P579" s="30" t="str">
        <f t="shared" si="458"/>
        <v>var M_G47_Time_BD='Time_BD';     //453</v>
      </c>
      <c r="Q579" s="33" t="str">
        <f t="shared" si="459"/>
        <v>.read(M_G47_Time_BD)     //453</v>
      </c>
      <c r="R579" s="33" t="str">
        <f t="shared" si="439"/>
        <v>socket.emit('M_G47_Time_BD', tagArr[453]);</v>
      </c>
    </row>
    <row r="580" spans="2:18" ht="15.75">
      <c r="B580" t="s">
        <v>238</v>
      </c>
      <c r="C580" t="s">
        <v>15</v>
      </c>
      <c r="D580">
        <v>740</v>
      </c>
      <c r="E580">
        <v>0</v>
      </c>
      <c r="F580" t="b">
        <v>0</v>
      </c>
      <c r="G580" t="b">
        <v>1</v>
      </c>
      <c r="H580" t="b">
        <v>1</v>
      </c>
      <c r="I580" t="b">
        <v>1</v>
      </c>
      <c r="J580" t="b">
        <v>0</v>
      </c>
      <c r="K580" t="s">
        <v>239</v>
      </c>
      <c r="L580" t="str">
        <f t="shared" si="437"/>
        <v>DB12</v>
      </c>
      <c r="M580" t="str">
        <f t="shared" ref="M580" si="497">"M_"&amp;B578&amp;"_"</f>
        <v>M_G47_</v>
      </c>
      <c r="O580" s="40">
        <f>IF(E580="","-",COUNTIF($O$10:O579,"&lt;&gt;-")+1-2)</f>
        <v>454</v>
      </c>
      <c r="P580" s="30" t="str">
        <f t="shared" si="458"/>
        <v>var M_G47_Time_CUROA='Time_CUROA';     //454</v>
      </c>
      <c r="Q580" s="33" t="str">
        <f t="shared" si="459"/>
        <v>.read(M_G47_Time_CUROA)     //454</v>
      </c>
      <c r="R580" s="33" t="str">
        <f t="shared" si="439"/>
        <v>socket.emit('M_G47_Time_CUROA', tagArr[454]);</v>
      </c>
    </row>
    <row r="581" spans="2:18" ht="15.75">
      <c r="B581" t="s">
        <v>240</v>
      </c>
      <c r="C581" t="s">
        <v>15</v>
      </c>
      <c r="D581">
        <v>744</v>
      </c>
      <c r="E581">
        <v>0</v>
      </c>
      <c r="F581" t="b">
        <v>0</v>
      </c>
      <c r="G581" t="b">
        <v>1</v>
      </c>
      <c r="H581" t="b">
        <v>1</v>
      </c>
      <c r="I581" t="b">
        <v>1</v>
      </c>
      <c r="J581" t="b">
        <v>0</v>
      </c>
      <c r="K581" t="s">
        <v>241</v>
      </c>
      <c r="L581" t="str">
        <f t="shared" si="437"/>
        <v>DB12</v>
      </c>
      <c r="M581" t="str">
        <f t="shared" ref="M581" si="498">"M_"&amp;B578&amp;"_"</f>
        <v>M_G47_</v>
      </c>
      <c r="O581" s="40">
        <f>IF(E581="","-",COUNTIF($O$10:O580,"&lt;&gt;-")+1-2)</f>
        <v>455</v>
      </c>
      <c r="P581" s="30" t="str">
        <f t="shared" si="458"/>
        <v>var M_G47_Time_Belt='Time_Belt';     //455</v>
      </c>
      <c r="Q581" s="33" t="str">
        <f t="shared" si="459"/>
        <v>.read(M_G47_Time_Belt)     //455</v>
      </c>
      <c r="R581" s="33" t="str">
        <f t="shared" si="439"/>
        <v>socket.emit('M_G47_Time_Belt', tagArr[455]);</v>
      </c>
    </row>
    <row r="582" spans="2:18" ht="15.75">
      <c r="B582" t="s">
        <v>242</v>
      </c>
      <c r="C582" t="s">
        <v>15</v>
      </c>
      <c r="D582">
        <v>748</v>
      </c>
      <c r="E582">
        <v>0</v>
      </c>
      <c r="F582" t="b">
        <v>0</v>
      </c>
      <c r="G582" t="b">
        <v>1</v>
      </c>
      <c r="H582" t="b">
        <v>1</v>
      </c>
      <c r="I582" t="b">
        <v>1</v>
      </c>
      <c r="J582" t="b">
        <v>0</v>
      </c>
      <c r="K582" t="s">
        <v>243</v>
      </c>
      <c r="L582" t="str">
        <f t="shared" si="437"/>
        <v>DB12</v>
      </c>
      <c r="M582" t="str">
        <f t="shared" ref="M582" si="499">"M_"&amp;B578&amp;"_"</f>
        <v>M_G47_</v>
      </c>
      <c r="O582" s="40">
        <f>IF(E582="","-",COUNTIF($O$10:O581,"&lt;&gt;-")+1-2)</f>
        <v>456</v>
      </c>
      <c r="P582" s="30" t="str">
        <f t="shared" si="458"/>
        <v>var M_G47_TIme_Motor='TIme_Motor';     //456</v>
      </c>
      <c r="Q582" s="33" t="str">
        <f t="shared" si="459"/>
        <v>.read(M_G47_TIme_Motor)     //456</v>
      </c>
      <c r="R582" s="33" t="str">
        <f t="shared" si="439"/>
        <v>socket.emit('M_G47_TIme_Motor', tagArr[456]);</v>
      </c>
    </row>
    <row r="583" spans="2:18" ht="15.75">
      <c r="B583" t="s">
        <v>145</v>
      </c>
      <c r="C583" t="s">
        <v>235</v>
      </c>
      <c r="D583">
        <v>752</v>
      </c>
      <c r="F583" t="b">
        <v>0</v>
      </c>
      <c r="G583" t="b">
        <v>1</v>
      </c>
      <c r="H583" t="b">
        <v>1</v>
      </c>
      <c r="I583" t="b">
        <v>1</v>
      </c>
      <c r="J583" t="b">
        <v>1</v>
      </c>
      <c r="L583" t="str">
        <f t="shared" si="437"/>
        <v>DB12</v>
      </c>
      <c r="M583" t="str">
        <f t="shared" ref="M583:M614" si="500">"M_"&amp;B583&amp;"_"</f>
        <v>M_G48_</v>
      </c>
      <c r="O583" s="40" t="str">
        <f>IF(E583="","-",COUNTIF($O$10:O582,"&lt;&gt;-")+1-2)</f>
        <v>-</v>
      </c>
      <c r="P583" s="30" t="str">
        <f t="shared" si="458"/>
        <v>//G48</v>
      </c>
      <c r="Q583" s="33" t="str">
        <f t="shared" si="459"/>
        <v>//G48</v>
      </c>
      <c r="R583" s="33" t="str">
        <f t="shared" si="439"/>
        <v>//G48</v>
      </c>
    </row>
    <row r="584" spans="2:18" ht="15.75">
      <c r="B584" t="s">
        <v>236</v>
      </c>
      <c r="C584" t="s">
        <v>15</v>
      </c>
      <c r="D584">
        <v>752</v>
      </c>
      <c r="E584">
        <v>0</v>
      </c>
      <c r="F584" t="b">
        <v>0</v>
      </c>
      <c r="G584" t="b">
        <v>1</v>
      </c>
      <c r="H584" t="b">
        <v>1</v>
      </c>
      <c r="I584" t="b">
        <v>1</v>
      </c>
      <c r="J584" t="b">
        <v>0</v>
      </c>
      <c r="K584" t="s">
        <v>237</v>
      </c>
      <c r="L584" t="str">
        <f t="shared" si="437"/>
        <v>DB12</v>
      </c>
      <c r="M584" t="str">
        <f t="shared" ref="M584:M615" si="501">"M_"&amp;B583&amp;"_"</f>
        <v>M_G48_</v>
      </c>
      <c r="O584" s="40">
        <f>IF(E584="","-",COUNTIF($O$10:O583,"&lt;&gt;-")+1-2)</f>
        <v>457</v>
      </c>
      <c r="P584" s="30" t="str">
        <f t="shared" si="458"/>
        <v>var M_G48_Time_BD='Time_BD';     //457</v>
      </c>
      <c r="Q584" s="33" t="str">
        <f t="shared" si="459"/>
        <v>.read(M_G48_Time_BD)     //457</v>
      </c>
      <c r="R584" s="33" t="str">
        <f t="shared" si="439"/>
        <v>socket.emit('M_G48_Time_BD', tagArr[457]);</v>
      </c>
    </row>
    <row r="585" spans="2:18" ht="15.75">
      <c r="B585" t="s">
        <v>238</v>
      </c>
      <c r="C585" t="s">
        <v>15</v>
      </c>
      <c r="D585">
        <v>756</v>
      </c>
      <c r="E585">
        <v>0</v>
      </c>
      <c r="F585" t="b">
        <v>0</v>
      </c>
      <c r="G585" t="b">
        <v>1</v>
      </c>
      <c r="H585" t="b">
        <v>1</v>
      </c>
      <c r="I585" t="b">
        <v>1</v>
      </c>
      <c r="J585" t="b">
        <v>0</v>
      </c>
      <c r="K585" t="s">
        <v>239</v>
      </c>
      <c r="L585" t="str">
        <f t="shared" si="437"/>
        <v>DB12</v>
      </c>
      <c r="M585" t="str">
        <f t="shared" ref="M585" si="502">"M_"&amp;B583&amp;"_"</f>
        <v>M_G48_</v>
      </c>
      <c r="O585" s="40">
        <f>IF(E585="","-",COUNTIF($O$10:O584,"&lt;&gt;-")+1-2)</f>
        <v>458</v>
      </c>
      <c r="P585" s="30" t="str">
        <f t="shared" si="458"/>
        <v>var M_G48_Time_CUROA='Time_CUROA';     //458</v>
      </c>
      <c r="Q585" s="33" t="str">
        <f t="shared" si="459"/>
        <v>.read(M_G48_Time_CUROA)     //458</v>
      </c>
      <c r="R585" s="33" t="str">
        <f t="shared" si="439"/>
        <v>socket.emit('M_G48_Time_CUROA', tagArr[458]);</v>
      </c>
    </row>
    <row r="586" spans="2:18" ht="15.75">
      <c r="B586" t="s">
        <v>240</v>
      </c>
      <c r="C586" t="s">
        <v>15</v>
      </c>
      <c r="D586">
        <v>760</v>
      </c>
      <c r="E586">
        <v>0</v>
      </c>
      <c r="F586" t="b">
        <v>0</v>
      </c>
      <c r="G586" t="b">
        <v>1</v>
      </c>
      <c r="H586" t="b">
        <v>1</v>
      </c>
      <c r="I586" t="b">
        <v>1</v>
      </c>
      <c r="J586" t="b">
        <v>0</v>
      </c>
      <c r="K586" t="s">
        <v>241</v>
      </c>
      <c r="L586" t="str">
        <f t="shared" si="437"/>
        <v>DB12</v>
      </c>
      <c r="M586" t="str">
        <f t="shared" ref="M586" si="503">"M_"&amp;B583&amp;"_"</f>
        <v>M_G48_</v>
      </c>
      <c r="O586" s="40">
        <f>IF(E586="","-",COUNTIF($O$10:O585,"&lt;&gt;-")+1-2)</f>
        <v>459</v>
      </c>
      <c r="P586" s="30" t="str">
        <f t="shared" si="458"/>
        <v>var M_G48_Time_Belt='Time_Belt';     //459</v>
      </c>
      <c r="Q586" s="33" t="str">
        <f t="shared" si="459"/>
        <v>.read(M_G48_Time_Belt)     //459</v>
      </c>
      <c r="R586" s="33" t="str">
        <f t="shared" si="439"/>
        <v>socket.emit('M_G48_Time_Belt', tagArr[459]);</v>
      </c>
    </row>
    <row r="587" spans="2:18" ht="15.75">
      <c r="B587" t="s">
        <v>242</v>
      </c>
      <c r="C587" t="s">
        <v>15</v>
      </c>
      <c r="D587">
        <v>764</v>
      </c>
      <c r="E587">
        <v>0</v>
      </c>
      <c r="F587" t="b">
        <v>0</v>
      </c>
      <c r="G587" t="b">
        <v>1</v>
      </c>
      <c r="H587" t="b">
        <v>1</v>
      </c>
      <c r="I587" t="b">
        <v>1</v>
      </c>
      <c r="J587" t="b">
        <v>0</v>
      </c>
      <c r="K587" t="s">
        <v>243</v>
      </c>
      <c r="L587" t="str">
        <f t="shared" si="437"/>
        <v>DB12</v>
      </c>
      <c r="M587" t="str">
        <f t="shared" ref="M587" si="504">"M_"&amp;B583&amp;"_"</f>
        <v>M_G48_</v>
      </c>
      <c r="O587" s="40">
        <f>IF(E587="","-",COUNTIF($O$10:O586,"&lt;&gt;-")+1-2)</f>
        <v>460</v>
      </c>
      <c r="P587" s="30" t="str">
        <f t="shared" si="458"/>
        <v>var M_G48_TIme_Motor='TIme_Motor';     //460</v>
      </c>
      <c r="Q587" s="33" t="str">
        <f t="shared" si="459"/>
        <v>.read(M_G48_TIme_Motor)     //460</v>
      </c>
      <c r="R587" s="33" t="str">
        <f t="shared" si="439"/>
        <v>socket.emit('M_G48_TIme_Motor', tagArr[460]);</v>
      </c>
    </row>
    <row r="588" spans="2:18" ht="15.75">
      <c r="B588" t="s">
        <v>146</v>
      </c>
      <c r="C588" t="s">
        <v>235</v>
      </c>
      <c r="D588">
        <v>768</v>
      </c>
      <c r="F588" t="b">
        <v>0</v>
      </c>
      <c r="G588" t="b">
        <v>1</v>
      </c>
      <c r="H588" t="b">
        <v>1</v>
      </c>
      <c r="I588" t="b">
        <v>1</v>
      </c>
      <c r="J588" t="b">
        <v>1</v>
      </c>
      <c r="L588" t="str">
        <f t="shared" ref="L588:L651" si="505">IF(LEFT(M588)="P","DB10",
IF(LEFT(M588)="E","DB11",
IF(LEFT(M588)="M","DB12"
)))</f>
        <v>DB12</v>
      </c>
      <c r="M588" t="str">
        <f t="shared" ref="M588:M619" si="506">"M_"&amp;B588&amp;"_"</f>
        <v>M_G49_</v>
      </c>
      <c r="O588" s="40" t="str">
        <f>IF(E588="","-",COUNTIF($O$10:O587,"&lt;&gt;-")+1-2)</f>
        <v>-</v>
      </c>
      <c r="P588" s="30" t="str">
        <f t="shared" si="458"/>
        <v>//G49</v>
      </c>
      <c r="Q588" s="33" t="str">
        <f t="shared" si="459"/>
        <v>//G49</v>
      </c>
      <c r="R588" s="33" t="str">
        <f t="shared" ref="R588:R651" si="507">IF(E588="","//"&amp;B588,"socket.emit('"&amp;M588&amp;B588&amp;"', tagArr["&amp;O588&amp;"]);")</f>
        <v>//G49</v>
      </c>
    </row>
    <row r="589" spans="2:18" ht="15.75">
      <c r="B589" t="s">
        <v>236</v>
      </c>
      <c r="C589" t="s">
        <v>15</v>
      </c>
      <c r="D589">
        <v>768</v>
      </c>
      <c r="E589">
        <v>0</v>
      </c>
      <c r="F589" t="b">
        <v>0</v>
      </c>
      <c r="G589" t="b">
        <v>1</v>
      </c>
      <c r="H589" t="b">
        <v>1</v>
      </c>
      <c r="I589" t="b">
        <v>1</v>
      </c>
      <c r="J589" t="b">
        <v>0</v>
      </c>
      <c r="K589" t="s">
        <v>237</v>
      </c>
      <c r="L589" t="str">
        <f t="shared" si="505"/>
        <v>DB12</v>
      </c>
      <c r="M589" t="str">
        <f t="shared" ref="M589:M620" si="508">"M_"&amp;B588&amp;"_"</f>
        <v>M_G49_</v>
      </c>
      <c r="O589" s="40">
        <f>IF(E589="","-",COUNTIF($O$10:O588,"&lt;&gt;-")+1-2)</f>
        <v>461</v>
      </c>
      <c r="P589" s="30" t="str">
        <f t="shared" si="458"/>
        <v>var M_G49_Time_BD='Time_BD';     //461</v>
      </c>
      <c r="Q589" s="33" t="str">
        <f t="shared" si="459"/>
        <v>.read(M_G49_Time_BD)     //461</v>
      </c>
      <c r="R589" s="33" t="str">
        <f t="shared" si="507"/>
        <v>socket.emit('M_G49_Time_BD', tagArr[461]);</v>
      </c>
    </row>
    <row r="590" spans="2:18" ht="15.75">
      <c r="B590" t="s">
        <v>238</v>
      </c>
      <c r="C590" t="s">
        <v>15</v>
      </c>
      <c r="D590">
        <v>772</v>
      </c>
      <c r="E590">
        <v>0</v>
      </c>
      <c r="F590" t="b">
        <v>0</v>
      </c>
      <c r="G590" t="b">
        <v>1</v>
      </c>
      <c r="H590" t="b">
        <v>1</v>
      </c>
      <c r="I590" t="b">
        <v>1</v>
      </c>
      <c r="J590" t="b">
        <v>0</v>
      </c>
      <c r="K590" t="s">
        <v>239</v>
      </c>
      <c r="L590" t="str">
        <f t="shared" si="505"/>
        <v>DB12</v>
      </c>
      <c r="M590" t="str">
        <f t="shared" ref="M590" si="509">"M_"&amp;B588&amp;"_"</f>
        <v>M_G49_</v>
      </c>
      <c r="O590" s="40">
        <f>IF(E590="","-",COUNTIF($O$10:O589,"&lt;&gt;-")+1-2)</f>
        <v>462</v>
      </c>
      <c r="P590" s="30" t="str">
        <f t="shared" si="458"/>
        <v>var M_G49_Time_CUROA='Time_CUROA';     //462</v>
      </c>
      <c r="Q590" s="33" t="str">
        <f t="shared" si="459"/>
        <v>.read(M_G49_Time_CUROA)     //462</v>
      </c>
      <c r="R590" s="33" t="str">
        <f t="shared" si="507"/>
        <v>socket.emit('M_G49_Time_CUROA', tagArr[462]);</v>
      </c>
    </row>
    <row r="591" spans="2:18" ht="15.75">
      <c r="B591" t="s">
        <v>240</v>
      </c>
      <c r="C591" t="s">
        <v>15</v>
      </c>
      <c r="D591">
        <v>776</v>
      </c>
      <c r="E591">
        <v>0</v>
      </c>
      <c r="F591" t="b">
        <v>0</v>
      </c>
      <c r="G591" t="b">
        <v>1</v>
      </c>
      <c r="H591" t="b">
        <v>1</v>
      </c>
      <c r="I591" t="b">
        <v>1</v>
      </c>
      <c r="J591" t="b">
        <v>0</v>
      </c>
      <c r="K591" t="s">
        <v>241</v>
      </c>
      <c r="L591" t="str">
        <f t="shared" si="505"/>
        <v>DB12</v>
      </c>
      <c r="M591" t="str">
        <f t="shared" ref="M591" si="510">"M_"&amp;B588&amp;"_"</f>
        <v>M_G49_</v>
      </c>
      <c r="O591" s="40">
        <f>IF(E591="","-",COUNTIF($O$10:O590,"&lt;&gt;-")+1-2)</f>
        <v>463</v>
      </c>
      <c r="P591" s="30" t="str">
        <f t="shared" si="458"/>
        <v>var M_G49_Time_Belt='Time_Belt';     //463</v>
      </c>
      <c r="Q591" s="33" t="str">
        <f t="shared" si="459"/>
        <v>.read(M_G49_Time_Belt)     //463</v>
      </c>
      <c r="R591" s="33" t="str">
        <f t="shared" si="507"/>
        <v>socket.emit('M_G49_Time_Belt', tagArr[463]);</v>
      </c>
    </row>
    <row r="592" spans="2:18" ht="15.75">
      <c r="B592" t="s">
        <v>242</v>
      </c>
      <c r="C592" t="s">
        <v>15</v>
      </c>
      <c r="D592">
        <v>780</v>
      </c>
      <c r="E592">
        <v>0</v>
      </c>
      <c r="F592" t="b">
        <v>0</v>
      </c>
      <c r="G592" t="b">
        <v>1</v>
      </c>
      <c r="H592" t="b">
        <v>1</v>
      </c>
      <c r="I592" t="b">
        <v>1</v>
      </c>
      <c r="J592" t="b">
        <v>0</v>
      </c>
      <c r="K592" t="s">
        <v>243</v>
      </c>
      <c r="L592" t="str">
        <f t="shared" si="505"/>
        <v>DB12</v>
      </c>
      <c r="M592" t="str">
        <f t="shared" ref="M592" si="511">"M_"&amp;B588&amp;"_"</f>
        <v>M_G49_</v>
      </c>
      <c r="O592" s="40">
        <f>IF(E592="","-",COUNTIF($O$10:O591,"&lt;&gt;-")+1-2)</f>
        <v>464</v>
      </c>
      <c r="P592" s="30" t="str">
        <f t="shared" si="458"/>
        <v>var M_G49_TIme_Motor='TIme_Motor';     //464</v>
      </c>
      <c r="Q592" s="33" t="str">
        <f t="shared" si="459"/>
        <v>.read(M_G49_TIme_Motor)     //464</v>
      </c>
      <c r="R592" s="33" t="str">
        <f t="shared" si="507"/>
        <v>socket.emit('M_G49_TIme_Motor', tagArr[464]);</v>
      </c>
    </row>
    <row r="593" spans="2:18" ht="15.75">
      <c r="B593" t="s">
        <v>147</v>
      </c>
      <c r="C593" t="s">
        <v>235</v>
      </c>
      <c r="D593">
        <v>784</v>
      </c>
      <c r="F593" t="b">
        <v>0</v>
      </c>
      <c r="G593" t="b">
        <v>1</v>
      </c>
      <c r="H593" t="b">
        <v>1</v>
      </c>
      <c r="I593" t="b">
        <v>1</v>
      </c>
      <c r="J593" t="b">
        <v>1</v>
      </c>
      <c r="L593" t="str">
        <f t="shared" si="505"/>
        <v>DB12</v>
      </c>
      <c r="M593" t="str">
        <f t="shared" ref="M593:M624" si="512">"M_"&amp;B593&amp;"_"</f>
        <v>M_G50_</v>
      </c>
      <c r="O593" s="40" t="str">
        <f>IF(E593="","-",COUNTIF($O$10:O592,"&lt;&gt;-")+1-2)</f>
        <v>-</v>
      </c>
      <c r="P593" s="30" t="str">
        <f t="shared" si="458"/>
        <v>//G50</v>
      </c>
      <c r="Q593" s="33" t="str">
        <f t="shared" si="459"/>
        <v>//G50</v>
      </c>
      <c r="R593" s="33" t="str">
        <f t="shared" si="507"/>
        <v>//G50</v>
      </c>
    </row>
    <row r="594" spans="2:18" ht="15.75">
      <c r="B594" t="s">
        <v>236</v>
      </c>
      <c r="C594" t="s">
        <v>15</v>
      </c>
      <c r="D594">
        <v>784</v>
      </c>
      <c r="E594">
        <v>0</v>
      </c>
      <c r="F594" t="b">
        <v>0</v>
      </c>
      <c r="G594" t="b">
        <v>1</v>
      </c>
      <c r="H594" t="b">
        <v>1</v>
      </c>
      <c r="I594" t="b">
        <v>1</v>
      </c>
      <c r="J594" t="b">
        <v>0</v>
      </c>
      <c r="K594" t="s">
        <v>237</v>
      </c>
      <c r="L594" t="str">
        <f t="shared" si="505"/>
        <v>DB12</v>
      </c>
      <c r="M594" t="str">
        <f t="shared" ref="M594:M625" si="513">"M_"&amp;B593&amp;"_"</f>
        <v>M_G50_</v>
      </c>
      <c r="O594" s="40">
        <f>IF(E594="","-",COUNTIF($O$10:O593,"&lt;&gt;-")+1-2)</f>
        <v>465</v>
      </c>
      <c r="P594" s="30" t="str">
        <f t="shared" si="458"/>
        <v>var M_G50_Time_BD='Time_BD';     //465</v>
      </c>
      <c r="Q594" s="33" t="str">
        <f t="shared" si="459"/>
        <v>.read(M_G50_Time_BD)     //465</v>
      </c>
      <c r="R594" s="33" t="str">
        <f t="shared" si="507"/>
        <v>socket.emit('M_G50_Time_BD', tagArr[465]);</v>
      </c>
    </row>
    <row r="595" spans="2:18" ht="15.75">
      <c r="B595" t="s">
        <v>238</v>
      </c>
      <c r="C595" t="s">
        <v>15</v>
      </c>
      <c r="D595">
        <v>788</v>
      </c>
      <c r="E595">
        <v>0</v>
      </c>
      <c r="F595" t="b">
        <v>0</v>
      </c>
      <c r="G595" t="b">
        <v>1</v>
      </c>
      <c r="H595" t="b">
        <v>1</v>
      </c>
      <c r="I595" t="b">
        <v>1</v>
      </c>
      <c r="J595" t="b">
        <v>0</v>
      </c>
      <c r="K595" t="s">
        <v>239</v>
      </c>
      <c r="L595" t="str">
        <f t="shared" si="505"/>
        <v>DB12</v>
      </c>
      <c r="M595" t="str">
        <f t="shared" ref="M595" si="514">"M_"&amp;B593&amp;"_"</f>
        <v>M_G50_</v>
      </c>
      <c r="O595" s="40">
        <f>IF(E595="","-",COUNTIF($O$10:O594,"&lt;&gt;-")+1-2)</f>
        <v>466</v>
      </c>
      <c r="P595" s="30" t="str">
        <f t="shared" si="458"/>
        <v>var M_G50_Time_CUROA='Time_CUROA';     //466</v>
      </c>
      <c r="Q595" s="33" t="str">
        <f t="shared" si="459"/>
        <v>.read(M_G50_Time_CUROA)     //466</v>
      </c>
      <c r="R595" s="33" t="str">
        <f t="shared" si="507"/>
        <v>socket.emit('M_G50_Time_CUROA', tagArr[466]);</v>
      </c>
    </row>
    <row r="596" spans="2:18" ht="15.75">
      <c r="B596" t="s">
        <v>240</v>
      </c>
      <c r="C596" t="s">
        <v>15</v>
      </c>
      <c r="D596">
        <v>792</v>
      </c>
      <c r="E596">
        <v>0</v>
      </c>
      <c r="F596" t="b">
        <v>0</v>
      </c>
      <c r="G596" t="b">
        <v>1</v>
      </c>
      <c r="H596" t="b">
        <v>1</v>
      </c>
      <c r="I596" t="b">
        <v>1</v>
      </c>
      <c r="J596" t="b">
        <v>0</v>
      </c>
      <c r="K596" t="s">
        <v>241</v>
      </c>
      <c r="L596" t="str">
        <f t="shared" si="505"/>
        <v>DB12</v>
      </c>
      <c r="M596" t="str">
        <f t="shared" ref="M596" si="515">"M_"&amp;B593&amp;"_"</f>
        <v>M_G50_</v>
      </c>
      <c r="O596" s="40">
        <f>IF(E596="","-",COUNTIF($O$10:O595,"&lt;&gt;-")+1-2)</f>
        <v>467</v>
      </c>
      <c r="P596" s="30" t="str">
        <f t="shared" si="458"/>
        <v>var M_G50_Time_Belt='Time_Belt';     //467</v>
      </c>
      <c r="Q596" s="33" t="str">
        <f t="shared" si="459"/>
        <v>.read(M_G50_Time_Belt)     //467</v>
      </c>
      <c r="R596" s="33" t="str">
        <f t="shared" si="507"/>
        <v>socket.emit('M_G50_Time_Belt', tagArr[467]);</v>
      </c>
    </row>
    <row r="597" spans="2:18" ht="15.75">
      <c r="B597" t="s">
        <v>242</v>
      </c>
      <c r="C597" t="s">
        <v>15</v>
      </c>
      <c r="D597">
        <v>796</v>
      </c>
      <c r="E597">
        <v>0</v>
      </c>
      <c r="F597" t="b">
        <v>0</v>
      </c>
      <c r="G597" t="b">
        <v>1</v>
      </c>
      <c r="H597" t="b">
        <v>1</v>
      </c>
      <c r="I597" t="b">
        <v>1</v>
      </c>
      <c r="J597" t="b">
        <v>0</v>
      </c>
      <c r="K597" t="s">
        <v>243</v>
      </c>
      <c r="L597" t="str">
        <f t="shared" si="505"/>
        <v>DB12</v>
      </c>
      <c r="M597" t="str">
        <f t="shared" ref="M597" si="516">"M_"&amp;B593&amp;"_"</f>
        <v>M_G50_</v>
      </c>
      <c r="O597" s="40">
        <f>IF(E597="","-",COUNTIF($O$10:O596,"&lt;&gt;-")+1-2)</f>
        <v>468</v>
      </c>
      <c r="P597" s="30" t="str">
        <f t="shared" si="458"/>
        <v>var M_G50_TIme_Motor='TIme_Motor';     //468</v>
      </c>
      <c r="Q597" s="33" t="str">
        <f t="shared" si="459"/>
        <v>.read(M_G50_TIme_Motor)     //468</v>
      </c>
      <c r="R597" s="33" t="str">
        <f t="shared" si="507"/>
        <v>socket.emit('M_G50_TIme_Motor', tagArr[468]);</v>
      </c>
    </row>
    <row r="598" spans="2:18" ht="15.75">
      <c r="B598" t="s">
        <v>148</v>
      </c>
      <c r="C598" t="s">
        <v>235</v>
      </c>
      <c r="D598">
        <v>800</v>
      </c>
      <c r="F598" t="b">
        <v>0</v>
      </c>
      <c r="G598" t="b">
        <v>1</v>
      </c>
      <c r="H598" t="b">
        <v>1</v>
      </c>
      <c r="I598" t="b">
        <v>1</v>
      </c>
      <c r="J598" t="b">
        <v>1</v>
      </c>
      <c r="L598" t="str">
        <f t="shared" si="505"/>
        <v>DB12</v>
      </c>
      <c r="M598" t="str">
        <f t="shared" ref="M598:M629" si="517">"M_"&amp;B598&amp;"_"</f>
        <v>M_G51_</v>
      </c>
      <c r="O598" s="40" t="str">
        <f>IF(E598="","-",COUNTIF($O$10:O597,"&lt;&gt;-")+1-2)</f>
        <v>-</v>
      </c>
      <c r="P598" s="30" t="str">
        <f t="shared" si="458"/>
        <v>//G51</v>
      </c>
      <c r="Q598" s="33" t="str">
        <f t="shared" si="459"/>
        <v>//G51</v>
      </c>
      <c r="R598" s="33" t="str">
        <f t="shared" si="507"/>
        <v>//G51</v>
      </c>
    </row>
    <row r="599" spans="2:18" ht="15.75">
      <c r="B599" t="s">
        <v>236</v>
      </c>
      <c r="C599" t="s">
        <v>15</v>
      </c>
      <c r="D599">
        <v>800</v>
      </c>
      <c r="E599">
        <v>0</v>
      </c>
      <c r="F599" t="b">
        <v>0</v>
      </c>
      <c r="G599" t="b">
        <v>1</v>
      </c>
      <c r="H599" t="b">
        <v>1</v>
      </c>
      <c r="I599" t="b">
        <v>1</v>
      </c>
      <c r="J599" t="b">
        <v>0</v>
      </c>
      <c r="K599" t="s">
        <v>237</v>
      </c>
      <c r="L599" t="str">
        <f t="shared" si="505"/>
        <v>DB12</v>
      </c>
      <c r="M599" t="str">
        <f t="shared" ref="M599:M630" si="518">"M_"&amp;B598&amp;"_"</f>
        <v>M_G51_</v>
      </c>
      <c r="O599" s="40">
        <f>IF(E599="","-",COUNTIF($O$10:O598,"&lt;&gt;-")+1-2)</f>
        <v>469</v>
      </c>
      <c r="P599" s="30" t="str">
        <f t="shared" si="458"/>
        <v>var M_G51_Time_BD='Time_BD';     //469</v>
      </c>
      <c r="Q599" s="33" t="str">
        <f t="shared" si="459"/>
        <v>.read(M_G51_Time_BD)     //469</v>
      </c>
      <c r="R599" s="33" t="str">
        <f t="shared" si="507"/>
        <v>socket.emit('M_G51_Time_BD', tagArr[469]);</v>
      </c>
    </row>
    <row r="600" spans="2:18" ht="15.75">
      <c r="B600" t="s">
        <v>238</v>
      </c>
      <c r="C600" t="s">
        <v>15</v>
      </c>
      <c r="D600">
        <v>804</v>
      </c>
      <c r="E600">
        <v>0</v>
      </c>
      <c r="F600" t="b">
        <v>0</v>
      </c>
      <c r="G600" t="b">
        <v>1</v>
      </c>
      <c r="H600" t="b">
        <v>1</v>
      </c>
      <c r="I600" t="b">
        <v>1</v>
      </c>
      <c r="J600" t="b">
        <v>0</v>
      </c>
      <c r="K600" t="s">
        <v>239</v>
      </c>
      <c r="L600" t="str">
        <f t="shared" si="505"/>
        <v>DB12</v>
      </c>
      <c r="M600" t="str">
        <f t="shared" ref="M600" si="519">"M_"&amp;B598&amp;"_"</f>
        <v>M_G51_</v>
      </c>
      <c r="O600" s="40">
        <f>IF(E600="","-",COUNTIF($O$10:O599,"&lt;&gt;-")+1-2)</f>
        <v>470</v>
      </c>
      <c r="P600" s="30" t="str">
        <f t="shared" si="458"/>
        <v>var M_G51_Time_CUROA='Time_CUROA';     //470</v>
      </c>
      <c r="Q600" s="33" t="str">
        <f t="shared" si="459"/>
        <v>.read(M_G51_Time_CUROA)     //470</v>
      </c>
      <c r="R600" s="33" t="str">
        <f t="shared" si="507"/>
        <v>socket.emit('M_G51_Time_CUROA', tagArr[470]);</v>
      </c>
    </row>
    <row r="601" spans="2:18" ht="15.75">
      <c r="B601" t="s">
        <v>240</v>
      </c>
      <c r="C601" t="s">
        <v>15</v>
      </c>
      <c r="D601">
        <v>808</v>
      </c>
      <c r="E601">
        <v>0</v>
      </c>
      <c r="F601" t="b">
        <v>0</v>
      </c>
      <c r="G601" t="b">
        <v>1</v>
      </c>
      <c r="H601" t="b">
        <v>1</v>
      </c>
      <c r="I601" t="b">
        <v>1</v>
      </c>
      <c r="J601" t="b">
        <v>0</v>
      </c>
      <c r="K601" t="s">
        <v>241</v>
      </c>
      <c r="L601" t="str">
        <f t="shared" si="505"/>
        <v>DB12</v>
      </c>
      <c r="M601" t="str">
        <f t="shared" ref="M601" si="520">"M_"&amp;B598&amp;"_"</f>
        <v>M_G51_</v>
      </c>
      <c r="O601" s="40">
        <f>IF(E601="","-",COUNTIF($O$10:O600,"&lt;&gt;-")+1-2)</f>
        <v>471</v>
      </c>
      <c r="P601" s="30" t="str">
        <f t="shared" si="458"/>
        <v>var M_G51_Time_Belt='Time_Belt';     //471</v>
      </c>
      <c r="Q601" s="33" t="str">
        <f t="shared" si="459"/>
        <v>.read(M_G51_Time_Belt)     //471</v>
      </c>
      <c r="R601" s="33" t="str">
        <f t="shared" si="507"/>
        <v>socket.emit('M_G51_Time_Belt', tagArr[471]);</v>
      </c>
    </row>
    <row r="602" spans="2:18" ht="15.75">
      <c r="B602" t="s">
        <v>242</v>
      </c>
      <c r="C602" t="s">
        <v>15</v>
      </c>
      <c r="D602">
        <v>812</v>
      </c>
      <c r="E602">
        <v>0</v>
      </c>
      <c r="F602" t="b">
        <v>0</v>
      </c>
      <c r="G602" t="b">
        <v>1</v>
      </c>
      <c r="H602" t="b">
        <v>1</v>
      </c>
      <c r="I602" t="b">
        <v>1</v>
      </c>
      <c r="J602" t="b">
        <v>0</v>
      </c>
      <c r="K602" t="s">
        <v>243</v>
      </c>
      <c r="L602" t="str">
        <f t="shared" si="505"/>
        <v>DB12</v>
      </c>
      <c r="M602" t="str">
        <f t="shared" ref="M602" si="521">"M_"&amp;B598&amp;"_"</f>
        <v>M_G51_</v>
      </c>
      <c r="O602" s="40">
        <f>IF(E602="","-",COUNTIF($O$10:O601,"&lt;&gt;-")+1-2)</f>
        <v>472</v>
      </c>
      <c r="P602" s="30" t="str">
        <f t="shared" si="458"/>
        <v>var M_G51_TIme_Motor='TIme_Motor';     //472</v>
      </c>
      <c r="Q602" s="33" t="str">
        <f t="shared" si="459"/>
        <v>.read(M_G51_TIme_Motor)     //472</v>
      </c>
      <c r="R602" s="33" t="str">
        <f t="shared" si="507"/>
        <v>socket.emit('M_G51_TIme_Motor', tagArr[472]);</v>
      </c>
    </row>
    <row r="603" spans="2:18" ht="15.75">
      <c r="B603" t="s">
        <v>149</v>
      </c>
      <c r="C603" t="s">
        <v>235</v>
      </c>
      <c r="D603">
        <v>816</v>
      </c>
      <c r="F603" t="b">
        <v>0</v>
      </c>
      <c r="G603" t="b">
        <v>1</v>
      </c>
      <c r="H603" t="b">
        <v>1</v>
      </c>
      <c r="I603" t="b">
        <v>1</v>
      </c>
      <c r="J603" t="b">
        <v>1</v>
      </c>
      <c r="L603" t="str">
        <f t="shared" si="505"/>
        <v>DB12</v>
      </c>
      <c r="M603" t="str">
        <f t="shared" ref="M603:M634" si="522">"M_"&amp;B603&amp;"_"</f>
        <v>M_G52_</v>
      </c>
      <c r="O603" s="40" t="str">
        <f>IF(E603="","-",COUNTIF($O$10:O602,"&lt;&gt;-")+1-2)</f>
        <v>-</v>
      </c>
      <c r="P603" s="30" t="str">
        <f t="shared" si="458"/>
        <v>//G52</v>
      </c>
      <c r="Q603" s="33" t="str">
        <f t="shared" si="459"/>
        <v>//G52</v>
      </c>
      <c r="R603" s="33" t="str">
        <f t="shared" si="507"/>
        <v>//G52</v>
      </c>
    </row>
    <row r="604" spans="2:18" ht="15.75">
      <c r="B604" t="s">
        <v>236</v>
      </c>
      <c r="C604" t="s">
        <v>15</v>
      </c>
      <c r="D604">
        <v>816</v>
      </c>
      <c r="E604">
        <v>0</v>
      </c>
      <c r="F604" t="b">
        <v>0</v>
      </c>
      <c r="G604" t="b">
        <v>1</v>
      </c>
      <c r="H604" t="b">
        <v>1</v>
      </c>
      <c r="I604" t="b">
        <v>1</v>
      </c>
      <c r="J604" t="b">
        <v>0</v>
      </c>
      <c r="K604" t="s">
        <v>237</v>
      </c>
      <c r="L604" t="str">
        <f t="shared" si="505"/>
        <v>DB12</v>
      </c>
      <c r="M604" t="str">
        <f t="shared" ref="M604:M635" si="523">"M_"&amp;B603&amp;"_"</f>
        <v>M_G52_</v>
      </c>
      <c r="O604" s="40">
        <f>IF(E604="","-",COUNTIF($O$10:O603,"&lt;&gt;-")+1-2)</f>
        <v>473</v>
      </c>
      <c r="P604" s="30" t="str">
        <f t="shared" si="458"/>
        <v>var M_G52_Time_BD='Time_BD';     //473</v>
      </c>
      <c r="Q604" s="33" t="str">
        <f t="shared" si="459"/>
        <v>.read(M_G52_Time_BD)     //473</v>
      </c>
      <c r="R604" s="33" t="str">
        <f t="shared" si="507"/>
        <v>socket.emit('M_G52_Time_BD', tagArr[473]);</v>
      </c>
    </row>
    <row r="605" spans="2:18" ht="15.75">
      <c r="B605" t="s">
        <v>238</v>
      </c>
      <c r="C605" t="s">
        <v>15</v>
      </c>
      <c r="D605">
        <v>820</v>
      </c>
      <c r="E605">
        <v>0</v>
      </c>
      <c r="F605" t="b">
        <v>0</v>
      </c>
      <c r="G605" t="b">
        <v>1</v>
      </c>
      <c r="H605" t="b">
        <v>1</v>
      </c>
      <c r="I605" t="b">
        <v>1</v>
      </c>
      <c r="J605" t="b">
        <v>0</v>
      </c>
      <c r="K605" t="s">
        <v>239</v>
      </c>
      <c r="L605" t="str">
        <f t="shared" si="505"/>
        <v>DB12</v>
      </c>
      <c r="M605" t="str">
        <f t="shared" ref="M605" si="524">"M_"&amp;B603&amp;"_"</f>
        <v>M_G52_</v>
      </c>
      <c r="O605" s="40">
        <f>IF(E605="","-",COUNTIF($O$10:O604,"&lt;&gt;-")+1-2)</f>
        <v>474</v>
      </c>
      <c r="P605" s="30" t="str">
        <f t="shared" si="458"/>
        <v>var M_G52_Time_CUROA='Time_CUROA';     //474</v>
      </c>
      <c r="Q605" s="33" t="str">
        <f t="shared" si="459"/>
        <v>.read(M_G52_Time_CUROA)     //474</v>
      </c>
      <c r="R605" s="33" t="str">
        <f t="shared" si="507"/>
        <v>socket.emit('M_G52_Time_CUROA', tagArr[474]);</v>
      </c>
    </row>
    <row r="606" spans="2:18" ht="15.75">
      <c r="B606" t="s">
        <v>240</v>
      </c>
      <c r="C606" t="s">
        <v>15</v>
      </c>
      <c r="D606">
        <v>824</v>
      </c>
      <c r="E606">
        <v>0</v>
      </c>
      <c r="F606" t="b">
        <v>0</v>
      </c>
      <c r="G606" t="b">
        <v>1</v>
      </c>
      <c r="H606" t="b">
        <v>1</v>
      </c>
      <c r="I606" t="b">
        <v>1</v>
      </c>
      <c r="J606" t="b">
        <v>0</v>
      </c>
      <c r="K606" t="s">
        <v>241</v>
      </c>
      <c r="L606" t="str">
        <f t="shared" si="505"/>
        <v>DB12</v>
      </c>
      <c r="M606" t="str">
        <f t="shared" ref="M606" si="525">"M_"&amp;B603&amp;"_"</f>
        <v>M_G52_</v>
      </c>
      <c r="O606" s="40">
        <f>IF(E606="","-",COUNTIF($O$10:O605,"&lt;&gt;-")+1-2)</f>
        <v>475</v>
      </c>
      <c r="P606" s="30" t="str">
        <f t="shared" ref="P606:P669" si="526">IF(E606="","//"&amp;B606,"var "&amp;$M606&amp;B606&amp;"='"&amp;$N606&amp;B606&amp;"';"&amp;"     //"&amp;O606)</f>
        <v>var M_G52_Time_Belt='Time_Belt';     //475</v>
      </c>
      <c r="Q606" s="33" t="str">
        <f t="shared" ref="Q606:Q669" si="527">IF(E606="","//"&amp;B606,".read("&amp;M606&amp;B606&amp;")"&amp;"     //"&amp;O606)</f>
        <v>.read(M_G52_Time_Belt)     //475</v>
      </c>
      <c r="R606" s="33" t="str">
        <f t="shared" si="507"/>
        <v>socket.emit('M_G52_Time_Belt', tagArr[475]);</v>
      </c>
    </row>
    <row r="607" spans="2:18" ht="15.75">
      <c r="B607" t="s">
        <v>242</v>
      </c>
      <c r="C607" t="s">
        <v>15</v>
      </c>
      <c r="D607">
        <v>828</v>
      </c>
      <c r="E607">
        <v>0</v>
      </c>
      <c r="F607" t="b">
        <v>0</v>
      </c>
      <c r="G607" t="b">
        <v>1</v>
      </c>
      <c r="H607" t="b">
        <v>1</v>
      </c>
      <c r="I607" t="b">
        <v>1</v>
      </c>
      <c r="J607" t="b">
        <v>0</v>
      </c>
      <c r="K607" t="s">
        <v>243</v>
      </c>
      <c r="L607" t="str">
        <f t="shared" si="505"/>
        <v>DB12</v>
      </c>
      <c r="M607" t="str">
        <f t="shared" ref="M607" si="528">"M_"&amp;B603&amp;"_"</f>
        <v>M_G52_</v>
      </c>
      <c r="O607" s="40">
        <f>IF(E607="","-",COUNTIF($O$10:O606,"&lt;&gt;-")+1-2)</f>
        <v>476</v>
      </c>
      <c r="P607" s="30" t="str">
        <f t="shared" si="526"/>
        <v>var M_G52_TIme_Motor='TIme_Motor';     //476</v>
      </c>
      <c r="Q607" s="33" t="str">
        <f t="shared" si="527"/>
        <v>.read(M_G52_TIme_Motor)     //476</v>
      </c>
      <c r="R607" s="33" t="str">
        <f t="shared" si="507"/>
        <v>socket.emit('M_G52_TIme_Motor', tagArr[476]);</v>
      </c>
    </row>
    <row r="608" spans="2:18" ht="15.75">
      <c r="B608" t="s">
        <v>150</v>
      </c>
      <c r="C608" t="s">
        <v>235</v>
      </c>
      <c r="D608">
        <v>832</v>
      </c>
      <c r="F608" t="b">
        <v>0</v>
      </c>
      <c r="G608" t="b">
        <v>1</v>
      </c>
      <c r="H608" t="b">
        <v>1</v>
      </c>
      <c r="I608" t="b">
        <v>1</v>
      </c>
      <c r="J608" t="b">
        <v>1</v>
      </c>
      <c r="L608" t="str">
        <f t="shared" si="505"/>
        <v>DB12</v>
      </c>
      <c r="M608" t="str">
        <f t="shared" ref="M608:M639" si="529">"M_"&amp;B608&amp;"_"</f>
        <v>M_G53_</v>
      </c>
      <c r="O608" s="40" t="str">
        <f>IF(E608="","-",COUNTIF($O$10:O607,"&lt;&gt;-")+1-2)</f>
        <v>-</v>
      </c>
      <c r="P608" s="30" t="str">
        <f t="shared" si="526"/>
        <v>//G53</v>
      </c>
      <c r="Q608" s="33" t="str">
        <f t="shared" si="527"/>
        <v>//G53</v>
      </c>
      <c r="R608" s="33" t="str">
        <f t="shared" si="507"/>
        <v>//G53</v>
      </c>
    </row>
    <row r="609" spans="2:18" ht="15.75">
      <c r="B609" t="s">
        <v>236</v>
      </c>
      <c r="C609" t="s">
        <v>15</v>
      </c>
      <c r="D609">
        <v>832</v>
      </c>
      <c r="E609">
        <v>0</v>
      </c>
      <c r="F609" t="b">
        <v>0</v>
      </c>
      <c r="G609" t="b">
        <v>1</v>
      </c>
      <c r="H609" t="b">
        <v>1</v>
      </c>
      <c r="I609" t="b">
        <v>1</v>
      </c>
      <c r="J609" t="b">
        <v>0</v>
      </c>
      <c r="K609" t="s">
        <v>237</v>
      </c>
      <c r="L609" t="str">
        <f t="shared" si="505"/>
        <v>DB12</v>
      </c>
      <c r="M609" t="str">
        <f t="shared" ref="M609:M640" si="530">"M_"&amp;B608&amp;"_"</f>
        <v>M_G53_</v>
      </c>
      <c r="O609" s="40">
        <f>IF(E609="","-",COUNTIF($O$10:O608,"&lt;&gt;-")+1-2)</f>
        <v>477</v>
      </c>
      <c r="P609" s="30" t="str">
        <f t="shared" si="526"/>
        <v>var M_G53_Time_BD='Time_BD';     //477</v>
      </c>
      <c r="Q609" s="33" t="str">
        <f t="shared" si="527"/>
        <v>.read(M_G53_Time_BD)     //477</v>
      </c>
      <c r="R609" s="33" t="str">
        <f t="shared" si="507"/>
        <v>socket.emit('M_G53_Time_BD', tagArr[477]);</v>
      </c>
    </row>
    <row r="610" spans="2:18" ht="15.75">
      <c r="B610" t="s">
        <v>238</v>
      </c>
      <c r="C610" t="s">
        <v>15</v>
      </c>
      <c r="D610">
        <v>836</v>
      </c>
      <c r="E610">
        <v>0</v>
      </c>
      <c r="F610" t="b">
        <v>0</v>
      </c>
      <c r="G610" t="b">
        <v>1</v>
      </c>
      <c r="H610" t="b">
        <v>1</v>
      </c>
      <c r="I610" t="b">
        <v>1</v>
      </c>
      <c r="J610" t="b">
        <v>0</v>
      </c>
      <c r="K610" t="s">
        <v>239</v>
      </c>
      <c r="L610" t="str">
        <f t="shared" si="505"/>
        <v>DB12</v>
      </c>
      <c r="M610" t="str">
        <f t="shared" ref="M610" si="531">"M_"&amp;B608&amp;"_"</f>
        <v>M_G53_</v>
      </c>
      <c r="O610" s="40">
        <f>IF(E610="","-",COUNTIF($O$10:O609,"&lt;&gt;-")+1-2)</f>
        <v>478</v>
      </c>
      <c r="P610" s="30" t="str">
        <f t="shared" si="526"/>
        <v>var M_G53_Time_CUROA='Time_CUROA';     //478</v>
      </c>
      <c r="Q610" s="33" t="str">
        <f t="shared" si="527"/>
        <v>.read(M_G53_Time_CUROA)     //478</v>
      </c>
      <c r="R610" s="33" t="str">
        <f t="shared" si="507"/>
        <v>socket.emit('M_G53_Time_CUROA', tagArr[478]);</v>
      </c>
    </row>
    <row r="611" spans="2:18" ht="15.75">
      <c r="B611" t="s">
        <v>240</v>
      </c>
      <c r="C611" t="s">
        <v>15</v>
      </c>
      <c r="D611">
        <v>840</v>
      </c>
      <c r="E611">
        <v>0</v>
      </c>
      <c r="F611" t="b">
        <v>0</v>
      </c>
      <c r="G611" t="b">
        <v>1</v>
      </c>
      <c r="H611" t="b">
        <v>1</v>
      </c>
      <c r="I611" t="b">
        <v>1</v>
      </c>
      <c r="J611" t="b">
        <v>0</v>
      </c>
      <c r="K611" t="s">
        <v>241</v>
      </c>
      <c r="L611" t="str">
        <f t="shared" si="505"/>
        <v>DB12</v>
      </c>
      <c r="M611" t="str">
        <f t="shared" ref="M611" si="532">"M_"&amp;B608&amp;"_"</f>
        <v>M_G53_</v>
      </c>
      <c r="O611" s="40">
        <f>IF(E611="","-",COUNTIF($O$10:O610,"&lt;&gt;-")+1-2)</f>
        <v>479</v>
      </c>
      <c r="P611" s="30" t="str">
        <f t="shared" si="526"/>
        <v>var M_G53_Time_Belt='Time_Belt';     //479</v>
      </c>
      <c r="Q611" s="33" t="str">
        <f t="shared" si="527"/>
        <v>.read(M_G53_Time_Belt)     //479</v>
      </c>
      <c r="R611" s="33" t="str">
        <f t="shared" si="507"/>
        <v>socket.emit('M_G53_Time_Belt', tagArr[479]);</v>
      </c>
    </row>
    <row r="612" spans="2:18" ht="15.75">
      <c r="B612" t="s">
        <v>242</v>
      </c>
      <c r="C612" t="s">
        <v>15</v>
      </c>
      <c r="D612">
        <v>844</v>
      </c>
      <c r="E612">
        <v>0</v>
      </c>
      <c r="F612" t="b">
        <v>0</v>
      </c>
      <c r="G612" t="b">
        <v>1</v>
      </c>
      <c r="H612" t="b">
        <v>1</v>
      </c>
      <c r="I612" t="b">
        <v>1</v>
      </c>
      <c r="J612" t="b">
        <v>0</v>
      </c>
      <c r="K612" t="s">
        <v>243</v>
      </c>
      <c r="L612" t="str">
        <f t="shared" si="505"/>
        <v>DB12</v>
      </c>
      <c r="M612" t="str">
        <f t="shared" ref="M612" si="533">"M_"&amp;B608&amp;"_"</f>
        <v>M_G53_</v>
      </c>
      <c r="O612" s="40">
        <f>IF(E612="","-",COUNTIF($O$10:O611,"&lt;&gt;-")+1-2)</f>
        <v>480</v>
      </c>
      <c r="P612" s="30" t="str">
        <f t="shared" si="526"/>
        <v>var M_G53_TIme_Motor='TIme_Motor';     //480</v>
      </c>
      <c r="Q612" s="33" t="str">
        <f t="shared" si="527"/>
        <v>.read(M_G53_TIme_Motor)     //480</v>
      </c>
      <c r="R612" s="33" t="str">
        <f t="shared" si="507"/>
        <v>socket.emit('M_G53_TIme_Motor', tagArr[480]);</v>
      </c>
    </row>
    <row r="613" spans="2:18" ht="15.75">
      <c r="B613" t="s">
        <v>151</v>
      </c>
      <c r="C613" t="s">
        <v>235</v>
      </c>
      <c r="D613">
        <v>848</v>
      </c>
      <c r="F613" t="b">
        <v>0</v>
      </c>
      <c r="G613" t="b">
        <v>1</v>
      </c>
      <c r="H613" t="b">
        <v>1</v>
      </c>
      <c r="I613" t="b">
        <v>1</v>
      </c>
      <c r="J613" t="b">
        <v>1</v>
      </c>
      <c r="L613" t="str">
        <f t="shared" si="505"/>
        <v>DB12</v>
      </c>
      <c r="M613" t="str">
        <f t="shared" ref="M613:M644" si="534">"M_"&amp;B613&amp;"_"</f>
        <v>M_G54_</v>
      </c>
      <c r="O613" s="40" t="str">
        <f>IF(E613="","-",COUNTIF($O$10:O612,"&lt;&gt;-")+1-2)</f>
        <v>-</v>
      </c>
      <c r="P613" s="30" t="str">
        <f t="shared" si="526"/>
        <v>//G54</v>
      </c>
      <c r="Q613" s="33" t="str">
        <f t="shared" si="527"/>
        <v>//G54</v>
      </c>
      <c r="R613" s="33" t="str">
        <f t="shared" si="507"/>
        <v>//G54</v>
      </c>
    </row>
    <row r="614" spans="2:18" ht="15.75">
      <c r="B614" t="s">
        <v>236</v>
      </c>
      <c r="C614" t="s">
        <v>15</v>
      </c>
      <c r="D614">
        <v>848</v>
      </c>
      <c r="E614">
        <v>0</v>
      </c>
      <c r="F614" t="b">
        <v>0</v>
      </c>
      <c r="G614" t="b">
        <v>1</v>
      </c>
      <c r="H614" t="b">
        <v>1</v>
      </c>
      <c r="I614" t="b">
        <v>1</v>
      </c>
      <c r="J614" t="b">
        <v>0</v>
      </c>
      <c r="K614" t="s">
        <v>237</v>
      </c>
      <c r="L614" t="str">
        <f t="shared" si="505"/>
        <v>DB12</v>
      </c>
      <c r="M614" t="str">
        <f t="shared" ref="M614:M645" si="535">"M_"&amp;B613&amp;"_"</f>
        <v>M_G54_</v>
      </c>
      <c r="O614" s="40">
        <f>IF(E614="","-",COUNTIF($O$10:O613,"&lt;&gt;-")+1-2)</f>
        <v>481</v>
      </c>
      <c r="P614" s="30" t="str">
        <f t="shared" si="526"/>
        <v>var M_G54_Time_BD='Time_BD';     //481</v>
      </c>
      <c r="Q614" s="33" t="str">
        <f t="shared" si="527"/>
        <v>.read(M_G54_Time_BD)     //481</v>
      </c>
      <c r="R614" s="33" t="str">
        <f t="shared" si="507"/>
        <v>socket.emit('M_G54_Time_BD', tagArr[481]);</v>
      </c>
    </row>
    <row r="615" spans="2:18" ht="15.75">
      <c r="B615" t="s">
        <v>238</v>
      </c>
      <c r="C615" t="s">
        <v>15</v>
      </c>
      <c r="D615">
        <v>852</v>
      </c>
      <c r="E615">
        <v>0</v>
      </c>
      <c r="F615" t="b">
        <v>0</v>
      </c>
      <c r="G615" t="b">
        <v>1</v>
      </c>
      <c r="H615" t="b">
        <v>1</v>
      </c>
      <c r="I615" t="b">
        <v>1</v>
      </c>
      <c r="J615" t="b">
        <v>0</v>
      </c>
      <c r="K615" t="s">
        <v>239</v>
      </c>
      <c r="L615" t="str">
        <f t="shared" si="505"/>
        <v>DB12</v>
      </c>
      <c r="M615" t="str">
        <f t="shared" ref="M615" si="536">"M_"&amp;B613&amp;"_"</f>
        <v>M_G54_</v>
      </c>
      <c r="O615" s="40">
        <f>IF(E615="","-",COUNTIF($O$10:O614,"&lt;&gt;-")+1-2)</f>
        <v>482</v>
      </c>
      <c r="P615" s="30" t="str">
        <f t="shared" si="526"/>
        <v>var M_G54_Time_CUROA='Time_CUROA';     //482</v>
      </c>
      <c r="Q615" s="33" t="str">
        <f t="shared" si="527"/>
        <v>.read(M_G54_Time_CUROA)     //482</v>
      </c>
      <c r="R615" s="33" t="str">
        <f t="shared" si="507"/>
        <v>socket.emit('M_G54_Time_CUROA', tagArr[482]);</v>
      </c>
    </row>
    <row r="616" spans="2:18" ht="15.75">
      <c r="B616" t="s">
        <v>240</v>
      </c>
      <c r="C616" t="s">
        <v>15</v>
      </c>
      <c r="D616">
        <v>856</v>
      </c>
      <c r="E616">
        <v>0</v>
      </c>
      <c r="F616" t="b">
        <v>0</v>
      </c>
      <c r="G616" t="b">
        <v>1</v>
      </c>
      <c r="H616" t="b">
        <v>1</v>
      </c>
      <c r="I616" t="b">
        <v>1</v>
      </c>
      <c r="J616" t="b">
        <v>0</v>
      </c>
      <c r="K616" t="s">
        <v>241</v>
      </c>
      <c r="L616" t="str">
        <f t="shared" si="505"/>
        <v>DB12</v>
      </c>
      <c r="M616" t="str">
        <f t="shared" ref="M616" si="537">"M_"&amp;B613&amp;"_"</f>
        <v>M_G54_</v>
      </c>
      <c r="O616" s="40">
        <f>IF(E616="","-",COUNTIF($O$10:O615,"&lt;&gt;-")+1-2)</f>
        <v>483</v>
      </c>
      <c r="P616" s="30" t="str">
        <f t="shared" si="526"/>
        <v>var M_G54_Time_Belt='Time_Belt';     //483</v>
      </c>
      <c r="Q616" s="33" t="str">
        <f t="shared" si="527"/>
        <v>.read(M_G54_Time_Belt)     //483</v>
      </c>
      <c r="R616" s="33" t="str">
        <f t="shared" si="507"/>
        <v>socket.emit('M_G54_Time_Belt', tagArr[483]);</v>
      </c>
    </row>
    <row r="617" spans="2:18" ht="15.75">
      <c r="B617" t="s">
        <v>242</v>
      </c>
      <c r="C617" t="s">
        <v>15</v>
      </c>
      <c r="D617">
        <v>860</v>
      </c>
      <c r="E617">
        <v>0</v>
      </c>
      <c r="F617" t="b">
        <v>0</v>
      </c>
      <c r="G617" t="b">
        <v>1</v>
      </c>
      <c r="H617" t="b">
        <v>1</v>
      </c>
      <c r="I617" t="b">
        <v>1</v>
      </c>
      <c r="J617" t="b">
        <v>0</v>
      </c>
      <c r="K617" t="s">
        <v>243</v>
      </c>
      <c r="L617" t="str">
        <f t="shared" si="505"/>
        <v>DB12</v>
      </c>
      <c r="M617" t="str">
        <f t="shared" ref="M617" si="538">"M_"&amp;B613&amp;"_"</f>
        <v>M_G54_</v>
      </c>
      <c r="O617" s="40">
        <f>IF(E617="","-",COUNTIF($O$10:O616,"&lt;&gt;-")+1-2)</f>
        <v>484</v>
      </c>
      <c r="P617" s="30" t="str">
        <f t="shared" si="526"/>
        <v>var M_G54_TIme_Motor='TIme_Motor';     //484</v>
      </c>
      <c r="Q617" s="33" t="str">
        <f t="shared" si="527"/>
        <v>.read(M_G54_TIme_Motor)     //484</v>
      </c>
      <c r="R617" s="33" t="str">
        <f t="shared" si="507"/>
        <v>socket.emit('M_G54_TIme_Motor', tagArr[484]);</v>
      </c>
    </row>
    <row r="618" spans="2:18" ht="15.75">
      <c r="B618" t="s">
        <v>152</v>
      </c>
      <c r="C618" t="s">
        <v>235</v>
      </c>
      <c r="D618">
        <v>864</v>
      </c>
      <c r="F618" t="b">
        <v>0</v>
      </c>
      <c r="G618" t="b">
        <v>1</v>
      </c>
      <c r="H618" t="b">
        <v>1</v>
      </c>
      <c r="I618" t="b">
        <v>1</v>
      </c>
      <c r="J618" t="b">
        <v>1</v>
      </c>
      <c r="L618" t="str">
        <f t="shared" si="505"/>
        <v>DB12</v>
      </c>
      <c r="M618" t="str">
        <f t="shared" ref="M618:M649" si="539">"M_"&amp;B618&amp;"_"</f>
        <v>M_G55_</v>
      </c>
      <c r="O618" s="40" t="str">
        <f>IF(E618="","-",COUNTIF($O$10:O617,"&lt;&gt;-")+1-2)</f>
        <v>-</v>
      </c>
      <c r="P618" s="30" t="str">
        <f t="shared" si="526"/>
        <v>//G55</v>
      </c>
      <c r="Q618" s="33" t="str">
        <f t="shared" si="527"/>
        <v>//G55</v>
      </c>
      <c r="R618" s="33" t="str">
        <f t="shared" si="507"/>
        <v>//G55</v>
      </c>
    </row>
    <row r="619" spans="2:18" ht="15.75">
      <c r="B619" t="s">
        <v>236</v>
      </c>
      <c r="C619" t="s">
        <v>15</v>
      </c>
      <c r="D619">
        <v>864</v>
      </c>
      <c r="E619">
        <v>0</v>
      </c>
      <c r="F619" t="b">
        <v>0</v>
      </c>
      <c r="G619" t="b">
        <v>1</v>
      </c>
      <c r="H619" t="b">
        <v>1</v>
      </c>
      <c r="I619" t="b">
        <v>1</v>
      </c>
      <c r="J619" t="b">
        <v>0</v>
      </c>
      <c r="K619" t="s">
        <v>237</v>
      </c>
      <c r="L619" t="str">
        <f t="shared" si="505"/>
        <v>DB12</v>
      </c>
      <c r="M619" t="str">
        <f t="shared" ref="M619:M650" si="540">"M_"&amp;B618&amp;"_"</f>
        <v>M_G55_</v>
      </c>
      <c r="O619" s="40">
        <f>IF(E619="","-",COUNTIF($O$10:O618,"&lt;&gt;-")+1-2)</f>
        <v>485</v>
      </c>
      <c r="P619" s="30" t="str">
        <f t="shared" si="526"/>
        <v>var M_G55_Time_BD='Time_BD';     //485</v>
      </c>
      <c r="Q619" s="33" t="str">
        <f t="shared" si="527"/>
        <v>.read(M_G55_Time_BD)     //485</v>
      </c>
      <c r="R619" s="33" t="str">
        <f t="shared" si="507"/>
        <v>socket.emit('M_G55_Time_BD', tagArr[485]);</v>
      </c>
    </row>
    <row r="620" spans="2:18" ht="15.75">
      <c r="B620" t="s">
        <v>238</v>
      </c>
      <c r="C620" t="s">
        <v>15</v>
      </c>
      <c r="D620">
        <v>868</v>
      </c>
      <c r="E620">
        <v>0</v>
      </c>
      <c r="F620" t="b">
        <v>0</v>
      </c>
      <c r="G620" t="b">
        <v>1</v>
      </c>
      <c r="H620" t="b">
        <v>1</v>
      </c>
      <c r="I620" t="b">
        <v>1</v>
      </c>
      <c r="J620" t="b">
        <v>0</v>
      </c>
      <c r="K620" t="s">
        <v>239</v>
      </c>
      <c r="L620" t="str">
        <f t="shared" si="505"/>
        <v>DB12</v>
      </c>
      <c r="M620" t="str">
        <f t="shared" ref="M620" si="541">"M_"&amp;B618&amp;"_"</f>
        <v>M_G55_</v>
      </c>
      <c r="O620" s="40">
        <f>IF(E620="","-",COUNTIF($O$10:O619,"&lt;&gt;-")+1-2)</f>
        <v>486</v>
      </c>
      <c r="P620" s="30" t="str">
        <f t="shared" si="526"/>
        <v>var M_G55_Time_CUROA='Time_CUROA';     //486</v>
      </c>
      <c r="Q620" s="33" t="str">
        <f t="shared" si="527"/>
        <v>.read(M_G55_Time_CUROA)     //486</v>
      </c>
      <c r="R620" s="33" t="str">
        <f t="shared" si="507"/>
        <v>socket.emit('M_G55_Time_CUROA', tagArr[486]);</v>
      </c>
    </row>
    <row r="621" spans="2:18" ht="15.75">
      <c r="B621" t="s">
        <v>240</v>
      </c>
      <c r="C621" t="s">
        <v>15</v>
      </c>
      <c r="D621">
        <v>872</v>
      </c>
      <c r="E621">
        <v>0</v>
      </c>
      <c r="F621" t="b">
        <v>0</v>
      </c>
      <c r="G621" t="b">
        <v>1</v>
      </c>
      <c r="H621" t="b">
        <v>1</v>
      </c>
      <c r="I621" t="b">
        <v>1</v>
      </c>
      <c r="J621" t="b">
        <v>0</v>
      </c>
      <c r="K621" t="s">
        <v>241</v>
      </c>
      <c r="L621" t="str">
        <f t="shared" si="505"/>
        <v>DB12</v>
      </c>
      <c r="M621" t="str">
        <f t="shared" ref="M621" si="542">"M_"&amp;B618&amp;"_"</f>
        <v>M_G55_</v>
      </c>
      <c r="O621" s="40">
        <f>IF(E621="","-",COUNTIF($O$10:O620,"&lt;&gt;-")+1-2)</f>
        <v>487</v>
      </c>
      <c r="P621" s="30" t="str">
        <f t="shared" si="526"/>
        <v>var M_G55_Time_Belt='Time_Belt';     //487</v>
      </c>
      <c r="Q621" s="33" t="str">
        <f t="shared" si="527"/>
        <v>.read(M_G55_Time_Belt)     //487</v>
      </c>
      <c r="R621" s="33" t="str">
        <f t="shared" si="507"/>
        <v>socket.emit('M_G55_Time_Belt', tagArr[487]);</v>
      </c>
    </row>
    <row r="622" spans="2:18" ht="15.75">
      <c r="B622" t="s">
        <v>242</v>
      </c>
      <c r="C622" t="s">
        <v>15</v>
      </c>
      <c r="D622">
        <v>876</v>
      </c>
      <c r="E622">
        <v>0</v>
      </c>
      <c r="F622" t="b">
        <v>0</v>
      </c>
      <c r="G622" t="b">
        <v>1</v>
      </c>
      <c r="H622" t="b">
        <v>1</v>
      </c>
      <c r="I622" t="b">
        <v>1</v>
      </c>
      <c r="J622" t="b">
        <v>0</v>
      </c>
      <c r="K622" t="s">
        <v>243</v>
      </c>
      <c r="L622" t="str">
        <f t="shared" si="505"/>
        <v>DB12</v>
      </c>
      <c r="M622" t="str">
        <f t="shared" ref="M622" si="543">"M_"&amp;B618&amp;"_"</f>
        <v>M_G55_</v>
      </c>
      <c r="O622" s="40">
        <f>IF(E622="","-",COUNTIF($O$10:O621,"&lt;&gt;-")+1-2)</f>
        <v>488</v>
      </c>
      <c r="P622" s="30" t="str">
        <f t="shared" si="526"/>
        <v>var M_G55_TIme_Motor='TIme_Motor';     //488</v>
      </c>
      <c r="Q622" s="33" t="str">
        <f t="shared" si="527"/>
        <v>.read(M_G55_TIme_Motor)     //488</v>
      </c>
      <c r="R622" s="33" t="str">
        <f t="shared" si="507"/>
        <v>socket.emit('M_G55_TIme_Motor', tagArr[488]);</v>
      </c>
    </row>
    <row r="623" spans="2:18" ht="15.75">
      <c r="B623" t="s">
        <v>153</v>
      </c>
      <c r="C623" t="s">
        <v>235</v>
      </c>
      <c r="D623">
        <v>880</v>
      </c>
      <c r="F623" t="b">
        <v>0</v>
      </c>
      <c r="G623" t="b">
        <v>1</v>
      </c>
      <c r="H623" t="b">
        <v>1</v>
      </c>
      <c r="I623" t="b">
        <v>1</v>
      </c>
      <c r="J623" t="b">
        <v>1</v>
      </c>
      <c r="L623" t="str">
        <f t="shared" si="505"/>
        <v>DB12</v>
      </c>
      <c r="M623" t="str">
        <f t="shared" ref="M623:M654" si="544">"M_"&amp;B623&amp;"_"</f>
        <v>M_G56_</v>
      </c>
      <c r="O623" s="40" t="str">
        <f>IF(E623="","-",COUNTIF($O$10:O622,"&lt;&gt;-")+1-2)</f>
        <v>-</v>
      </c>
      <c r="P623" s="30" t="str">
        <f t="shared" si="526"/>
        <v>//G56</v>
      </c>
      <c r="Q623" s="33" t="str">
        <f t="shared" si="527"/>
        <v>//G56</v>
      </c>
      <c r="R623" s="33" t="str">
        <f t="shared" si="507"/>
        <v>//G56</v>
      </c>
    </row>
    <row r="624" spans="2:18" ht="15.75">
      <c r="B624" t="s">
        <v>236</v>
      </c>
      <c r="C624" t="s">
        <v>15</v>
      </c>
      <c r="D624">
        <v>880</v>
      </c>
      <c r="E624">
        <v>0</v>
      </c>
      <c r="F624" t="b">
        <v>0</v>
      </c>
      <c r="G624" t="b">
        <v>1</v>
      </c>
      <c r="H624" t="b">
        <v>1</v>
      </c>
      <c r="I624" t="b">
        <v>1</v>
      </c>
      <c r="J624" t="b">
        <v>0</v>
      </c>
      <c r="K624" t="s">
        <v>237</v>
      </c>
      <c r="L624" t="str">
        <f t="shared" si="505"/>
        <v>DB12</v>
      </c>
      <c r="M624" t="str">
        <f t="shared" ref="M624:M655" si="545">"M_"&amp;B623&amp;"_"</f>
        <v>M_G56_</v>
      </c>
      <c r="O624" s="40">
        <f>IF(E624="","-",COUNTIF($O$10:O623,"&lt;&gt;-")+1-2)</f>
        <v>489</v>
      </c>
      <c r="P624" s="30" t="str">
        <f t="shared" si="526"/>
        <v>var M_G56_Time_BD='Time_BD';     //489</v>
      </c>
      <c r="Q624" s="33" t="str">
        <f t="shared" si="527"/>
        <v>.read(M_G56_Time_BD)     //489</v>
      </c>
      <c r="R624" s="33" t="str">
        <f t="shared" si="507"/>
        <v>socket.emit('M_G56_Time_BD', tagArr[489]);</v>
      </c>
    </row>
    <row r="625" spans="2:18" ht="15.75">
      <c r="B625" t="s">
        <v>238</v>
      </c>
      <c r="C625" t="s">
        <v>15</v>
      </c>
      <c r="D625">
        <v>884</v>
      </c>
      <c r="E625">
        <v>0</v>
      </c>
      <c r="F625" t="b">
        <v>0</v>
      </c>
      <c r="G625" t="b">
        <v>1</v>
      </c>
      <c r="H625" t="b">
        <v>1</v>
      </c>
      <c r="I625" t="b">
        <v>1</v>
      </c>
      <c r="J625" t="b">
        <v>0</v>
      </c>
      <c r="K625" t="s">
        <v>239</v>
      </c>
      <c r="L625" t="str">
        <f t="shared" si="505"/>
        <v>DB12</v>
      </c>
      <c r="M625" t="str">
        <f t="shared" ref="M625" si="546">"M_"&amp;B623&amp;"_"</f>
        <v>M_G56_</v>
      </c>
      <c r="O625" s="40">
        <f>IF(E625="","-",COUNTIF($O$10:O624,"&lt;&gt;-")+1-2)</f>
        <v>490</v>
      </c>
      <c r="P625" s="30" t="str">
        <f t="shared" si="526"/>
        <v>var M_G56_Time_CUROA='Time_CUROA';     //490</v>
      </c>
      <c r="Q625" s="33" t="str">
        <f t="shared" si="527"/>
        <v>.read(M_G56_Time_CUROA)     //490</v>
      </c>
      <c r="R625" s="33" t="str">
        <f t="shared" si="507"/>
        <v>socket.emit('M_G56_Time_CUROA', tagArr[490]);</v>
      </c>
    </row>
    <row r="626" spans="2:18" ht="15.75">
      <c r="B626" t="s">
        <v>240</v>
      </c>
      <c r="C626" t="s">
        <v>15</v>
      </c>
      <c r="D626">
        <v>888</v>
      </c>
      <c r="E626">
        <v>0</v>
      </c>
      <c r="F626" t="b">
        <v>0</v>
      </c>
      <c r="G626" t="b">
        <v>1</v>
      </c>
      <c r="H626" t="b">
        <v>1</v>
      </c>
      <c r="I626" t="b">
        <v>1</v>
      </c>
      <c r="J626" t="b">
        <v>0</v>
      </c>
      <c r="K626" t="s">
        <v>241</v>
      </c>
      <c r="L626" t="str">
        <f t="shared" si="505"/>
        <v>DB12</v>
      </c>
      <c r="M626" t="str">
        <f t="shared" ref="M626" si="547">"M_"&amp;B623&amp;"_"</f>
        <v>M_G56_</v>
      </c>
      <c r="O626" s="40">
        <f>IF(E626="","-",COUNTIF($O$10:O625,"&lt;&gt;-")+1-2)</f>
        <v>491</v>
      </c>
      <c r="P626" s="30" t="str">
        <f t="shared" si="526"/>
        <v>var M_G56_Time_Belt='Time_Belt';     //491</v>
      </c>
      <c r="Q626" s="33" t="str">
        <f t="shared" si="527"/>
        <v>.read(M_G56_Time_Belt)     //491</v>
      </c>
      <c r="R626" s="33" t="str">
        <f t="shared" si="507"/>
        <v>socket.emit('M_G56_Time_Belt', tagArr[491]);</v>
      </c>
    </row>
    <row r="627" spans="2:18" ht="15.75">
      <c r="B627" t="s">
        <v>242</v>
      </c>
      <c r="C627" t="s">
        <v>15</v>
      </c>
      <c r="D627">
        <v>892</v>
      </c>
      <c r="E627">
        <v>0</v>
      </c>
      <c r="F627" t="b">
        <v>0</v>
      </c>
      <c r="G627" t="b">
        <v>1</v>
      </c>
      <c r="H627" t="b">
        <v>1</v>
      </c>
      <c r="I627" t="b">
        <v>1</v>
      </c>
      <c r="J627" t="b">
        <v>0</v>
      </c>
      <c r="K627" t="s">
        <v>243</v>
      </c>
      <c r="L627" t="str">
        <f t="shared" si="505"/>
        <v>DB12</v>
      </c>
      <c r="M627" t="str">
        <f t="shared" ref="M627" si="548">"M_"&amp;B623&amp;"_"</f>
        <v>M_G56_</v>
      </c>
      <c r="O627" s="40">
        <f>IF(E627="","-",COUNTIF($O$10:O626,"&lt;&gt;-")+1-2)</f>
        <v>492</v>
      </c>
      <c r="P627" s="30" t="str">
        <f t="shared" si="526"/>
        <v>var M_G56_TIme_Motor='TIme_Motor';     //492</v>
      </c>
      <c r="Q627" s="33" t="str">
        <f t="shared" si="527"/>
        <v>.read(M_G56_TIme_Motor)     //492</v>
      </c>
      <c r="R627" s="33" t="str">
        <f t="shared" si="507"/>
        <v>socket.emit('M_G56_TIme_Motor', tagArr[492]);</v>
      </c>
    </row>
    <row r="628" spans="2:18" ht="15.75">
      <c r="B628" t="s">
        <v>154</v>
      </c>
      <c r="C628" t="s">
        <v>235</v>
      </c>
      <c r="D628">
        <v>896</v>
      </c>
      <c r="F628" t="b">
        <v>0</v>
      </c>
      <c r="G628" t="b">
        <v>1</v>
      </c>
      <c r="H628" t="b">
        <v>1</v>
      </c>
      <c r="I628" t="b">
        <v>1</v>
      </c>
      <c r="J628" t="b">
        <v>1</v>
      </c>
      <c r="L628" t="str">
        <f t="shared" si="505"/>
        <v>DB12</v>
      </c>
      <c r="M628" t="str">
        <f t="shared" ref="M628:M672" si="549">"M_"&amp;B628&amp;"_"</f>
        <v>M_G57_</v>
      </c>
      <c r="O628" s="40" t="str">
        <f>IF(E628="","-",COUNTIF($O$10:O627,"&lt;&gt;-")+1-2)</f>
        <v>-</v>
      </c>
      <c r="P628" s="30" t="str">
        <f t="shared" si="526"/>
        <v>//G57</v>
      </c>
      <c r="Q628" s="33" t="str">
        <f t="shared" si="527"/>
        <v>//G57</v>
      </c>
      <c r="R628" s="33" t="str">
        <f t="shared" si="507"/>
        <v>//G57</v>
      </c>
    </row>
    <row r="629" spans="2:18" ht="15.75">
      <c r="B629" t="s">
        <v>236</v>
      </c>
      <c r="C629" t="s">
        <v>15</v>
      </c>
      <c r="D629">
        <v>896</v>
      </c>
      <c r="E629">
        <v>0</v>
      </c>
      <c r="F629" t="b">
        <v>0</v>
      </c>
      <c r="G629" t="b">
        <v>1</v>
      </c>
      <c r="H629" t="b">
        <v>1</v>
      </c>
      <c r="I629" t="b">
        <v>1</v>
      </c>
      <c r="J629" t="b">
        <v>0</v>
      </c>
      <c r="K629" t="s">
        <v>237</v>
      </c>
      <c r="L629" t="str">
        <f t="shared" si="505"/>
        <v>DB12</v>
      </c>
      <c r="M629" t="str">
        <f t="shared" ref="M629:M672" si="550">"M_"&amp;B628&amp;"_"</f>
        <v>M_G57_</v>
      </c>
      <c r="O629" s="40">
        <f>IF(E629="","-",COUNTIF($O$10:O628,"&lt;&gt;-")+1-2)</f>
        <v>493</v>
      </c>
      <c r="P629" s="30" t="str">
        <f t="shared" si="526"/>
        <v>var M_G57_Time_BD='Time_BD';     //493</v>
      </c>
      <c r="Q629" s="33" t="str">
        <f t="shared" si="527"/>
        <v>.read(M_G57_Time_BD)     //493</v>
      </c>
      <c r="R629" s="33" t="str">
        <f t="shared" si="507"/>
        <v>socket.emit('M_G57_Time_BD', tagArr[493]);</v>
      </c>
    </row>
    <row r="630" spans="2:18" ht="15.75">
      <c r="B630" t="s">
        <v>238</v>
      </c>
      <c r="C630" t="s">
        <v>15</v>
      </c>
      <c r="D630">
        <v>900</v>
      </c>
      <c r="E630">
        <v>0</v>
      </c>
      <c r="F630" t="b">
        <v>0</v>
      </c>
      <c r="G630" t="b">
        <v>1</v>
      </c>
      <c r="H630" t="b">
        <v>1</v>
      </c>
      <c r="I630" t="b">
        <v>1</v>
      </c>
      <c r="J630" t="b">
        <v>0</v>
      </c>
      <c r="K630" t="s">
        <v>239</v>
      </c>
      <c r="L630" t="str">
        <f t="shared" si="505"/>
        <v>DB12</v>
      </c>
      <c r="M630" t="str">
        <f t="shared" ref="M630" si="551">"M_"&amp;B628&amp;"_"</f>
        <v>M_G57_</v>
      </c>
      <c r="O630" s="40">
        <f>IF(E630="","-",COUNTIF($O$10:O629,"&lt;&gt;-")+1-2)</f>
        <v>494</v>
      </c>
      <c r="P630" s="30" t="str">
        <f t="shared" si="526"/>
        <v>var M_G57_Time_CUROA='Time_CUROA';     //494</v>
      </c>
      <c r="Q630" s="33" t="str">
        <f t="shared" si="527"/>
        <v>.read(M_G57_Time_CUROA)     //494</v>
      </c>
      <c r="R630" s="33" t="str">
        <f t="shared" si="507"/>
        <v>socket.emit('M_G57_Time_CUROA', tagArr[494]);</v>
      </c>
    </row>
    <row r="631" spans="2:18" ht="15.75">
      <c r="B631" t="s">
        <v>240</v>
      </c>
      <c r="C631" t="s">
        <v>15</v>
      </c>
      <c r="D631">
        <v>904</v>
      </c>
      <c r="E631">
        <v>0</v>
      </c>
      <c r="F631" t="b">
        <v>0</v>
      </c>
      <c r="G631" t="b">
        <v>1</v>
      </c>
      <c r="H631" t="b">
        <v>1</v>
      </c>
      <c r="I631" t="b">
        <v>1</v>
      </c>
      <c r="J631" t="b">
        <v>0</v>
      </c>
      <c r="K631" t="s">
        <v>241</v>
      </c>
      <c r="L631" t="str">
        <f t="shared" si="505"/>
        <v>DB12</v>
      </c>
      <c r="M631" t="str">
        <f t="shared" ref="M631" si="552">"M_"&amp;B628&amp;"_"</f>
        <v>M_G57_</v>
      </c>
      <c r="O631" s="40">
        <f>IF(E631="","-",COUNTIF($O$10:O630,"&lt;&gt;-")+1-2)</f>
        <v>495</v>
      </c>
      <c r="P631" s="30" t="str">
        <f t="shared" si="526"/>
        <v>var M_G57_Time_Belt='Time_Belt';     //495</v>
      </c>
      <c r="Q631" s="33" t="str">
        <f t="shared" si="527"/>
        <v>.read(M_G57_Time_Belt)     //495</v>
      </c>
      <c r="R631" s="33" t="str">
        <f t="shared" si="507"/>
        <v>socket.emit('M_G57_Time_Belt', tagArr[495]);</v>
      </c>
    </row>
    <row r="632" spans="2:18" ht="15.75">
      <c r="B632" t="s">
        <v>242</v>
      </c>
      <c r="C632" t="s">
        <v>15</v>
      </c>
      <c r="D632">
        <v>908</v>
      </c>
      <c r="E632">
        <v>0</v>
      </c>
      <c r="F632" t="b">
        <v>0</v>
      </c>
      <c r="G632" t="b">
        <v>1</v>
      </c>
      <c r="H632" t="b">
        <v>1</v>
      </c>
      <c r="I632" t="b">
        <v>1</v>
      </c>
      <c r="J632" t="b">
        <v>0</v>
      </c>
      <c r="K632" t="s">
        <v>243</v>
      </c>
      <c r="L632" t="str">
        <f t="shared" si="505"/>
        <v>DB12</v>
      </c>
      <c r="M632" t="str">
        <f t="shared" ref="M632" si="553">"M_"&amp;B628&amp;"_"</f>
        <v>M_G57_</v>
      </c>
      <c r="O632" s="40">
        <f>IF(E632="","-",COUNTIF($O$10:O631,"&lt;&gt;-")+1-2)</f>
        <v>496</v>
      </c>
      <c r="P632" s="30" t="str">
        <f t="shared" si="526"/>
        <v>var M_G57_TIme_Motor='TIme_Motor';     //496</v>
      </c>
      <c r="Q632" s="33" t="str">
        <f t="shared" si="527"/>
        <v>.read(M_G57_TIme_Motor)     //496</v>
      </c>
      <c r="R632" s="33" t="str">
        <f t="shared" si="507"/>
        <v>socket.emit('M_G57_TIme_Motor', tagArr[496]);</v>
      </c>
    </row>
    <row r="633" spans="2:18" ht="15.75">
      <c r="B633" t="s">
        <v>155</v>
      </c>
      <c r="C633" t="s">
        <v>235</v>
      </c>
      <c r="D633">
        <v>912</v>
      </c>
      <c r="F633" t="b">
        <v>0</v>
      </c>
      <c r="G633" t="b">
        <v>1</v>
      </c>
      <c r="H633" t="b">
        <v>1</v>
      </c>
      <c r="I633" t="b">
        <v>1</v>
      </c>
      <c r="J633" t="b">
        <v>1</v>
      </c>
      <c r="L633" t="str">
        <f t="shared" si="505"/>
        <v>DB12</v>
      </c>
      <c r="M633" t="str">
        <f t="shared" ref="M633:M672" si="554">"M_"&amp;B633&amp;"_"</f>
        <v>M_G58_</v>
      </c>
      <c r="O633" s="40" t="str">
        <f>IF(E633="","-",COUNTIF($O$10:O632,"&lt;&gt;-")+1-2)</f>
        <v>-</v>
      </c>
      <c r="P633" s="30" t="str">
        <f t="shared" si="526"/>
        <v>//G58</v>
      </c>
      <c r="Q633" s="33" t="str">
        <f t="shared" si="527"/>
        <v>//G58</v>
      </c>
      <c r="R633" s="33" t="str">
        <f t="shared" si="507"/>
        <v>//G58</v>
      </c>
    </row>
    <row r="634" spans="2:18" ht="15.75">
      <c r="B634" t="s">
        <v>236</v>
      </c>
      <c r="C634" t="s">
        <v>15</v>
      </c>
      <c r="D634">
        <v>912</v>
      </c>
      <c r="E634">
        <v>0</v>
      </c>
      <c r="F634" t="b">
        <v>0</v>
      </c>
      <c r="G634" t="b">
        <v>1</v>
      </c>
      <c r="H634" t="b">
        <v>1</v>
      </c>
      <c r="I634" t="b">
        <v>1</v>
      </c>
      <c r="J634" t="b">
        <v>0</v>
      </c>
      <c r="K634" t="s">
        <v>237</v>
      </c>
      <c r="L634" t="str">
        <f t="shared" si="505"/>
        <v>DB12</v>
      </c>
      <c r="M634" t="str">
        <f t="shared" ref="M634:M672" si="555">"M_"&amp;B633&amp;"_"</f>
        <v>M_G58_</v>
      </c>
      <c r="O634" s="40">
        <f>IF(E634="","-",COUNTIF($O$10:O633,"&lt;&gt;-")+1-2)</f>
        <v>497</v>
      </c>
      <c r="P634" s="30" t="str">
        <f t="shared" si="526"/>
        <v>var M_G58_Time_BD='Time_BD';     //497</v>
      </c>
      <c r="Q634" s="33" t="str">
        <f t="shared" si="527"/>
        <v>.read(M_G58_Time_BD)     //497</v>
      </c>
      <c r="R634" s="33" t="str">
        <f t="shared" si="507"/>
        <v>socket.emit('M_G58_Time_BD', tagArr[497]);</v>
      </c>
    </row>
    <row r="635" spans="2:18" ht="15.75">
      <c r="B635" t="s">
        <v>238</v>
      </c>
      <c r="C635" t="s">
        <v>15</v>
      </c>
      <c r="D635">
        <v>916</v>
      </c>
      <c r="E635">
        <v>0</v>
      </c>
      <c r="F635" t="b">
        <v>0</v>
      </c>
      <c r="G635" t="b">
        <v>1</v>
      </c>
      <c r="H635" t="b">
        <v>1</v>
      </c>
      <c r="I635" t="b">
        <v>1</v>
      </c>
      <c r="J635" t="b">
        <v>0</v>
      </c>
      <c r="K635" t="s">
        <v>239</v>
      </c>
      <c r="L635" t="str">
        <f t="shared" si="505"/>
        <v>DB12</v>
      </c>
      <c r="M635" t="str">
        <f t="shared" ref="M635" si="556">"M_"&amp;B633&amp;"_"</f>
        <v>M_G58_</v>
      </c>
      <c r="O635" s="40">
        <f>IF(E635="","-",COUNTIF($O$10:O634,"&lt;&gt;-")+1-2)</f>
        <v>498</v>
      </c>
      <c r="P635" s="30" t="str">
        <f t="shared" si="526"/>
        <v>var M_G58_Time_CUROA='Time_CUROA';     //498</v>
      </c>
      <c r="Q635" s="33" t="str">
        <f t="shared" si="527"/>
        <v>.read(M_G58_Time_CUROA)     //498</v>
      </c>
      <c r="R635" s="33" t="str">
        <f t="shared" si="507"/>
        <v>socket.emit('M_G58_Time_CUROA', tagArr[498]);</v>
      </c>
    </row>
    <row r="636" spans="2:18" ht="15.75">
      <c r="B636" t="s">
        <v>240</v>
      </c>
      <c r="C636" t="s">
        <v>15</v>
      </c>
      <c r="D636">
        <v>920</v>
      </c>
      <c r="E636">
        <v>0</v>
      </c>
      <c r="F636" t="b">
        <v>0</v>
      </c>
      <c r="G636" t="b">
        <v>1</v>
      </c>
      <c r="H636" t="b">
        <v>1</v>
      </c>
      <c r="I636" t="b">
        <v>1</v>
      </c>
      <c r="J636" t="b">
        <v>0</v>
      </c>
      <c r="K636" t="s">
        <v>241</v>
      </c>
      <c r="L636" t="str">
        <f t="shared" si="505"/>
        <v>DB12</v>
      </c>
      <c r="M636" t="str">
        <f t="shared" ref="M636" si="557">"M_"&amp;B633&amp;"_"</f>
        <v>M_G58_</v>
      </c>
      <c r="O636" s="40">
        <f>IF(E636="","-",COUNTIF($O$10:O635,"&lt;&gt;-")+1-2)</f>
        <v>499</v>
      </c>
      <c r="P636" s="30" t="str">
        <f t="shared" si="526"/>
        <v>var M_G58_Time_Belt='Time_Belt';     //499</v>
      </c>
      <c r="Q636" s="33" t="str">
        <f t="shared" si="527"/>
        <v>.read(M_G58_Time_Belt)     //499</v>
      </c>
      <c r="R636" s="33" t="str">
        <f t="shared" si="507"/>
        <v>socket.emit('M_G58_Time_Belt', tagArr[499]);</v>
      </c>
    </row>
    <row r="637" spans="2:18" ht="15.75">
      <c r="B637" t="s">
        <v>242</v>
      </c>
      <c r="C637" t="s">
        <v>15</v>
      </c>
      <c r="D637">
        <v>924</v>
      </c>
      <c r="E637">
        <v>0</v>
      </c>
      <c r="F637" t="b">
        <v>0</v>
      </c>
      <c r="G637" t="b">
        <v>1</v>
      </c>
      <c r="H637" t="b">
        <v>1</v>
      </c>
      <c r="I637" t="b">
        <v>1</v>
      </c>
      <c r="J637" t="b">
        <v>0</v>
      </c>
      <c r="K637" t="s">
        <v>243</v>
      </c>
      <c r="L637" t="str">
        <f t="shared" si="505"/>
        <v>DB12</v>
      </c>
      <c r="M637" t="str">
        <f t="shared" ref="M637" si="558">"M_"&amp;B633&amp;"_"</f>
        <v>M_G58_</v>
      </c>
      <c r="O637" s="40">
        <f>IF(E637="","-",COUNTIF($O$10:O636,"&lt;&gt;-")+1-2)</f>
        <v>500</v>
      </c>
      <c r="P637" s="30" t="str">
        <f t="shared" si="526"/>
        <v>var M_G58_TIme_Motor='TIme_Motor';     //500</v>
      </c>
      <c r="Q637" s="33" t="str">
        <f t="shared" si="527"/>
        <v>.read(M_G58_TIme_Motor)     //500</v>
      </c>
      <c r="R637" s="33" t="str">
        <f t="shared" si="507"/>
        <v>socket.emit('M_G58_TIme_Motor', tagArr[500]);</v>
      </c>
    </row>
    <row r="638" spans="2:18" ht="15.75">
      <c r="B638" t="s">
        <v>156</v>
      </c>
      <c r="C638" t="s">
        <v>235</v>
      </c>
      <c r="D638">
        <v>928</v>
      </c>
      <c r="F638" t="b">
        <v>0</v>
      </c>
      <c r="G638" t="b">
        <v>1</v>
      </c>
      <c r="H638" t="b">
        <v>1</v>
      </c>
      <c r="I638" t="b">
        <v>1</v>
      </c>
      <c r="J638" t="b">
        <v>1</v>
      </c>
      <c r="L638" t="str">
        <f t="shared" si="505"/>
        <v>DB12</v>
      </c>
      <c r="M638" t="str">
        <f t="shared" ref="M638:M672" si="559">"M_"&amp;B638&amp;"_"</f>
        <v>M_G59_</v>
      </c>
      <c r="O638" s="40" t="str">
        <f>IF(E638="","-",COUNTIF($O$10:O637,"&lt;&gt;-")+1-2)</f>
        <v>-</v>
      </c>
      <c r="P638" s="30" t="str">
        <f t="shared" si="526"/>
        <v>//G59</v>
      </c>
      <c r="Q638" s="33" t="str">
        <f t="shared" si="527"/>
        <v>//G59</v>
      </c>
      <c r="R638" s="33" t="str">
        <f t="shared" si="507"/>
        <v>//G59</v>
      </c>
    </row>
    <row r="639" spans="2:18" ht="15.75">
      <c r="B639" t="s">
        <v>236</v>
      </c>
      <c r="C639" t="s">
        <v>15</v>
      </c>
      <c r="D639">
        <v>928</v>
      </c>
      <c r="E639">
        <v>0</v>
      </c>
      <c r="F639" t="b">
        <v>0</v>
      </c>
      <c r="G639" t="b">
        <v>1</v>
      </c>
      <c r="H639" t="b">
        <v>1</v>
      </c>
      <c r="I639" t="b">
        <v>1</v>
      </c>
      <c r="J639" t="b">
        <v>0</v>
      </c>
      <c r="K639" t="s">
        <v>237</v>
      </c>
      <c r="L639" t="str">
        <f t="shared" si="505"/>
        <v>DB12</v>
      </c>
      <c r="M639" t="str">
        <f t="shared" ref="M639:M672" si="560">"M_"&amp;B638&amp;"_"</f>
        <v>M_G59_</v>
      </c>
      <c r="O639" s="40">
        <f>IF(E639="","-",COUNTIF($O$10:O638,"&lt;&gt;-")+1-2)</f>
        <v>501</v>
      </c>
      <c r="P639" s="30" t="str">
        <f t="shared" si="526"/>
        <v>var M_G59_Time_BD='Time_BD';     //501</v>
      </c>
      <c r="Q639" s="33" t="str">
        <f t="shared" si="527"/>
        <v>.read(M_G59_Time_BD)     //501</v>
      </c>
      <c r="R639" s="33" t="str">
        <f t="shared" si="507"/>
        <v>socket.emit('M_G59_Time_BD', tagArr[501]);</v>
      </c>
    </row>
    <row r="640" spans="2:18" ht="15.75">
      <c r="B640" t="s">
        <v>238</v>
      </c>
      <c r="C640" t="s">
        <v>15</v>
      </c>
      <c r="D640">
        <v>932</v>
      </c>
      <c r="E640">
        <v>0</v>
      </c>
      <c r="F640" t="b">
        <v>0</v>
      </c>
      <c r="G640" t="b">
        <v>1</v>
      </c>
      <c r="H640" t="b">
        <v>1</v>
      </c>
      <c r="I640" t="b">
        <v>1</v>
      </c>
      <c r="J640" t="b">
        <v>0</v>
      </c>
      <c r="K640" t="s">
        <v>239</v>
      </c>
      <c r="L640" t="str">
        <f t="shared" si="505"/>
        <v>DB12</v>
      </c>
      <c r="M640" t="str">
        <f t="shared" ref="M640" si="561">"M_"&amp;B638&amp;"_"</f>
        <v>M_G59_</v>
      </c>
      <c r="O640" s="40">
        <f>IF(E640="","-",COUNTIF($O$10:O639,"&lt;&gt;-")+1-2)</f>
        <v>502</v>
      </c>
      <c r="P640" s="30" t="str">
        <f t="shared" si="526"/>
        <v>var M_G59_Time_CUROA='Time_CUROA';     //502</v>
      </c>
      <c r="Q640" s="33" t="str">
        <f t="shared" si="527"/>
        <v>.read(M_G59_Time_CUROA)     //502</v>
      </c>
      <c r="R640" s="33" t="str">
        <f t="shared" si="507"/>
        <v>socket.emit('M_G59_Time_CUROA', tagArr[502]);</v>
      </c>
    </row>
    <row r="641" spans="2:18" ht="15.75">
      <c r="B641" t="s">
        <v>240</v>
      </c>
      <c r="C641" t="s">
        <v>15</v>
      </c>
      <c r="D641">
        <v>936</v>
      </c>
      <c r="E641">
        <v>0</v>
      </c>
      <c r="F641" t="b">
        <v>0</v>
      </c>
      <c r="G641" t="b">
        <v>1</v>
      </c>
      <c r="H641" t="b">
        <v>1</v>
      </c>
      <c r="I641" t="b">
        <v>1</v>
      </c>
      <c r="J641" t="b">
        <v>0</v>
      </c>
      <c r="K641" t="s">
        <v>241</v>
      </c>
      <c r="L641" t="str">
        <f t="shared" si="505"/>
        <v>DB12</v>
      </c>
      <c r="M641" t="str">
        <f t="shared" ref="M641" si="562">"M_"&amp;B638&amp;"_"</f>
        <v>M_G59_</v>
      </c>
      <c r="O641" s="40">
        <f>IF(E641="","-",COUNTIF($O$10:O640,"&lt;&gt;-")+1-2)</f>
        <v>503</v>
      </c>
      <c r="P641" s="30" t="str">
        <f t="shared" si="526"/>
        <v>var M_G59_Time_Belt='Time_Belt';     //503</v>
      </c>
      <c r="Q641" s="33" t="str">
        <f t="shared" si="527"/>
        <v>.read(M_G59_Time_Belt)     //503</v>
      </c>
      <c r="R641" s="33" t="str">
        <f t="shared" si="507"/>
        <v>socket.emit('M_G59_Time_Belt', tagArr[503]);</v>
      </c>
    </row>
    <row r="642" spans="2:18" ht="15.75">
      <c r="B642" t="s">
        <v>242</v>
      </c>
      <c r="C642" t="s">
        <v>15</v>
      </c>
      <c r="D642">
        <v>940</v>
      </c>
      <c r="E642">
        <v>0</v>
      </c>
      <c r="F642" t="b">
        <v>0</v>
      </c>
      <c r="G642" t="b">
        <v>1</v>
      </c>
      <c r="H642" t="b">
        <v>1</v>
      </c>
      <c r="I642" t="b">
        <v>1</v>
      </c>
      <c r="J642" t="b">
        <v>0</v>
      </c>
      <c r="K642" t="s">
        <v>243</v>
      </c>
      <c r="L642" t="str">
        <f t="shared" si="505"/>
        <v>DB12</v>
      </c>
      <c r="M642" t="str">
        <f t="shared" ref="M642" si="563">"M_"&amp;B638&amp;"_"</f>
        <v>M_G59_</v>
      </c>
      <c r="O642" s="40">
        <f>IF(E642="","-",COUNTIF($O$10:O641,"&lt;&gt;-")+1-2)</f>
        <v>504</v>
      </c>
      <c r="P642" s="30" t="str">
        <f t="shared" si="526"/>
        <v>var M_G59_TIme_Motor='TIme_Motor';     //504</v>
      </c>
      <c r="Q642" s="33" t="str">
        <f t="shared" si="527"/>
        <v>.read(M_G59_TIme_Motor)     //504</v>
      </c>
      <c r="R642" s="33" t="str">
        <f t="shared" si="507"/>
        <v>socket.emit('M_G59_TIme_Motor', tagArr[504]);</v>
      </c>
    </row>
    <row r="643" spans="2:18" ht="15.75">
      <c r="B643" t="s">
        <v>157</v>
      </c>
      <c r="C643" t="s">
        <v>235</v>
      </c>
      <c r="D643">
        <v>944</v>
      </c>
      <c r="F643" t="b">
        <v>0</v>
      </c>
      <c r="G643" t="b">
        <v>1</v>
      </c>
      <c r="H643" t="b">
        <v>1</v>
      </c>
      <c r="I643" t="b">
        <v>1</v>
      </c>
      <c r="J643" t="b">
        <v>1</v>
      </c>
      <c r="L643" t="str">
        <f t="shared" si="505"/>
        <v>DB12</v>
      </c>
      <c r="M643" t="str">
        <f t="shared" ref="M643:M672" si="564">"M_"&amp;B643&amp;"_"</f>
        <v>M_G60_</v>
      </c>
      <c r="O643" s="40" t="str">
        <f>IF(E643="","-",COUNTIF($O$10:O642,"&lt;&gt;-")+1-2)</f>
        <v>-</v>
      </c>
      <c r="P643" s="30" t="str">
        <f t="shared" si="526"/>
        <v>//G60</v>
      </c>
      <c r="Q643" s="33" t="str">
        <f t="shared" si="527"/>
        <v>//G60</v>
      </c>
      <c r="R643" s="33" t="str">
        <f t="shared" si="507"/>
        <v>//G60</v>
      </c>
    </row>
    <row r="644" spans="2:18" ht="15.75">
      <c r="B644" t="s">
        <v>236</v>
      </c>
      <c r="C644" t="s">
        <v>15</v>
      </c>
      <c r="D644">
        <v>944</v>
      </c>
      <c r="E644">
        <v>0</v>
      </c>
      <c r="F644" t="b">
        <v>0</v>
      </c>
      <c r="G644" t="b">
        <v>1</v>
      </c>
      <c r="H644" t="b">
        <v>1</v>
      </c>
      <c r="I644" t="b">
        <v>1</v>
      </c>
      <c r="J644" t="b">
        <v>0</v>
      </c>
      <c r="K644" t="s">
        <v>237</v>
      </c>
      <c r="L644" t="str">
        <f t="shared" si="505"/>
        <v>DB12</v>
      </c>
      <c r="M644" t="str">
        <f t="shared" ref="M644:M672" si="565">"M_"&amp;B643&amp;"_"</f>
        <v>M_G60_</v>
      </c>
      <c r="O644" s="40">
        <f>IF(E644="","-",COUNTIF($O$10:O643,"&lt;&gt;-")+1-2)</f>
        <v>505</v>
      </c>
      <c r="P644" s="30" t="str">
        <f t="shared" si="526"/>
        <v>var M_G60_Time_BD='Time_BD';     //505</v>
      </c>
      <c r="Q644" s="33" t="str">
        <f t="shared" si="527"/>
        <v>.read(M_G60_Time_BD)     //505</v>
      </c>
      <c r="R644" s="33" t="str">
        <f t="shared" si="507"/>
        <v>socket.emit('M_G60_Time_BD', tagArr[505]);</v>
      </c>
    </row>
    <row r="645" spans="2:18" ht="15.75">
      <c r="B645" t="s">
        <v>238</v>
      </c>
      <c r="C645" t="s">
        <v>15</v>
      </c>
      <c r="D645">
        <v>948</v>
      </c>
      <c r="E645">
        <v>0</v>
      </c>
      <c r="F645" t="b">
        <v>0</v>
      </c>
      <c r="G645" t="b">
        <v>1</v>
      </c>
      <c r="H645" t="b">
        <v>1</v>
      </c>
      <c r="I645" t="b">
        <v>1</v>
      </c>
      <c r="J645" t="b">
        <v>0</v>
      </c>
      <c r="K645" t="s">
        <v>239</v>
      </c>
      <c r="L645" t="str">
        <f t="shared" si="505"/>
        <v>DB12</v>
      </c>
      <c r="M645" t="str">
        <f t="shared" ref="M645" si="566">"M_"&amp;B643&amp;"_"</f>
        <v>M_G60_</v>
      </c>
      <c r="O645" s="40">
        <f>IF(E645="","-",COUNTIF($O$10:O644,"&lt;&gt;-")+1-2)</f>
        <v>506</v>
      </c>
      <c r="P645" s="30" t="str">
        <f t="shared" si="526"/>
        <v>var M_G60_Time_CUROA='Time_CUROA';     //506</v>
      </c>
      <c r="Q645" s="33" t="str">
        <f t="shared" si="527"/>
        <v>.read(M_G60_Time_CUROA)     //506</v>
      </c>
      <c r="R645" s="33" t="str">
        <f t="shared" si="507"/>
        <v>socket.emit('M_G60_Time_CUROA', tagArr[506]);</v>
      </c>
    </row>
    <row r="646" spans="2:18" ht="15.75">
      <c r="B646" t="s">
        <v>240</v>
      </c>
      <c r="C646" t="s">
        <v>15</v>
      </c>
      <c r="D646">
        <v>952</v>
      </c>
      <c r="E646">
        <v>0</v>
      </c>
      <c r="F646" t="b">
        <v>0</v>
      </c>
      <c r="G646" t="b">
        <v>1</v>
      </c>
      <c r="H646" t="b">
        <v>1</v>
      </c>
      <c r="I646" t="b">
        <v>1</v>
      </c>
      <c r="J646" t="b">
        <v>0</v>
      </c>
      <c r="K646" t="s">
        <v>241</v>
      </c>
      <c r="L646" t="str">
        <f t="shared" si="505"/>
        <v>DB12</v>
      </c>
      <c r="M646" t="str">
        <f t="shared" ref="M646" si="567">"M_"&amp;B643&amp;"_"</f>
        <v>M_G60_</v>
      </c>
      <c r="O646" s="40">
        <f>IF(E646="","-",COUNTIF($O$10:O645,"&lt;&gt;-")+1-2)</f>
        <v>507</v>
      </c>
      <c r="P646" s="30" t="str">
        <f t="shared" si="526"/>
        <v>var M_G60_Time_Belt='Time_Belt';     //507</v>
      </c>
      <c r="Q646" s="33" t="str">
        <f t="shared" si="527"/>
        <v>.read(M_G60_Time_Belt)     //507</v>
      </c>
      <c r="R646" s="33" t="str">
        <f t="shared" si="507"/>
        <v>socket.emit('M_G60_Time_Belt', tagArr[507]);</v>
      </c>
    </row>
    <row r="647" spans="2:18" ht="15.75">
      <c r="B647" t="s">
        <v>242</v>
      </c>
      <c r="C647" t="s">
        <v>15</v>
      </c>
      <c r="D647">
        <v>956</v>
      </c>
      <c r="E647">
        <v>0</v>
      </c>
      <c r="F647" t="b">
        <v>0</v>
      </c>
      <c r="G647" t="b">
        <v>1</v>
      </c>
      <c r="H647" t="b">
        <v>1</v>
      </c>
      <c r="I647" t="b">
        <v>1</v>
      </c>
      <c r="J647" t="b">
        <v>0</v>
      </c>
      <c r="K647" t="s">
        <v>243</v>
      </c>
      <c r="L647" t="str">
        <f t="shared" si="505"/>
        <v>DB12</v>
      </c>
      <c r="M647" t="str">
        <f t="shared" ref="M647" si="568">"M_"&amp;B643&amp;"_"</f>
        <v>M_G60_</v>
      </c>
      <c r="O647" s="40">
        <f>IF(E647="","-",COUNTIF($O$10:O646,"&lt;&gt;-")+1-2)</f>
        <v>508</v>
      </c>
      <c r="P647" s="30" t="str">
        <f t="shared" si="526"/>
        <v>var M_G60_TIme_Motor='TIme_Motor';     //508</v>
      </c>
      <c r="Q647" s="33" t="str">
        <f t="shared" si="527"/>
        <v>.read(M_G60_TIme_Motor)     //508</v>
      </c>
      <c r="R647" s="33" t="str">
        <f t="shared" si="507"/>
        <v>socket.emit('M_G60_TIme_Motor', tagArr[508]);</v>
      </c>
    </row>
    <row r="648" spans="2:18" ht="15.75">
      <c r="B648" t="s">
        <v>158</v>
      </c>
      <c r="C648" t="s">
        <v>235</v>
      </c>
      <c r="D648">
        <v>960</v>
      </c>
      <c r="F648" t="b">
        <v>0</v>
      </c>
      <c r="G648" t="b">
        <v>1</v>
      </c>
      <c r="H648" t="b">
        <v>1</v>
      </c>
      <c r="I648" t="b">
        <v>1</v>
      </c>
      <c r="J648" t="b">
        <v>1</v>
      </c>
      <c r="L648" t="str">
        <f t="shared" si="505"/>
        <v>DB12</v>
      </c>
      <c r="M648" t="str">
        <f t="shared" ref="M648:M672" si="569">"M_"&amp;B648&amp;"_"</f>
        <v>M_G61_</v>
      </c>
      <c r="O648" s="40" t="str">
        <f>IF(E648="","-",COUNTIF($O$10:O647,"&lt;&gt;-")+1-2)</f>
        <v>-</v>
      </c>
      <c r="P648" s="30" t="str">
        <f t="shared" si="526"/>
        <v>//G61</v>
      </c>
      <c r="Q648" s="33" t="str">
        <f t="shared" si="527"/>
        <v>//G61</v>
      </c>
      <c r="R648" s="33" t="str">
        <f t="shared" si="507"/>
        <v>//G61</v>
      </c>
    </row>
    <row r="649" spans="2:18" ht="15.75">
      <c r="B649" t="s">
        <v>236</v>
      </c>
      <c r="C649" t="s">
        <v>15</v>
      </c>
      <c r="D649">
        <v>960</v>
      </c>
      <c r="E649">
        <v>0</v>
      </c>
      <c r="F649" t="b">
        <v>0</v>
      </c>
      <c r="G649" t="b">
        <v>1</v>
      </c>
      <c r="H649" t="b">
        <v>1</v>
      </c>
      <c r="I649" t="b">
        <v>1</v>
      </c>
      <c r="J649" t="b">
        <v>0</v>
      </c>
      <c r="K649" t="s">
        <v>237</v>
      </c>
      <c r="L649" t="str">
        <f t="shared" si="505"/>
        <v>DB12</v>
      </c>
      <c r="M649" t="str">
        <f t="shared" ref="M649:M672" si="570">"M_"&amp;B648&amp;"_"</f>
        <v>M_G61_</v>
      </c>
      <c r="O649" s="40">
        <f>IF(E649="","-",COUNTIF($O$10:O648,"&lt;&gt;-")+1-2)</f>
        <v>509</v>
      </c>
      <c r="P649" s="30" t="str">
        <f t="shared" si="526"/>
        <v>var M_G61_Time_BD='Time_BD';     //509</v>
      </c>
      <c r="Q649" s="33" t="str">
        <f t="shared" si="527"/>
        <v>.read(M_G61_Time_BD)     //509</v>
      </c>
      <c r="R649" s="33" t="str">
        <f t="shared" si="507"/>
        <v>socket.emit('M_G61_Time_BD', tagArr[509]);</v>
      </c>
    </row>
    <row r="650" spans="2:18" ht="15.75">
      <c r="B650" t="s">
        <v>238</v>
      </c>
      <c r="C650" t="s">
        <v>15</v>
      </c>
      <c r="D650">
        <v>964</v>
      </c>
      <c r="E650">
        <v>0</v>
      </c>
      <c r="F650" t="b">
        <v>0</v>
      </c>
      <c r="G650" t="b">
        <v>1</v>
      </c>
      <c r="H650" t="b">
        <v>1</v>
      </c>
      <c r="I650" t="b">
        <v>1</v>
      </c>
      <c r="J650" t="b">
        <v>0</v>
      </c>
      <c r="K650" t="s">
        <v>239</v>
      </c>
      <c r="L650" t="str">
        <f t="shared" si="505"/>
        <v>DB12</v>
      </c>
      <c r="M650" t="str">
        <f t="shared" ref="M650" si="571">"M_"&amp;B648&amp;"_"</f>
        <v>M_G61_</v>
      </c>
      <c r="O650" s="40">
        <f>IF(E650="","-",COUNTIF($O$10:O649,"&lt;&gt;-")+1-2)</f>
        <v>510</v>
      </c>
      <c r="P650" s="30" t="str">
        <f t="shared" si="526"/>
        <v>var M_G61_Time_CUROA='Time_CUROA';     //510</v>
      </c>
      <c r="Q650" s="33" t="str">
        <f t="shared" si="527"/>
        <v>.read(M_G61_Time_CUROA)     //510</v>
      </c>
      <c r="R650" s="33" t="str">
        <f t="shared" si="507"/>
        <v>socket.emit('M_G61_Time_CUROA', tagArr[510]);</v>
      </c>
    </row>
    <row r="651" spans="2:18" ht="15.75">
      <c r="B651" t="s">
        <v>240</v>
      </c>
      <c r="C651" t="s">
        <v>15</v>
      </c>
      <c r="D651">
        <v>968</v>
      </c>
      <c r="E651">
        <v>0</v>
      </c>
      <c r="F651" t="b">
        <v>0</v>
      </c>
      <c r="G651" t="b">
        <v>1</v>
      </c>
      <c r="H651" t="b">
        <v>1</v>
      </c>
      <c r="I651" t="b">
        <v>1</v>
      </c>
      <c r="J651" t="b">
        <v>0</v>
      </c>
      <c r="K651" t="s">
        <v>241</v>
      </c>
      <c r="L651" t="str">
        <f t="shared" si="505"/>
        <v>DB12</v>
      </c>
      <c r="M651" t="str">
        <f t="shared" ref="M651" si="572">"M_"&amp;B648&amp;"_"</f>
        <v>M_G61_</v>
      </c>
      <c r="O651" s="40">
        <f>IF(E651="","-",COUNTIF($O$10:O650,"&lt;&gt;-")+1-2)</f>
        <v>511</v>
      </c>
      <c r="P651" s="30" t="str">
        <f t="shared" si="526"/>
        <v>var M_G61_Time_Belt='Time_Belt';     //511</v>
      </c>
      <c r="Q651" s="33" t="str">
        <f t="shared" si="527"/>
        <v>.read(M_G61_Time_Belt)     //511</v>
      </c>
      <c r="R651" s="33" t="str">
        <f t="shared" si="507"/>
        <v>socket.emit('M_G61_Time_Belt', tagArr[511]);</v>
      </c>
    </row>
    <row r="652" spans="2:18" ht="15.75">
      <c r="B652" t="s">
        <v>242</v>
      </c>
      <c r="C652" t="s">
        <v>15</v>
      </c>
      <c r="D652">
        <v>972</v>
      </c>
      <c r="E652">
        <v>0</v>
      </c>
      <c r="F652" t="b">
        <v>0</v>
      </c>
      <c r="G652" t="b">
        <v>1</v>
      </c>
      <c r="H652" t="b">
        <v>1</v>
      </c>
      <c r="I652" t="b">
        <v>1</v>
      </c>
      <c r="J652" t="b">
        <v>0</v>
      </c>
      <c r="K652" t="s">
        <v>243</v>
      </c>
      <c r="L652" t="str">
        <f t="shared" ref="L652:L672" si="573">IF(LEFT(M652)="P","DB10",
IF(LEFT(M652)="E","DB11",
IF(LEFT(M652)="M","DB12"
)))</f>
        <v>DB12</v>
      </c>
      <c r="M652" t="str">
        <f t="shared" ref="M652" si="574">"M_"&amp;B648&amp;"_"</f>
        <v>M_G61_</v>
      </c>
      <c r="O652" s="40">
        <f>IF(E652="","-",COUNTIF($O$10:O651,"&lt;&gt;-")+1-2)</f>
        <v>512</v>
      </c>
      <c r="P652" s="30" t="str">
        <f t="shared" si="526"/>
        <v>var M_G61_TIme_Motor='TIme_Motor';     //512</v>
      </c>
      <c r="Q652" s="33" t="str">
        <f t="shared" si="527"/>
        <v>.read(M_G61_TIme_Motor)     //512</v>
      </c>
      <c r="R652" s="33" t="str">
        <f t="shared" ref="R652:R672" si="575">IF(E652="","//"&amp;B652,"socket.emit('"&amp;M652&amp;B652&amp;"', tagArr["&amp;O652&amp;"]);")</f>
        <v>socket.emit('M_G61_TIme_Motor', tagArr[512]);</v>
      </c>
    </row>
    <row r="653" spans="2:18" ht="15.75">
      <c r="B653" t="s">
        <v>159</v>
      </c>
      <c r="C653" t="s">
        <v>235</v>
      </c>
      <c r="D653">
        <v>976</v>
      </c>
      <c r="F653" t="b">
        <v>0</v>
      </c>
      <c r="G653" t="b">
        <v>1</v>
      </c>
      <c r="H653" t="b">
        <v>1</v>
      </c>
      <c r="I653" t="b">
        <v>1</v>
      </c>
      <c r="J653" t="b">
        <v>1</v>
      </c>
      <c r="L653" t="str">
        <f t="shared" si="573"/>
        <v>DB12</v>
      </c>
      <c r="M653" t="str">
        <f t="shared" ref="M653:M672" si="576">"M_"&amp;B653&amp;"_"</f>
        <v>M_G62_</v>
      </c>
      <c r="O653" s="40" t="str">
        <f>IF(E653="","-",COUNTIF($O$10:O652,"&lt;&gt;-")+1-2)</f>
        <v>-</v>
      </c>
      <c r="P653" s="30" t="str">
        <f t="shared" si="526"/>
        <v>//G62</v>
      </c>
      <c r="Q653" s="33" t="str">
        <f t="shared" si="527"/>
        <v>//G62</v>
      </c>
      <c r="R653" s="33" t="str">
        <f t="shared" si="575"/>
        <v>//G62</v>
      </c>
    </row>
    <row r="654" spans="2:18" ht="15.75">
      <c r="B654" t="s">
        <v>236</v>
      </c>
      <c r="C654" t="s">
        <v>15</v>
      </c>
      <c r="D654">
        <v>976</v>
      </c>
      <c r="E654">
        <v>0</v>
      </c>
      <c r="F654" t="b">
        <v>0</v>
      </c>
      <c r="G654" t="b">
        <v>1</v>
      </c>
      <c r="H654" t="b">
        <v>1</v>
      </c>
      <c r="I654" t="b">
        <v>1</v>
      </c>
      <c r="J654" t="b">
        <v>0</v>
      </c>
      <c r="K654" t="s">
        <v>237</v>
      </c>
      <c r="L654" t="str">
        <f t="shared" si="573"/>
        <v>DB12</v>
      </c>
      <c r="M654" t="str">
        <f t="shared" ref="M654:M672" si="577">"M_"&amp;B653&amp;"_"</f>
        <v>M_G62_</v>
      </c>
      <c r="O654" s="40">
        <f>IF(E654="","-",COUNTIF($O$10:O653,"&lt;&gt;-")+1-2)</f>
        <v>513</v>
      </c>
      <c r="P654" s="30" t="str">
        <f t="shared" si="526"/>
        <v>var M_G62_Time_BD='Time_BD';     //513</v>
      </c>
      <c r="Q654" s="33" t="str">
        <f t="shared" si="527"/>
        <v>.read(M_G62_Time_BD)     //513</v>
      </c>
      <c r="R654" s="33" t="str">
        <f t="shared" si="575"/>
        <v>socket.emit('M_G62_Time_BD', tagArr[513]);</v>
      </c>
    </row>
    <row r="655" spans="2:18" ht="15.75">
      <c r="B655" t="s">
        <v>238</v>
      </c>
      <c r="C655" t="s">
        <v>15</v>
      </c>
      <c r="D655">
        <v>980</v>
      </c>
      <c r="E655">
        <v>0</v>
      </c>
      <c r="F655" t="b">
        <v>0</v>
      </c>
      <c r="G655" t="b">
        <v>1</v>
      </c>
      <c r="H655" t="b">
        <v>1</v>
      </c>
      <c r="I655" t="b">
        <v>1</v>
      </c>
      <c r="J655" t="b">
        <v>0</v>
      </c>
      <c r="K655" t="s">
        <v>239</v>
      </c>
      <c r="L655" t="str">
        <f t="shared" si="573"/>
        <v>DB12</v>
      </c>
      <c r="M655" t="str">
        <f t="shared" ref="M655" si="578">"M_"&amp;B653&amp;"_"</f>
        <v>M_G62_</v>
      </c>
      <c r="O655" s="40">
        <f>IF(E655="","-",COUNTIF($O$10:O654,"&lt;&gt;-")+1-2)</f>
        <v>514</v>
      </c>
      <c r="P655" s="30" t="str">
        <f t="shared" si="526"/>
        <v>var M_G62_Time_CUROA='Time_CUROA';     //514</v>
      </c>
      <c r="Q655" s="33" t="str">
        <f t="shared" si="527"/>
        <v>.read(M_G62_Time_CUROA)     //514</v>
      </c>
      <c r="R655" s="33" t="str">
        <f t="shared" si="575"/>
        <v>socket.emit('M_G62_Time_CUROA', tagArr[514]);</v>
      </c>
    </row>
    <row r="656" spans="2:18" ht="15.75">
      <c r="B656" t="s">
        <v>240</v>
      </c>
      <c r="C656" t="s">
        <v>15</v>
      </c>
      <c r="D656">
        <v>984</v>
      </c>
      <c r="E656">
        <v>0</v>
      </c>
      <c r="F656" t="b">
        <v>0</v>
      </c>
      <c r="G656" t="b">
        <v>1</v>
      </c>
      <c r="H656" t="b">
        <v>1</v>
      </c>
      <c r="I656" t="b">
        <v>1</v>
      </c>
      <c r="J656" t="b">
        <v>0</v>
      </c>
      <c r="K656" t="s">
        <v>241</v>
      </c>
      <c r="L656" t="str">
        <f t="shared" si="573"/>
        <v>DB12</v>
      </c>
      <c r="M656" t="str">
        <f t="shared" ref="M656" si="579">"M_"&amp;B653&amp;"_"</f>
        <v>M_G62_</v>
      </c>
      <c r="O656" s="40">
        <f>IF(E656="","-",COUNTIF($O$10:O655,"&lt;&gt;-")+1-2)</f>
        <v>515</v>
      </c>
      <c r="P656" s="30" t="str">
        <f t="shared" si="526"/>
        <v>var M_G62_Time_Belt='Time_Belt';     //515</v>
      </c>
      <c r="Q656" s="33" t="str">
        <f t="shared" si="527"/>
        <v>.read(M_G62_Time_Belt)     //515</v>
      </c>
      <c r="R656" s="33" t="str">
        <f t="shared" si="575"/>
        <v>socket.emit('M_G62_Time_Belt', tagArr[515]);</v>
      </c>
    </row>
    <row r="657" spans="2:18" ht="15.75">
      <c r="B657" t="s">
        <v>242</v>
      </c>
      <c r="C657" t="s">
        <v>15</v>
      </c>
      <c r="D657">
        <v>988</v>
      </c>
      <c r="E657">
        <v>0</v>
      </c>
      <c r="F657" t="b">
        <v>0</v>
      </c>
      <c r="G657" t="b">
        <v>1</v>
      </c>
      <c r="H657" t="b">
        <v>1</v>
      </c>
      <c r="I657" t="b">
        <v>1</v>
      </c>
      <c r="J657" t="b">
        <v>0</v>
      </c>
      <c r="K657" t="s">
        <v>243</v>
      </c>
      <c r="L657" t="str">
        <f t="shared" si="573"/>
        <v>DB12</v>
      </c>
      <c r="M657" t="str">
        <f t="shared" ref="M657" si="580">"M_"&amp;B653&amp;"_"</f>
        <v>M_G62_</v>
      </c>
      <c r="O657" s="40">
        <f>IF(E657="","-",COUNTIF($O$10:O656,"&lt;&gt;-")+1-2)</f>
        <v>516</v>
      </c>
      <c r="P657" s="30" t="str">
        <f t="shared" si="526"/>
        <v>var M_G62_TIme_Motor='TIme_Motor';     //516</v>
      </c>
      <c r="Q657" s="33" t="str">
        <f t="shared" si="527"/>
        <v>.read(M_G62_TIme_Motor)     //516</v>
      </c>
      <c r="R657" s="33" t="str">
        <f t="shared" si="575"/>
        <v>socket.emit('M_G62_TIme_Motor', tagArr[516]);</v>
      </c>
    </row>
    <row r="658" spans="2:18" ht="15.75">
      <c r="B658" t="s">
        <v>160</v>
      </c>
      <c r="C658" t="s">
        <v>235</v>
      </c>
      <c r="D658">
        <v>992</v>
      </c>
      <c r="F658" t="b">
        <v>0</v>
      </c>
      <c r="G658" t="b">
        <v>1</v>
      </c>
      <c r="H658" t="b">
        <v>1</v>
      </c>
      <c r="I658" t="b">
        <v>1</v>
      </c>
      <c r="J658" t="b">
        <v>1</v>
      </c>
      <c r="L658" t="str">
        <f t="shared" si="573"/>
        <v>DB12</v>
      </c>
      <c r="M658" t="str">
        <f t="shared" ref="M658:M672" si="581">"M_"&amp;B658&amp;"_"</f>
        <v>M_G63_</v>
      </c>
      <c r="O658" s="40" t="str">
        <f>IF(E658="","-",COUNTIF($O$10:O657,"&lt;&gt;-")+1-2)</f>
        <v>-</v>
      </c>
      <c r="P658" s="30" t="str">
        <f t="shared" si="526"/>
        <v>//G63</v>
      </c>
      <c r="Q658" s="33" t="str">
        <f t="shared" si="527"/>
        <v>//G63</v>
      </c>
      <c r="R658" s="33" t="str">
        <f t="shared" si="575"/>
        <v>//G63</v>
      </c>
    </row>
    <row r="659" spans="2:18" ht="15.75">
      <c r="B659" t="s">
        <v>236</v>
      </c>
      <c r="C659" t="s">
        <v>15</v>
      </c>
      <c r="D659">
        <v>992</v>
      </c>
      <c r="E659">
        <v>0</v>
      </c>
      <c r="F659" t="b">
        <v>0</v>
      </c>
      <c r="G659" t="b">
        <v>1</v>
      </c>
      <c r="H659" t="b">
        <v>1</v>
      </c>
      <c r="I659" t="b">
        <v>1</v>
      </c>
      <c r="J659" t="b">
        <v>0</v>
      </c>
      <c r="K659" t="s">
        <v>237</v>
      </c>
      <c r="L659" t="str">
        <f t="shared" si="573"/>
        <v>DB12</v>
      </c>
      <c r="M659" t="str">
        <f t="shared" ref="M659:M672" si="582">"M_"&amp;B658&amp;"_"</f>
        <v>M_G63_</v>
      </c>
      <c r="O659" s="40">
        <f>IF(E659="","-",COUNTIF($O$10:O658,"&lt;&gt;-")+1-2)</f>
        <v>517</v>
      </c>
      <c r="P659" s="30" t="str">
        <f t="shared" si="526"/>
        <v>var M_G63_Time_BD='Time_BD';     //517</v>
      </c>
      <c r="Q659" s="33" t="str">
        <f t="shared" si="527"/>
        <v>.read(M_G63_Time_BD)     //517</v>
      </c>
      <c r="R659" s="33" t="str">
        <f t="shared" si="575"/>
        <v>socket.emit('M_G63_Time_BD', tagArr[517]);</v>
      </c>
    </row>
    <row r="660" spans="2:18" ht="15.75">
      <c r="B660" t="s">
        <v>238</v>
      </c>
      <c r="C660" t="s">
        <v>15</v>
      </c>
      <c r="D660">
        <v>996</v>
      </c>
      <c r="E660">
        <v>0</v>
      </c>
      <c r="F660" t="b">
        <v>0</v>
      </c>
      <c r="G660" t="b">
        <v>1</v>
      </c>
      <c r="H660" t="b">
        <v>1</v>
      </c>
      <c r="I660" t="b">
        <v>1</v>
      </c>
      <c r="J660" t="b">
        <v>0</v>
      </c>
      <c r="K660" t="s">
        <v>239</v>
      </c>
      <c r="L660" t="str">
        <f t="shared" si="573"/>
        <v>DB12</v>
      </c>
      <c r="M660" t="str">
        <f t="shared" ref="M660" si="583">"M_"&amp;B658&amp;"_"</f>
        <v>M_G63_</v>
      </c>
      <c r="O660" s="40">
        <f>IF(E660="","-",COUNTIF($O$10:O659,"&lt;&gt;-")+1-2)</f>
        <v>518</v>
      </c>
      <c r="P660" s="30" t="str">
        <f t="shared" si="526"/>
        <v>var M_G63_Time_CUROA='Time_CUROA';     //518</v>
      </c>
      <c r="Q660" s="33" t="str">
        <f t="shared" si="527"/>
        <v>.read(M_G63_Time_CUROA)     //518</v>
      </c>
      <c r="R660" s="33" t="str">
        <f t="shared" si="575"/>
        <v>socket.emit('M_G63_Time_CUROA', tagArr[518]);</v>
      </c>
    </row>
    <row r="661" spans="2:18" ht="15.75">
      <c r="B661" t="s">
        <v>240</v>
      </c>
      <c r="C661" t="s">
        <v>15</v>
      </c>
      <c r="D661">
        <v>1000</v>
      </c>
      <c r="E661">
        <v>0</v>
      </c>
      <c r="F661" t="b">
        <v>0</v>
      </c>
      <c r="G661" t="b">
        <v>1</v>
      </c>
      <c r="H661" t="b">
        <v>1</v>
      </c>
      <c r="I661" t="b">
        <v>1</v>
      </c>
      <c r="J661" t="b">
        <v>0</v>
      </c>
      <c r="K661" t="s">
        <v>241</v>
      </c>
      <c r="L661" t="str">
        <f t="shared" si="573"/>
        <v>DB12</v>
      </c>
      <c r="M661" t="str">
        <f t="shared" ref="M661" si="584">"M_"&amp;B658&amp;"_"</f>
        <v>M_G63_</v>
      </c>
      <c r="O661" s="40">
        <f>IF(E661="","-",COUNTIF($O$10:O660,"&lt;&gt;-")+1-2)</f>
        <v>519</v>
      </c>
      <c r="P661" s="30" t="str">
        <f t="shared" si="526"/>
        <v>var M_G63_Time_Belt='Time_Belt';     //519</v>
      </c>
      <c r="Q661" s="33" t="str">
        <f t="shared" si="527"/>
        <v>.read(M_G63_Time_Belt)     //519</v>
      </c>
      <c r="R661" s="33" t="str">
        <f t="shared" si="575"/>
        <v>socket.emit('M_G63_Time_Belt', tagArr[519]);</v>
      </c>
    </row>
    <row r="662" spans="2:18" ht="15.75">
      <c r="B662" t="s">
        <v>242</v>
      </c>
      <c r="C662" t="s">
        <v>15</v>
      </c>
      <c r="D662">
        <v>1004</v>
      </c>
      <c r="E662">
        <v>0</v>
      </c>
      <c r="F662" t="b">
        <v>0</v>
      </c>
      <c r="G662" t="b">
        <v>1</v>
      </c>
      <c r="H662" t="b">
        <v>1</v>
      </c>
      <c r="I662" t="b">
        <v>1</v>
      </c>
      <c r="J662" t="b">
        <v>0</v>
      </c>
      <c r="K662" t="s">
        <v>243</v>
      </c>
      <c r="L662" t="str">
        <f t="shared" si="573"/>
        <v>DB12</v>
      </c>
      <c r="M662" t="str">
        <f t="shared" ref="M662" si="585">"M_"&amp;B658&amp;"_"</f>
        <v>M_G63_</v>
      </c>
      <c r="O662" s="40">
        <f>IF(E662="","-",COUNTIF($O$10:O661,"&lt;&gt;-")+1-2)</f>
        <v>520</v>
      </c>
      <c r="P662" s="30" t="str">
        <f t="shared" si="526"/>
        <v>var M_G63_TIme_Motor='TIme_Motor';     //520</v>
      </c>
      <c r="Q662" s="33" t="str">
        <f t="shared" si="527"/>
        <v>.read(M_G63_TIme_Motor)     //520</v>
      </c>
      <c r="R662" s="33" t="str">
        <f t="shared" si="575"/>
        <v>socket.emit('M_G63_TIme_Motor', tagArr[520]);</v>
      </c>
    </row>
    <row r="663" spans="2:18" ht="15.75">
      <c r="B663" t="s">
        <v>161</v>
      </c>
      <c r="C663" t="s">
        <v>235</v>
      </c>
      <c r="D663">
        <v>1008</v>
      </c>
      <c r="F663" t="b">
        <v>0</v>
      </c>
      <c r="G663" t="b">
        <v>1</v>
      </c>
      <c r="H663" t="b">
        <v>1</v>
      </c>
      <c r="I663" t="b">
        <v>1</v>
      </c>
      <c r="J663" t="b">
        <v>1</v>
      </c>
      <c r="L663" t="str">
        <f t="shared" si="573"/>
        <v>DB12</v>
      </c>
      <c r="M663" t="str">
        <f t="shared" ref="M663:M672" si="586">"M_"&amp;B663&amp;"_"</f>
        <v>M_G64_</v>
      </c>
      <c r="O663" s="40" t="str">
        <f>IF(E663="","-",COUNTIF($O$10:O662,"&lt;&gt;-")+1-2)</f>
        <v>-</v>
      </c>
      <c r="P663" s="30" t="str">
        <f t="shared" si="526"/>
        <v>//G64</v>
      </c>
      <c r="Q663" s="33" t="str">
        <f t="shared" si="527"/>
        <v>//G64</v>
      </c>
      <c r="R663" s="33" t="str">
        <f t="shared" si="575"/>
        <v>//G64</v>
      </c>
    </row>
    <row r="664" spans="2:18" ht="15.75">
      <c r="B664" t="s">
        <v>236</v>
      </c>
      <c r="C664" t="s">
        <v>15</v>
      </c>
      <c r="D664">
        <v>1008</v>
      </c>
      <c r="E664">
        <v>0</v>
      </c>
      <c r="F664" t="b">
        <v>0</v>
      </c>
      <c r="G664" t="b">
        <v>1</v>
      </c>
      <c r="H664" t="b">
        <v>1</v>
      </c>
      <c r="I664" t="b">
        <v>1</v>
      </c>
      <c r="J664" t="b">
        <v>0</v>
      </c>
      <c r="K664" t="s">
        <v>237</v>
      </c>
      <c r="L664" t="str">
        <f t="shared" si="573"/>
        <v>DB12</v>
      </c>
      <c r="M664" t="str">
        <f t="shared" ref="M664:M672" si="587">"M_"&amp;B663&amp;"_"</f>
        <v>M_G64_</v>
      </c>
      <c r="O664" s="40">
        <f>IF(E664="","-",COUNTIF($O$10:O663,"&lt;&gt;-")+1-2)</f>
        <v>521</v>
      </c>
      <c r="P664" s="30" t="str">
        <f t="shared" si="526"/>
        <v>var M_G64_Time_BD='Time_BD';     //521</v>
      </c>
      <c r="Q664" s="33" t="str">
        <f t="shared" si="527"/>
        <v>.read(M_G64_Time_BD)     //521</v>
      </c>
      <c r="R664" s="33" t="str">
        <f t="shared" si="575"/>
        <v>socket.emit('M_G64_Time_BD', tagArr[521]);</v>
      </c>
    </row>
    <row r="665" spans="2:18" ht="15.75">
      <c r="B665" t="s">
        <v>238</v>
      </c>
      <c r="C665" t="s">
        <v>15</v>
      </c>
      <c r="D665">
        <v>1012</v>
      </c>
      <c r="E665">
        <v>0</v>
      </c>
      <c r="F665" t="b">
        <v>0</v>
      </c>
      <c r="G665" t="b">
        <v>1</v>
      </c>
      <c r="H665" t="b">
        <v>1</v>
      </c>
      <c r="I665" t="b">
        <v>1</v>
      </c>
      <c r="J665" t="b">
        <v>0</v>
      </c>
      <c r="K665" t="s">
        <v>239</v>
      </c>
      <c r="L665" t="str">
        <f t="shared" si="573"/>
        <v>DB12</v>
      </c>
      <c r="M665" t="str">
        <f t="shared" ref="M665" si="588">"M_"&amp;B663&amp;"_"</f>
        <v>M_G64_</v>
      </c>
      <c r="O665" s="40">
        <f>IF(E665="","-",COUNTIF($O$10:O664,"&lt;&gt;-")+1-2)</f>
        <v>522</v>
      </c>
      <c r="P665" s="30" t="str">
        <f t="shared" si="526"/>
        <v>var M_G64_Time_CUROA='Time_CUROA';     //522</v>
      </c>
      <c r="Q665" s="33" t="str">
        <f t="shared" si="527"/>
        <v>.read(M_G64_Time_CUROA)     //522</v>
      </c>
      <c r="R665" s="33" t="str">
        <f t="shared" si="575"/>
        <v>socket.emit('M_G64_Time_CUROA', tagArr[522]);</v>
      </c>
    </row>
    <row r="666" spans="2:18" ht="15.75">
      <c r="B666" t="s">
        <v>240</v>
      </c>
      <c r="C666" t="s">
        <v>15</v>
      </c>
      <c r="D666">
        <v>1016</v>
      </c>
      <c r="E666">
        <v>0</v>
      </c>
      <c r="F666" t="b">
        <v>0</v>
      </c>
      <c r="G666" t="b">
        <v>1</v>
      </c>
      <c r="H666" t="b">
        <v>1</v>
      </c>
      <c r="I666" t="b">
        <v>1</v>
      </c>
      <c r="J666" t="b">
        <v>0</v>
      </c>
      <c r="K666" t="s">
        <v>241</v>
      </c>
      <c r="L666" t="str">
        <f t="shared" si="573"/>
        <v>DB12</v>
      </c>
      <c r="M666" t="str">
        <f t="shared" ref="M666" si="589">"M_"&amp;B663&amp;"_"</f>
        <v>M_G64_</v>
      </c>
      <c r="O666" s="40">
        <f>IF(E666="","-",COUNTIF($O$10:O665,"&lt;&gt;-")+1-2)</f>
        <v>523</v>
      </c>
      <c r="P666" s="30" t="str">
        <f t="shared" si="526"/>
        <v>var M_G64_Time_Belt='Time_Belt';     //523</v>
      </c>
      <c r="Q666" s="33" t="str">
        <f t="shared" si="527"/>
        <v>.read(M_G64_Time_Belt)     //523</v>
      </c>
      <c r="R666" s="33" t="str">
        <f t="shared" si="575"/>
        <v>socket.emit('M_G64_Time_Belt', tagArr[523]);</v>
      </c>
    </row>
    <row r="667" spans="2:18" ht="15.75">
      <c r="B667" t="s">
        <v>242</v>
      </c>
      <c r="C667" t="s">
        <v>15</v>
      </c>
      <c r="D667">
        <v>1020</v>
      </c>
      <c r="E667">
        <v>0</v>
      </c>
      <c r="F667" t="b">
        <v>0</v>
      </c>
      <c r="G667" t="b">
        <v>1</v>
      </c>
      <c r="H667" t="b">
        <v>1</v>
      </c>
      <c r="I667" t="b">
        <v>1</v>
      </c>
      <c r="J667" t="b">
        <v>0</v>
      </c>
      <c r="K667" t="s">
        <v>243</v>
      </c>
      <c r="L667" t="str">
        <f t="shared" si="573"/>
        <v>DB12</v>
      </c>
      <c r="M667" t="str">
        <f t="shared" ref="M667" si="590">"M_"&amp;B663&amp;"_"</f>
        <v>M_G64_</v>
      </c>
      <c r="O667" s="40">
        <f>IF(E667="","-",COUNTIF($O$10:O666,"&lt;&gt;-")+1-2)</f>
        <v>524</v>
      </c>
      <c r="P667" s="30" t="str">
        <f t="shared" si="526"/>
        <v>var M_G64_TIme_Motor='TIme_Motor';     //524</v>
      </c>
      <c r="Q667" s="33" t="str">
        <f t="shared" si="527"/>
        <v>.read(M_G64_TIme_Motor)     //524</v>
      </c>
      <c r="R667" s="33" t="str">
        <f t="shared" si="575"/>
        <v>socket.emit('M_G64_TIme_Motor', tagArr[524]);</v>
      </c>
    </row>
    <row r="668" spans="2:18" ht="15.75">
      <c r="B668" t="s">
        <v>162</v>
      </c>
      <c r="C668" t="s">
        <v>235</v>
      </c>
      <c r="D668">
        <v>1024</v>
      </c>
      <c r="F668" t="b">
        <v>0</v>
      </c>
      <c r="G668" t="b">
        <v>1</v>
      </c>
      <c r="H668" t="b">
        <v>1</v>
      </c>
      <c r="I668" t="b">
        <v>1</v>
      </c>
      <c r="J668" t="b">
        <v>1</v>
      </c>
      <c r="L668" t="str">
        <f t="shared" si="573"/>
        <v>DB12</v>
      </c>
      <c r="M668" t="str">
        <f t="shared" ref="M668:M672" si="591">"M_"&amp;B668&amp;"_"</f>
        <v>M_G65_</v>
      </c>
      <c r="O668" s="40" t="str">
        <f>IF(E668="","-",COUNTIF($O$10:O667,"&lt;&gt;-")+1-2)</f>
        <v>-</v>
      </c>
      <c r="P668" s="30" t="str">
        <f t="shared" si="526"/>
        <v>//G65</v>
      </c>
      <c r="Q668" s="33" t="str">
        <f t="shared" si="527"/>
        <v>//G65</v>
      </c>
      <c r="R668" s="33" t="str">
        <f t="shared" si="575"/>
        <v>//G65</v>
      </c>
    </row>
    <row r="669" spans="2:18" ht="15.75">
      <c r="B669" t="s">
        <v>236</v>
      </c>
      <c r="C669" t="s">
        <v>15</v>
      </c>
      <c r="D669">
        <v>1024</v>
      </c>
      <c r="E669">
        <v>0</v>
      </c>
      <c r="F669" t="b">
        <v>0</v>
      </c>
      <c r="G669" t="b">
        <v>1</v>
      </c>
      <c r="H669" t="b">
        <v>1</v>
      </c>
      <c r="I669" t="b">
        <v>1</v>
      </c>
      <c r="J669" t="b">
        <v>0</v>
      </c>
      <c r="K669" t="s">
        <v>237</v>
      </c>
      <c r="L669" t="str">
        <f t="shared" si="573"/>
        <v>DB12</v>
      </c>
      <c r="M669" t="str">
        <f t="shared" ref="M669:M672" si="592">"M_"&amp;B668&amp;"_"</f>
        <v>M_G65_</v>
      </c>
      <c r="O669" s="40">
        <f>IF(E669="","-",COUNTIF($O$10:O668,"&lt;&gt;-")+1-2)</f>
        <v>525</v>
      </c>
      <c r="P669" s="30" t="str">
        <f t="shared" si="526"/>
        <v>var M_G65_Time_BD='Time_BD';     //525</v>
      </c>
      <c r="Q669" s="33" t="str">
        <f t="shared" si="527"/>
        <v>.read(M_G65_Time_BD)     //525</v>
      </c>
      <c r="R669" s="33" t="str">
        <f t="shared" si="575"/>
        <v>socket.emit('M_G65_Time_BD', tagArr[525]);</v>
      </c>
    </row>
    <row r="670" spans="2:18" ht="15.75">
      <c r="B670" t="s">
        <v>238</v>
      </c>
      <c r="C670" t="s">
        <v>15</v>
      </c>
      <c r="D670">
        <v>1028</v>
      </c>
      <c r="E670">
        <v>0</v>
      </c>
      <c r="F670" t="b">
        <v>0</v>
      </c>
      <c r="G670" t="b">
        <v>1</v>
      </c>
      <c r="H670" t="b">
        <v>1</v>
      </c>
      <c r="I670" t="b">
        <v>1</v>
      </c>
      <c r="J670" t="b">
        <v>0</v>
      </c>
      <c r="K670" t="s">
        <v>239</v>
      </c>
      <c r="L670" t="str">
        <f t="shared" si="573"/>
        <v>DB12</v>
      </c>
      <c r="M670" t="str">
        <f t="shared" ref="M670" si="593">"M_"&amp;B668&amp;"_"</f>
        <v>M_G65_</v>
      </c>
      <c r="O670" s="40">
        <f>IF(E670="","-",COUNTIF($O$10:O669,"&lt;&gt;-")+1-2)</f>
        <v>526</v>
      </c>
      <c r="P670" s="30" t="str">
        <f t="shared" ref="P670:P672" si="594">IF(E670="","//"&amp;B670,"var "&amp;$M670&amp;B670&amp;"='"&amp;$N670&amp;B670&amp;"';"&amp;"     //"&amp;O670)</f>
        <v>var M_G65_Time_CUROA='Time_CUROA';     //526</v>
      </c>
      <c r="Q670" s="33" t="str">
        <f t="shared" ref="Q670:Q672" si="595">IF(E670="","//"&amp;B670,".read("&amp;M670&amp;B670&amp;")"&amp;"     //"&amp;O670)</f>
        <v>.read(M_G65_Time_CUROA)     //526</v>
      </c>
      <c r="R670" s="33" t="str">
        <f t="shared" si="575"/>
        <v>socket.emit('M_G65_Time_CUROA', tagArr[526]);</v>
      </c>
    </row>
    <row r="671" spans="2:18" ht="15.75">
      <c r="B671" t="s">
        <v>240</v>
      </c>
      <c r="C671" t="s">
        <v>15</v>
      </c>
      <c r="D671">
        <v>1032</v>
      </c>
      <c r="E671">
        <v>0</v>
      </c>
      <c r="F671" t="b">
        <v>0</v>
      </c>
      <c r="G671" t="b">
        <v>1</v>
      </c>
      <c r="H671" t="b">
        <v>1</v>
      </c>
      <c r="I671" t="b">
        <v>1</v>
      </c>
      <c r="J671" t="b">
        <v>0</v>
      </c>
      <c r="K671" t="s">
        <v>241</v>
      </c>
      <c r="L671" t="str">
        <f t="shared" si="573"/>
        <v>DB12</v>
      </c>
      <c r="M671" t="str">
        <f t="shared" ref="M671" si="596">"M_"&amp;B668&amp;"_"</f>
        <v>M_G65_</v>
      </c>
      <c r="O671" s="40">
        <f>IF(E671="","-",COUNTIF($O$10:O670,"&lt;&gt;-")+1-2)</f>
        <v>527</v>
      </c>
      <c r="P671" s="30" t="str">
        <f t="shared" si="594"/>
        <v>var M_G65_Time_Belt='Time_Belt';     //527</v>
      </c>
      <c r="Q671" s="33" t="str">
        <f t="shared" si="595"/>
        <v>.read(M_G65_Time_Belt)     //527</v>
      </c>
      <c r="R671" s="33" t="str">
        <f t="shared" si="575"/>
        <v>socket.emit('M_G65_Time_Belt', tagArr[527]);</v>
      </c>
    </row>
    <row r="672" spans="2:18" ht="15.75">
      <c r="B672" t="s">
        <v>242</v>
      </c>
      <c r="C672" t="s">
        <v>15</v>
      </c>
      <c r="D672">
        <v>1036</v>
      </c>
      <c r="E672">
        <v>0</v>
      </c>
      <c r="F672" t="b">
        <v>0</v>
      </c>
      <c r="G672" t="b">
        <v>1</v>
      </c>
      <c r="H672" t="b">
        <v>1</v>
      </c>
      <c r="I672" t="b">
        <v>1</v>
      </c>
      <c r="J672" t="b">
        <v>0</v>
      </c>
      <c r="K672" t="s">
        <v>243</v>
      </c>
      <c r="L672" t="str">
        <f t="shared" si="573"/>
        <v>DB12</v>
      </c>
      <c r="M672" t="str">
        <f t="shared" ref="M672" si="597">"M_"&amp;B668&amp;"_"</f>
        <v>M_G65_</v>
      </c>
      <c r="O672" s="40">
        <f>IF(E672="","-",COUNTIF($O$10:O671,"&lt;&gt;-")+1-2)</f>
        <v>528</v>
      </c>
      <c r="P672" s="30" t="str">
        <f t="shared" si="594"/>
        <v>var M_G65_TIme_Motor='TIme_Motor';     //528</v>
      </c>
      <c r="Q672" s="33" t="str">
        <f t="shared" si="595"/>
        <v>.read(M_G65_TIme_Motor)     //528</v>
      </c>
      <c r="R672" s="33" t="str">
        <f t="shared" si="575"/>
        <v>socket.emit('M_G65_TIme_Motor', tagArr[528]);</v>
      </c>
    </row>
    <row r="673" spans="16:18" ht="15.75">
      <c r="P673" s="21"/>
      <c r="Q673" s="21"/>
      <c r="R673" s="21"/>
    </row>
    <row r="674" spans="16:18" ht="15.75">
      <c r="P674" s="31"/>
      <c r="Q674" s="29" t="s">
        <v>70</v>
      </c>
      <c r="R674" s="29" t="s">
        <v>42</v>
      </c>
    </row>
    <row r="675" spans="16:18" ht="15.75">
      <c r="P675" s="31"/>
      <c r="Q675" s="31"/>
      <c r="R675" s="31"/>
    </row>
    <row r="676" spans="16:18" ht="15.75">
      <c r="P676" s="32"/>
      <c r="Q676" s="32"/>
      <c r="R676" s="32"/>
    </row>
    <row r="677" spans="16:18" ht="15.75">
      <c r="P677" s="32"/>
      <c r="Q677" s="32"/>
      <c r="R677" s="32"/>
    </row>
    <row r="678" spans="16:18" ht="15.75">
      <c r="P678" s="32"/>
      <c r="Q678" s="32"/>
      <c r="R678" s="32"/>
    </row>
    <row r="679" spans="16:18" ht="15.75">
      <c r="P679" s="32"/>
      <c r="Q679" s="32"/>
      <c r="R679" s="32"/>
    </row>
    <row r="680" spans="16:18" ht="15.75">
      <c r="P680" s="31"/>
      <c r="Q680" s="31"/>
      <c r="R680" s="31"/>
    </row>
    <row r="681" spans="16:18" ht="15.75">
      <c r="P681" s="29"/>
      <c r="Q681" s="29"/>
      <c r="R681" s="29"/>
    </row>
  </sheetData>
  <mergeCells count="1">
    <mergeCell ref="A9:K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R674"/>
  <sheetViews>
    <sheetView topLeftCell="J1" zoomScale="85" zoomScaleNormal="85" workbookViewId="0">
      <pane ySplit="11" topLeftCell="A658" activePane="bottomLeft" state="frozen"/>
      <selection pane="bottomLeft" activeCell="R10" sqref="R10"/>
    </sheetView>
  </sheetViews>
  <sheetFormatPr defaultRowHeight="15"/>
  <cols>
    <col min="1" max="1" width="3.7109375" bestFit="1" customWidth="1"/>
    <col min="2" max="2" width="16" customWidth="1"/>
    <col min="3" max="3" width="16.5703125" customWidth="1"/>
    <col min="4" max="4" width="6.7109375" bestFit="1" customWidth="1"/>
    <col min="5" max="5" width="10.85546875" bestFit="1" customWidth="1"/>
    <col min="6" max="6" width="7.140625" bestFit="1" customWidth="1"/>
    <col min="7" max="7" width="15.5703125" customWidth="1"/>
    <col min="8" max="8" width="14.42578125" customWidth="1"/>
    <col min="9" max="9" width="14.140625" customWidth="1"/>
    <col min="10" max="10" width="8.85546875" bestFit="1" customWidth="1"/>
    <col min="11" max="11" width="13.140625" customWidth="1"/>
    <col min="12" max="12" width="8" customWidth="1"/>
    <col min="13" max="14" width="8.5703125" customWidth="1"/>
    <col min="15" max="15" width="8" customWidth="1"/>
    <col min="16" max="16" width="45.42578125" customWidth="1"/>
    <col min="17" max="17" width="38.7109375" customWidth="1"/>
    <col min="18" max="18" width="66.42578125" bestFit="1" customWidth="1"/>
  </cols>
  <sheetData>
    <row r="1" spans="1:18">
      <c r="A1" s="37" t="s">
        <v>19</v>
      </c>
      <c r="B1" s="37"/>
      <c r="C1" s="37"/>
      <c r="D1" s="37"/>
      <c r="E1" s="37"/>
      <c r="F1" s="37"/>
      <c r="G1" s="37"/>
      <c r="H1" s="37"/>
      <c r="I1" s="37"/>
      <c r="J1" s="37"/>
      <c r="K1" s="37"/>
      <c r="P1" s="9"/>
      <c r="Q1" s="9"/>
      <c r="R1" s="9"/>
    </row>
    <row r="2" spans="1:18">
      <c r="P2" s="9"/>
      <c r="Q2" s="9"/>
      <c r="R2" s="9"/>
    </row>
    <row r="3" spans="1:18" ht="15.75">
      <c r="P3" s="10"/>
      <c r="Q3" s="10"/>
      <c r="R3" s="10"/>
    </row>
    <row r="4" spans="1:18" ht="15.75">
      <c r="P4" s="11"/>
      <c r="Q4" s="11"/>
      <c r="R4" s="11"/>
    </row>
    <row r="5" spans="1:18" ht="15.75">
      <c r="P5" s="11"/>
      <c r="Q5" s="11"/>
      <c r="R5" s="11"/>
    </row>
    <row r="6" spans="1:18" ht="15.75">
      <c r="P6" s="22"/>
      <c r="Q6" s="17"/>
      <c r="R6" s="17"/>
    </row>
    <row r="7" spans="1:18" ht="15.75">
      <c r="P7" s="23"/>
      <c r="Q7" s="18"/>
      <c r="R7" s="18"/>
    </row>
    <row r="8" spans="1:18" ht="15.75">
      <c r="P8" s="23"/>
      <c r="Q8" s="18"/>
      <c r="R8" s="18"/>
    </row>
    <row r="9" spans="1:18" ht="15.75">
      <c r="A9" s="34" t="s">
        <v>20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5"/>
      <c r="M9" s="35"/>
      <c r="N9" s="35"/>
      <c r="O9" s="35"/>
      <c r="P9" s="23" t="s">
        <v>55</v>
      </c>
      <c r="Q9" s="18"/>
      <c r="R9" s="18"/>
    </row>
    <row r="10" spans="1:18" ht="27.75" customHeight="1">
      <c r="A10" s="3" t="s">
        <v>18</v>
      </c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8" t="s">
        <v>7</v>
      </c>
      <c r="H10" s="38" t="s">
        <v>8</v>
      </c>
      <c r="I10" s="38" t="s">
        <v>9</v>
      </c>
      <c r="J10" s="38" t="s">
        <v>10</v>
      </c>
      <c r="K10" s="38" t="s">
        <v>11</v>
      </c>
      <c r="L10" s="36" t="s">
        <v>74</v>
      </c>
      <c r="M10" s="36" t="s">
        <v>75</v>
      </c>
      <c r="N10" s="36"/>
      <c r="O10" s="39" t="s">
        <v>247</v>
      </c>
      <c r="P10" s="24" t="s">
        <v>57</v>
      </c>
      <c r="Q10" s="19" t="s">
        <v>65</v>
      </c>
      <c r="R10" s="19" t="s">
        <v>248</v>
      </c>
    </row>
    <row r="11" spans="1:18" ht="15.75">
      <c r="B11" t="s">
        <v>78</v>
      </c>
      <c r="D11" s="7"/>
      <c r="L11" t="str">
        <f>IF(LEFT(M11)="P","DB10",
IF(LEFT(M11)="E","DB11",
IF(LEFT(M11)="M","DB12"
)))</f>
        <v>DB10</v>
      </c>
      <c r="M11" t="s">
        <v>244</v>
      </c>
      <c r="O11" s="40" t="str">
        <f>IF(E11="","-",COUNTIF($O$10:O10,"&lt;&gt;-")+1-2)</f>
        <v>-</v>
      </c>
      <c r="P11" s="25" t="str">
        <f>IF($E11="","//" &amp; $B11,$M11&amp;B11&amp;": '"&amp;$L11&amp;","&amp;VLOOKUP(C11,LookupTable!$A$10:$G$24,4,0)&amp;IF(AND(C11="Bool",MOD(10*D11,10)=0),D11&amp;".0",D11)&amp;IF(C11="String",".255","")&amp;IF(B12&lt;&gt;"","',","'")&amp;"     //"&amp;O11)</f>
        <v>//Static</v>
      </c>
      <c r="Q11" s="20" t="str">
        <f>IF($E11="","//"&amp;$B11,"'"&amp;$M11&amp;B11&amp;IF(B12&lt;&gt;"","',","'")&amp;"     //"&amp;O11)</f>
        <v>//Static</v>
      </c>
      <c r="R11" s="20" t="str">
        <f>IF($E11="","//"&amp;$B11,"socket.emit('"&amp;$M11&amp;B11&amp;"', arr_tag_value["&amp;O11&amp;"]);")</f>
        <v>//Static</v>
      </c>
    </row>
    <row r="12" spans="1:18" ht="15.75">
      <c r="B12" t="s">
        <v>79</v>
      </c>
      <c r="C12" t="s">
        <v>0</v>
      </c>
      <c r="D12" s="7">
        <v>0</v>
      </c>
      <c r="E12" t="b">
        <v>0</v>
      </c>
      <c r="F12" t="b">
        <v>0</v>
      </c>
      <c r="G12" t="b">
        <v>1</v>
      </c>
      <c r="H12" t="b">
        <v>1</v>
      </c>
      <c r="I12" t="b">
        <v>1</v>
      </c>
      <c r="J12" t="b">
        <v>0</v>
      </c>
      <c r="K12" t="s">
        <v>80</v>
      </c>
      <c r="L12" t="str">
        <f t="shared" ref="L12:L75" si="0">IF(LEFT(M12)="P","DB10",
IF(LEFT(M12)="E","DB11",
IF(LEFT(M12)="M","DB12"
)))</f>
        <v>DB10</v>
      </c>
      <c r="M12" t="s">
        <v>244</v>
      </c>
      <c r="O12" s="40">
        <f>IF(E12="","-",COUNTIF($O$10:O11,"&lt;&gt;-")+1-2)</f>
        <v>0</v>
      </c>
      <c r="P12" s="25" t="str">
        <f>IF($E12="","//" &amp; $B12,$M12&amp;B12&amp;": '"&amp;$L12&amp;","&amp;VLOOKUP(C12,LookupTable!$A$10:$G$24,4,0)&amp;IF(AND(C12="Bool",MOD(10*D12,10)=0),D12&amp;".0",D12)&amp;IF(C12="String",".255","")&amp;IF(B13&lt;&gt;"","',","'")&amp;"     //"&amp;O12)</f>
        <v>P_Bit_Watchdog: 'DB10,X0.0',     //0</v>
      </c>
      <c r="Q12" s="20" t="str">
        <f t="shared" ref="Q12:Q75" si="1">IF($E12="","//"&amp;$B12,"'"&amp;$M12&amp;B12&amp;IF(B13&lt;&gt;"","',","'")&amp;"     //"&amp;O12)</f>
        <v>'P_Bit_Watchdog',     //0</v>
      </c>
      <c r="R12" s="20" t="str">
        <f t="shared" ref="R12:R75" si="2">IF($E12="","//"&amp;$B12,"socket.emit('"&amp;$M12&amp;B12&amp;"', arr_tag_value["&amp;O12&amp;"]);")</f>
        <v>socket.emit('P_Bit_Watchdog', arr_tag_value[0]);</v>
      </c>
    </row>
    <row r="13" spans="1:18" ht="15.75">
      <c r="B13" t="s">
        <v>81</v>
      </c>
      <c r="C13" t="s">
        <v>1</v>
      </c>
      <c r="D13" s="7">
        <v>2</v>
      </c>
      <c r="E13">
        <v>0</v>
      </c>
      <c r="F13" t="b">
        <v>0</v>
      </c>
      <c r="G13" t="b">
        <v>1</v>
      </c>
      <c r="H13" t="b">
        <v>1</v>
      </c>
      <c r="I13" t="b">
        <v>1</v>
      </c>
      <c r="J13" t="b">
        <v>0</v>
      </c>
      <c r="K13" t="s">
        <v>82</v>
      </c>
      <c r="L13" t="str">
        <f t="shared" si="0"/>
        <v>DB10</v>
      </c>
      <c r="M13" t="s">
        <v>244</v>
      </c>
      <c r="O13" s="40">
        <f>IF(E13="","-",COUNTIF($O$10:O12,"&lt;&gt;-")+1-2)</f>
        <v>1</v>
      </c>
      <c r="P13" s="25" t="str">
        <f>IF($E13="","//" &amp; $B13,$M13&amp;B13&amp;": '"&amp;$L13&amp;","&amp;VLOOKUP(C13,LookupTable!$A$10:$G$24,4,0)&amp;IF(AND(C13="Bool",MOD(10*D13,10)=0),D13&amp;".0",D13)&amp;IF(C13="String",".255","")&amp;IF(B14&lt;&gt;"","',","'")&amp;"     //"&amp;O13)</f>
        <v>P_Receive_Shift_A_Hour: 'DB10,INT2',     //1</v>
      </c>
      <c r="Q13" s="20" t="str">
        <f t="shared" si="1"/>
        <v>'P_Receive_Shift_A_Hour',     //1</v>
      </c>
      <c r="R13" s="20" t="str">
        <f t="shared" si="2"/>
        <v>socket.emit('P_Receive_Shift_A_Hour', arr_tag_value[1]);</v>
      </c>
    </row>
    <row r="14" spans="1:18" ht="15.75">
      <c r="B14" t="s">
        <v>83</v>
      </c>
      <c r="C14" t="s">
        <v>1</v>
      </c>
      <c r="D14" s="7">
        <v>4</v>
      </c>
      <c r="E14">
        <v>0</v>
      </c>
      <c r="F14" t="b">
        <v>0</v>
      </c>
      <c r="G14" t="b">
        <v>1</v>
      </c>
      <c r="H14" t="b">
        <v>1</v>
      </c>
      <c r="I14" t="b">
        <v>1</v>
      </c>
      <c r="J14" t="b">
        <v>0</v>
      </c>
      <c r="K14" t="s">
        <v>84</v>
      </c>
      <c r="L14" t="str">
        <f t="shared" si="0"/>
        <v>DB10</v>
      </c>
      <c r="M14" t="s">
        <v>244</v>
      </c>
      <c r="O14" s="40">
        <f>IF(E14="","-",COUNTIF($O$10:O13,"&lt;&gt;-")+1-2)</f>
        <v>2</v>
      </c>
      <c r="P14" s="25" t="str">
        <f>IF($E14="","//" &amp; $B14,$M14&amp;B14&amp;": '"&amp;$L14&amp;","&amp;VLOOKUP(C14,LookupTable!$A$10:$G$24,4,0)&amp;IF(AND(C14="Bool",MOD(10*D14,10)=0),D14&amp;".0",D14)&amp;IF(C14="String",".255","")&amp;IF(B15&lt;&gt;"","',","'")&amp;"     //"&amp;O14)</f>
        <v>P_Receive_Shift_A_Minute: 'DB10,INT4',     //2</v>
      </c>
      <c r="Q14" s="20" t="str">
        <f t="shared" si="1"/>
        <v>'P_Receive_Shift_A_Minute',     //2</v>
      </c>
      <c r="R14" s="20" t="str">
        <f t="shared" si="2"/>
        <v>socket.emit('P_Receive_Shift_A_Minute', arr_tag_value[2]);</v>
      </c>
    </row>
    <row r="15" spans="1:18" ht="15.75">
      <c r="B15" t="s">
        <v>85</v>
      </c>
      <c r="C15" t="s">
        <v>1</v>
      </c>
      <c r="D15" s="7">
        <v>6</v>
      </c>
      <c r="E15">
        <v>0</v>
      </c>
      <c r="F15" t="b">
        <v>0</v>
      </c>
      <c r="G15" t="b">
        <v>1</v>
      </c>
      <c r="H15" t="b">
        <v>1</v>
      </c>
      <c r="I15" t="b">
        <v>1</v>
      </c>
      <c r="J15" t="b">
        <v>0</v>
      </c>
      <c r="K15" t="s">
        <v>86</v>
      </c>
      <c r="L15" t="str">
        <f t="shared" si="0"/>
        <v>DB10</v>
      </c>
      <c r="M15" t="s">
        <v>244</v>
      </c>
      <c r="O15" s="40">
        <f>IF(E15="","-",COUNTIF($O$10:O14,"&lt;&gt;-")+1-2)</f>
        <v>3</v>
      </c>
      <c r="P15" s="25" t="str">
        <f>IF($E15="","//" &amp; $B15,$M15&amp;B15&amp;": '"&amp;$L15&amp;","&amp;VLOOKUP(C15,LookupTable!$A$10:$G$24,4,0)&amp;IF(AND(C15="Bool",MOD(10*D15,10)=0),D15&amp;".0",D15)&amp;IF(C15="String",".255","")&amp;IF(B16&lt;&gt;"","',","'")&amp;"     //"&amp;O15)</f>
        <v>P_Receive_Shift_B_Hour: 'DB10,INT6',     //3</v>
      </c>
      <c r="Q15" s="20" t="str">
        <f t="shared" si="1"/>
        <v>'P_Receive_Shift_B_Hour',     //3</v>
      </c>
      <c r="R15" s="20" t="str">
        <f t="shared" si="2"/>
        <v>socket.emit('P_Receive_Shift_B_Hour', arr_tag_value[3]);</v>
      </c>
    </row>
    <row r="16" spans="1:18" ht="15.75">
      <c r="B16" t="s">
        <v>87</v>
      </c>
      <c r="C16" t="s">
        <v>1</v>
      </c>
      <c r="D16" s="7">
        <v>8</v>
      </c>
      <c r="E16">
        <v>0</v>
      </c>
      <c r="F16" t="b">
        <v>0</v>
      </c>
      <c r="G16" t="b">
        <v>1</v>
      </c>
      <c r="H16" t="b">
        <v>1</v>
      </c>
      <c r="I16" t="b">
        <v>1</v>
      </c>
      <c r="J16" t="b">
        <v>0</v>
      </c>
      <c r="K16" t="s">
        <v>88</v>
      </c>
      <c r="L16" t="str">
        <f t="shared" si="0"/>
        <v>DB10</v>
      </c>
      <c r="M16" t="s">
        <v>244</v>
      </c>
      <c r="O16" s="40">
        <f>IF(E16="","-",COUNTIF($O$10:O15,"&lt;&gt;-")+1-2)</f>
        <v>4</v>
      </c>
      <c r="P16" s="25" t="str">
        <f>IF($E16="","//" &amp; $B16,$M16&amp;B16&amp;": '"&amp;$L16&amp;","&amp;VLOOKUP(C16,LookupTable!$A$10:$G$24,4,0)&amp;IF(AND(C16="Bool",MOD(10*D16,10)=0),D16&amp;".0",D16)&amp;IF(C16="String",".255","")&amp;IF(B17&lt;&gt;"","',","'")&amp;"     //"&amp;O16)</f>
        <v>P_Receive_Shift_B_Minute: 'DB10,INT8',     //4</v>
      </c>
      <c r="Q16" s="20" t="str">
        <f t="shared" si="1"/>
        <v>'P_Receive_Shift_B_Minute',     //4</v>
      </c>
      <c r="R16" s="20" t="str">
        <f t="shared" si="2"/>
        <v>socket.emit('P_Receive_Shift_B_Minute', arr_tag_value[4]);</v>
      </c>
    </row>
    <row r="17" spans="2:18" ht="15.75">
      <c r="B17" t="s">
        <v>89</v>
      </c>
      <c r="C17" t="s">
        <v>1</v>
      </c>
      <c r="D17">
        <v>10</v>
      </c>
      <c r="E17">
        <v>0</v>
      </c>
      <c r="F17" t="b">
        <v>0</v>
      </c>
      <c r="G17" t="b">
        <v>1</v>
      </c>
      <c r="H17" t="b">
        <v>1</v>
      </c>
      <c r="I17" t="b">
        <v>1</v>
      </c>
      <c r="J17" t="b">
        <v>0</v>
      </c>
      <c r="K17" t="s">
        <v>90</v>
      </c>
      <c r="L17" t="str">
        <f t="shared" si="0"/>
        <v>DB10</v>
      </c>
      <c r="M17" t="s">
        <v>244</v>
      </c>
      <c r="O17" s="40">
        <f>IF(E17="","-",COUNTIF($O$10:O16,"&lt;&gt;-")+1-2)</f>
        <v>5</v>
      </c>
      <c r="P17" s="25" t="str">
        <f>IF($E17="","//" &amp; $B17,$M17&amp;B17&amp;": '"&amp;$L17&amp;","&amp;VLOOKUP(C17,LookupTable!$A$10:$G$24,4,0)&amp;IF(AND(C17="Bool",MOD(10*D17,10)=0),D17&amp;".0",D17)&amp;IF(C17="String",".255","")&amp;IF(B18&lt;&gt;"","',","'")&amp;"     //"&amp;O17)</f>
        <v>P_Receive_Shift_C_Hour: 'DB10,INT10',     //5</v>
      </c>
      <c r="Q17" s="20" t="str">
        <f t="shared" si="1"/>
        <v>'P_Receive_Shift_C_Hour',     //5</v>
      </c>
      <c r="R17" s="20" t="str">
        <f t="shared" si="2"/>
        <v>socket.emit('P_Receive_Shift_C_Hour', arr_tag_value[5]);</v>
      </c>
    </row>
    <row r="18" spans="2:18" ht="15.75">
      <c r="B18" t="s">
        <v>91</v>
      </c>
      <c r="C18" t="s">
        <v>1</v>
      </c>
      <c r="D18">
        <v>12</v>
      </c>
      <c r="E18">
        <v>0</v>
      </c>
      <c r="F18" t="b">
        <v>0</v>
      </c>
      <c r="G18" t="b">
        <v>1</v>
      </c>
      <c r="H18" t="b">
        <v>1</v>
      </c>
      <c r="I18" t="b">
        <v>1</v>
      </c>
      <c r="J18" t="b">
        <v>0</v>
      </c>
      <c r="K18" t="s">
        <v>92</v>
      </c>
      <c r="L18" t="str">
        <f t="shared" si="0"/>
        <v>DB10</v>
      </c>
      <c r="M18" t="s">
        <v>244</v>
      </c>
      <c r="O18" s="40">
        <f>IF(E18="","-",COUNTIF($O$10:O17,"&lt;&gt;-")+1-2)</f>
        <v>6</v>
      </c>
      <c r="P18" s="25" t="str">
        <f>IF($E18="","//" &amp; $B18,$M18&amp;B18&amp;": '"&amp;$L18&amp;","&amp;VLOOKUP(C18,LookupTable!$A$10:$G$24,4,0)&amp;IF(AND(C18="Bool",MOD(10*D18,10)=0),D18&amp;".0",D18)&amp;IF(C18="String",".255","")&amp;IF(B19&lt;&gt;"","',","'")&amp;"     //"&amp;O18)</f>
        <v>P_Receive_Shift_C_Minute: 'DB10,INT12',     //6</v>
      </c>
      <c r="Q18" s="20" t="str">
        <f t="shared" si="1"/>
        <v>'P_Receive_Shift_C_Minute',     //6</v>
      </c>
      <c r="R18" s="20" t="str">
        <f t="shared" si="2"/>
        <v>socket.emit('P_Receive_Shift_C_Minute', arr_tag_value[6]);</v>
      </c>
    </row>
    <row r="19" spans="2:18" ht="15.75">
      <c r="B19" t="s">
        <v>93</v>
      </c>
      <c r="C19" t="s">
        <v>53</v>
      </c>
      <c r="D19">
        <v>14</v>
      </c>
      <c r="E19" t="s">
        <v>94</v>
      </c>
      <c r="F19" t="b">
        <v>0</v>
      </c>
      <c r="G19" t="b">
        <v>1</v>
      </c>
      <c r="H19" t="b">
        <v>1</v>
      </c>
      <c r="I19" t="b">
        <v>1</v>
      </c>
      <c r="J19" t="b">
        <v>0</v>
      </c>
      <c r="K19" t="s">
        <v>95</v>
      </c>
      <c r="L19" t="str">
        <f t="shared" si="0"/>
        <v>DB10</v>
      </c>
      <c r="M19" t="s">
        <v>244</v>
      </c>
      <c r="O19" s="40">
        <f>IF(E19="","-",COUNTIF($O$10:O18,"&lt;&gt;-")+1-2)</f>
        <v>7</v>
      </c>
      <c r="P19" s="25" t="str">
        <f>IF($E19="","//" &amp; $B19,$M19&amp;B19&amp;": '"&amp;$L19&amp;","&amp;VLOOKUP(C19,LookupTable!$A$10:$G$24,4,0)&amp;IF(AND(C19="Bool",MOD(10*D19,10)=0),D19&amp;".0",D19)&amp;IF(C19="String",".255","")&amp;IF(B20&lt;&gt;"","',","'")&amp;"     //"&amp;O19)</f>
        <v>P_Send_Operator: 'DB10,S14.255',     //7</v>
      </c>
      <c r="Q19" s="20" t="str">
        <f t="shared" si="1"/>
        <v>'P_Send_Operator',     //7</v>
      </c>
      <c r="R19" s="20" t="str">
        <f t="shared" si="2"/>
        <v>socket.emit('P_Send_Operator', arr_tag_value[7]);</v>
      </c>
    </row>
    <row r="20" spans="2:18" ht="15.75">
      <c r="B20" t="s">
        <v>96</v>
      </c>
      <c r="C20" t="s">
        <v>97</v>
      </c>
      <c r="D20">
        <v>270</v>
      </c>
      <c r="F20" t="b">
        <v>0</v>
      </c>
      <c r="G20" t="b">
        <v>1</v>
      </c>
      <c r="H20" t="b">
        <v>1</v>
      </c>
      <c r="I20" t="b">
        <v>1</v>
      </c>
      <c r="J20" t="b">
        <v>0</v>
      </c>
      <c r="K20" t="s">
        <v>98</v>
      </c>
      <c r="L20" t="str">
        <f t="shared" si="0"/>
        <v>DB10</v>
      </c>
      <c r="M20" t="str">
        <f>"P_"&amp;B20&amp;"_"</f>
        <v>P_G1_</v>
      </c>
      <c r="O20" s="40" t="str">
        <f>IF(E20="","-",COUNTIF($O$10:O19,"&lt;&gt;-")+1-2)</f>
        <v>-</v>
      </c>
      <c r="P20" s="25" t="str">
        <f>IF($E20="","//" &amp; $B20,$M20&amp;B20&amp;": '"&amp;$L20&amp;","&amp;VLOOKUP(C20,LookupTable!$A$10:$G$24,4,0)&amp;IF(AND(C20="Bool",MOD(10*D20,10)=0),D20&amp;".0",D20)&amp;IF(C20="String",".255","")&amp;IF(B21&lt;&gt;"","',","'")&amp;"     //"&amp;O20)</f>
        <v>//G1</v>
      </c>
      <c r="Q20" s="20" t="str">
        <f t="shared" si="1"/>
        <v>//G1</v>
      </c>
      <c r="R20" s="20" t="str">
        <f t="shared" si="2"/>
        <v>//G1</v>
      </c>
    </row>
    <row r="21" spans="2:18" ht="15.75">
      <c r="B21" t="s">
        <v>163</v>
      </c>
      <c r="C21" t="s">
        <v>15</v>
      </c>
      <c r="D21">
        <v>270</v>
      </c>
      <c r="E21">
        <v>0</v>
      </c>
      <c r="F21" t="b">
        <v>0</v>
      </c>
      <c r="G21" t="b">
        <v>1</v>
      </c>
      <c r="H21" t="b">
        <v>1</v>
      </c>
      <c r="I21" t="b">
        <v>1</v>
      </c>
      <c r="J21" t="b">
        <v>0</v>
      </c>
      <c r="K21" t="s">
        <v>164</v>
      </c>
      <c r="L21" t="str">
        <f t="shared" si="0"/>
        <v>DB10</v>
      </c>
      <c r="M21" t="str">
        <f>"P_"&amp;B20&amp;"_"</f>
        <v>P_G1_</v>
      </c>
      <c r="O21" s="40">
        <f>IF(E21="","-",COUNTIF($O$10:O20,"&lt;&gt;-")+1-2)</f>
        <v>8</v>
      </c>
      <c r="P21" s="25" t="str">
        <f>IF($E21="","//" &amp; $B21,$M21&amp;B21&amp;": '"&amp;$L21&amp;","&amp;VLOOKUP(C21,LookupTable!$A$10:$G$24,4,0)&amp;IF(AND(C21="Bool",MOD(10*D21,10)=0),D21&amp;".0",D21)&amp;IF(C21="String",".255","")&amp;IF(B22&lt;&gt;"","',","'")&amp;"     //"&amp;O21)</f>
        <v>P_G1_Time_Working: 'DB10,REAL270',     //8</v>
      </c>
      <c r="Q21" s="20" t="str">
        <f t="shared" si="1"/>
        <v>'P_G1_Time_Working',     //8</v>
      </c>
      <c r="R21" s="20" t="str">
        <f t="shared" si="2"/>
        <v>socket.emit('P_G1_Time_Working', arr_tag_value[8]);</v>
      </c>
    </row>
    <row r="22" spans="2:18" ht="15.75">
      <c r="B22" t="s">
        <v>165</v>
      </c>
      <c r="C22" t="s">
        <v>15</v>
      </c>
      <c r="D22">
        <v>274</v>
      </c>
      <c r="E22">
        <v>0</v>
      </c>
      <c r="F22" t="b">
        <v>0</v>
      </c>
      <c r="G22" t="b">
        <v>1</v>
      </c>
      <c r="H22" t="b">
        <v>1</v>
      </c>
      <c r="I22" t="b">
        <v>1</v>
      </c>
      <c r="J22" t="b">
        <v>0</v>
      </c>
      <c r="K22" t="s">
        <v>166</v>
      </c>
      <c r="L22" t="str">
        <f t="shared" si="0"/>
        <v>DB10</v>
      </c>
      <c r="M22" t="str">
        <f>"P_"&amp;B20&amp;"_"</f>
        <v>P_G1_</v>
      </c>
      <c r="O22" s="40">
        <f>IF(E22="","-",COUNTIF($O$10:O21,"&lt;&gt;-")+1-2)</f>
        <v>9</v>
      </c>
      <c r="P22" s="25" t="str">
        <f>IF($E22="","//" &amp; $B22,$M22&amp;B22&amp;": '"&amp;$L22&amp;","&amp;VLOOKUP(C22,LookupTable!$A$10:$G$24,4,0)&amp;IF(AND(C22="Bool",MOD(10*D22,10)=0),D22&amp;".0",D22)&amp;IF(C22="String",".255","")&amp;IF(B23&lt;&gt;"","',","'")&amp;"     //"&amp;O22)</f>
        <v>P_G1_Time_Standby: 'DB10,REAL274',     //9</v>
      </c>
      <c r="Q22" s="20" t="str">
        <f t="shared" si="1"/>
        <v>'P_G1_Time_Standby',     //9</v>
      </c>
      <c r="R22" s="20" t="str">
        <f t="shared" si="2"/>
        <v>socket.emit('P_G1_Time_Standby', arr_tag_value[9]);</v>
      </c>
    </row>
    <row r="23" spans="2:18" ht="15.75">
      <c r="B23" t="s">
        <v>167</v>
      </c>
      <c r="C23" t="s">
        <v>15</v>
      </c>
      <c r="D23">
        <v>278</v>
      </c>
      <c r="E23">
        <v>0</v>
      </c>
      <c r="F23" t="b">
        <v>0</v>
      </c>
      <c r="G23" t="b">
        <v>1</v>
      </c>
      <c r="H23" t="b">
        <v>1</v>
      </c>
      <c r="I23" t="b">
        <v>1</v>
      </c>
      <c r="J23" t="b">
        <v>0</v>
      </c>
      <c r="K23" t="s">
        <v>168</v>
      </c>
      <c r="L23" t="str">
        <f t="shared" si="0"/>
        <v>DB10</v>
      </c>
      <c r="M23" t="str">
        <f>"P_"&amp;B20&amp;"_"</f>
        <v>P_G1_</v>
      </c>
      <c r="O23" s="40">
        <f>IF(E23="","-",COUNTIF($O$10:O22,"&lt;&gt;-")+1-2)</f>
        <v>10</v>
      </c>
      <c r="P23" s="25" t="str">
        <f>IF($E23="","//" &amp; $B23,$M23&amp;B23&amp;": '"&amp;$L23&amp;","&amp;VLOOKUP(C23,LookupTable!$A$10:$G$24,4,0)&amp;IF(AND(C23="Bool",MOD(10*D23,10)=0),D23&amp;".0",D23)&amp;IF(C23="String",".255","")&amp;IF(B24&lt;&gt;"","',","'")&amp;"     //"&amp;O23)</f>
        <v>P_G1_TIme_Maintenance: 'DB10,REAL278',     //10</v>
      </c>
      <c r="Q23" s="20" t="str">
        <f t="shared" si="1"/>
        <v>'P_G1_TIme_Maintenance',     //10</v>
      </c>
      <c r="R23" s="20" t="str">
        <f t="shared" si="2"/>
        <v>socket.emit('P_G1_TIme_Maintenance', arr_tag_value[10]);</v>
      </c>
    </row>
    <row r="24" spans="2:18" ht="15.75">
      <c r="B24" t="s">
        <v>99</v>
      </c>
      <c r="C24" t="s">
        <v>97</v>
      </c>
      <c r="D24">
        <v>282</v>
      </c>
      <c r="F24" t="b">
        <v>0</v>
      </c>
      <c r="G24" t="b">
        <v>1</v>
      </c>
      <c r="H24" t="b">
        <v>1</v>
      </c>
      <c r="I24" t="b">
        <v>1</v>
      </c>
      <c r="J24" t="b">
        <v>1</v>
      </c>
      <c r="L24" t="str">
        <f t="shared" si="0"/>
        <v>DB10</v>
      </c>
      <c r="M24" t="str">
        <f>"P_"&amp;B24&amp;"_"</f>
        <v>P_G2_</v>
      </c>
      <c r="O24" s="40" t="str">
        <f>IF(E24="","-",COUNTIF($O$10:O23,"&lt;&gt;-")+1-2)</f>
        <v>-</v>
      </c>
      <c r="P24" s="25" t="str">
        <f>IF($E24="","//" &amp; $B24,$M24&amp;B24&amp;": '"&amp;$L24&amp;","&amp;VLOOKUP(C24,LookupTable!$A$10:$G$24,4,0)&amp;IF(AND(C24="Bool",MOD(10*D24,10)=0),D24&amp;".0",D24)&amp;IF(C24="String",".255","")&amp;IF(B25&lt;&gt;"","',","'")&amp;"     //"&amp;O24)</f>
        <v>//G2</v>
      </c>
      <c r="Q24" s="20" t="str">
        <f t="shared" si="1"/>
        <v>//G2</v>
      </c>
      <c r="R24" s="20" t="str">
        <f t="shared" si="2"/>
        <v>//G2</v>
      </c>
    </row>
    <row r="25" spans="2:18" ht="15.75">
      <c r="B25" t="s">
        <v>163</v>
      </c>
      <c r="C25" t="s">
        <v>15</v>
      </c>
      <c r="D25">
        <v>282</v>
      </c>
      <c r="E25">
        <v>0</v>
      </c>
      <c r="F25" t="b">
        <v>0</v>
      </c>
      <c r="G25" t="b">
        <v>1</v>
      </c>
      <c r="H25" t="b">
        <v>1</v>
      </c>
      <c r="I25" t="b">
        <v>1</v>
      </c>
      <c r="J25" t="b">
        <v>0</v>
      </c>
      <c r="K25" t="s">
        <v>164</v>
      </c>
      <c r="L25" t="str">
        <f t="shared" si="0"/>
        <v>DB10</v>
      </c>
      <c r="M25" t="str">
        <f>"P_"&amp;B24&amp;"_"</f>
        <v>P_G2_</v>
      </c>
      <c r="O25" s="40">
        <f>IF(E25="","-",COUNTIF($O$10:O24,"&lt;&gt;-")+1-2)</f>
        <v>11</v>
      </c>
      <c r="P25" s="25" t="str">
        <f>IF($E25="","//" &amp; $B25,$M25&amp;B25&amp;": '"&amp;$L25&amp;","&amp;VLOOKUP(C25,LookupTable!$A$10:$G$24,4,0)&amp;IF(AND(C25="Bool",MOD(10*D25,10)=0),D25&amp;".0",D25)&amp;IF(C25="String",".255","")&amp;IF(B26&lt;&gt;"","',","'")&amp;"     //"&amp;O25)</f>
        <v>P_G2_Time_Working: 'DB10,REAL282',     //11</v>
      </c>
      <c r="Q25" s="20" t="str">
        <f t="shared" si="1"/>
        <v>'P_G2_Time_Working',     //11</v>
      </c>
      <c r="R25" s="20" t="str">
        <f t="shared" si="2"/>
        <v>socket.emit('P_G2_Time_Working', arr_tag_value[11]);</v>
      </c>
    </row>
    <row r="26" spans="2:18" ht="15.75">
      <c r="B26" t="s">
        <v>165</v>
      </c>
      <c r="C26" t="s">
        <v>15</v>
      </c>
      <c r="D26">
        <v>286</v>
      </c>
      <c r="E26">
        <v>0</v>
      </c>
      <c r="F26" t="b">
        <v>0</v>
      </c>
      <c r="G26" t="b">
        <v>1</v>
      </c>
      <c r="H26" t="b">
        <v>1</v>
      </c>
      <c r="I26" t="b">
        <v>1</v>
      </c>
      <c r="J26" t="b">
        <v>0</v>
      </c>
      <c r="K26" t="s">
        <v>166</v>
      </c>
      <c r="L26" t="str">
        <f t="shared" si="0"/>
        <v>DB10</v>
      </c>
      <c r="M26" t="str">
        <f>"P_"&amp;B24&amp;"_"</f>
        <v>P_G2_</v>
      </c>
      <c r="O26" s="40">
        <f>IF(E26="","-",COUNTIF($O$10:O25,"&lt;&gt;-")+1-2)</f>
        <v>12</v>
      </c>
      <c r="P26" s="25" t="str">
        <f>IF($E26="","//" &amp; $B26,$M26&amp;B26&amp;": '"&amp;$L26&amp;","&amp;VLOOKUP(C26,LookupTable!$A$10:$G$24,4,0)&amp;IF(AND(C26="Bool",MOD(10*D26,10)=0),D26&amp;".0",D26)&amp;IF(C26="String",".255","")&amp;IF(B27&lt;&gt;"","',","'")&amp;"     //"&amp;O26)</f>
        <v>P_G2_Time_Standby: 'DB10,REAL286',     //12</v>
      </c>
      <c r="Q26" s="20" t="str">
        <f t="shared" si="1"/>
        <v>'P_G2_Time_Standby',     //12</v>
      </c>
      <c r="R26" s="20" t="str">
        <f t="shared" si="2"/>
        <v>socket.emit('P_G2_Time_Standby', arr_tag_value[12]);</v>
      </c>
    </row>
    <row r="27" spans="2:18" ht="15.75">
      <c r="B27" t="s">
        <v>167</v>
      </c>
      <c r="C27" t="s">
        <v>15</v>
      </c>
      <c r="D27">
        <v>290</v>
      </c>
      <c r="E27">
        <v>0</v>
      </c>
      <c r="F27" t="b">
        <v>0</v>
      </c>
      <c r="G27" t="b">
        <v>1</v>
      </c>
      <c r="H27" t="b">
        <v>1</v>
      </c>
      <c r="I27" t="b">
        <v>1</v>
      </c>
      <c r="J27" t="b">
        <v>0</v>
      </c>
      <c r="K27" t="s">
        <v>168</v>
      </c>
      <c r="L27" t="str">
        <f t="shared" si="0"/>
        <v>DB10</v>
      </c>
      <c r="M27" t="str">
        <f>"P_"&amp;B24&amp;"_"</f>
        <v>P_G2_</v>
      </c>
      <c r="O27" s="40">
        <f>IF(E27="","-",COUNTIF($O$10:O26,"&lt;&gt;-")+1-2)</f>
        <v>13</v>
      </c>
      <c r="P27" s="25" t="str">
        <f>IF($E27="","//" &amp; $B27,$M27&amp;B27&amp;": '"&amp;$L27&amp;","&amp;VLOOKUP(C27,LookupTable!$A$10:$G$24,4,0)&amp;IF(AND(C27="Bool",MOD(10*D27,10)=0),D27&amp;".0",D27)&amp;IF(C27="String",".255","")&amp;IF(B28&lt;&gt;"","',","'")&amp;"     //"&amp;O27)</f>
        <v>P_G2_TIme_Maintenance: 'DB10,REAL290',     //13</v>
      </c>
      <c r="Q27" s="20" t="str">
        <f t="shared" si="1"/>
        <v>'P_G2_TIme_Maintenance',     //13</v>
      </c>
      <c r="R27" s="20" t="str">
        <f t="shared" si="2"/>
        <v>socket.emit('P_G2_TIme_Maintenance', arr_tag_value[13]);</v>
      </c>
    </row>
    <row r="28" spans="2:18" ht="15.75">
      <c r="B28" t="s">
        <v>100</v>
      </c>
      <c r="C28" t="s">
        <v>97</v>
      </c>
      <c r="D28">
        <v>294</v>
      </c>
      <c r="F28" t="b">
        <v>0</v>
      </c>
      <c r="G28" t="b">
        <v>1</v>
      </c>
      <c r="H28" t="b">
        <v>1</v>
      </c>
      <c r="I28" t="b">
        <v>1</v>
      </c>
      <c r="J28" t="b">
        <v>1</v>
      </c>
      <c r="L28" t="str">
        <f t="shared" si="0"/>
        <v>DB10</v>
      </c>
      <c r="M28" t="str">
        <f t="shared" ref="M28:M91" si="3">"P_"&amp;B28&amp;"_"</f>
        <v>P_G3_</v>
      </c>
      <c r="O28" s="40" t="str">
        <f>IF(E28="","-",COUNTIF($O$10:O27,"&lt;&gt;-")+1-2)</f>
        <v>-</v>
      </c>
      <c r="P28" s="25" t="str">
        <f>IF($E28="","//" &amp; $B28,$M28&amp;B28&amp;": '"&amp;$L28&amp;","&amp;VLOOKUP(C28,LookupTable!$A$10:$G$24,4,0)&amp;IF(AND(C28="Bool",MOD(10*D28,10)=0),D28&amp;".0",D28)&amp;IF(C28="String",".255","")&amp;IF(B29&lt;&gt;"","',","'")&amp;"     //"&amp;O28)</f>
        <v>//G3</v>
      </c>
      <c r="Q28" s="20" t="str">
        <f t="shared" si="1"/>
        <v>//G3</v>
      </c>
      <c r="R28" s="20" t="str">
        <f t="shared" si="2"/>
        <v>//G3</v>
      </c>
    </row>
    <row r="29" spans="2:18" ht="15.75">
      <c r="B29" t="s">
        <v>163</v>
      </c>
      <c r="C29" t="s">
        <v>15</v>
      </c>
      <c r="D29">
        <v>294</v>
      </c>
      <c r="E29">
        <v>0</v>
      </c>
      <c r="F29" t="b">
        <v>0</v>
      </c>
      <c r="G29" t="b">
        <v>1</v>
      </c>
      <c r="H29" t="b">
        <v>1</v>
      </c>
      <c r="I29" t="b">
        <v>1</v>
      </c>
      <c r="J29" t="b">
        <v>0</v>
      </c>
      <c r="K29" t="s">
        <v>164</v>
      </c>
      <c r="L29" t="str">
        <f t="shared" si="0"/>
        <v>DB10</v>
      </c>
      <c r="M29" t="str">
        <f t="shared" ref="M29:M92" si="4">"P_"&amp;B28&amp;"_"</f>
        <v>P_G3_</v>
      </c>
      <c r="O29" s="40">
        <f>IF(E29="","-",COUNTIF($O$10:O28,"&lt;&gt;-")+1-2)</f>
        <v>14</v>
      </c>
      <c r="P29" s="25" t="str">
        <f>IF($E29="","//" &amp; $B29,$M29&amp;B29&amp;": '"&amp;$L29&amp;","&amp;VLOOKUP(C29,LookupTable!$A$10:$G$24,4,0)&amp;IF(AND(C29="Bool",MOD(10*D29,10)=0),D29&amp;".0",D29)&amp;IF(C29="String",".255","")&amp;IF(B30&lt;&gt;"","',","'")&amp;"     //"&amp;O29)</f>
        <v>P_G3_Time_Working: 'DB10,REAL294',     //14</v>
      </c>
      <c r="Q29" s="20" t="str">
        <f t="shared" si="1"/>
        <v>'P_G3_Time_Working',     //14</v>
      </c>
      <c r="R29" s="20" t="str">
        <f t="shared" si="2"/>
        <v>socket.emit('P_G3_Time_Working', arr_tag_value[14]);</v>
      </c>
    </row>
    <row r="30" spans="2:18" ht="15.75">
      <c r="B30" t="s">
        <v>165</v>
      </c>
      <c r="C30" t="s">
        <v>15</v>
      </c>
      <c r="D30">
        <v>298</v>
      </c>
      <c r="E30">
        <v>0</v>
      </c>
      <c r="F30" t="b">
        <v>0</v>
      </c>
      <c r="G30" t="b">
        <v>1</v>
      </c>
      <c r="H30" t="b">
        <v>1</v>
      </c>
      <c r="I30" t="b">
        <v>1</v>
      </c>
      <c r="J30" t="b">
        <v>0</v>
      </c>
      <c r="K30" t="s">
        <v>166</v>
      </c>
      <c r="L30" t="str">
        <f t="shared" si="0"/>
        <v>DB10</v>
      </c>
      <c r="M30" t="str">
        <f t="shared" ref="M30" si="5">"P_"&amp;B28&amp;"_"</f>
        <v>P_G3_</v>
      </c>
      <c r="O30" s="40">
        <f>IF(E30="","-",COUNTIF($O$10:O29,"&lt;&gt;-")+1-2)</f>
        <v>15</v>
      </c>
      <c r="P30" s="25" t="str">
        <f>IF($E30="","//" &amp; $B30,$M30&amp;B30&amp;": '"&amp;$L30&amp;","&amp;VLOOKUP(C30,LookupTable!$A$10:$G$24,4,0)&amp;IF(AND(C30="Bool",MOD(10*D30,10)=0),D30&amp;".0",D30)&amp;IF(C30="String",".255","")&amp;IF(B31&lt;&gt;"","',","'")&amp;"     //"&amp;O30)</f>
        <v>P_G3_Time_Standby: 'DB10,REAL298',     //15</v>
      </c>
      <c r="Q30" s="20" t="str">
        <f t="shared" si="1"/>
        <v>'P_G3_Time_Standby',     //15</v>
      </c>
      <c r="R30" s="20" t="str">
        <f t="shared" si="2"/>
        <v>socket.emit('P_G3_Time_Standby', arr_tag_value[15]);</v>
      </c>
    </row>
    <row r="31" spans="2:18" ht="15.75">
      <c r="B31" t="s">
        <v>167</v>
      </c>
      <c r="C31" t="s">
        <v>15</v>
      </c>
      <c r="D31">
        <v>302</v>
      </c>
      <c r="E31">
        <v>0</v>
      </c>
      <c r="F31" t="b">
        <v>0</v>
      </c>
      <c r="G31" t="b">
        <v>1</v>
      </c>
      <c r="H31" t="b">
        <v>1</v>
      </c>
      <c r="I31" t="b">
        <v>1</v>
      </c>
      <c r="J31" t="b">
        <v>0</v>
      </c>
      <c r="K31" t="s">
        <v>168</v>
      </c>
      <c r="L31" t="str">
        <f t="shared" si="0"/>
        <v>DB10</v>
      </c>
      <c r="M31" t="str">
        <f t="shared" ref="M31" si="6">"P_"&amp;B28&amp;"_"</f>
        <v>P_G3_</v>
      </c>
      <c r="O31" s="40">
        <f>IF(E31="","-",COUNTIF($O$10:O30,"&lt;&gt;-")+1-2)</f>
        <v>16</v>
      </c>
      <c r="P31" s="25" t="str">
        <f>IF($E31="","//" &amp; $B31,$M31&amp;B31&amp;": '"&amp;$L31&amp;","&amp;VLOOKUP(C31,LookupTable!$A$10:$G$24,4,0)&amp;IF(AND(C31="Bool",MOD(10*D31,10)=0),D31&amp;".0",D31)&amp;IF(C31="String",".255","")&amp;IF(B32&lt;&gt;"","',","'")&amp;"     //"&amp;O31)</f>
        <v>P_G3_TIme_Maintenance: 'DB10,REAL302',     //16</v>
      </c>
      <c r="Q31" s="20" t="str">
        <f t="shared" si="1"/>
        <v>'P_G3_TIme_Maintenance',     //16</v>
      </c>
      <c r="R31" s="20" t="str">
        <f t="shared" si="2"/>
        <v>socket.emit('P_G3_TIme_Maintenance', arr_tag_value[16]);</v>
      </c>
    </row>
    <row r="32" spans="2:18" ht="15.75">
      <c r="B32" t="s">
        <v>101</v>
      </c>
      <c r="C32" t="s">
        <v>97</v>
      </c>
      <c r="D32">
        <v>306</v>
      </c>
      <c r="F32" t="b">
        <v>0</v>
      </c>
      <c r="G32" t="b">
        <v>1</v>
      </c>
      <c r="H32" t="b">
        <v>1</v>
      </c>
      <c r="I32" t="b">
        <v>1</v>
      </c>
      <c r="J32" t="b">
        <v>1</v>
      </c>
      <c r="L32" t="str">
        <f t="shared" si="0"/>
        <v>DB10</v>
      </c>
      <c r="M32" t="str">
        <f t="shared" ref="M32:M95" si="7">"P_"&amp;B32&amp;"_"</f>
        <v>P_G4_</v>
      </c>
      <c r="O32" s="40" t="str">
        <f>IF(E32="","-",COUNTIF($O$10:O31,"&lt;&gt;-")+1-2)</f>
        <v>-</v>
      </c>
      <c r="P32" s="25" t="str">
        <f>IF($E32="","//" &amp; $B32,$M32&amp;B32&amp;": '"&amp;$L32&amp;","&amp;VLOOKUP(C32,LookupTable!$A$10:$G$24,4,0)&amp;IF(AND(C32="Bool",MOD(10*D32,10)=0),D32&amp;".0",D32)&amp;IF(C32="String",".255","")&amp;IF(B33&lt;&gt;"","',","'")&amp;"     //"&amp;O32)</f>
        <v>//G4</v>
      </c>
      <c r="Q32" s="20" t="str">
        <f t="shared" si="1"/>
        <v>//G4</v>
      </c>
      <c r="R32" s="20" t="str">
        <f t="shared" si="2"/>
        <v>//G4</v>
      </c>
    </row>
    <row r="33" spans="2:18" ht="15.75">
      <c r="B33" t="s">
        <v>163</v>
      </c>
      <c r="C33" t="s">
        <v>15</v>
      </c>
      <c r="D33">
        <v>306</v>
      </c>
      <c r="E33">
        <v>0</v>
      </c>
      <c r="F33" t="b">
        <v>0</v>
      </c>
      <c r="G33" t="b">
        <v>1</v>
      </c>
      <c r="H33" t="b">
        <v>1</v>
      </c>
      <c r="I33" t="b">
        <v>1</v>
      </c>
      <c r="J33" t="b">
        <v>0</v>
      </c>
      <c r="K33" t="s">
        <v>164</v>
      </c>
      <c r="L33" t="str">
        <f t="shared" si="0"/>
        <v>DB10</v>
      </c>
      <c r="M33" t="str">
        <f t="shared" ref="M33:M96" si="8">"P_"&amp;B32&amp;"_"</f>
        <v>P_G4_</v>
      </c>
      <c r="O33" s="40">
        <f>IF(E33="","-",COUNTIF($O$10:O32,"&lt;&gt;-")+1-2)</f>
        <v>17</v>
      </c>
      <c r="P33" s="25" t="str">
        <f>IF($E33="","//" &amp; $B33,$M33&amp;B33&amp;": '"&amp;$L33&amp;","&amp;VLOOKUP(C33,LookupTable!$A$10:$G$24,4,0)&amp;IF(AND(C33="Bool",MOD(10*D33,10)=0),D33&amp;".0",D33)&amp;IF(C33="String",".255","")&amp;IF(B34&lt;&gt;"","',","'")&amp;"     //"&amp;O33)</f>
        <v>P_G4_Time_Working: 'DB10,REAL306',     //17</v>
      </c>
      <c r="Q33" s="20" t="str">
        <f t="shared" si="1"/>
        <v>'P_G4_Time_Working',     //17</v>
      </c>
      <c r="R33" s="20" t="str">
        <f t="shared" si="2"/>
        <v>socket.emit('P_G4_Time_Working', arr_tag_value[17]);</v>
      </c>
    </row>
    <row r="34" spans="2:18" ht="15.75">
      <c r="B34" t="s">
        <v>165</v>
      </c>
      <c r="C34" t="s">
        <v>15</v>
      </c>
      <c r="D34">
        <v>310</v>
      </c>
      <c r="E34">
        <v>0</v>
      </c>
      <c r="F34" t="b">
        <v>0</v>
      </c>
      <c r="G34" t="b">
        <v>1</v>
      </c>
      <c r="H34" t="b">
        <v>1</v>
      </c>
      <c r="I34" t="b">
        <v>1</v>
      </c>
      <c r="J34" t="b">
        <v>0</v>
      </c>
      <c r="K34" t="s">
        <v>166</v>
      </c>
      <c r="L34" t="str">
        <f t="shared" si="0"/>
        <v>DB10</v>
      </c>
      <c r="M34" t="str">
        <f t="shared" ref="M34" si="9">"P_"&amp;B32&amp;"_"</f>
        <v>P_G4_</v>
      </c>
      <c r="O34" s="40">
        <f>IF(E34="","-",COUNTIF($O$10:O33,"&lt;&gt;-")+1-2)</f>
        <v>18</v>
      </c>
      <c r="P34" s="25" t="str">
        <f>IF($E34="","//" &amp; $B34,$M34&amp;B34&amp;": '"&amp;$L34&amp;","&amp;VLOOKUP(C34,LookupTable!$A$10:$G$24,4,0)&amp;IF(AND(C34="Bool",MOD(10*D34,10)=0),D34&amp;".0",D34)&amp;IF(C34="String",".255","")&amp;IF(B35&lt;&gt;"","',","'")&amp;"     //"&amp;O34)</f>
        <v>P_G4_Time_Standby: 'DB10,REAL310',     //18</v>
      </c>
      <c r="Q34" s="20" t="str">
        <f t="shared" si="1"/>
        <v>'P_G4_Time_Standby',     //18</v>
      </c>
      <c r="R34" s="20" t="str">
        <f t="shared" si="2"/>
        <v>socket.emit('P_G4_Time_Standby', arr_tag_value[18]);</v>
      </c>
    </row>
    <row r="35" spans="2:18" ht="15.75">
      <c r="B35" t="s">
        <v>167</v>
      </c>
      <c r="C35" t="s">
        <v>15</v>
      </c>
      <c r="D35">
        <v>314</v>
      </c>
      <c r="E35">
        <v>0</v>
      </c>
      <c r="F35" t="b">
        <v>0</v>
      </c>
      <c r="G35" t="b">
        <v>1</v>
      </c>
      <c r="H35" t="b">
        <v>1</v>
      </c>
      <c r="I35" t="b">
        <v>1</v>
      </c>
      <c r="J35" t="b">
        <v>0</v>
      </c>
      <c r="K35" t="s">
        <v>168</v>
      </c>
      <c r="L35" t="str">
        <f t="shared" si="0"/>
        <v>DB10</v>
      </c>
      <c r="M35" t="str">
        <f t="shared" ref="M35" si="10">"P_"&amp;B32&amp;"_"</f>
        <v>P_G4_</v>
      </c>
      <c r="O35" s="40">
        <f>IF(E35="","-",COUNTIF($O$10:O34,"&lt;&gt;-")+1-2)</f>
        <v>19</v>
      </c>
      <c r="P35" s="25" t="str">
        <f>IF($E35="","//" &amp; $B35,$M35&amp;B35&amp;": '"&amp;$L35&amp;","&amp;VLOOKUP(C35,LookupTable!$A$10:$G$24,4,0)&amp;IF(AND(C35="Bool",MOD(10*D35,10)=0),D35&amp;".0",D35)&amp;IF(C35="String",".255","")&amp;IF(B36&lt;&gt;"","',","'")&amp;"     //"&amp;O35)</f>
        <v>P_G4_TIme_Maintenance: 'DB10,REAL314',     //19</v>
      </c>
      <c r="Q35" s="20" t="str">
        <f t="shared" si="1"/>
        <v>'P_G4_TIme_Maintenance',     //19</v>
      </c>
      <c r="R35" s="20" t="str">
        <f t="shared" si="2"/>
        <v>socket.emit('P_G4_TIme_Maintenance', arr_tag_value[19]);</v>
      </c>
    </row>
    <row r="36" spans="2:18" ht="15.75">
      <c r="B36" t="s">
        <v>102</v>
      </c>
      <c r="C36" t="s">
        <v>97</v>
      </c>
      <c r="D36">
        <v>318</v>
      </c>
      <c r="F36" t="b">
        <v>0</v>
      </c>
      <c r="G36" t="b">
        <v>1</v>
      </c>
      <c r="H36" t="b">
        <v>1</v>
      </c>
      <c r="I36" t="b">
        <v>1</v>
      </c>
      <c r="J36" t="b">
        <v>1</v>
      </c>
      <c r="L36" t="str">
        <f t="shared" si="0"/>
        <v>DB10</v>
      </c>
      <c r="M36" t="str">
        <f t="shared" ref="M36:M99" si="11">"P_"&amp;B36&amp;"_"</f>
        <v>P_G5_</v>
      </c>
      <c r="O36" s="40" t="str">
        <f>IF(E36="","-",COUNTIF($O$10:O35,"&lt;&gt;-")+1-2)</f>
        <v>-</v>
      </c>
      <c r="P36" s="25" t="str">
        <f>IF($E36="","//" &amp; $B36,$M36&amp;B36&amp;": '"&amp;$L36&amp;","&amp;VLOOKUP(C36,LookupTable!$A$10:$G$24,4,0)&amp;IF(AND(C36="Bool",MOD(10*D36,10)=0),D36&amp;".0",D36)&amp;IF(C36="String",".255","")&amp;IF(B37&lt;&gt;"","',","'")&amp;"     //"&amp;O36)</f>
        <v>//G5</v>
      </c>
      <c r="Q36" s="20" t="str">
        <f t="shared" si="1"/>
        <v>//G5</v>
      </c>
      <c r="R36" s="20" t="str">
        <f t="shared" si="2"/>
        <v>//G5</v>
      </c>
    </row>
    <row r="37" spans="2:18" ht="15.75">
      <c r="B37" t="s">
        <v>163</v>
      </c>
      <c r="C37" t="s">
        <v>15</v>
      </c>
      <c r="D37">
        <v>318</v>
      </c>
      <c r="E37">
        <v>0</v>
      </c>
      <c r="F37" t="b">
        <v>0</v>
      </c>
      <c r="G37" t="b">
        <v>1</v>
      </c>
      <c r="H37" t="b">
        <v>1</v>
      </c>
      <c r="I37" t="b">
        <v>1</v>
      </c>
      <c r="J37" t="b">
        <v>0</v>
      </c>
      <c r="K37" t="s">
        <v>164</v>
      </c>
      <c r="L37" t="str">
        <f t="shared" si="0"/>
        <v>DB10</v>
      </c>
      <c r="M37" t="str">
        <f t="shared" ref="M37:M100" si="12">"P_"&amp;B36&amp;"_"</f>
        <v>P_G5_</v>
      </c>
      <c r="O37" s="40">
        <f>IF(E37="","-",COUNTIF($O$10:O36,"&lt;&gt;-")+1-2)</f>
        <v>20</v>
      </c>
      <c r="P37" s="25" t="str">
        <f>IF($E37="","//" &amp; $B37,$M37&amp;B37&amp;": '"&amp;$L37&amp;","&amp;VLOOKUP(C37,LookupTable!$A$10:$G$24,4,0)&amp;IF(AND(C37="Bool",MOD(10*D37,10)=0),D37&amp;".0",D37)&amp;IF(C37="String",".255","")&amp;IF(B38&lt;&gt;"","',","'")&amp;"     //"&amp;O37)</f>
        <v>P_G5_Time_Working: 'DB10,REAL318',     //20</v>
      </c>
      <c r="Q37" s="20" t="str">
        <f t="shared" si="1"/>
        <v>'P_G5_Time_Working',     //20</v>
      </c>
      <c r="R37" s="20" t="str">
        <f t="shared" si="2"/>
        <v>socket.emit('P_G5_Time_Working', arr_tag_value[20]);</v>
      </c>
    </row>
    <row r="38" spans="2:18" ht="15.75">
      <c r="B38" t="s">
        <v>165</v>
      </c>
      <c r="C38" t="s">
        <v>15</v>
      </c>
      <c r="D38">
        <v>322</v>
      </c>
      <c r="E38">
        <v>0</v>
      </c>
      <c r="F38" t="b">
        <v>0</v>
      </c>
      <c r="G38" t="b">
        <v>1</v>
      </c>
      <c r="H38" t="b">
        <v>1</v>
      </c>
      <c r="I38" t="b">
        <v>1</v>
      </c>
      <c r="J38" t="b">
        <v>0</v>
      </c>
      <c r="K38" t="s">
        <v>166</v>
      </c>
      <c r="L38" t="str">
        <f t="shared" si="0"/>
        <v>DB10</v>
      </c>
      <c r="M38" t="str">
        <f t="shared" ref="M38" si="13">"P_"&amp;B36&amp;"_"</f>
        <v>P_G5_</v>
      </c>
      <c r="O38" s="40">
        <f>IF(E38="","-",COUNTIF($O$10:O37,"&lt;&gt;-")+1-2)</f>
        <v>21</v>
      </c>
      <c r="P38" s="25" t="str">
        <f>IF($E38="","//" &amp; $B38,$M38&amp;B38&amp;": '"&amp;$L38&amp;","&amp;VLOOKUP(C38,LookupTable!$A$10:$G$24,4,0)&amp;IF(AND(C38="Bool",MOD(10*D38,10)=0),D38&amp;".0",D38)&amp;IF(C38="String",".255","")&amp;IF(B39&lt;&gt;"","',","'")&amp;"     //"&amp;O38)</f>
        <v>P_G5_Time_Standby: 'DB10,REAL322',     //21</v>
      </c>
      <c r="Q38" s="20" t="str">
        <f t="shared" si="1"/>
        <v>'P_G5_Time_Standby',     //21</v>
      </c>
      <c r="R38" s="20" t="str">
        <f t="shared" si="2"/>
        <v>socket.emit('P_G5_Time_Standby', arr_tag_value[21]);</v>
      </c>
    </row>
    <row r="39" spans="2:18" ht="15.75">
      <c r="B39" t="s">
        <v>167</v>
      </c>
      <c r="C39" t="s">
        <v>15</v>
      </c>
      <c r="D39">
        <v>326</v>
      </c>
      <c r="E39">
        <v>0</v>
      </c>
      <c r="F39" t="b">
        <v>0</v>
      </c>
      <c r="G39" t="b">
        <v>1</v>
      </c>
      <c r="H39" t="b">
        <v>1</v>
      </c>
      <c r="I39" t="b">
        <v>1</v>
      </c>
      <c r="J39" t="b">
        <v>0</v>
      </c>
      <c r="K39" t="s">
        <v>168</v>
      </c>
      <c r="L39" t="str">
        <f t="shared" si="0"/>
        <v>DB10</v>
      </c>
      <c r="M39" t="str">
        <f t="shared" ref="M39" si="14">"P_"&amp;B36&amp;"_"</f>
        <v>P_G5_</v>
      </c>
      <c r="O39" s="40">
        <f>IF(E39="","-",COUNTIF($O$10:O38,"&lt;&gt;-")+1-2)</f>
        <v>22</v>
      </c>
      <c r="P39" s="25" t="str">
        <f>IF($E39="","//" &amp; $B39,$M39&amp;B39&amp;": '"&amp;$L39&amp;","&amp;VLOOKUP(C39,LookupTable!$A$10:$G$24,4,0)&amp;IF(AND(C39="Bool",MOD(10*D39,10)=0),D39&amp;".0",D39)&amp;IF(C39="String",".255","")&amp;IF(B40&lt;&gt;"","',","'")&amp;"     //"&amp;O39)</f>
        <v>P_G5_TIme_Maintenance: 'DB10,REAL326',     //22</v>
      </c>
      <c r="Q39" s="20" t="str">
        <f t="shared" si="1"/>
        <v>'P_G5_TIme_Maintenance',     //22</v>
      </c>
      <c r="R39" s="20" t="str">
        <f t="shared" si="2"/>
        <v>socket.emit('P_G5_TIme_Maintenance', arr_tag_value[22]);</v>
      </c>
    </row>
    <row r="40" spans="2:18" ht="15.75">
      <c r="B40" t="s">
        <v>103</v>
      </c>
      <c r="C40" t="s">
        <v>97</v>
      </c>
      <c r="D40">
        <v>330</v>
      </c>
      <c r="F40" t="b">
        <v>0</v>
      </c>
      <c r="G40" t="b">
        <v>1</v>
      </c>
      <c r="H40" t="b">
        <v>1</v>
      </c>
      <c r="I40" t="b">
        <v>1</v>
      </c>
      <c r="J40" t="b">
        <v>1</v>
      </c>
      <c r="L40" t="str">
        <f t="shared" si="0"/>
        <v>DB10</v>
      </c>
      <c r="M40" t="str">
        <f t="shared" ref="M40:M103" si="15">"P_"&amp;B40&amp;"_"</f>
        <v>P_G6_</v>
      </c>
      <c r="O40" s="40" t="str">
        <f>IF(E40="","-",COUNTIF($O$10:O39,"&lt;&gt;-")+1-2)</f>
        <v>-</v>
      </c>
      <c r="P40" s="25" t="str">
        <f>IF($E40="","//" &amp; $B40,$M40&amp;B40&amp;": '"&amp;$L40&amp;","&amp;VLOOKUP(C40,LookupTable!$A$10:$G$24,4,0)&amp;IF(AND(C40="Bool",MOD(10*D40,10)=0),D40&amp;".0",D40)&amp;IF(C40="String",".255","")&amp;IF(B41&lt;&gt;"","',","'")&amp;"     //"&amp;O40)</f>
        <v>//G6</v>
      </c>
      <c r="Q40" s="20" t="str">
        <f t="shared" si="1"/>
        <v>//G6</v>
      </c>
      <c r="R40" s="20" t="str">
        <f t="shared" si="2"/>
        <v>//G6</v>
      </c>
    </row>
    <row r="41" spans="2:18" ht="15.75">
      <c r="B41" t="s">
        <v>163</v>
      </c>
      <c r="C41" t="s">
        <v>15</v>
      </c>
      <c r="D41">
        <v>330</v>
      </c>
      <c r="E41">
        <v>0</v>
      </c>
      <c r="F41" t="b">
        <v>0</v>
      </c>
      <c r="G41" t="b">
        <v>1</v>
      </c>
      <c r="H41" t="b">
        <v>1</v>
      </c>
      <c r="I41" t="b">
        <v>1</v>
      </c>
      <c r="J41" t="b">
        <v>0</v>
      </c>
      <c r="K41" t="s">
        <v>164</v>
      </c>
      <c r="L41" t="str">
        <f t="shared" si="0"/>
        <v>DB10</v>
      </c>
      <c r="M41" t="str">
        <f t="shared" ref="M41:M104" si="16">"P_"&amp;B40&amp;"_"</f>
        <v>P_G6_</v>
      </c>
      <c r="O41" s="40">
        <f>IF(E41="","-",COUNTIF($O$10:O40,"&lt;&gt;-")+1-2)</f>
        <v>23</v>
      </c>
      <c r="P41" s="25" t="str">
        <f>IF($E41="","//" &amp; $B41,$M41&amp;B41&amp;": '"&amp;$L41&amp;","&amp;VLOOKUP(C41,LookupTable!$A$10:$G$24,4,0)&amp;IF(AND(C41="Bool",MOD(10*D41,10)=0),D41&amp;".0",D41)&amp;IF(C41="String",".255","")&amp;IF(B42&lt;&gt;"","',","'")&amp;"     //"&amp;O41)</f>
        <v>P_G6_Time_Working: 'DB10,REAL330',     //23</v>
      </c>
      <c r="Q41" s="20" t="str">
        <f t="shared" si="1"/>
        <v>'P_G6_Time_Working',     //23</v>
      </c>
      <c r="R41" s="20" t="str">
        <f t="shared" si="2"/>
        <v>socket.emit('P_G6_Time_Working', arr_tag_value[23]);</v>
      </c>
    </row>
    <row r="42" spans="2:18" ht="15.75">
      <c r="B42" t="s">
        <v>165</v>
      </c>
      <c r="C42" t="s">
        <v>15</v>
      </c>
      <c r="D42">
        <v>334</v>
      </c>
      <c r="E42">
        <v>0</v>
      </c>
      <c r="F42" t="b">
        <v>0</v>
      </c>
      <c r="G42" t="b">
        <v>1</v>
      </c>
      <c r="H42" t="b">
        <v>1</v>
      </c>
      <c r="I42" t="b">
        <v>1</v>
      </c>
      <c r="J42" t="b">
        <v>0</v>
      </c>
      <c r="K42" t="s">
        <v>166</v>
      </c>
      <c r="L42" t="str">
        <f t="shared" si="0"/>
        <v>DB10</v>
      </c>
      <c r="M42" t="str">
        <f t="shared" ref="M42" si="17">"P_"&amp;B40&amp;"_"</f>
        <v>P_G6_</v>
      </c>
      <c r="O42" s="40">
        <f>IF(E42="","-",COUNTIF($O$10:O41,"&lt;&gt;-")+1-2)</f>
        <v>24</v>
      </c>
      <c r="P42" s="25" t="str">
        <f>IF($E42="","//" &amp; $B42,$M42&amp;B42&amp;": '"&amp;$L42&amp;","&amp;VLOOKUP(C42,LookupTable!$A$10:$G$24,4,0)&amp;IF(AND(C42="Bool",MOD(10*D42,10)=0),D42&amp;".0",D42)&amp;IF(C42="String",".255","")&amp;IF(B43&lt;&gt;"","',","'")&amp;"     //"&amp;O42)</f>
        <v>P_G6_Time_Standby: 'DB10,REAL334',     //24</v>
      </c>
      <c r="Q42" s="20" t="str">
        <f t="shared" si="1"/>
        <v>'P_G6_Time_Standby',     //24</v>
      </c>
      <c r="R42" s="20" t="str">
        <f t="shared" si="2"/>
        <v>socket.emit('P_G6_Time_Standby', arr_tag_value[24]);</v>
      </c>
    </row>
    <row r="43" spans="2:18" ht="15.75">
      <c r="B43" t="s">
        <v>167</v>
      </c>
      <c r="C43" t="s">
        <v>15</v>
      </c>
      <c r="D43">
        <v>338</v>
      </c>
      <c r="E43">
        <v>0</v>
      </c>
      <c r="F43" t="b">
        <v>0</v>
      </c>
      <c r="G43" t="b">
        <v>1</v>
      </c>
      <c r="H43" t="b">
        <v>1</v>
      </c>
      <c r="I43" t="b">
        <v>1</v>
      </c>
      <c r="J43" t="b">
        <v>0</v>
      </c>
      <c r="K43" t="s">
        <v>168</v>
      </c>
      <c r="L43" t="str">
        <f t="shared" si="0"/>
        <v>DB10</v>
      </c>
      <c r="M43" t="str">
        <f t="shared" ref="M43" si="18">"P_"&amp;B40&amp;"_"</f>
        <v>P_G6_</v>
      </c>
      <c r="O43" s="40">
        <f>IF(E43="","-",COUNTIF($O$10:O42,"&lt;&gt;-")+1-2)</f>
        <v>25</v>
      </c>
      <c r="P43" s="25" t="str">
        <f>IF($E43="","//" &amp; $B43,$M43&amp;B43&amp;": '"&amp;$L43&amp;","&amp;VLOOKUP(C43,LookupTable!$A$10:$G$24,4,0)&amp;IF(AND(C43="Bool",MOD(10*D43,10)=0),D43&amp;".0",D43)&amp;IF(C43="String",".255","")&amp;IF(B44&lt;&gt;"","',","'")&amp;"     //"&amp;O43)</f>
        <v>P_G6_TIme_Maintenance: 'DB10,REAL338',     //25</v>
      </c>
      <c r="Q43" s="20" t="str">
        <f t="shared" si="1"/>
        <v>'P_G6_TIme_Maintenance',     //25</v>
      </c>
      <c r="R43" s="20" t="str">
        <f t="shared" si="2"/>
        <v>socket.emit('P_G6_TIme_Maintenance', arr_tag_value[25]);</v>
      </c>
    </row>
    <row r="44" spans="2:18" ht="15.75">
      <c r="B44" t="s">
        <v>104</v>
      </c>
      <c r="C44" t="s">
        <v>97</v>
      </c>
      <c r="D44">
        <v>342</v>
      </c>
      <c r="F44" t="b">
        <v>0</v>
      </c>
      <c r="G44" t="b">
        <v>1</v>
      </c>
      <c r="H44" t="b">
        <v>1</v>
      </c>
      <c r="I44" t="b">
        <v>1</v>
      </c>
      <c r="J44" t="b">
        <v>1</v>
      </c>
      <c r="L44" t="str">
        <f t="shared" si="0"/>
        <v>DB10</v>
      </c>
      <c r="M44" t="str">
        <f t="shared" ref="M44:M107" si="19">"P_"&amp;B44&amp;"_"</f>
        <v>P_G7_</v>
      </c>
      <c r="O44" s="40" t="str">
        <f>IF(E44="","-",COUNTIF($O$10:O43,"&lt;&gt;-")+1-2)</f>
        <v>-</v>
      </c>
      <c r="P44" s="25" t="str">
        <f>IF($E44="","//" &amp; $B44,$M44&amp;B44&amp;": '"&amp;$L44&amp;","&amp;VLOOKUP(C44,LookupTable!$A$10:$G$24,4,0)&amp;IF(AND(C44="Bool",MOD(10*D44,10)=0),D44&amp;".0",D44)&amp;IF(C44="String",".255","")&amp;IF(B45&lt;&gt;"","',","'")&amp;"     //"&amp;O44)</f>
        <v>//G7</v>
      </c>
      <c r="Q44" s="20" t="str">
        <f t="shared" si="1"/>
        <v>//G7</v>
      </c>
      <c r="R44" s="20" t="str">
        <f t="shared" si="2"/>
        <v>//G7</v>
      </c>
    </row>
    <row r="45" spans="2:18" ht="15.75">
      <c r="B45" t="s">
        <v>163</v>
      </c>
      <c r="C45" t="s">
        <v>15</v>
      </c>
      <c r="D45">
        <v>342</v>
      </c>
      <c r="E45">
        <v>0</v>
      </c>
      <c r="F45" t="b">
        <v>0</v>
      </c>
      <c r="G45" t="b">
        <v>1</v>
      </c>
      <c r="H45" t="b">
        <v>1</v>
      </c>
      <c r="I45" t="b">
        <v>1</v>
      </c>
      <c r="J45" t="b">
        <v>0</v>
      </c>
      <c r="K45" t="s">
        <v>164</v>
      </c>
      <c r="L45" t="str">
        <f t="shared" si="0"/>
        <v>DB10</v>
      </c>
      <c r="M45" t="str">
        <f t="shared" ref="M45:M108" si="20">"P_"&amp;B44&amp;"_"</f>
        <v>P_G7_</v>
      </c>
      <c r="O45" s="40">
        <f>IF(E45="","-",COUNTIF($O$10:O44,"&lt;&gt;-")+1-2)</f>
        <v>26</v>
      </c>
      <c r="P45" s="25" t="str">
        <f>IF($E45="","//" &amp; $B45,$M45&amp;B45&amp;": '"&amp;$L45&amp;","&amp;VLOOKUP(C45,LookupTable!$A$10:$G$24,4,0)&amp;IF(AND(C45="Bool",MOD(10*D45,10)=0),D45&amp;".0",D45)&amp;IF(C45="String",".255","")&amp;IF(B46&lt;&gt;"","',","'")&amp;"     //"&amp;O45)</f>
        <v>P_G7_Time_Working: 'DB10,REAL342',     //26</v>
      </c>
      <c r="Q45" s="20" t="str">
        <f t="shared" si="1"/>
        <v>'P_G7_Time_Working',     //26</v>
      </c>
      <c r="R45" s="20" t="str">
        <f t="shared" si="2"/>
        <v>socket.emit('P_G7_Time_Working', arr_tag_value[26]);</v>
      </c>
    </row>
    <row r="46" spans="2:18" ht="15.75">
      <c r="B46" t="s">
        <v>165</v>
      </c>
      <c r="C46" t="s">
        <v>15</v>
      </c>
      <c r="D46">
        <v>346</v>
      </c>
      <c r="E46">
        <v>0</v>
      </c>
      <c r="F46" t="b">
        <v>0</v>
      </c>
      <c r="G46" t="b">
        <v>1</v>
      </c>
      <c r="H46" t="b">
        <v>1</v>
      </c>
      <c r="I46" t="b">
        <v>1</v>
      </c>
      <c r="J46" t="b">
        <v>0</v>
      </c>
      <c r="K46" t="s">
        <v>166</v>
      </c>
      <c r="L46" t="str">
        <f t="shared" si="0"/>
        <v>DB10</v>
      </c>
      <c r="M46" t="str">
        <f t="shared" ref="M46" si="21">"P_"&amp;B44&amp;"_"</f>
        <v>P_G7_</v>
      </c>
      <c r="O46" s="40">
        <f>IF(E46="","-",COUNTIF($O$10:O45,"&lt;&gt;-")+1-2)</f>
        <v>27</v>
      </c>
      <c r="P46" s="25" t="str">
        <f>IF($E46="","//" &amp; $B46,$M46&amp;B46&amp;": '"&amp;$L46&amp;","&amp;VLOOKUP(C46,LookupTable!$A$10:$G$24,4,0)&amp;IF(AND(C46="Bool",MOD(10*D46,10)=0),D46&amp;".0",D46)&amp;IF(C46="String",".255","")&amp;IF(B47&lt;&gt;"","',","'")&amp;"     //"&amp;O46)</f>
        <v>P_G7_Time_Standby: 'DB10,REAL346',     //27</v>
      </c>
      <c r="Q46" s="20" t="str">
        <f t="shared" si="1"/>
        <v>'P_G7_Time_Standby',     //27</v>
      </c>
      <c r="R46" s="20" t="str">
        <f t="shared" si="2"/>
        <v>socket.emit('P_G7_Time_Standby', arr_tag_value[27]);</v>
      </c>
    </row>
    <row r="47" spans="2:18" ht="15.75">
      <c r="B47" t="s">
        <v>167</v>
      </c>
      <c r="C47" t="s">
        <v>15</v>
      </c>
      <c r="D47">
        <v>350</v>
      </c>
      <c r="E47">
        <v>0</v>
      </c>
      <c r="F47" t="b">
        <v>0</v>
      </c>
      <c r="G47" t="b">
        <v>1</v>
      </c>
      <c r="H47" t="b">
        <v>1</v>
      </c>
      <c r="I47" t="b">
        <v>1</v>
      </c>
      <c r="J47" t="b">
        <v>0</v>
      </c>
      <c r="K47" t="s">
        <v>168</v>
      </c>
      <c r="L47" t="str">
        <f t="shared" si="0"/>
        <v>DB10</v>
      </c>
      <c r="M47" t="str">
        <f t="shared" ref="M47" si="22">"P_"&amp;B44&amp;"_"</f>
        <v>P_G7_</v>
      </c>
      <c r="O47" s="40">
        <f>IF(E47="","-",COUNTIF($O$10:O46,"&lt;&gt;-")+1-2)</f>
        <v>28</v>
      </c>
      <c r="P47" s="25" t="str">
        <f>IF($E47="","//" &amp; $B47,$M47&amp;B47&amp;": '"&amp;$L47&amp;","&amp;VLOOKUP(C47,LookupTable!$A$10:$G$24,4,0)&amp;IF(AND(C47="Bool",MOD(10*D47,10)=0),D47&amp;".0",D47)&amp;IF(C47="String",".255","")&amp;IF(B48&lt;&gt;"","',","'")&amp;"     //"&amp;O47)</f>
        <v>P_G7_TIme_Maintenance: 'DB10,REAL350',     //28</v>
      </c>
      <c r="Q47" s="20" t="str">
        <f t="shared" si="1"/>
        <v>'P_G7_TIme_Maintenance',     //28</v>
      </c>
      <c r="R47" s="20" t="str">
        <f t="shared" si="2"/>
        <v>socket.emit('P_G7_TIme_Maintenance', arr_tag_value[28]);</v>
      </c>
    </row>
    <row r="48" spans="2:18" ht="15.75">
      <c r="B48" t="s">
        <v>105</v>
      </c>
      <c r="C48" t="s">
        <v>97</v>
      </c>
      <c r="D48">
        <v>354</v>
      </c>
      <c r="F48" t="b">
        <v>0</v>
      </c>
      <c r="G48" t="b">
        <v>1</v>
      </c>
      <c r="H48" t="b">
        <v>1</v>
      </c>
      <c r="I48" t="b">
        <v>1</v>
      </c>
      <c r="J48" t="b">
        <v>1</v>
      </c>
      <c r="L48" t="str">
        <f t="shared" si="0"/>
        <v>DB10</v>
      </c>
      <c r="M48" t="str">
        <f t="shared" ref="M48:M111" si="23">"P_"&amp;B48&amp;"_"</f>
        <v>P_G8_</v>
      </c>
      <c r="O48" s="40" t="str">
        <f>IF(E48="","-",COUNTIF($O$10:O47,"&lt;&gt;-")+1-2)</f>
        <v>-</v>
      </c>
      <c r="P48" s="25" t="str">
        <f>IF($E48="","//" &amp; $B48,$M48&amp;B48&amp;": '"&amp;$L48&amp;","&amp;VLOOKUP(C48,LookupTable!$A$10:$G$24,4,0)&amp;IF(AND(C48="Bool",MOD(10*D48,10)=0),D48&amp;".0",D48)&amp;IF(C48="String",".255","")&amp;IF(B49&lt;&gt;"","',","'")&amp;"     //"&amp;O48)</f>
        <v>//G8</v>
      </c>
      <c r="Q48" s="20" t="str">
        <f t="shared" si="1"/>
        <v>//G8</v>
      </c>
      <c r="R48" s="20" t="str">
        <f t="shared" si="2"/>
        <v>//G8</v>
      </c>
    </row>
    <row r="49" spans="2:18" ht="15.75">
      <c r="B49" t="s">
        <v>163</v>
      </c>
      <c r="C49" t="s">
        <v>15</v>
      </c>
      <c r="D49">
        <v>354</v>
      </c>
      <c r="E49">
        <v>0</v>
      </c>
      <c r="F49" t="b">
        <v>0</v>
      </c>
      <c r="G49" t="b">
        <v>1</v>
      </c>
      <c r="H49" t="b">
        <v>1</v>
      </c>
      <c r="I49" t="b">
        <v>1</v>
      </c>
      <c r="J49" t="b">
        <v>0</v>
      </c>
      <c r="K49" t="s">
        <v>164</v>
      </c>
      <c r="L49" t="str">
        <f t="shared" si="0"/>
        <v>DB10</v>
      </c>
      <c r="M49" t="str">
        <f t="shared" ref="M49:M112" si="24">"P_"&amp;B48&amp;"_"</f>
        <v>P_G8_</v>
      </c>
      <c r="O49" s="40">
        <f>IF(E49="","-",COUNTIF($O$10:O48,"&lt;&gt;-")+1-2)</f>
        <v>29</v>
      </c>
      <c r="P49" s="25" t="str">
        <f>IF($E49="","//" &amp; $B49,$M49&amp;B49&amp;": '"&amp;$L49&amp;","&amp;VLOOKUP(C49,LookupTable!$A$10:$G$24,4,0)&amp;IF(AND(C49="Bool",MOD(10*D49,10)=0),D49&amp;".0",D49)&amp;IF(C49="String",".255","")&amp;IF(B50&lt;&gt;"","',","'")&amp;"     //"&amp;O49)</f>
        <v>P_G8_Time_Working: 'DB10,REAL354',     //29</v>
      </c>
      <c r="Q49" s="20" t="str">
        <f t="shared" si="1"/>
        <v>'P_G8_Time_Working',     //29</v>
      </c>
      <c r="R49" s="20" t="str">
        <f t="shared" si="2"/>
        <v>socket.emit('P_G8_Time_Working', arr_tag_value[29]);</v>
      </c>
    </row>
    <row r="50" spans="2:18" ht="15.75">
      <c r="B50" t="s">
        <v>165</v>
      </c>
      <c r="C50" t="s">
        <v>15</v>
      </c>
      <c r="D50">
        <v>358</v>
      </c>
      <c r="E50">
        <v>0</v>
      </c>
      <c r="F50" t="b">
        <v>0</v>
      </c>
      <c r="G50" t="b">
        <v>1</v>
      </c>
      <c r="H50" t="b">
        <v>1</v>
      </c>
      <c r="I50" t="b">
        <v>1</v>
      </c>
      <c r="J50" t="b">
        <v>0</v>
      </c>
      <c r="K50" t="s">
        <v>166</v>
      </c>
      <c r="L50" t="str">
        <f t="shared" si="0"/>
        <v>DB10</v>
      </c>
      <c r="M50" t="str">
        <f t="shared" ref="M50" si="25">"P_"&amp;B48&amp;"_"</f>
        <v>P_G8_</v>
      </c>
      <c r="O50" s="40">
        <f>IF(E50="","-",COUNTIF($O$10:O49,"&lt;&gt;-")+1-2)</f>
        <v>30</v>
      </c>
      <c r="P50" s="25" t="str">
        <f>IF($E50="","//" &amp; $B50,$M50&amp;B50&amp;": '"&amp;$L50&amp;","&amp;VLOOKUP(C50,LookupTable!$A$10:$G$24,4,0)&amp;IF(AND(C50="Bool",MOD(10*D50,10)=0),D50&amp;".0",D50)&amp;IF(C50="String",".255","")&amp;IF(B51&lt;&gt;"","',","'")&amp;"     //"&amp;O50)</f>
        <v>P_G8_Time_Standby: 'DB10,REAL358',     //30</v>
      </c>
      <c r="Q50" s="20" t="str">
        <f t="shared" si="1"/>
        <v>'P_G8_Time_Standby',     //30</v>
      </c>
      <c r="R50" s="20" t="str">
        <f t="shared" si="2"/>
        <v>socket.emit('P_G8_Time_Standby', arr_tag_value[30]);</v>
      </c>
    </row>
    <row r="51" spans="2:18" ht="15.75">
      <c r="B51" t="s">
        <v>167</v>
      </c>
      <c r="C51" t="s">
        <v>15</v>
      </c>
      <c r="D51">
        <v>362</v>
      </c>
      <c r="E51">
        <v>0</v>
      </c>
      <c r="F51" t="b">
        <v>0</v>
      </c>
      <c r="G51" t="b">
        <v>1</v>
      </c>
      <c r="H51" t="b">
        <v>1</v>
      </c>
      <c r="I51" t="b">
        <v>1</v>
      </c>
      <c r="J51" t="b">
        <v>0</v>
      </c>
      <c r="K51" t="s">
        <v>168</v>
      </c>
      <c r="L51" t="str">
        <f t="shared" si="0"/>
        <v>DB10</v>
      </c>
      <c r="M51" t="str">
        <f t="shared" ref="M51" si="26">"P_"&amp;B48&amp;"_"</f>
        <v>P_G8_</v>
      </c>
      <c r="O51" s="40">
        <f>IF(E51="","-",COUNTIF($O$10:O50,"&lt;&gt;-")+1-2)</f>
        <v>31</v>
      </c>
      <c r="P51" s="25" t="str">
        <f>IF($E51="","//" &amp; $B51,$M51&amp;B51&amp;": '"&amp;$L51&amp;","&amp;VLOOKUP(C51,LookupTable!$A$10:$G$24,4,0)&amp;IF(AND(C51="Bool",MOD(10*D51,10)=0),D51&amp;".0",D51)&amp;IF(C51="String",".255","")&amp;IF(B52&lt;&gt;"","',","'")&amp;"     //"&amp;O51)</f>
        <v>P_G8_TIme_Maintenance: 'DB10,REAL362',     //31</v>
      </c>
      <c r="Q51" s="20" t="str">
        <f t="shared" si="1"/>
        <v>'P_G8_TIme_Maintenance',     //31</v>
      </c>
      <c r="R51" s="20" t="str">
        <f t="shared" si="2"/>
        <v>socket.emit('P_G8_TIme_Maintenance', arr_tag_value[31]);</v>
      </c>
    </row>
    <row r="52" spans="2:18" ht="15.75">
      <c r="B52" t="s">
        <v>106</v>
      </c>
      <c r="C52" t="s">
        <v>97</v>
      </c>
      <c r="D52">
        <v>366</v>
      </c>
      <c r="F52" t="b">
        <v>0</v>
      </c>
      <c r="G52" t="b">
        <v>1</v>
      </c>
      <c r="H52" t="b">
        <v>1</v>
      </c>
      <c r="I52" t="b">
        <v>1</v>
      </c>
      <c r="J52" t="b">
        <v>1</v>
      </c>
      <c r="L52" t="str">
        <f t="shared" si="0"/>
        <v>DB10</v>
      </c>
      <c r="M52" t="str">
        <f t="shared" ref="M52:M115" si="27">"P_"&amp;B52&amp;"_"</f>
        <v>P_G9_</v>
      </c>
      <c r="O52" s="40" t="str">
        <f>IF(E52="","-",COUNTIF($O$10:O51,"&lt;&gt;-")+1-2)</f>
        <v>-</v>
      </c>
      <c r="P52" s="25" t="str">
        <f>IF($E52="","//" &amp; $B52,$M52&amp;B52&amp;": '"&amp;$L52&amp;","&amp;VLOOKUP(C52,LookupTable!$A$10:$G$24,4,0)&amp;IF(AND(C52="Bool",MOD(10*D52,10)=0),D52&amp;".0",D52)&amp;IF(C52="String",".255","")&amp;IF(B53&lt;&gt;"","',","'")&amp;"     //"&amp;O52)</f>
        <v>//G9</v>
      </c>
      <c r="Q52" s="20" t="str">
        <f t="shared" si="1"/>
        <v>//G9</v>
      </c>
      <c r="R52" s="20" t="str">
        <f t="shared" si="2"/>
        <v>//G9</v>
      </c>
    </row>
    <row r="53" spans="2:18" ht="15.75">
      <c r="B53" t="s">
        <v>163</v>
      </c>
      <c r="C53" t="s">
        <v>15</v>
      </c>
      <c r="D53">
        <v>366</v>
      </c>
      <c r="E53">
        <v>0</v>
      </c>
      <c r="F53" t="b">
        <v>0</v>
      </c>
      <c r="G53" t="b">
        <v>1</v>
      </c>
      <c r="H53" t="b">
        <v>1</v>
      </c>
      <c r="I53" t="b">
        <v>1</v>
      </c>
      <c r="J53" t="b">
        <v>0</v>
      </c>
      <c r="K53" t="s">
        <v>164</v>
      </c>
      <c r="L53" t="str">
        <f t="shared" si="0"/>
        <v>DB10</v>
      </c>
      <c r="M53" t="str">
        <f t="shared" ref="M53:M116" si="28">"P_"&amp;B52&amp;"_"</f>
        <v>P_G9_</v>
      </c>
      <c r="O53" s="40">
        <f>IF(E53="","-",COUNTIF($O$10:O52,"&lt;&gt;-")+1-2)</f>
        <v>32</v>
      </c>
      <c r="P53" s="25" t="str">
        <f>IF($E53="","//" &amp; $B53,$M53&amp;B53&amp;": '"&amp;$L53&amp;","&amp;VLOOKUP(C53,LookupTable!$A$10:$G$24,4,0)&amp;IF(AND(C53="Bool",MOD(10*D53,10)=0),D53&amp;".0",D53)&amp;IF(C53="String",".255","")&amp;IF(B54&lt;&gt;"","',","'")&amp;"     //"&amp;O53)</f>
        <v>P_G9_Time_Working: 'DB10,REAL366',     //32</v>
      </c>
      <c r="Q53" s="20" t="str">
        <f t="shared" si="1"/>
        <v>'P_G9_Time_Working',     //32</v>
      </c>
      <c r="R53" s="20" t="str">
        <f t="shared" si="2"/>
        <v>socket.emit('P_G9_Time_Working', arr_tag_value[32]);</v>
      </c>
    </row>
    <row r="54" spans="2:18" ht="15.75">
      <c r="B54" t="s">
        <v>165</v>
      </c>
      <c r="C54" t="s">
        <v>15</v>
      </c>
      <c r="D54">
        <v>370</v>
      </c>
      <c r="E54">
        <v>0</v>
      </c>
      <c r="F54" t="b">
        <v>0</v>
      </c>
      <c r="G54" t="b">
        <v>1</v>
      </c>
      <c r="H54" t="b">
        <v>1</v>
      </c>
      <c r="I54" t="b">
        <v>1</v>
      </c>
      <c r="J54" t="b">
        <v>0</v>
      </c>
      <c r="K54" t="s">
        <v>166</v>
      </c>
      <c r="L54" t="str">
        <f t="shared" si="0"/>
        <v>DB10</v>
      </c>
      <c r="M54" t="str">
        <f t="shared" ref="M54" si="29">"P_"&amp;B52&amp;"_"</f>
        <v>P_G9_</v>
      </c>
      <c r="O54" s="40">
        <f>IF(E54="","-",COUNTIF($O$10:O53,"&lt;&gt;-")+1-2)</f>
        <v>33</v>
      </c>
      <c r="P54" s="25" t="str">
        <f>IF($E54="","//" &amp; $B54,$M54&amp;B54&amp;": '"&amp;$L54&amp;","&amp;VLOOKUP(C54,LookupTable!$A$10:$G$24,4,0)&amp;IF(AND(C54="Bool",MOD(10*D54,10)=0),D54&amp;".0",D54)&amp;IF(C54="String",".255","")&amp;IF(B55&lt;&gt;"","',","'")&amp;"     //"&amp;O54)</f>
        <v>P_G9_Time_Standby: 'DB10,REAL370',     //33</v>
      </c>
      <c r="Q54" s="20" t="str">
        <f t="shared" si="1"/>
        <v>'P_G9_Time_Standby',     //33</v>
      </c>
      <c r="R54" s="20" t="str">
        <f t="shared" si="2"/>
        <v>socket.emit('P_G9_Time_Standby', arr_tag_value[33]);</v>
      </c>
    </row>
    <row r="55" spans="2:18" ht="15.75">
      <c r="B55" t="s">
        <v>167</v>
      </c>
      <c r="C55" t="s">
        <v>15</v>
      </c>
      <c r="D55">
        <v>374</v>
      </c>
      <c r="E55">
        <v>0</v>
      </c>
      <c r="F55" t="b">
        <v>0</v>
      </c>
      <c r="G55" t="b">
        <v>1</v>
      </c>
      <c r="H55" t="b">
        <v>1</v>
      </c>
      <c r="I55" t="b">
        <v>1</v>
      </c>
      <c r="J55" t="b">
        <v>0</v>
      </c>
      <c r="K55" t="s">
        <v>168</v>
      </c>
      <c r="L55" t="str">
        <f t="shared" si="0"/>
        <v>DB10</v>
      </c>
      <c r="M55" t="str">
        <f t="shared" ref="M55" si="30">"P_"&amp;B52&amp;"_"</f>
        <v>P_G9_</v>
      </c>
      <c r="O55" s="40">
        <f>IF(E55="","-",COUNTIF($O$10:O54,"&lt;&gt;-")+1-2)</f>
        <v>34</v>
      </c>
      <c r="P55" s="25" t="str">
        <f>IF($E55="","//" &amp; $B55,$M55&amp;B55&amp;": '"&amp;$L55&amp;","&amp;VLOOKUP(C55,LookupTable!$A$10:$G$24,4,0)&amp;IF(AND(C55="Bool",MOD(10*D55,10)=0),D55&amp;".0",D55)&amp;IF(C55="String",".255","")&amp;IF(B56&lt;&gt;"","',","'")&amp;"     //"&amp;O55)</f>
        <v>P_G9_TIme_Maintenance: 'DB10,REAL374',     //34</v>
      </c>
      <c r="Q55" s="20" t="str">
        <f t="shared" si="1"/>
        <v>'P_G9_TIme_Maintenance',     //34</v>
      </c>
      <c r="R55" s="20" t="str">
        <f t="shared" si="2"/>
        <v>socket.emit('P_G9_TIme_Maintenance', arr_tag_value[34]);</v>
      </c>
    </row>
    <row r="56" spans="2:18" ht="15.75">
      <c r="B56" t="s">
        <v>107</v>
      </c>
      <c r="C56" t="s">
        <v>97</v>
      </c>
      <c r="D56">
        <v>378</v>
      </c>
      <c r="F56" t="b">
        <v>0</v>
      </c>
      <c r="G56" t="b">
        <v>1</v>
      </c>
      <c r="H56" t="b">
        <v>1</v>
      </c>
      <c r="I56" t="b">
        <v>1</v>
      </c>
      <c r="J56" t="b">
        <v>1</v>
      </c>
      <c r="L56" t="str">
        <f t="shared" si="0"/>
        <v>DB10</v>
      </c>
      <c r="M56" t="str">
        <f t="shared" ref="M56:M119" si="31">"P_"&amp;B56&amp;"_"</f>
        <v>P_G10_</v>
      </c>
      <c r="O56" s="40" t="str">
        <f>IF(E56="","-",COUNTIF($O$10:O55,"&lt;&gt;-")+1-2)</f>
        <v>-</v>
      </c>
      <c r="P56" s="25" t="str">
        <f>IF($E56="","//" &amp; $B56,$M56&amp;B56&amp;": '"&amp;$L56&amp;","&amp;VLOOKUP(C56,LookupTable!$A$10:$G$24,4,0)&amp;IF(AND(C56="Bool",MOD(10*D56,10)=0),D56&amp;".0",D56)&amp;IF(C56="String",".255","")&amp;IF(B57&lt;&gt;"","',","'")&amp;"     //"&amp;O56)</f>
        <v>//G10</v>
      </c>
      <c r="Q56" s="20" t="str">
        <f t="shared" si="1"/>
        <v>//G10</v>
      </c>
      <c r="R56" s="20" t="str">
        <f t="shared" si="2"/>
        <v>//G10</v>
      </c>
    </row>
    <row r="57" spans="2:18" ht="15.75">
      <c r="B57" t="s">
        <v>163</v>
      </c>
      <c r="C57" t="s">
        <v>15</v>
      </c>
      <c r="D57">
        <v>378</v>
      </c>
      <c r="E57">
        <v>0</v>
      </c>
      <c r="F57" t="b">
        <v>0</v>
      </c>
      <c r="G57" t="b">
        <v>1</v>
      </c>
      <c r="H57" t="b">
        <v>1</v>
      </c>
      <c r="I57" t="b">
        <v>1</v>
      </c>
      <c r="J57" t="b">
        <v>0</v>
      </c>
      <c r="K57" t="s">
        <v>164</v>
      </c>
      <c r="L57" t="str">
        <f t="shared" si="0"/>
        <v>DB10</v>
      </c>
      <c r="M57" t="str">
        <f t="shared" ref="M57:M120" si="32">"P_"&amp;B56&amp;"_"</f>
        <v>P_G10_</v>
      </c>
      <c r="O57" s="40">
        <f>IF(E57="","-",COUNTIF($O$10:O56,"&lt;&gt;-")+1-2)</f>
        <v>35</v>
      </c>
      <c r="P57" s="25" t="str">
        <f>IF($E57="","//" &amp; $B57,$M57&amp;B57&amp;": '"&amp;$L57&amp;","&amp;VLOOKUP(C57,LookupTable!$A$10:$G$24,4,0)&amp;IF(AND(C57="Bool",MOD(10*D57,10)=0),D57&amp;".0",D57)&amp;IF(C57="String",".255","")&amp;IF(B58&lt;&gt;"","',","'")&amp;"     //"&amp;O57)</f>
        <v>P_G10_Time_Working: 'DB10,REAL378',     //35</v>
      </c>
      <c r="Q57" s="20" t="str">
        <f t="shared" si="1"/>
        <v>'P_G10_Time_Working',     //35</v>
      </c>
      <c r="R57" s="20" t="str">
        <f t="shared" si="2"/>
        <v>socket.emit('P_G10_Time_Working', arr_tag_value[35]);</v>
      </c>
    </row>
    <row r="58" spans="2:18" ht="15.75">
      <c r="B58" t="s">
        <v>165</v>
      </c>
      <c r="C58" t="s">
        <v>15</v>
      </c>
      <c r="D58">
        <v>382</v>
      </c>
      <c r="E58">
        <v>0</v>
      </c>
      <c r="F58" t="b">
        <v>0</v>
      </c>
      <c r="G58" t="b">
        <v>1</v>
      </c>
      <c r="H58" t="b">
        <v>1</v>
      </c>
      <c r="I58" t="b">
        <v>1</v>
      </c>
      <c r="J58" t="b">
        <v>0</v>
      </c>
      <c r="K58" t="s">
        <v>166</v>
      </c>
      <c r="L58" t="str">
        <f t="shared" si="0"/>
        <v>DB10</v>
      </c>
      <c r="M58" t="str">
        <f t="shared" ref="M58" si="33">"P_"&amp;B56&amp;"_"</f>
        <v>P_G10_</v>
      </c>
      <c r="O58" s="40">
        <f>IF(E58="","-",COUNTIF($O$10:O57,"&lt;&gt;-")+1-2)</f>
        <v>36</v>
      </c>
      <c r="P58" s="25" t="str">
        <f>IF($E58="","//" &amp; $B58,$M58&amp;B58&amp;": '"&amp;$L58&amp;","&amp;VLOOKUP(C58,LookupTable!$A$10:$G$24,4,0)&amp;IF(AND(C58="Bool",MOD(10*D58,10)=0),D58&amp;".0",D58)&amp;IF(C58="String",".255","")&amp;IF(B59&lt;&gt;"","',","'")&amp;"     //"&amp;O58)</f>
        <v>P_G10_Time_Standby: 'DB10,REAL382',     //36</v>
      </c>
      <c r="Q58" s="20" t="str">
        <f t="shared" si="1"/>
        <v>'P_G10_Time_Standby',     //36</v>
      </c>
      <c r="R58" s="20" t="str">
        <f t="shared" si="2"/>
        <v>socket.emit('P_G10_Time_Standby', arr_tag_value[36]);</v>
      </c>
    </row>
    <row r="59" spans="2:18" ht="15.75">
      <c r="B59" t="s">
        <v>167</v>
      </c>
      <c r="C59" t="s">
        <v>15</v>
      </c>
      <c r="D59">
        <v>386</v>
      </c>
      <c r="E59">
        <v>0</v>
      </c>
      <c r="F59" t="b">
        <v>0</v>
      </c>
      <c r="G59" t="b">
        <v>1</v>
      </c>
      <c r="H59" t="b">
        <v>1</v>
      </c>
      <c r="I59" t="b">
        <v>1</v>
      </c>
      <c r="J59" t="b">
        <v>0</v>
      </c>
      <c r="K59" t="s">
        <v>168</v>
      </c>
      <c r="L59" t="str">
        <f t="shared" si="0"/>
        <v>DB10</v>
      </c>
      <c r="M59" t="str">
        <f t="shared" ref="M59" si="34">"P_"&amp;B56&amp;"_"</f>
        <v>P_G10_</v>
      </c>
      <c r="O59" s="40">
        <f>IF(E59="","-",COUNTIF($O$10:O58,"&lt;&gt;-")+1-2)</f>
        <v>37</v>
      </c>
      <c r="P59" s="25" t="str">
        <f>IF($E59="","//" &amp; $B59,$M59&amp;B59&amp;": '"&amp;$L59&amp;","&amp;VLOOKUP(C59,LookupTable!$A$10:$G$24,4,0)&amp;IF(AND(C59="Bool",MOD(10*D59,10)=0),D59&amp;".0",D59)&amp;IF(C59="String",".255","")&amp;IF(B60&lt;&gt;"","',","'")&amp;"     //"&amp;O59)</f>
        <v>P_G10_TIme_Maintenance: 'DB10,REAL386',     //37</v>
      </c>
      <c r="Q59" s="20" t="str">
        <f t="shared" si="1"/>
        <v>'P_G10_TIme_Maintenance',     //37</v>
      </c>
      <c r="R59" s="20" t="str">
        <f t="shared" si="2"/>
        <v>socket.emit('P_G10_TIme_Maintenance', arr_tag_value[37]);</v>
      </c>
    </row>
    <row r="60" spans="2:18" ht="15.75">
      <c r="B60" t="s">
        <v>108</v>
      </c>
      <c r="C60" t="s">
        <v>97</v>
      </c>
      <c r="D60">
        <v>390</v>
      </c>
      <c r="F60" t="b">
        <v>0</v>
      </c>
      <c r="G60" t="b">
        <v>1</v>
      </c>
      <c r="H60" t="b">
        <v>1</v>
      </c>
      <c r="I60" t="b">
        <v>1</v>
      </c>
      <c r="J60" t="b">
        <v>1</v>
      </c>
      <c r="L60" t="str">
        <f t="shared" si="0"/>
        <v>DB10</v>
      </c>
      <c r="M60" t="str">
        <f t="shared" ref="M60:M123" si="35">"P_"&amp;B60&amp;"_"</f>
        <v>P_G11_</v>
      </c>
      <c r="O60" s="40" t="str">
        <f>IF(E60="","-",COUNTIF($O$10:O59,"&lt;&gt;-")+1-2)</f>
        <v>-</v>
      </c>
      <c r="P60" s="25" t="str">
        <f>IF($E60="","//" &amp; $B60,$M60&amp;B60&amp;": '"&amp;$L60&amp;","&amp;VLOOKUP(C60,LookupTable!$A$10:$G$24,4,0)&amp;IF(AND(C60="Bool",MOD(10*D60,10)=0),D60&amp;".0",D60)&amp;IF(C60="String",".255","")&amp;IF(B61&lt;&gt;"","',","'")&amp;"     //"&amp;O60)</f>
        <v>//G11</v>
      </c>
      <c r="Q60" s="20" t="str">
        <f t="shared" si="1"/>
        <v>//G11</v>
      </c>
      <c r="R60" s="20" t="str">
        <f t="shared" si="2"/>
        <v>//G11</v>
      </c>
    </row>
    <row r="61" spans="2:18" ht="15.75">
      <c r="B61" t="s">
        <v>163</v>
      </c>
      <c r="C61" t="s">
        <v>15</v>
      </c>
      <c r="D61">
        <v>390</v>
      </c>
      <c r="E61">
        <v>0</v>
      </c>
      <c r="F61" t="b">
        <v>0</v>
      </c>
      <c r="G61" t="b">
        <v>1</v>
      </c>
      <c r="H61" t="b">
        <v>1</v>
      </c>
      <c r="I61" t="b">
        <v>1</v>
      </c>
      <c r="J61" t="b">
        <v>0</v>
      </c>
      <c r="K61" t="s">
        <v>164</v>
      </c>
      <c r="L61" t="str">
        <f t="shared" si="0"/>
        <v>DB10</v>
      </c>
      <c r="M61" t="str">
        <f t="shared" ref="M61:M124" si="36">"P_"&amp;B60&amp;"_"</f>
        <v>P_G11_</v>
      </c>
      <c r="O61" s="40">
        <f>IF(E61="","-",COUNTIF($O$10:O60,"&lt;&gt;-")+1-2)</f>
        <v>38</v>
      </c>
      <c r="P61" s="25" t="str">
        <f>IF($E61="","//" &amp; $B61,$M61&amp;B61&amp;": '"&amp;$L61&amp;","&amp;VLOOKUP(C61,LookupTable!$A$10:$G$24,4,0)&amp;IF(AND(C61="Bool",MOD(10*D61,10)=0),D61&amp;".0",D61)&amp;IF(C61="String",".255","")&amp;IF(B62&lt;&gt;"","',","'")&amp;"     //"&amp;O61)</f>
        <v>P_G11_Time_Working: 'DB10,REAL390',     //38</v>
      </c>
      <c r="Q61" s="20" t="str">
        <f t="shared" si="1"/>
        <v>'P_G11_Time_Working',     //38</v>
      </c>
      <c r="R61" s="20" t="str">
        <f t="shared" si="2"/>
        <v>socket.emit('P_G11_Time_Working', arr_tag_value[38]);</v>
      </c>
    </row>
    <row r="62" spans="2:18" ht="15.75">
      <c r="B62" t="s">
        <v>165</v>
      </c>
      <c r="C62" t="s">
        <v>15</v>
      </c>
      <c r="D62">
        <v>394</v>
      </c>
      <c r="E62">
        <v>0</v>
      </c>
      <c r="F62" t="b">
        <v>0</v>
      </c>
      <c r="G62" t="b">
        <v>1</v>
      </c>
      <c r="H62" t="b">
        <v>1</v>
      </c>
      <c r="I62" t="b">
        <v>1</v>
      </c>
      <c r="J62" t="b">
        <v>0</v>
      </c>
      <c r="K62" t="s">
        <v>166</v>
      </c>
      <c r="L62" t="str">
        <f t="shared" si="0"/>
        <v>DB10</v>
      </c>
      <c r="M62" t="str">
        <f t="shared" ref="M62" si="37">"P_"&amp;B60&amp;"_"</f>
        <v>P_G11_</v>
      </c>
      <c r="O62" s="40">
        <f>IF(E62="","-",COUNTIF($O$10:O61,"&lt;&gt;-")+1-2)</f>
        <v>39</v>
      </c>
      <c r="P62" s="25" t="str">
        <f>IF($E62="","//" &amp; $B62,$M62&amp;B62&amp;": '"&amp;$L62&amp;","&amp;VLOOKUP(C62,LookupTable!$A$10:$G$24,4,0)&amp;IF(AND(C62="Bool",MOD(10*D62,10)=0),D62&amp;".0",D62)&amp;IF(C62="String",".255","")&amp;IF(B63&lt;&gt;"","',","'")&amp;"     //"&amp;O62)</f>
        <v>P_G11_Time_Standby: 'DB10,REAL394',     //39</v>
      </c>
      <c r="Q62" s="20" t="str">
        <f t="shared" si="1"/>
        <v>'P_G11_Time_Standby',     //39</v>
      </c>
      <c r="R62" s="20" t="str">
        <f t="shared" si="2"/>
        <v>socket.emit('P_G11_Time_Standby', arr_tag_value[39]);</v>
      </c>
    </row>
    <row r="63" spans="2:18" ht="15.75">
      <c r="B63" t="s">
        <v>167</v>
      </c>
      <c r="C63" t="s">
        <v>15</v>
      </c>
      <c r="D63">
        <v>398</v>
      </c>
      <c r="E63">
        <v>0</v>
      </c>
      <c r="F63" t="b">
        <v>0</v>
      </c>
      <c r="G63" t="b">
        <v>1</v>
      </c>
      <c r="H63" t="b">
        <v>1</v>
      </c>
      <c r="I63" t="b">
        <v>1</v>
      </c>
      <c r="J63" t="b">
        <v>0</v>
      </c>
      <c r="K63" t="s">
        <v>168</v>
      </c>
      <c r="L63" t="str">
        <f t="shared" si="0"/>
        <v>DB10</v>
      </c>
      <c r="M63" t="str">
        <f t="shared" ref="M63" si="38">"P_"&amp;B60&amp;"_"</f>
        <v>P_G11_</v>
      </c>
      <c r="O63" s="40">
        <f>IF(E63="","-",COUNTIF($O$10:O62,"&lt;&gt;-")+1-2)</f>
        <v>40</v>
      </c>
      <c r="P63" s="25" t="str">
        <f>IF($E63="","//" &amp; $B63,$M63&amp;B63&amp;": '"&amp;$L63&amp;","&amp;VLOOKUP(C63,LookupTable!$A$10:$G$24,4,0)&amp;IF(AND(C63="Bool",MOD(10*D63,10)=0),D63&amp;".0",D63)&amp;IF(C63="String",".255","")&amp;IF(B64&lt;&gt;"","',","'")&amp;"     //"&amp;O63)</f>
        <v>P_G11_TIme_Maintenance: 'DB10,REAL398',     //40</v>
      </c>
      <c r="Q63" s="20" t="str">
        <f t="shared" si="1"/>
        <v>'P_G11_TIme_Maintenance',     //40</v>
      </c>
      <c r="R63" s="20" t="str">
        <f t="shared" si="2"/>
        <v>socket.emit('P_G11_TIme_Maintenance', arr_tag_value[40]);</v>
      </c>
    </row>
    <row r="64" spans="2:18" ht="15.75">
      <c r="B64" t="s">
        <v>109</v>
      </c>
      <c r="C64" t="s">
        <v>97</v>
      </c>
      <c r="D64">
        <v>402</v>
      </c>
      <c r="F64" t="b">
        <v>0</v>
      </c>
      <c r="G64" t="b">
        <v>1</v>
      </c>
      <c r="H64" t="b">
        <v>1</v>
      </c>
      <c r="I64" t="b">
        <v>1</v>
      </c>
      <c r="J64" t="b">
        <v>1</v>
      </c>
      <c r="L64" t="str">
        <f t="shared" si="0"/>
        <v>DB10</v>
      </c>
      <c r="M64" t="str">
        <f t="shared" ref="M64:M127" si="39">"P_"&amp;B64&amp;"_"</f>
        <v>P_G12_</v>
      </c>
      <c r="O64" s="40" t="str">
        <f>IF(E64="","-",COUNTIF($O$10:O63,"&lt;&gt;-")+1-2)</f>
        <v>-</v>
      </c>
      <c r="P64" s="25" t="str">
        <f>IF($E64="","//" &amp; $B64,$M64&amp;B64&amp;": '"&amp;$L64&amp;","&amp;VLOOKUP(C64,LookupTable!$A$10:$G$24,4,0)&amp;IF(AND(C64="Bool",MOD(10*D64,10)=0),D64&amp;".0",D64)&amp;IF(C64="String",".255","")&amp;IF(B65&lt;&gt;"","',","'")&amp;"     //"&amp;O64)</f>
        <v>//G12</v>
      </c>
      <c r="Q64" s="20" t="str">
        <f t="shared" si="1"/>
        <v>//G12</v>
      </c>
      <c r="R64" s="20" t="str">
        <f t="shared" si="2"/>
        <v>//G12</v>
      </c>
    </row>
    <row r="65" spans="2:18" ht="15.75">
      <c r="B65" t="s">
        <v>163</v>
      </c>
      <c r="C65" t="s">
        <v>15</v>
      </c>
      <c r="D65">
        <v>402</v>
      </c>
      <c r="E65">
        <v>0</v>
      </c>
      <c r="F65" t="b">
        <v>0</v>
      </c>
      <c r="G65" t="b">
        <v>1</v>
      </c>
      <c r="H65" t="b">
        <v>1</v>
      </c>
      <c r="I65" t="b">
        <v>1</v>
      </c>
      <c r="J65" t="b">
        <v>0</v>
      </c>
      <c r="K65" t="s">
        <v>164</v>
      </c>
      <c r="L65" t="str">
        <f t="shared" si="0"/>
        <v>DB10</v>
      </c>
      <c r="M65" t="str">
        <f t="shared" ref="M65:M128" si="40">"P_"&amp;B64&amp;"_"</f>
        <v>P_G12_</v>
      </c>
      <c r="O65" s="40">
        <f>IF(E65="","-",COUNTIF($O$10:O64,"&lt;&gt;-")+1-2)</f>
        <v>41</v>
      </c>
      <c r="P65" s="25" t="str">
        <f>IF($E65="","//" &amp; $B65,$M65&amp;B65&amp;": '"&amp;$L65&amp;","&amp;VLOOKUP(C65,LookupTable!$A$10:$G$24,4,0)&amp;IF(AND(C65="Bool",MOD(10*D65,10)=0),D65&amp;".0",D65)&amp;IF(C65="String",".255","")&amp;IF(B66&lt;&gt;"","',","'")&amp;"     //"&amp;O65)</f>
        <v>P_G12_Time_Working: 'DB10,REAL402',     //41</v>
      </c>
      <c r="Q65" s="20" t="str">
        <f t="shared" si="1"/>
        <v>'P_G12_Time_Working',     //41</v>
      </c>
      <c r="R65" s="20" t="str">
        <f t="shared" si="2"/>
        <v>socket.emit('P_G12_Time_Working', arr_tag_value[41]);</v>
      </c>
    </row>
    <row r="66" spans="2:18" ht="15.75">
      <c r="B66" t="s">
        <v>165</v>
      </c>
      <c r="C66" t="s">
        <v>15</v>
      </c>
      <c r="D66">
        <v>406</v>
      </c>
      <c r="E66">
        <v>0</v>
      </c>
      <c r="F66" t="b">
        <v>0</v>
      </c>
      <c r="G66" t="b">
        <v>1</v>
      </c>
      <c r="H66" t="b">
        <v>1</v>
      </c>
      <c r="I66" t="b">
        <v>1</v>
      </c>
      <c r="J66" t="b">
        <v>0</v>
      </c>
      <c r="K66" t="s">
        <v>166</v>
      </c>
      <c r="L66" t="str">
        <f t="shared" si="0"/>
        <v>DB10</v>
      </c>
      <c r="M66" t="str">
        <f t="shared" ref="M66" si="41">"P_"&amp;B64&amp;"_"</f>
        <v>P_G12_</v>
      </c>
      <c r="O66" s="40">
        <f>IF(E66="","-",COUNTIF($O$10:O65,"&lt;&gt;-")+1-2)</f>
        <v>42</v>
      </c>
      <c r="P66" s="25" t="str">
        <f>IF($E66="","//" &amp; $B66,$M66&amp;B66&amp;": '"&amp;$L66&amp;","&amp;VLOOKUP(C66,LookupTable!$A$10:$G$24,4,0)&amp;IF(AND(C66="Bool",MOD(10*D66,10)=0),D66&amp;".0",D66)&amp;IF(C66="String",".255","")&amp;IF(B67&lt;&gt;"","',","'")&amp;"     //"&amp;O66)</f>
        <v>P_G12_Time_Standby: 'DB10,REAL406',     //42</v>
      </c>
      <c r="Q66" s="20" t="str">
        <f t="shared" si="1"/>
        <v>'P_G12_Time_Standby',     //42</v>
      </c>
      <c r="R66" s="20" t="str">
        <f t="shared" si="2"/>
        <v>socket.emit('P_G12_Time_Standby', arr_tag_value[42]);</v>
      </c>
    </row>
    <row r="67" spans="2:18" ht="15.75">
      <c r="B67" t="s">
        <v>167</v>
      </c>
      <c r="C67" t="s">
        <v>15</v>
      </c>
      <c r="D67">
        <v>410</v>
      </c>
      <c r="E67">
        <v>0</v>
      </c>
      <c r="F67" t="b">
        <v>0</v>
      </c>
      <c r="G67" t="b">
        <v>1</v>
      </c>
      <c r="H67" t="b">
        <v>1</v>
      </c>
      <c r="I67" t="b">
        <v>1</v>
      </c>
      <c r="J67" t="b">
        <v>0</v>
      </c>
      <c r="K67" t="s">
        <v>168</v>
      </c>
      <c r="L67" t="str">
        <f t="shared" si="0"/>
        <v>DB10</v>
      </c>
      <c r="M67" t="str">
        <f t="shared" ref="M67" si="42">"P_"&amp;B64&amp;"_"</f>
        <v>P_G12_</v>
      </c>
      <c r="O67" s="40">
        <f>IF(E67="","-",COUNTIF($O$10:O66,"&lt;&gt;-")+1-2)</f>
        <v>43</v>
      </c>
      <c r="P67" s="25" t="str">
        <f>IF($E67="","//" &amp; $B67,$M67&amp;B67&amp;": '"&amp;$L67&amp;","&amp;VLOOKUP(C67,LookupTable!$A$10:$G$24,4,0)&amp;IF(AND(C67="Bool",MOD(10*D67,10)=0),D67&amp;".0",D67)&amp;IF(C67="String",".255","")&amp;IF(B68&lt;&gt;"","',","'")&amp;"     //"&amp;O67)</f>
        <v>P_G12_TIme_Maintenance: 'DB10,REAL410',     //43</v>
      </c>
      <c r="Q67" s="20" t="str">
        <f t="shared" si="1"/>
        <v>'P_G12_TIme_Maintenance',     //43</v>
      </c>
      <c r="R67" s="20" t="str">
        <f t="shared" si="2"/>
        <v>socket.emit('P_G12_TIme_Maintenance', arr_tag_value[43]);</v>
      </c>
    </row>
    <row r="68" spans="2:18" ht="15.75">
      <c r="B68" t="s">
        <v>110</v>
      </c>
      <c r="C68" t="s">
        <v>97</v>
      </c>
      <c r="D68">
        <v>414</v>
      </c>
      <c r="F68" t="b">
        <v>0</v>
      </c>
      <c r="G68" t="b">
        <v>1</v>
      </c>
      <c r="H68" t="b">
        <v>1</v>
      </c>
      <c r="I68" t="b">
        <v>1</v>
      </c>
      <c r="J68" t="b">
        <v>1</v>
      </c>
      <c r="L68" t="str">
        <f t="shared" si="0"/>
        <v>DB10</v>
      </c>
      <c r="M68" t="str">
        <f t="shared" ref="M68:M131" si="43">"P_"&amp;B68&amp;"_"</f>
        <v>P_G13_</v>
      </c>
      <c r="O68" s="40" t="str">
        <f>IF(E68="","-",COUNTIF($O$10:O67,"&lt;&gt;-")+1-2)</f>
        <v>-</v>
      </c>
      <c r="P68" s="25" t="str">
        <f>IF($E68="","//" &amp; $B68,$M68&amp;B68&amp;": '"&amp;$L68&amp;","&amp;VLOOKUP(C68,LookupTable!$A$10:$G$24,4,0)&amp;IF(AND(C68="Bool",MOD(10*D68,10)=0),D68&amp;".0",D68)&amp;IF(C68="String",".255","")&amp;IF(B69&lt;&gt;"","',","'")&amp;"     //"&amp;O68)</f>
        <v>//G13</v>
      </c>
      <c r="Q68" s="20" t="str">
        <f t="shared" si="1"/>
        <v>//G13</v>
      </c>
      <c r="R68" s="20" t="str">
        <f t="shared" si="2"/>
        <v>//G13</v>
      </c>
    </row>
    <row r="69" spans="2:18" ht="15.75">
      <c r="B69" t="s">
        <v>163</v>
      </c>
      <c r="C69" t="s">
        <v>15</v>
      </c>
      <c r="D69">
        <v>414</v>
      </c>
      <c r="E69">
        <v>0</v>
      </c>
      <c r="F69" t="b">
        <v>0</v>
      </c>
      <c r="G69" t="b">
        <v>1</v>
      </c>
      <c r="H69" t="b">
        <v>1</v>
      </c>
      <c r="I69" t="b">
        <v>1</v>
      </c>
      <c r="J69" t="b">
        <v>0</v>
      </c>
      <c r="K69" t="s">
        <v>164</v>
      </c>
      <c r="L69" t="str">
        <f t="shared" si="0"/>
        <v>DB10</v>
      </c>
      <c r="M69" t="str">
        <f t="shared" ref="M69:M132" si="44">"P_"&amp;B68&amp;"_"</f>
        <v>P_G13_</v>
      </c>
      <c r="O69" s="40">
        <f>IF(E69="","-",COUNTIF($O$10:O68,"&lt;&gt;-")+1-2)</f>
        <v>44</v>
      </c>
      <c r="P69" s="25" t="str">
        <f>IF($E69="","//" &amp; $B69,$M69&amp;B69&amp;": '"&amp;$L69&amp;","&amp;VLOOKUP(C69,LookupTable!$A$10:$G$24,4,0)&amp;IF(AND(C69="Bool",MOD(10*D69,10)=0),D69&amp;".0",D69)&amp;IF(C69="String",".255","")&amp;IF(B70&lt;&gt;"","',","'")&amp;"     //"&amp;O69)</f>
        <v>P_G13_Time_Working: 'DB10,REAL414',     //44</v>
      </c>
      <c r="Q69" s="20" t="str">
        <f t="shared" si="1"/>
        <v>'P_G13_Time_Working',     //44</v>
      </c>
      <c r="R69" s="20" t="str">
        <f t="shared" si="2"/>
        <v>socket.emit('P_G13_Time_Working', arr_tag_value[44]);</v>
      </c>
    </row>
    <row r="70" spans="2:18" ht="15.75">
      <c r="B70" t="s">
        <v>165</v>
      </c>
      <c r="C70" t="s">
        <v>15</v>
      </c>
      <c r="D70">
        <v>418</v>
      </c>
      <c r="E70">
        <v>0</v>
      </c>
      <c r="F70" t="b">
        <v>0</v>
      </c>
      <c r="G70" t="b">
        <v>1</v>
      </c>
      <c r="H70" t="b">
        <v>1</v>
      </c>
      <c r="I70" t="b">
        <v>1</v>
      </c>
      <c r="J70" t="b">
        <v>0</v>
      </c>
      <c r="K70" t="s">
        <v>166</v>
      </c>
      <c r="L70" t="str">
        <f t="shared" si="0"/>
        <v>DB10</v>
      </c>
      <c r="M70" t="str">
        <f t="shared" ref="M70" si="45">"P_"&amp;B68&amp;"_"</f>
        <v>P_G13_</v>
      </c>
      <c r="O70" s="40">
        <f>IF(E70="","-",COUNTIF($O$10:O69,"&lt;&gt;-")+1-2)</f>
        <v>45</v>
      </c>
      <c r="P70" s="25" t="str">
        <f>IF($E70="","//" &amp; $B70,$M70&amp;B70&amp;": '"&amp;$L70&amp;","&amp;VLOOKUP(C70,LookupTable!$A$10:$G$24,4,0)&amp;IF(AND(C70="Bool",MOD(10*D70,10)=0),D70&amp;".0",D70)&amp;IF(C70="String",".255","")&amp;IF(B71&lt;&gt;"","',","'")&amp;"     //"&amp;O70)</f>
        <v>P_G13_Time_Standby: 'DB10,REAL418',     //45</v>
      </c>
      <c r="Q70" s="20" t="str">
        <f t="shared" si="1"/>
        <v>'P_G13_Time_Standby',     //45</v>
      </c>
      <c r="R70" s="20" t="str">
        <f t="shared" si="2"/>
        <v>socket.emit('P_G13_Time_Standby', arr_tag_value[45]);</v>
      </c>
    </row>
    <row r="71" spans="2:18" ht="15.75">
      <c r="B71" t="s">
        <v>167</v>
      </c>
      <c r="C71" t="s">
        <v>15</v>
      </c>
      <c r="D71">
        <v>422</v>
      </c>
      <c r="E71">
        <v>0</v>
      </c>
      <c r="F71" t="b">
        <v>0</v>
      </c>
      <c r="G71" t="b">
        <v>1</v>
      </c>
      <c r="H71" t="b">
        <v>1</v>
      </c>
      <c r="I71" t="b">
        <v>1</v>
      </c>
      <c r="J71" t="b">
        <v>0</v>
      </c>
      <c r="K71" t="s">
        <v>168</v>
      </c>
      <c r="L71" t="str">
        <f t="shared" si="0"/>
        <v>DB10</v>
      </c>
      <c r="M71" t="str">
        <f t="shared" ref="M71" si="46">"P_"&amp;B68&amp;"_"</f>
        <v>P_G13_</v>
      </c>
      <c r="O71" s="40">
        <f>IF(E71="","-",COUNTIF($O$10:O70,"&lt;&gt;-")+1-2)</f>
        <v>46</v>
      </c>
      <c r="P71" s="25" t="str">
        <f>IF($E71="","//" &amp; $B71,$M71&amp;B71&amp;": '"&amp;$L71&amp;","&amp;VLOOKUP(C71,LookupTable!$A$10:$G$24,4,0)&amp;IF(AND(C71="Bool",MOD(10*D71,10)=0),D71&amp;".0",D71)&amp;IF(C71="String",".255","")&amp;IF(B72&lt;&gt;"","',","'")&amp;"     //"&amp;O71)</f>
        <v>P_G13_TIme_Maintenance: 'DB10,REAL422',     //46</v>
      </c>
      <c r="Q71" s="20" t="str">
        <f t="shared" si="1"/>
        <v>'P_G13_TIme_Maintenance',     //46</v>
      </c>
      <c r="R71" s="20" t="str">
        <f t="shared" si="2"/>
        <v>socket.emit('P_G13_TIme_Maintenance', arr_tag_value[46]);</v>
      </c>
    </row>
    <row r="72" spans="2:18" ht="15.75">
      <c r="B72" t="s">
        <v>111</v>
      </c>
      <c r="C72" t="s">
        <v>97</v>
      </c>
      <c r="D72">
        <v>426</v>
      </c>
      <c r="F72" t="b">
        <v>0</v>
      </c>
      <c r="G72" t="b">
        <v>1</v>
      </c>
      <c r="H72" t="b">
        <v>1</v>
      </c>
      <c r="I72" t="b">
        <v>1</v>
      </c>
      <c r="J72" t="b">
        <v>1</v>
      </c>
      <c r="L72" t="str">
        <f t="shared" si="0"/>
        <v>DB10</v>
      </c>
      <c r="M72" t="str">
        <f t="shared" ref="M72:M135" si="47">"P_"&amp;B72&amp;"_"</f>
        <v>P_G14_</v>
      </c>
      <c r="O72" s="40" t="str">
        <f>IF(E72="","-",COUNTIF($O$10:O71,"&lt;&gt;-")+1-2)</f>
        <v>-</v>
      </c>
      <c r="P72" s="25" t="str">
        <f>IF($E72="","//" &amp; $B72,$M72&amp;B72&amp;": '"&amp;$L72&amp;","&amp;VLOOKUP(C72,LookupTable!$A$10:$G$24,4,0)&amp;IF(AND(C72="Bool",MOD(10*D72,10)=0),D72&amp;".0",D72)&amp;IF(C72="String",".255","")&amp;IF(B73&lt;&gt;"","',","'")&amp;"     //"&amp;O72)</f>
        <v>//G14</v>
      </c>
      <c r="Q72" s="20" t="str">
        <f t="shared" si="1"/>
        <v>//G14</v>
      </c>
      <c r="R72" s="20" t="str">
        <f t="shared" si="2"/>
        <v>//G14</v>
      </c>
    </row>
    <row r="73" spans="2:18" ht="15.75">
      <c r="B73" t="s">
        <v>163</v>
      </c>
      <c r="C73" t="s">
        <v>15</v>
      </c>
      <c r="D73">
        <v>426</v>
      </c>
      <c r="E73">
        <v>0</v>
      </c>
      <c r="F73" t="b">
        <v>0</v>
      </c>
      <c r="G73" t="b">
        <v>1</v>
      </c>
      <c r="H73" t="b">
        <v>1</v>
      </c>
      <c r="I73" t="b">
        <v>1</v>
      </c>
      <c r="J73" t="b">
        <v>0</v>
      </c>
      <c r="K73" t="s">
        <v>164</v>
      </c>
      <c r="L73" t="str">
        <f t="shared" si="0"/>
        <v>DB10</v>
      </c>
      <c r="M73" t="str">
        <f t="shared" ref="M73:M136" si="48">"P_"&amp;B72&amp;"_"</f>
        <v>P_G14_</v>
      </c>
      <c r="O73" s="40">
        <f>IF(E73="","-",COUNTIF($O$10:O72,"&lt;&gt;-")+1-2)</f>
        <v>47</v>
      </c>
      <c r="P73" s="25" t="str">
        <f>IF($E73="","//" &amp; $B73,$M73&amp;B73&amp;": '"&amp;$L73&amp;","&amp;VLOOKUP(C73,LookupTable!$A$10:$G$24,4,0)&amp;IF(AND(C73="Bool",MOD(10*D73,10)=0),D73&amp;".0",D73)&amp;IF(C73="String",".255","")&amp;IF(B74&lt;&gt;"","',","'")&amp;"     //"&amp;O73)</f>
        <v>P_G14_Time_Working: 'DB10,REAL426',     //47</v>
      </c>
      <c r="Q73" s="20" t="str">
        <f t="shared" si="1"/>
        <v>'P_G14_Time_Working',     //47</v>
      </c>
      <c r="R73" s="20" t="str">
        <f t="shared" si="2"/>
        <v>socket.emit('P_G14_Time_Working', arr_tag_value[47]);</v>
      </c>
    </row>
    <row r="74" spans="2:18" ht="15.75">
      <c r="B74" t="s">
        <v>165</v>
      </c>
      <c r="C74" t="s">
        <v>15</v>
      </c>
      <c r="D74">
        <v>430</v>
      </c>
      <c r="E74">
        <v>0</v>
      </c>
      <c r="F74" t="b">
        <v>0</v>
      </c>
      <c r="G74" t="b">
        <v>1</v>
      </c>
      <c r="H74" t="b">
        <v>1</v>
      </c>
      <c r="I74" t="b">
        <v>1</v>
      </c>
      <c r="J74" t="b">
        <v>0</v>
      </c>
      <c r="K74" t="s">
        <v>166</v>
      </c>
      <c r="L74" t="str">
        <f t="shared" si="0"/>
        <v>DB10</v>
      </c>
      <c r="M74" t="str">
        <f t="shared" ref="M74" si="49">"P_"&amp;B72&amp;"_"</f>
        <v>P_G14_</v>
      </c>
      <c r="O74" s="40">
        <f>IF(E74="","-",COUNTIF($O$10:O73,"&lt;&gt;-")+1-2)</f>
        <v>48</v>
      </c>
      <c r="P74" s="25" t="str">
        <f>IF($E74="","//" &amp; $B74,$M74&amp;B74&amp;": '"&amp;$L74&amp;","&amp;VLOOKUP(C74,LookupTable!$A$10:$G$24,4,0)&amp;IF(AND(C74="Bool",MOD(10*D74,10)=0),D74&amp;".0",D74)&amp;IF(C74="String",".255","")&amp;IF(B75&lt;&gt;"","',","'")&amp;"     //"&amp;O74)</f>
        <v>P_G14_Time_Standby: 'DB10,REAL430',     //48</v>
      </c>
      <c r="Q74" s="20" t="str">
        <f t="shared" si="1"/>
        <v>'P_G14_Time_Standby',     //48</v>
      </c>
      <c r="R74" s="20" t="str">
        <f t="shared" si="2"/>
        <v>socket.emit('P_G14_Time_Standby', arr_tag_value[48]);</v>
      </c>
    </row>
    <row r="75" spans="2:18" ht="15.75">
      <c r="B75" t="s">
        <v>167</v>
      </c>
      <c r="C75" t="s">
        <v>15</v>
      </c>
      <c r="D75">
        <v>434</v>
      </c>
      <c r="E75">
        <v>0</v>
      </c>
      <c r="F75" t="b">
        <v>0</v>
      </c>
      <c r="G75" t="b">
        <v>1</v>
      </c>
      <c r="H75" t="b">
        <v>1</v>
      </c>
      <c r="I75" t="b">
        <v>1</v>
      </c>
      <c r="J75" t="b">
        <v>0</v>
      </c>
      <c r="K75" t="s">
        <v>168</v>
      </c>
      <c r="L75" t="str">
        <f t="shared" si="0"/>
        <v>DB10</v>
      </c>
      <c r="M75" t="str">
        <f t="shared" ref="M75" si="50">"P_"&amp;B72&amp;"_"</f>
        <v>P_G14_</v>
      </c>
      <c r="O75" s="40">
        <f>IF(E75="","-",COUNTIF($O$10:O74,"&lt;&gt;-")+1-2)</f>
        <v>49</v>
      </c>
      <c r="P75" s="25" t="str">
        <f>IF($E75="","//" &amp; $B75,$M75&amp;B75&amp;": '"&amp;$L75&amp;","&amp;VLOOKUP(C75,LookupTable!$A$10:$G$24,4,0)&amp;IF(AND(C75="Bool",MOD(10*D75,10)=0),D75&amp;".0",D75)&amp;IF(C75="String",".255","")&amp;IF(B76&lt;&gt;"","',","'")&amp;"     //"&amp;O75)</f>
        <v>P_G14_TIme_Maintenance: 'DB10,REAL434',     //49</v>
      </c>
      <c r="Q75" s="20" t="str">
        <f t="shared" si="1"/>
        <v>'P_G14_TIme_Maintenance',     //49</v>
      </c>
      <c r="R75" s="20" t="str">
        <f t="shared" si="2"/>
        <v>socket.emit('P_G14_TIme_Maintenance', arr_tag_value[49]);</v>
      </c>
    </row>
    <row r="76" spans="2:18" ht="15.75">
      <c r="B76" t="s">
        <v>112</v>
      </c>
      <c r="C76" t="s">
        <v>97</v>
      </c>
      <c r="D76">
        <v>438</v>
      </c>
      <c r="F76" t="b">
        <v>0</v>
      </c>
      <c r="G76" t="b">
        <v>1</v>
      </c>
      <c r="H76" t="b">
        <v>1</v>
      </c>
      <c r="I76" t="b">
        <v>1</v>
      </c>
      <c r="J76" t="b">
        <v>1</v>
      </c>
      <c r="L76" t="str">
        <f t="shared" ref="L76:L139" si="51">IF(LEFT(M76)="P","DB10",
IF(LEFT(M76)="E","DB11",
IF(LEFT(M76)="M","DB12"
)))</f>
        <v>DB10</v>
      </c>
      <c r="M76" t="str">
        <f t="shared" ref="M76:M139" si="52">"P_"&amp;B76&amp;"_"</f>
        <v>P_G15_</v>
      </c>
      <c r="O76" s="40" t="str">
        <f>IF(E76="","-",COUNTIF($O$10:O75,"&lt;&gt;-")+1-2)</f>
        <v>-</v>
      </c>
      <c r="P76" s="25" t="str">
        <f>IF($E76="","//" &amp; $B76,$M76&amp;B76&amp;": '"&amp;$L76&amp;","&amp;VLOOKUP(C76,LookupTable!$A$10:$G$24,4,0)&amp;IF(AND(C76="Bool",MOD(10*D76,10)=0),D76&amp;".0",D76)&amp;IF(C76="String",".255","")&amp;IF(B77&lt;&gt;"","',","'")&amp;"     //"&amp;O76)</f>
        <v>//G15</v>
      </c>
      <c r="Q76" s="20" t="str">
        <f t="shared" ref="Q76:Q139" si="53">IF($E76="","//"&amp;$B76,"'"&amp;$M76&amp;B76&amp;IF(B77&lt;&gt;"","',","'")&amp;"     //"&amp;O76)</f>
        <v>//G15</v>
      </c>
      <c r="R76" s="20" t="str">
        <f t="shared" ref="R76:R139" si="54">IF($E76="","//"&amp;$B76,"socket.emit('"&amp;$M76&amp;B76&amp;"', arr_tag_value["&amp;O76&amp;"]);")</f>
        <v>//G15</v>
      </c>
    </row>
    <row r="77" spans="2:18" ht="15.75">
      <c r="B77" t="s">
        <v>163</v>
      </c>
      <c r="C77" t="s">
        <v>15</v>
      </c>
      <c r="D77">
        <v>438</v>
      </c>
      <c r="E77">
        <v>0</v>
      </c>
      <c r="F77" t="b">
        <v>0</v>
      </c>
      <c r="G77" t="b">
        <v>1</v>
      </c>
      <c r="H77" t="b">
        <v>1</v>
      </c>
      <c r="I77" t="b">
        <v>1</v>
      </c>
      <c r="J77" t="b">
        <v>0</v>
      </c>
      <c r="K77" t="s">
        <v>164</v>
      </c>
      <c r="L77" t="str">
        <f t="shared" si="51"/>
        <v>DB10</v>
      </c>
      <c r="M77" t="str">
        <f t="shared" ref="M77:M140" si="55">"P_"&amp;B76&amp;"_"</f>
        <v>P_G15_</v>
      </c>
      <c r="O77" s="40">
        <f>IF(E77="","-",COUNTIF($O$10:O76,"&lt;&gt;-")+1-2)</f>
        <v>50</v>
      </c>
      <c r="P77" s="25" t="str">
        <f>IF($E77="","//" &amp; $B77,$M77&amp;B77&amp;": '"&amp;$L77&amp;","&amp;VLOOKUP(C77,LookupTable!$A$10:$G$24,4,0)&amp;IF(AND(C77="Bool",MOD(10*D77,10)=0),D77&amp;".0",D77)&amp;IF(C77="String",".255","")&amp;IF(B78&lt;&gt;"","',","'")&amp;"     //"&amp;O77)</f>
        <v>P_G15_Time_Working: 'DB10,REAL438',     //50</v>
      </c>
      <c r="Q77" s="20" t="str">
        <f t="shared" si="53"/>
        <v>'P_G15_Time_Working',     //50</v>
      </c>
      <c r="R77" s="20" t="str">
        <f t="shared" si="54"/>
        <v>socket.emit('P_G15_Time_Working', arr_tag_value[50]);</v>
      </c>
    </row>
    <row r="78" spans="2:18" ht="15.75">
      <c r="B78" t="s">
        <v>165</v>
      </c>
      <c r="C78" t="s">
        <v>15</v>
      </c>
      <c r="D78">
        <v>442</v>
      </c>
      <c r="E78">
        <v>0</v>
      </c>
      <c r="F78" t="b">
        <v>0</v>
      </c>
      <c r="G78" t="b">
        <v>1</v>
      </c>
      <c r="H78" t="b">
        <v>1</v>
      </c>
      <c r="I78" t="b">
        <v>1</v>
      </c>
      <c r="J78" t="b">
        <v>0</v>
      </c>
      <c r="K78" t="s">
        <v>166</v>
      </c>
      <c r="L78" t="str">
        <f t="shared" si="51"/>
        <v>DB10</v>
      </c>
      <c r="M78" t="str">
        <f t="shared" ref="M78" si="56">"P_"&amp;B76&amp;"_"</f>
        <v>P_G15_</v>
      </c>
      <c r="O78" s="40">
        <f>IF(E78="","-",COUNTIF($O$10:O77,"&lt;&gt;-")+1-2)</f>
        <v>51</v>
      </c>
      <c r="P78" s="25" t="str">
        <f>IF($E78="","//" &amp; $B78,$M78&amp;B78&amp;": '"&amp;$L78&amp;","&amp;VLOOKUP(C78,LookupTable!$A$10:$G$24,4,0)&amp;IF(AND(C78="Bool",MOD(10*D78,10)=0),D78&amp;".0",D78)&amp;IF(C78="String",".255","")&amp;IF(B79&lt;&gt;"","',","'")&amp;"     //"&amp;O78)</f>
        <v>P_G15_Time_Standby: 'DB10,REAL442',     //51</v>
      </c>
      <c r="Q78" s="20" t="str">
        <f t="shared" si="53"/>
        <v>'P_G15_Time_Standby',     //51</v>
      </c>
      <c r="R78" s="20" t="str">
        <f t="shared" si="54"/>
        <v>socket.emit('P_G15_Time_Standby', arr_tag_value[51]);</v>
      </c>
    </row>
    <row r="79" spans="2:18" ht="15.75">
      <c r="B79" t="s">
        <v>167</v>
      </c>
      <c r="C79" t="s">
        <v>15</v>
      </c>
      <c r="D79">
        <v>446</v>
      </c>
      <c r="E79">
        <v>0</v>
      </c>
      <c r="F79" t="b">
        <v>0</v>
      </c>
      <c r="G79" t="b">
        <v>1</v>
      </c>
      <c r="H79" t="b">
        <v>1</v>
      </c>
      <c r="I79" t="b">
        <v>1</v>
      </c>
      <c r="J79" t="b">
        <v>0</v>
      </c>
      <c r="K79" t="s">
        <v>168</v>
      </c>
      <c r="L79" t="str">
        <f t="shared" si="51"/>
        <v>DB10</v>
      </c>
      <c r="M79" t="str">
        <f t="shared" ref="M79" si="57">"P_"&amp;B76&amp;"_"</f>
        <v>P_G15_</v>
      </c>
      <c r="O79" s="40">
        <f>IF(E79="","-",COUNTIF($O$10:O78,"&lt;&gt;-")+1-2)</f>
        <v>52</v>
      </c>
      <c r="P79" s="25" t="str">
        <f>IF($E79="","//" &amp; $B79,$M79&amp;B79&amp;": '"&amp;$L79&amp;","&amp;VLOOKUP(C79,LookupTable!$A$10:$G$24,4,0)&amp;IF(AND(C79="Bool",MOD(10*D79,10)=0),D79&amp;".0",D79)&amp;IF(C79="String",".255","")&amp;IF(B80&lt;&gt;"","',","'")&amp;"     //"&amp;O79)</f>
        <v>P_G15_TIme_Maintenance: 'DB10,REAL446',     //52</v>
      </c>
      <c r="Q79" s="20" t="str">
        <f t="shared" si="53"/>
        <v>'P_G15_TIme_Maintenance',     //52</v>
      </c>
      <c r="R79" s="20" t="str">
        <f t="shared" si="54"/>
        <v>socket.emit('P_G15_TIme_Maintenance', arr_tag_value[52]);</v>
      </c>
    </row>
    <row r="80" spans="2:18" ht="15.75">
      <c r="B80" t="s">
        <v>113</v>
      </c>
      <c r="C80" t="s">
        <v>97</v>
      </c>
      <c r="D80">
        <v>450</v>
      </c>
      <c r="F80" t="b">
        <v>0</v>
      </c>
      <c r="G80" t="b">
        <v>1</v>
      </c>
      <c r="H80" t="b">
        <v>1</v>
      </c>
      <c r="I80" t="b">
        <v>1</v>
      </c>
      <c r="J80" t="b">
        <v>1</v>
      </c>
      <c r="L80" t="str">
        <f t="shared" si="51"/>
        <v>DB10</v>
      </c>
      <c r="M80" t="str">
        <f t="shared" ref="M80:M111" si="58">"P_"&amp;B80&amp;"_"</f>
        <v>P_G16_</v>
      </c>
      <c r="O80" s="40" t="str">
        <f>IF(E80="","-",COUNTIF($O$10:O79,"&lt;&gt;-")+1-2)</f>
        <v>-</v>
      </c>
      <c r="P80" s="25" t="str">
        <f>IF($E80="","//" &amp; $B80,$M80&amp;B80&amp;": '"&amp;$L80&amp;","&amp;VLOOKUP(C80,LookupTable!$A$10:$G$24,4,0)&amp;IF(AND(C80="Bool",MOD(10*D80,10)=0),D80&amp;".0",D80)&amp;IF(C80="String",".255","")&amp;IF(B81&lt;&gt;"","',","'")&amp;"     //"&amp;O80)</f>
        <v>//G16</v>
      </c>
      <c r="Q80" s="20" t="str">
        <f t="shared" si="53"/>
        <v>//G16</v>
      </c>
      <c r="R80" s="20" t="str">
        <f t="shared" si="54"/>
        <v>//G16</v>
      </c>
    </row>
    <row r="81" spans="2:18" ht="15.75">
      <c r="B81" t="s">
        <v>163</v>
      </c>
      <c r="C81" t="s">
        <v>15</v>
      </c>
      <c r="D81">
        <v>450</v>
      </c>
      <c r="E81">
        <v>0</v>
      </c>
      <c r="F81" t="b">
        <v>0</v>
      </c>
      <c r="G81" t="b">
        <v>1</v>
      </c>
      <c r="H81" t="b">
        <v>1</v>
      </c>
      <c r="I81" t="b">
        <v>1</v>
      </c>
      <c r="J81" t="b">
        <v>0</v>
      </c>
      <c r="K81" t="s">
        <v>164</v>
      </c>
      <c r="L81" t="str">
        <f t="shared" si="51"/>
        <v>DB10</v>
      </c>
      <c r="M81" t="str">
        <f t="shared" ref="M81:M112" si="59">"P_"&amp;B80&amp;"_"</f>
        <v>P_G16_</v>
      </c>
      <c r="O81" s="40">
        <f>IF(E81="","-",COUNTIF($O$10:O80,"&lt;&gt;-")+1-2)</f>
        <v>53</v>
      </c>
      <c r="P81" s="25" t="str">
        <f>IF($E81="","//" &amp; $B81,$M81&amp;B81&amp;": '"&amp;$L81&amp;","&amp;VLOOKUP(C81,LookupTable!$A$10:$G$24,4,0)&amp;IF(AND(C81="Bool",MOD(10*D81,10)=0),D81&amp;".0",D81)&amp;IF(C81="String",".255","")&amp;IF(B82&lt;&gt;"","',","'")&amp;"     //"&amp;O81)</f>
        <v>P_G16_Time_Working: 'DB10,REAL450',     //53</v>
      </c>
      <c r="Q81" s="20" t="str">
        <f t="shared" si="53"/>
        <v>'P_G16_Time_Working',     //53</v>
      </c>
      <c r="R81" s="20" t="str">
        <f t="shared" si="54"/>
        <v>socket.emit('P_G16_Time_Working', arr_tag_value[53]);</v>
      </c>
    </row>
    <row r="82" spans="2:18" ht="15.75">
      <c r="B82" t="s">
        <v>165</v>
      </c>
      <c r="C82" t="s">
        <v>15</v>
      </c>
      <c r="D82">
        <v>454</v>
      </c>
      <c r="E82">
        <v>0</v>
      </c>
      <c r="F82" t="b">
        <v>0</v>
      </c>
      <c r="G82" t="b">
        <v>1</v>
      </c>
      <c r="H82" t="b">
        <v>1</v>
      </c>
      <c r="I82" t="b">
        <v>1</v>
      </c>
      <c r="J82" t="b">
        <v>0</v>
      </c>
      <c r="K82" t="s">
        <v>166</v>
      </c>
      <c r="L82" t="str">
        <f t="shared" si="51"/>
        <v>DB10</v>
      </c>
      <c r="M82" t="str">
        <f t="shared" ref="M82" si="60">"P_"&amp;B80&amp;"_"</f>
        <v>P_G16_</v>
      </c>
      <c r="O82" s="40">
        <f>IF(E82="","-",COUNTIF($O$10:O81,"&lt;&gt;-")+1-2)</f>
        <v>54</v>
      </c>
      <c r="P82" s="25" t="str">
        <f>IF($E82="","//" &amp; $B82,$M82&amp;B82&amp;": '"&amp;$L82&amp;","&amp;VLOOKUP(C82,LookupTable!$A$10:$G$24,4,0)&amp;IF(AND(C82="Bool",MOD(10*D82,10)=0),D82&amp;".0",D82)&amp;IF(C82="String",".255","")&amp;IF(B83&lt;&gt;"","',","'")&amp;"     //"&amp;O82)</f>
        <v>P_G16_Time_Standby: 'DB10,REAL454',     //54</v>
      </c>
      <c r="Q82" s="20" t="str">
        <f t="shared" si="53"/>
        <v>'P_G16_Time_Standby',     //54</v>
      </c>
      <c r="R82" s="20" t="str">
        <f t="shared" si="54"/>
        <v>socket.emit('P_G16_Time_Standby', arr_tag_value[54]);</v>
      </c>
    </row>
    <row r="83" spans="2:18" ht="15.75">
      <c r="B83" t="s">
        <v>167</v>
      </c>
      <c r="C83" t="s">
        <v>15</v>
      </c>
      <c r="D83">
        <v>458</v>
      </c>
      <c r="E83">
        <v>0</v>
      </c>
      <c r="F83" t="b">
        <v>0</v>
      </c>
      <c r="G83" t="b">
        <v>1</v>
      </c>
      <c r="H83" t="b">
        <v>1</v>
      </c>
      <c r="I83" t="b">
        <v>1</v>
      </c>
      <c r="J83" t="b">
        <v>0</v>
      </c>
      <c r="K83" t="s">
        <v>168</v>
      </c>
      <c r="L83" t="str">
        <f t="shared" si="51"/>
        <v>DB10</v>
      </c>
      <c r="M83" t="str">
        <f t="shared" ref="M83" si="61">"P_"&amp;B80&amp;"_"</f>
        <v>P_G16_</v>
      </c>
      <c r="O83" s="40">
        <f>IF(E83="","-",COUNTIF($O$10:O82,"&lt;&gt;-")+1-2)</f>
        <v>55</v>
      </c>
      <c r="P83" s="25" t="str">
        <f>IF($E83="","//" &amp; $B83,$M83&amp;B83&amp;": '"&amp;$L83&amp;","&amp;VLOOKUP(C83,LookupTable!$A$10:$G$24,4,0)&amp;IF(AND(C83="Bool",MOD(10*D83,10)=0),D83&amp;".0",D83)&amp;IF(C83="String",".255","")&amp;IF(B84&lt;&gt;"","',","'")&amp;"     //"&amp;O83)</f>
        <v>P_G16_TIme_Maintenance: 'DB10,REAL458',     //55</v>
      </c>
      <c r="Q83" s="20" t="str">
        <f t="shared" si="53"/>
        <v>'P_G16_TIme_Maintenance',     //55</v>
      </c>
      <c r="R83" s="20" t="str">
        <f t="shared" si="54"/>
        <v>socket.emit('P_G16_TIme_Maintenance', arr_tag_value[55]);</v>
      </c>
    </row>
    <row r="84" spans="2:18" ht="15.75">
      <c r="B84" t="s">
        <v>114</v>
      </c>
      <c r="C84" t="s">
        <v>97</v>
      </c>
      <c r="D84">
        <v>462</v>
      </c>
      <c r="F84" t="b">
        <v>0</v>
      </c>
      <c r="G84" t="b">
        <v>1</v>
      </c>
      <c r="H84" t="b">
        <v>1</v>
      </c>
      <c r="I84" t="b">
        <v>1</v>
      </c>
      <c r="J84" t="b">
        <v>1</v>
      </c>
      <c r="L84" t="str">
        <f t="shared" si="51"/>
        <v>DB10</v>
      </c>
      <c r="M84" t="str">
        <f t="shared" ref="M84:M115" si="62">"P_"&amp;B84&amp;"_"</f>
        <v>P_G17_</v>
      </c>
      <c r="O84" s="40" t="str">
        <f>IF(E84="","-",COUNTIF($O$10:O83,"&lt;&gt;-")+1-2)</f>
        <v>-</v>
      </c>
      <c r="P84" s="25" t="str">
        <f>IF($E84="","//" &amp; $B84,$M84&amp;B84&amp;": '"&amp;$L84&amp;","&amp;VLOOKUP(C84,LookupTable!$A$10:$G$24,4,0)&amp;IF(AND(C84="Bool",MOD(10*D84,10)=0),D84&amp;".0",D84)&amp;IF(C84="String",".255","")&amp;IF(B85&lt;&gt;"","',","'")&amp;"     //"&amp;O84)</f>
        <v>//G17</v>
      </c>
      <c r="Q84" s="20" t="str">
        <f t="shared" si="53"/>
        <v>//G17</v>
      </c>
      <c r="R84" s="20" t="str">
        <f t="shared" si="54"/>
        <v>//G17</v>
      </c>
    </row>
    <row r="85" spans="2:18" ht="15.75">
      <c r="B85" t="s">
        <v>163</v>
      </c>
      <c r="C85" t="s">
        <v>15</v>
      </c>
      <c r="D85">
        <v>462</v>
      </c>
      <c r="E85">
        <v>0</v>
      </c>
      <c r="F85" t="b">
        <v>0</v>
      </c>
      <c r="G85" t="b">
        <v>1</v>
      </c>
      <c r="H85" t="b">
        <v>1</v>
      </c>
      <c r="I85" t="b">
        <v>1</v>
      </c>
      <c r="J85" t="b">
        <v>0</v>
      </c>
      <c r="K85" t="s">
        <v>164</v>
      </c>
      <c r="L85" t="str">
        <f t="shared" si="51"/>
        <v>DB10</v>
      </c>
      <c r="M85" t="str">
        <f t="shared" ref="M85:M116" si="63">"P_"&amp;B84&amp;"_"</f>
        <v>P_G17_</v>
      </c>
      <c r="O85" s="40">
        <f>IF(E85="","-",COUNTIF($O$10:O84,"&lt;&gt;-")+1-2)</f>
        <v>56</v>
      </c>
      <c r="P85" s="25" t="str">
        <f>IF($E85="","//" &amp; $B85,$M85&amp;B85&amp;": '"&amp;$L85&amp;","&amp;VLOOKUP(C85,LookupTable!$A$10:$G$24,4,0)&amp;IF(AND(C85="Bool",MOD(10*D85,10)=0),D85&amp;".0",D85)&amp;IF(C85="String",".255","")&amp;IF(B86&lt;&gt;"","',","'")&amp;"     //"&amp;O85)</f>
        <v>P_G17_Time_Working: 'DB10,REAL462',     //56</v>
      </c>
      <c r="Q85" s="20" t="str">
        <f t="shared" si="53"/>
        <v>'P_G17_Time_Working',     //56</v>
      </c>
      <c r="R85" s="20" t="str">
        <f t="shared" si="54"/>
        <v>socket.emit('P_G17_Time_Working', arr_tag_value[56]);</v>
      </c>
    </row>
    <row r="86" spans="2:18" ht="15.75">
      <c r="B86" t="s">
        <v>165</v>
      </c>
      <c r="C86" t="s">
        <v>15</v>
      </c>
      <c r="D86">
        <v>466</v>
      </c>
      <c r="E86">
        <v>0</v>
      </c>
      <c r="F86" t="b">
        <v>0</v>
      </c>
      <c r="G86" t="b">
        <v>1</v>
      </c>
      <c r="H86" t="b">
        <v>1</v>
      </c>
      <c r="I86" t="b">
        <v>1</v>
      </c>
      <c r="J86" t="b">
        <v>0</v>
      </c>
      <c r="K86" t="s">
        <v>166</v>
      </c>
      <c r="L86" t="str">
        <f t="shared" si="51"/>
        <v>DB10</v>
      </c>
      <c r="M86" t="str">
        <f t="shared" ref="M86" si="64">"P_"&amp;B84&amp;"_"</f>
        <v>P_G17_</v>
      </c>
      <c r="O86" s="40">
        <f>IF(E86="","-",COUNTIF($O$10:O85,"&lt;&gt;-")+1-2)</f>
        <v>57</v>
      </c>
      <c r="P86" s="25" t="str">
        <f>IF($E86="","//" &amp; $B86,$M86&amp;B86&amp;": '"&amp;$L86&amp;","&amp;VLOOKUP(C86,LookupTable!$A$10:$G$24,4,0)&amp;IF(AND(C86="Bool",MOD(10*D86,10)=0),D86&amp;".0",D86)&amp;IF(C86="String",".255","")&amp;IF(B87&lt;&gt;"","',","'")&amp;"     //"&amp;O86)</f>
        <v>P_G17_Time_Standby: 'DB10,REAL466',     //57</v>
      </c>
      <c r="Q86" s="20" t="str">
        <f t="shared" si="53"/>
        <v>'P_G17_Time_Standby',     //57</v>
      </c>
      <c r="R86" s="20" t="str">
        <f t="shared" si="54"/>
        <v>socket.emit('P_G17_Time_Standby', arr_tag_value[57]);</v>
      </c>
    </row>
    <row r="87" spans="2:18" ht="15.75">
      <c r="B87" t="s">
        <v>167</v>
      </c>
      <c r="C87" t="s">
        <v>15</v>
      </c>
      <c r="D87">
        <v>470</v>
      </c>
      <c r="E87">
        <v>0</v>
      </c>
      <c r="F87" t="b">
        <v>0</v>
      </c>
      <c r="G87" t="b">
        <v>1</v>
      </c>
      <c r="H87" t="b">
        <v>1</v>
      </c>
      <c r="I87" t="b">
        <v>1</v>
      </c>
      <c r="J87" t="b">
        <v>0</v>
      </c>
      <c r="K87" t="s">
        <v>168</v>
      </c>
      <c r="L87" t="str">
        <f t="shared" si="51"/>
        <v>DB10</v>
      </c>
      <c r="M87" t="str">
        <f t="shared" ref="M87" si="65">"P_"&amp;B84&amp;"_"</f>
        <v>P_G17_</v>
      </c>
      <c r="O87" s="40">
        <f>IF(E87="","-",COUNTIF($O$10:O86,"&lt;&gt;-")+1-2)</f>
        <v>58</v>
      </c>
      <c r="P87" s="25" t="str">
        <f>IF($E87="","//" &amp; $B87,$M87&amp;B87&amp;": '"&amp;$L87&amp;","&amp;VLOOKUP(C87,LookupTable!$A$10:$G$24,4,0)&amp;IF(AND(C87="Bool",MOD(10*D87,10)=0),D87&amp;".0",D87)&amp;IF(C87="String",".255","")&amp;IF(B88&lt;&gt;"","',","'")&amp;"     //"&amp;O87)</f>
        <v>P_G17_TIme_Maintenance: 'DB10,REAL470',     //58</v>
      </c>
      <c r="Q87" s="20" t="str">
        <f t="shared" si="53"/>
        <v>'P_G17_TIme_Maintenance',     //58</v>
      </c>
      <c r="R87" s="20" t="str">
        <f t="shared" si="54"/>
        <v>socket.emit('P_G17_TIme_Maintenance', arr_tag_value[58]);</v>
      </c>
    </row>
    <row r="88" spans="2:18" ht="15.75">
      <c r="B88" t="s">
        <v>115</v>
      </c>
      <c r="C88" t="s">
        <v>97</v>
      </c>
      <c r="D88">
        <v>474</v>
      </c>
      <c r="F88" t="b">
        <v>0</v>
      </c>
      <c r="G88" t="b">
        <v>1</v>
      </c>
      <c r="H88" t="b">
        <v>1</v>
      </c>
      <c r="I88" t="b">
        <v>1</v>
      </c>
      <c r="J88" t="b">
        <v>1</v>
      </c>
      <c r="L88" t="str">
        <f t="shared" si="51"/>
        <v>DB10</v>
      </c>
      <c r="M88" t="str">
        <f t="shared" ref="M88:M119" si="66">"P_"&amp;B88&amp;"_"</f>
        <v>P_G18_</v>
      </c>
      <c r="O88" s="40" t="str">
        <f>IF(E88="","-",COUNTIF($O$10:O87,"&lt;&gt;-")+1-2)</f>
        <v>-</v>
      </c>
      <c r="P88" s="25" t="str">
        <f>IF($E88="","//" &amp; $B88,$M88&amp;B88&amp;": '"&amp;$L88&amp;","&amp;VLOOKUP(C88,LookupTable!$A$10:$G$24,4,0)&amp;IF(AND(C88="Bool",MOD(10*D88,10)=0),D88&amp;".0",D88)&amp;IF(C88="String",".255","")&amp;IF(B89&lt;&gt;"","',","'")&amp;"     //"&amp;O88)</f>
        <v>//G18</v>
      </c>
      <c r="Q88" s="20" t="str">
        <f t="shared" si="53"/>
        <v>//G18</v>
      </c>
      <c r="R88" s="20" t="str">
        <f t="shared" si="54"/>
        <v>//G18</v>
      </c>
    </row>
    <row r="89" spans="2:18" ht="15.75">
      <c r="B89" t="s">
        <v>163</v>
      </c>
      <c r="C89" t="s">
        <v>15</v>
      </c>
      <c r="D89">
        <v>474</v>
      </c>
      <c r="E89">
        <v>0</v>
      </c>
      <c r="F89" t="b">
        <v>0</v>
      </c>
      <c r="G89" t="b">
        <v>1</v>
      </c>
      <c r="H89" t="b">
        <v>1</v>
      </c>
      <c r="I89" t="b">
        <v>1</v>
      </c>
      <c r="J89" t="b">
        <v>0</v>
      </c>
      <c r="K89" t="s">
        <v>164</v>
      </c>
      <c r="L89" t="str">
        <f t="shared" si="51"/>
        <v>DB10</v>
      </c>
      <c r="M89" t="str">
        <f t="shared" ref="M89:M120" si="67">"P_"&amp;B88&amp;"_"</f>
        <v>P_G18_</v>
      </c>
      <c r="O89" s="40">
        <f>IF(E89="","-",COUNTIF($O$10:O88,"&lt;&gt;-")+1-2)</f>
        <v>59</v>
      </c>
      <c r="P89" s="25" t="str">
        <f>IF($E89="","//" &amp; $B89,$M89&amp;B89&amp;": '"&amp;$L89&amp;","&amp;VLOOKUP(C89,LookupTable!$A$10:$G$24,4,0)&amp;IF(AND(C89="Bool",MOD(10*D89,10)=0),D89&amp;".0",D89)&amp;IF(C89="String",".255","")&amp;IF(B90&lt;&gt;"","',","'")&amp;"     //"&amp;O89)</f>
        <v>P_G18_Time_Working: 'DB10,REAL474',     //59</v>
      </c>
      <c r="Q89" s="20" t="str">
        <f t="shared" si="53"/>
        <v>'P_G18_Time_Working',     //59</v>
      </c>
      <c r="R89" s="20" t="str">
        <f t="shared" si="54"/>
        <v>socket.emit('P_G18_Time_Working', arr_tag_value[59]);</v>
      </c>
    </row>
    <row r="90" spans="2:18" ht="15.75">
      <c r="B90" t="s">
        <v>165</v>
      </c>
      <c r="C90" t="s">
        <v>15</v>
      </c>
      <c r="D90">
        <v>478</v>
      </c>
      <c r="E90">
        <v>0</v>
      </c>
      <c r="F90" t="b">
        <v>0</v>
      </c>
      <c r="G90" t="b">
        <v>1</v>
      </c>
      <c r="H90" t="b">
        <v>1</v>
      </c>
      <c r="I90" t="b">
        <v>1</v>
      </c>
      <c r="J90" t="b">
        <v>0</v>
      </c>
      <c r="K90" t="s">
        <v>166</v>
      </c>
      <c r="L90" t="str">
        <f t="shared" si="51"/>
        <v>DB10</v>
      </c>
      <c r="M90" t="str">
        <f t="shared" ref="M90" si="68">"P_"&amp;B88&amp;"_"</f>
        <v>P_G18_</v>
      </c>
      <c r="O90" s="40">
        <f>IF(E90="","-",COUNTIF($O$10:O89,"&lt;&gt;-")+1-2)</f>
        <v>60</v>
      </c>
      <c r="P90" s="25" t="str">
        <f>IF($E90="","//" &amp; $B90,$M90&amp;B90&amp;": '"&amp;$L90&amp;","&amp;VLOOKUP(C90,LookupTable!$A$10:$G$24,4,0)&amp;IF(AND(C90="Bool",MOD(10*D90,10)=0),D90&amp;".0",D90)&amp;IF(C90="String",".255","")&amp;IF(B91&lt;&gt;"","',","'")&amp;"     //"&amp;O90)</f>
        <v>P_G18_Time_Standby: 'DB10,REAL478',     //60</v>
      </c>
      <c r="Q90" s="20" t="str">
        <f t="shared" si="53"/>
        <v>'P_G18_Time_Standby',     //60</v>
      </c>
      <c r="R90" s="20" t="str">
        <f t="shared" si="54"/>
        <v>socket.emit('P_G18_Time_Standby', arr_tag_value[60]);</v>
      </c>
    </row>
    <row r="91" spans="2:18" ht="15.75">
      <c r="B91" t="s">
        <v>167</v>
      </c>
      <c r="C91" t="s">
        <v>15</v>
      </c>
      <c r="D91">
        <v>482</v>
      </c>
      <c r="E91">
        <v>0</v>
      </c>
      <c r="F91" t="b">
        <v>0</v>
      </c>
      <c r="G91" t="b">
        <v>1</v>
      </c>
      <c r="H91" t="b">
        <v>1</v>
      </c>
      <c r="I91" t="b">
        <v>1</v>
      </c>
      <c r="J91" t="b">
        <v>0</v>
      </c>
      <c r="K91" t="s">
        <v>168</v>
      </c>
      <c r="L91" t="str">
        <f t="shared" si="51"/>
        <v>DB10</v>
      </c>
      <c r="M91" t="str">
        <f t="shared" ref="M91" si="69">"P_"&amp;B88&amp;"_"</f>
        <v>P_G18_</v>
      </c>
      <c r="O91" s="40">
        <f>IF(E91="","-",COUNTIF($O$10:O90,"&lt;&gt;-")+1-2)</f>
        <v>61</v>
      </c>
      <c r="P91" s="25" t="str">
        <f>IF($E91="","//" &amp; $B91,$M91&amp;B91&amp;": '"&amp;$L91&amp;","&amp;VLOOKUP(C91,LookupTable!$A$10:$G$24,4,0)&amp;IF(AND(C91="Bool",MOD(10*D91,10)=0),D91&amp;".0",D91)&amp;IF(C91="String",".255","")&amp;IF(B92&lt;&gt;"","',","'")&amp;"     //"&amp;O91)</f>
        <v>P_G18_TIme_Maintenance: 'DB10,REAL482',     //61</v>
      </c>
      <c r="Q91" s="20" t="str">
        <f t="shared" si="53"/>
        <v>'P_G18_TIme_Maintenance',     //61</v>
      </c>
      <c r="R91" s="20" t="str">
        <f t="shared" si="54"/>
        <v>socket.emit('P_G18_TIme_Maintenance', arr_tag_value[61]);</v>
      </c>
    </row>
    <row r="92" spans="2:18" ht="15.75">
      <c r="B92" t="s">
        <v>116</v>
      </c>
      <c r="C92" t="s">
        <v>97</v>
      </c>
      <c r="D92">
        <v>486</v>
      </c>
      <c r="F92" t="b">
        <v>0</v>
      </c>
      <c r="G92" t="b">
        <v>1</v>
      </c>
      <c r="H92" t="b">
        <v>1</v>
      </c>
      <c r="I92" t="b">
        <v>1</v>
      </c>
      <c r="J92" t="b">
        <v>1</v>
      </c>
      <c r="L92" t="str">
        <f t="shared" si="51"/>
        <v>DB10</v>
      </c>
      <c r="M92" t="str">
        <f t="shared" ref="M92:M123" si="70">"P_"&amp;B92&amp;"_"</f>
        <v>P_G19_</v>
      </c>
      <c r="O92" s="40" t="str">
        <f>IF(E92="","-",COUNTIF($O$10:O91,"&lt;&gt;-")+1-2)</f>
        <v>-</v>
      </c>
      <c r="P92" s="25" t="str">
        <f>IF($E92="","//" &amp; $B92,$M92&amp;B92&amp;": '"&amp;$L92&amp;","&amp;VLOOKUP(C92,LookupTable!$A$10:$G$24,4,0)&amp;IF(AND(C92="Bool",MOD(10*D92,10)=0),D92&amp;".0",D92)&amp;IF(C92="String",".255","")&amp;IF(B93&lt;&gt;"","',","'")&amp;"     //"&amp;O92)</f>
        <v>//G19</v>
      </c>
      <c r="Q92" s="20" t="str">
        <f t="shared" si="53"/>
        <v>//G19</v>
      </c>
      <c r="R92" s="20" t="str">
        <f t="shared" si="54"/>
        <v>//G19</v>
      </c>
    </row>
    <row r="93" spans="2:18" ht="15.75">
      <c r="B93" t="s">
        <v>163</v>
      </c>
      <c r="C93" t="s">
        <v>15</v>
      </c>
      <c r="D93">
        <v>486</v>
      </c>
      <c r="E93">
        <v>0</v>
      </c>
      <c r="F93" t="b">
        <v>0</v>
      </c>
      <c r="G93" t="b">
        <v>1</v>
      </c>
      <c r="H93" t="b">
        <v>1</v>
      </c>
      <c r="I93" t="b">
        <v>1</v>
      </c>
      <c r="J93" t="b">
        <v>0</v>
      </c>
      <c r="K93" t="s">
        <v>164</v>
      </c>
      <c r="L93" t="str">
        <f t="shared" si="51"/>
        <v>DB10</v>
      </c>
      <c r="M93" t="str">
        <f t="shared" ref="M93:M124" si="71">"P_"&amp;B92&amp;"_"</f>
        <v>P_G19_</v>
      </c>
      <c r="O93" s="40">
        <f>IF(E93="","-",COUNTIF($O$10:O92,"&lt;&gt;-")+1-2)</f>
        <v>62</v>
      </c>
      <c r="P93" s="25" t="str">
        <f>IF($E93="","//" &amp; $B93,$M93&amp;B93&amp;": '"&amp;$L93&amp;","&amp;VLOOKUP(C93,LookupTable!$A$10:$G$24,4,0)&amp;IF(AND(C93="Bool",MOD(10*D93,10)=0),D93&amp;".0",D93)&amp;IF(C93="String",".255","")&amp;IF(B94&lt;&gt;"","',","'")&amp;"     //"&amp;O93)</f>
        <v>P_G19_Time_Working: 'DB10,REAL486',     //62</v>
      </c>
      <c r="Q93" s="20" t="str">
        <f t="shared" si="53"/>
        <v>'P_G19_Time_Working',     //62</v>
      </c>
      <c r="R93" s="20" t="str">
        <f t="shared" si="54"/>
        <v>socket.emit('P_G19_Time_Working', arr_tag_value[62]);</v>
      </c>
    </row>
    <row r="94" spans="2:18" ht="15.75">
      <c r="B94" t="s">
        <v>165</v>
      </c>
      <c r="C94" t="s">
        <v>15</v>
      </c>
      <c r="D94">
        <v>490</v>
      </c>
      <c r="E94">
        <v>0</v>
      </c>
      <c r="F94" t="b">
        <v>0</v>
      </c>
      <c r="G94" t="b">
        <v>1</v>
      </c>
      <c r="H94" t="b">
        <v>1</v>
      </c>
      <c r="I94" t="b">
        <v>1</v>
      </c>
      <c r="J94" t="b">
        <v>0</v>
      </c>
      <c r="K94" t="s">
        <v>166</v>
      </c>
      <c r="L94" t="str">
        <f t="shared" si="51"/>
        <v>DB10</v>
      </c>
      <c r="M94" t="str">
        <f t="shared" ref="M94" si="72">"P_"&amp;B92&amp;"_"</f>
        <v>P_G19_</v>
      </c>
      <c r="O94" s="40">
        <f>IF(E94="","-",COUNTIF($O$10:O93,"&lt;&gt;-")+1-2)</f>
        <v>63</v>
      </c>
      <c r="P94" s="25" t="str">
        <f>IF($E94="","//" &amp; $B94,$M94&amp;B94&amp;": '"&amp;$L94&amp;","&amp;VLOOKUP(C94,LookupTable!$A$10:$G$24,4,0)&amp;IF(AND(C94="Bool",MOD(10*D94,10)=0),D94&amp;".0",D94)&amp;IF(C94="String",".255","")&amp;IF(B95&lt;&gt;"","',","'")&amp;"     //"&amp;O94)</f>
        <v>P_G19_Time_Standby: 'DB10,REAL490',     //63</v>
      </c>
      <c r="Q94" s="20" t="str">
        <f t="shared" si="53"/>
        <v>'P_G19_Time_Standby',     //63</v>
      </c>
      <c r="R94" s="20" t="str">
        <f t="shared" si="54"/>
        <v>socket.emit('P_G19_Time_Standby', arr_tag_value[63]);</v>
      </c>
    </row>
    <row r="95" spans="2:18" ht="15.75">
      <c r="B95" t="s">
        <v>167</v>
      </c>
      <c r="C95" t="s">
        <v>15</v>
      </c>
      <c r="D95">
        <v>494</v>
      </c>
      <c r="E95">
        <v>0</v>
      </c>
      <c r="F95" t="b">
        <v>0</v>
      </c>
      <c r="G95" t="b">
        <v>1</v>
      </c>
      <c r="H95" t="b">
        <v>1</v>
      </c>
      <c r="I95" t="b">
        <v>1</v>
      </c>
      <c r="J95" t="b">
        <v>0</v>
      </c>
      <c r="K95" t="s">
        <v>168</v>
      </c>
      <c r="L95" t="str">
        <f t="shared" si="51"/>
        <v>DB10</v>
      </c>
      <c r="M95" t="str">
        <f t="shared" ref="M95" si="73">"P_"&amp;B92&amp;"_"</f>
        <v>P_G19_</v>
      </c>
      <c r="O95" s="40">
        <f>IF(E95="","-",COUNTIF($O$10:O94,"&lt;&gt;-")+1-2)</f>
        <v>64</v>
      </c>
      <c r="P95" s="25" t="str">
        <f>IF($E95="","//" &amp; $B95,$M95&amp;B95&amp;": '"&amp;$L95&amp;","&amp;VLOOKUP(C95,LookupTable!$A$10:$G$24,4,0)&amp;IF(AND(C95="Bool",MOD(10*D95,10)=0),D95&amp;".0",D95)&amp;IF(C95="String",".255","")&amp;IF(B96&lt;&gt;"","',","'")&amp;"     //"&amp;O95)</f>
        <v>P_G19_TIme_Maintenance: 'DB10,REAL494',     //64</v>
      </c>
      <c r="Q95" s="20" t="str">
        <f t="shared" si="53"/>
        <v>'P_G19_TIme_Maintenance',     //64</v>
      </c>
      <c r="R95" s="20" t="str">
        <f t="shared" si="54"/>
        <v>socket.emit('P_G19_TIme_Maintenance', arr_tag_value[64]);</v>
      </c>
    </row>
    <row r="96" spans="2:18" ht="15.75">
      <c r="B96" t="s">
        <v>117</v>
      </c>
      <c r="C96" t="s">
        <v>97</v>
      </c>
      <c r="D96">
        <v>498</v>
      </c>
      <c r="F96" t="b">
        <v>0</v>
      </c>
      <c r="G96" t="b">
        <v>1</v>
      </c>
      <c r="H96" t="b">
        <v>1</v>
      </c>
      <c r="I96" t="b">
        <v>1</v>
      </c>
      <c r="J96" t="b">
        <v>1</v>
      </c>
      <c r="L96" t="str">
        <f t="shared" si="51"/>
        <v>DB10</v>
      </c>
      <c r="M96" t="str">
        <f t="shared" ref="M96:M127" si="74">"P_"&amp;B96&amp;"_"</f>
        <v>P_G20_</v>
      </c>
      <c r="O96" s="40" t="str">
        <f>IF(E96="","-",COUNTIF($O$10:O95,"&lt;&gt;-")+1-2)</f>
        <v>-</v>
      </c>
      <c r="P96" s="25" t="str">
        <f>IF($E96="","//" &amp; $B96,$M96&amp;B96&amp;": '"&amp;$L96&amp;","&amp;VLOOKUP(C96,LookupTable!$A$10:$G$24,4,0)&amp;IF(AND(C96="Bool",MOD(10*D96,10)=0),D96&amp;".0",D96)&amp;IF(C96="String",".255","")&amp;IF(B97&lt;&gt;"","',","'")&amp;"     //"&amp;O96)</f>
        <v>//G20</v>
      </c>
      <c r="Q96" s="20" t="str">
        <f t="shared" si="53"/>
        <v>//G20</v>
      </c>
      <c r="R96" s="20" t="str">
        <f t="shared" si="54"/>
        <v>//G20</v>
      </c>
    </row>
    <row r="97" spans="2:18" ht="15.75">
      <c r="B97" t="s">
        <v>163</v>
      </c>
      <c r="C97" t="s">
        <v>15</v>
      </c>
      <c r="D97">
        <v>498</v>
      </c>
      <c r="E97">
        <v>0</v>
      </c>
      <c r="F97" t="b">
        <v>0</v>
      </c>
      <c r="G97" t="b">
        <v>1</v>
      </c>
      <c r="H97" t="b">
        <v>1</v>
      </c>
      <c r="I97" t="b">
        <v>1</v>
      </c>
      <c r="J97" t="b">
        <v>0</v>
      </c>
      <c r="K97" t="s">
        <v>164</v>
      </c>
      <c r="L97" t="str">
        <f t="shared" si="51"/>
        <v>DB10</v>
      </c>
      <c r="M97" t="str">
        <f t="shared" ref="M97:M128" si="75">"P_"&amp;B96&amp;"_"</f>
        <v>P_G20_</v>
      </c>
      <c r="O97" s="40">
        <f>IF(E97="","-",COUNTIF($O$10:O96,"&lt;&gt;-")+1-2)</f>
        <v>65</v>
      </c>
      <c r="P97" s="25" t="str">
        <f>IF($E97="","//" &amp; $B97,$M97&amp;B97&amp;": '"&amp;$L97&amp;","&amp;VLOOKUP(C97,LookupTable!$A$10:$G$24,4,0)&amp;IF(AND(C97="Bool",MOD(10*D97,10)=0),D97&amp;".0",D97)&amp;IF(C97="String",".255","")&amp;IF(B98&lt;&gt;"","',","'")&amp;"     //"&amp;O97)</f>
        <v>P_G20_Time_Working: 'DB10,REAL498',     //65</v>
      </c>
      <c r="Q97" s="20" t="str">
        <f t="shared" si="53"/>
        <v>'P_G20_Time_Working',     //65</v>
      </c>
      <c r="R97" s="20" t="str">
        <f t="shared" si="54"/>
        <v>socket.emit('P_G20_Time_Working', arr_tag_value[65]);</v>
      </c>
    </row>
    <row r="98" spans="2:18" ht="15.75">
      <c r="B98" t="s">
        <v>165</v>
      </c>
      <c r="C98" t="s">
        <v>15</v>
      </c>
      <c r="D98">
        <v>502</v>
      </c>
      <c r="E98">
        <v>0</v>
      </c>
      <c r="F98" t="b">
        <v>0</v>
      </c>
      <c r="G98" t="b">
        <v>1</v>
      </c>
      <c r="H98" t="b">
        <v>1</v>
      </c>
      <c r="I98" t="b">
        <v>1</v>
      </c>
      <c r="J98" t="b">
        <v>0</v>
      </c>
      <c r="K98" t="s">
        <v>166</v>
      </c>
      <c r="L98" t="str">
        <f t="shared" si="51"/>
        <v>DB10</v>
      </c>
      <c r="M98" t="str">
        <f t="shared" ref="M98" si="76">"P_"&amp;B96&amp;"_"</f>
        <v>P_G20_</v>
      </c>
      <c r="O98" s="40">
        <f>IF(E98="","-",COUNTIF($O$10:O97,"&lt;&gt;-")+1-2)</f>
        <v>66</v>
      </c>
      <c r="P98" s="25" t="str">
        <f>IF($E98="","//" &amp; $B98,$M98&amp;B98&amp;": '"&amp;$L98&amp;","&amp;VLOOKUP(C98,LookupTable!$A$10:$G$24,4,0)&amp;IF(AND(C98="Bool",MOD(10*D98,10)=0),D98&amp;".0",D98)&amp;IF(C98="String",".255","")&amp;IF(B99&lt;&gt;"","',","'")&amp;"     //"&amp;O98)</f>
        <v>P_G20_Time_Standby: 'DB10,REAL502',     //66</v>
      </c>
      <c r="Q98" s="20" t="str">
        <f t="shared" si="53"/>
        <v>'P_G20_Time_Standby',     //66</v>
      </c>
      <c r="R98" s="20" t="str">
        <f t="shared" si="54"/>
        <v>socket.emit('P_G20_Time_Standby', arr_tag_value[66]);</v>
      </c>
    </row>
    <row r="99" spans="2:18" ht="15.75">
      <c r="B99" t="s">
        <v>167</v>
      </c>
      <c r="C99" t="s">
        <v>15</v>
      </c>
      <c r="D99">
        <v>506</v>
      </c>
      <c r="E99">
        <v>0</v>
      </c>
      <c r="F99" t="b">
        <v>0</v>
      </c>
      <c r="G99" t="b">
        <v>1</v>
      </c>
      <c r="H99" t="b">
        <v>1</v>
      </c>
      <c r="I99" t="b">
        <v>1</v>
      </c>
      <c r="J99" t="b">
        <v>0</v>
      </c>
      <c r="K99" t="s">
        <v>168</v>
      </c>
      <c r="L99" t="str">
        <f t="shared" si="51"/>
        <v>DB10</v>
      </c>
      <c r="M99" t="str">
        <f t="shared" ref="M99" si="77">"P_"&amp;B96&amp;"_"</f>
        <v>P_G20_</v>
      </c>
      <c r="O99" s="40">
        <f>IF(E99="","-",COUNTIF($O$10:O98,"&lt;&gt;-")+1-2)</f>
        <v>67</v>
      </c>
      <c r="P99" s="25" t="str">
        <f>IF($E99="","//" &amp; $B99,$M99&amp;B99&amp;": '"&amp;$L99&amp;","&amp;VLOOKUP(C99,LookupTable!$A$10:$G$24,4,0)&amp;IF(AND(C99="Bool",MOD(10*D99,10)=0),D99&amp;".0",D99)&amp;IF(C99="String",".255","")&amp;IF(B100&lt;&gt;"","',","'")&amp;"     //"&amp;O99)</f>
        <v>P_G20_TIme_Maintenance: 'DB10,REAL506',     //67</v>
      </c>
      <c r="Q99" s="20" t="str">
        <f t="shared" si="53"/>
        <v>'P_G20_TIme_Maintenance',     //67</v>
      </c>
      <c r="R99" s="20" t="str">
        <f t="shared" si="54"/>
        <v>socket.emit('P_G20_TIme_Maintenance', arr_tag_value[67]);</v>
      </c>
    </row>
    <row r="100" spans="2:18" ht="15.75">
      <c r="B100" t="s">
        <v>118</v>
      </c>
      <c r="C100" t="s">
        <v>97</v>
      </c>
      <c r="D100">
        <v>510</v>
      </c>
      <c r="F100" t="b">
        <v>0</v>
      </c>
      <c r="G100" t="b">
        <v>1</v>
      </c>
      <c r="H100" t="b">
        <v>1</v>
      </c>
      <c r="I100" t="b">
        <v>1</v>
      </c>
      <c r="J100" t="b">
        <v>1</v>
      </c>
      <c r="L100" t="str">
        <f t="shared" si="51"/>
        <v>DB10</v>
      </c>
      <c r="M100" t="str">
        <f t="shared" ref="M100:M131" si="78">"P_"&amp;B100&amp;"_"</f>
        <v>P_G21_</v>
      </c>
      <c r="O100" s="40" t="str">
        <f>IF(E100="","-",COUNTIF($O$10:O99,"&lt;&gt;-")+1-2)</f>
        <v>-</v>
      </c>
      <c r="P100" s="25" t="str">
        <f>IF($E100="","//" &amp; $B100,$M100&amp;B100&amp;": '"&amp;$L100&amp;","&amp;VLOOKUP(C100,LookupTable!$A$10:$G$24,4,0)&amp;IF(AND(C100="Bool",MOD(10*D100,10)=0),D100&amp;".0",D100)&amp;IF(C100="String",".255","")&amp;IF(B101&lt;&gt;"","',","'")&amp;"     //"&amp;O100)</f>
        <v>//G21</v>
      </c>
      <c r="Q100" s="20" t="str">
        <f t="shared" si="53"/>
        <v>//G21</v>
      </c>
      <c r="R100" s="20" t="str">
        <f t="shared" si="54"/>
        <v>//G21</v>
      </c>
    </row>
    <row r="101" spans="2:18" ht="15.75">
      <c r="B101" t="s">
        <v>163</v>
      </c>
      <c r="C101" t="s">
        <v>15</v>
      </c>
      <c r="D101">
        <v>510</v>
      </c>
      <c r="E101">
        <v>0</v>
      </c>
      <c r="F101" t="b">
        <v>0</v>
      </c>
      <c r="G101" t="b">
        <v>1</v>
      </c>
      <c r="H101" t="b">
        <v>1</v>
      </c>
      <c r="I101" t="b">
        <v>1</v>
      </c>
      <c r="J101" t="b">
        <v>0</v>
      </c>
      <c r="K101" t="s">
        <v>164</v>
      </c>
      <c r="L101" t="str">
        <f t="shared" si="51"/>
        <v>DB10</v>
      </c>
      <c r="M101" t="str">
        <f t="shared" ref="M101:M132" si="79">"P_"&amp;B100&amp;"_"</f>
        <v>P_G21_</v>
      </c>
      <c r="O101" s="40">
        <f>IF(E101="","-",COUNTIF($O$10:O100,"&lt;&gt;-")+1-2)</f>
        <v>68</v>
      </c>
      <c r="P101" s="25" t="str">
        <f>IF($E101="","//" &amp; $B101,$M101&amp;B101&amp;": '"&amp;$L101&amp;","&amp;VLOOKUP(C101,LookupTable!$A$10:$G$24,4,0)&amp;IF(AND(C101="Bool",MOD(10*D101,10)=0),D101&amp;".0",D101)&amp;IF(C101="String",".255","")&amp;IF(B102&lt;&gt;"","',","'")&amp;"     //"&amp;O101)</f>
        <v>P_G21_Time_Working: 'DB10,REAL510',     //68</v>
      </c>
      <c r="Q101" s="20" t="str">
        <f t="shared" si="53"/>
        <v>'P_G21_Time_Working',     //68</v>
      </c>
      <c r="R101" s="20" t="str">
        <f t="shared" si="54"/>
        <v>socket.emit('P_G21_Time_Working', arr_tag_value[68]);</v>
      </c>
    </row>
    <row r="102" spans="2:18" ht="15.75">
      <c r="B102" t="s">
        <v>165</v>
      </c>
      <c r="C102" t="s">
        <v>15</v>
      </c>
      <c r="D102">
        <v>514</v>
      </c>
      <c r="E102">
        <v>0</v>
      </c>
      <c r="F102" t="b">
        <v>0</v>
      </c>
      <c r="G102" t="b">
        <v>1</v>
      </c>
      <c r="H102" t="b">
        <v>1</v>
      </c>
      <c r="I102" t="b">
        <v>1</v>
      </c>
      <c r="J102" t="b">
        <v>0</v>
      </c>
      <c r="K102" t="s">
        <v>166</v>
      </c>
      <c r="L102" t="str">
        <f t="shared" si="51"/>
        <v>DB10</v>
      </c>
      <c r="M102" t="str">
        <f t="shared" ref="M102" si="80">"P_"&amp;B100&amp;"_"</f>
        <v>P_G21_</v>
      </c>
      <c r="O102" s="40">
        <f>IF(E102="","-",COUNTIF($O$10:O101,"&lt;&gt;-")+1-2)</f>
        <v>69</v>
      </c>
      <c r="P102" s="25" t="str">
        <f>IF($E102="","//" &amp; $B102,$M102&amp;B102&amp;": '"&amp;$L102&amp;","&amp;VLOOKUP(C102,LookupTable!$A$10:$G$24,4,0)&amp;IF(AND(C102="Bool",MOD(10*D102,10)=0),D102&amp;".0",D102)&amp;IF(C102="String",".255","")&amp;IF(B103&lt;&gt;"","',","'")&amp;"     //"&amp;O102)</f>
        <v>P_G21_Time_Standby: 'DB10,REAL514',     //69</v>
      </c>
      <c r="Q102" s="20" t="str">
        <f t="shared" si="53"/>
        <v>'P_G21_Time_Standby',     //69</v>
      </c>
      <c r="R102" s="20" t="str">
        <f t="shared" si="54"/>
        <v>socket.emit('P_G21_Time_Standby', arr_tag_value[69]);</v>
      </c>
    </row>
    <row r="103" spans="2:18" ht="15.75">
      <c r="B103" t="s">
        <v>167</v>
      </c>
      <c r="C103" t="s">
        <v>15</v>
      </c>
      <c r="D103">
        <v>518</v>
      </c>
      <c r="E103">
        <v>0</v>
      </c>
      <c r="F103" t="b">
        <v>0</v>
      </c>
      <c r="G103" t="b">
        <v>1</v>
      </c>
      <c r="H103" t="b">
        <v>1</v>
      </c>
      <c r="I103" t="b">
        <v>1</v>
      </c>
      <c r="J103" t="b">
        <v>0</v>
      </c>
      <c r="K103" t="s">
        <v>168</v>
      </c>
      <c r="L103" t="str">
        <f t="shared" si="51"/>
        <v>DB10</v>
      </c>
      <c r="M103" t="str">
        <f t="shared" ref="M103" si="81">"P_"&amp;B100&amp;"_"</f>
        <v>P_G21_</v>
      </c>
      <c r="O103" s="40">
        <f>IF(E103="","-",COUNTIF($O$10:O102,"&lt;&gt;-")+1-2)</f>
        <v>70</v>
      </c>
      <c r="P103" s="25" t="str">
        <f>IF($E103="","//" &amp; $B103,$M103&amp;B103&amp;": '"&amp;$L103&amp;","&amp;VLOOKUP(C103,LookupTable!$A$10:$G$24,4,0)&amp;IF(AND(C103="Bool",MOD(10*D103,10)=0),D103&amp;".0",D103)&amp;IF(C103="String",".255","")&amp;IF(B104&lt;&gt;"","',","'")&amp;"     //"&amp;O103)</f>
        <v>P_G21_TIme_Maintenance: 'DB10,REAL518',     //70</v>
      </c>
      <c r="Q103" s="20" t="str">
        <f t="shared" si="53"/>
        <v>'P_G21_TIme_Maintenance',     //70</v>
      </c>
      <c r="R103" s="20" t="str">
        <f t="shared" si="54"/>
        <v>socket.emit('P_G21_TIme_Maintenance', arr_tag_value[70]);</v>
      </c>
    </row>
    <row r="104" spans="2:18" ht="15.75">
      <c r="B104" t="s">
        <v>119</v>
      </c>
      <c r="C104" t="s">
        <v>97</v>
      </c>
      <c r="D104">
        <v>522</v>
      </c>
      <c r="F104" t="b">
        <v>0</v>
      </c>
      <c r="G104" t="b">
        <v>1</v>
      </c>
      <c r="H104" t="b">
        <v>1</v>
      </c>
      <c r="I104" t="b">
        <v>1</v>
      </c>
      <c r="J104" t="b">
        <v>1</v>
      </c>
      <c r="L104" t="str">
        <f t="shared" si="51"/>
        <v>DB10</v>
      </c>
      <c r="M104" t="str">
        <f t="shared" ref="M104:M135" si="82">"P_"&amp;B104&amp;"_"</f>
        <v>P_G22_</v>
      </c>
      <c r="O104" s="40" t="str">
        <f>IF(E104="","-",COUNTIF($O$10:O103,"&lt;&gt;-")+1-2)</f>
        <v>-</v>
      </c>
      <c r="P104" s="25" t="str">
        <f>IF($E104="","//" &amp; $B104,$M104&amp;B104&amp;": '"&amp;$L104&amp;","&amp;VLOOKUP(C104,LookupTable!$A$10:$G$24,4,0)&amp;IF(AND(C104="Bool",MOD(10*D104,10)=0),D104&amp;".0",D104)&amp;IF(C104="String",".255","")&amp;IF(B105&lt;&gt;"","',","'")&amp;"     //"&amp;O104)</f>
        <v>//G22</v>
      </c>
      <c r="Q104" s="20" t="str">
        <f t="shared" si="53"/>
        <v>//G22</v>
      </c>
      <c r="R104" s="20" t="str">
        <f t="shared" si="54"/>
        <v>//G22</v>
      </c>
    </row>
    <row r="105" spans="2:18" ht="15.75">
      <c r="B105" t="s">
        <v>163</v>
      </c>
      <c r="C105" t="s">
        <v>15</v>
      </c>
      <c r="D105">
        <v>522</v>
      </c>
      <c r="E105">
        <v>0</v>
      </c>
      <c r="F105" t="b">
        <v>0</v>
      </c>
      <c r="G105" t="b">
        <v>1</v>
      </c>
      <c r="H105" t="b">
        <v>1</v>
      </c>
      <c r="I105" t="b">
        <v>1</v>
      </c>
      <c r="J105" t="b">
        <v>0</v>
      </c>
      <c r="K105" t="s">
        <v>164</v>
      </c>
      <c r="L105" t="str">
        <f t="shared" si="51"/>
        <v>DB10</v>
      </c>
      <c r="M105" t="str">
        <f t="shared" ref="M105:M136" si="83">"P_"&amp;B104&amp;"_"</f>
        <v>P_G22_</v>
      </c>
      <c r="O105" s="40">
        <f>IF(E105="","-",COUNTIF($O$10:O104,"&lt;&gt;-")+1-2)</f>
        <v>71</v>
      </c>
      <c r="P105" s="25" t="str">
        <f>IF($E105="","//" &amp; $B105,$M105&amp;B105&amp;": '"&amp;$L105&amp;","&amp;VLOOKUP(C105,LookupTable!$A$10:$G$24,4,0)&amp;IF(AND(C105="Bool",MOD(10*D105,10)=0),D105&amp;".0",D105)&amp;IF(C105="String",".255","")&amp;IF(B106&lt;&gt;"","',","'")&amp;"     //"&amp;O105)</f>
        <v>P_G22_Time_Working: 'DB10,REAL522',     //71</v>
      </c>
      <c r="Q105" s="20" t="str">
        <f t="shared" si="53"/>
        <v>'P_G22_Time_Working',     //71</v>
      </c>
      <c r="R105" s="20" t="str">
        <f t="shared" si="54"/>
        <v>socket.emit('P_G22_Time_Working', arr_tag_value[71]);</v>
      </c>
    </row>
    <row r="106" spans="2:18" ht="15.75">
      <c r="B106" t="s">
        <v>165</v>
      </c>
      <c r="C106" t="s">
        <v>15</v>
      </c>
      <c r="D106">
        <v>526</v>
      </c>
      <c r="E106">
        <v>0</v>
      </c>
      <c r="F106" t="b">
        <v>0</v>
      </c>
      <c r="G106" t="b">
        <v>1</v>
      </c>
      <c r="H106" t="b">
        <v>1</v>
      </c>
      <c r="I106" t="b">
        <v>1</v>
      </c>
      <c r="J106" t="b">
        <v>0</v>
      </c>
      <c r="K106" t="s">
        <v>166</v>
      </c>
      <c r="L106" t="str">
        <f t="shared" si="51"/>
        <v>DB10</v>
      </c>
      <c r="M106" t="str">
        <f t="shared" ref="M106" si="84">"P_"&amp;B104&amp;"_"</f>
        <v>P_G22_</v>
      </c>
      <c r="O106" s="40">
        <f>IF(E106="","-",COUNTIF($O$10:O105,"&lt;&gt;-")+1-2)</f>
        <v>72</v>
      </c>
      <c r="P106" s="25" t="str">
        <f>IF($E106="","//" &amp; $B106,$M106&amp;B106&amp;": '"&amp;$L106&amp;","&amp;VLOOKUP(C106,LookupTable!$A$10:$G$24,4,0)&amp;IF(AND(C106="Bool",MOD(10*D106,10)=0),D106&amp;".0",D106)&amp;IF(C106="String",".255","")&amp;IF(B107&lt;&gt;"","',","'")&amp;"     //"&amp;O106)</f>
        <v>P_G22_Time_Standby: 'DB10,REAL526',     //72</v>
      </c>
      <c r="Q106" s="20" t="str">
        <f t="shared" si="53"/>
        <v>'P_G22_Time_Standby',     //72</v>
      </c>
      <c r="R106" s="20" t="str">
        <f t="shared" si="54"/>
        <v>socket.emit('P_G22_Time_Standby', arr_tag_value[72]);</v>
      </c>
    </row>
    <row r="107" spans="2:18" ht="15.75">
      <c r="B107" t="s">
        <v>167</v>
      </c>
      <c r="C107" t="s">
        <v>15</v>
      </c>
      <c r="D107">
        <v>530</v>
      </c>
      <c r="E107">
        <v>0</v>
      </c>
      <c r="F107" t="b">
        <v>0</v>
      </c>
      <c r="G107" t="b">
        <v>1</v>
      </c>
      <c r="H107" t="b">
        <v>1</v>
      </c>
      <c r="I107" t="b">
        <v>1</v>
      </c>
      <c r="J107" t="b">
        <v>0</v>
      </c>
      <c r="K107" t="s">
        <v>168</v>
      </c>
      <c r="L107" t="str">
        <f t="shared" si="51"/>
        <v>DB10</v>
      </c>
      <c r="M107" t="str">
        <f t="shared" ref="M107" si="85">"P_"&amp;B104&amp;"_"</f>
        <v>P_G22_</v>
      </c>
      <c r="O107" s="40">
        <f>IF(E107="","-",COUNTIF($O$10:O106,"&lt;&gt;-")+1-2)</f>
        <v>73</v>
      </c>
      <c r="P107" s="25" t="str">
        <f>IF($E107="","//" &amp; $B107,$M107&amp;B107&amp;": '"&amp;$L107&amp;","&amp;VLOOKUP(C107,LookupTable!$A$10:$G$24,4,0)&amp;IF(AND(C107="Bool",MOD(10*D107,10)=0),D107&amp;".0",D107)&amp;IF(C107="String",".255","")&amp;IF(B108&lt;&gt;"","',","'")&amp;"     //"&amp;O107)</f>
        <v>P_G22_TIme_Maintenance: 'DB10,REAL530',     //73</v>
      </c>
      <c r="Q107" s="20" t="str">
        <f t="shared" si="53"/>
        <v>'P_G22_TIme_Maintenance',     //73</v>
      </c>
      <c r="R107" s="20" t="str">
        <f t="shared" si="54"/>
        <v>socket.emit('P_G22_TIme_Maintenance', arr_tag_value[73]);</v>
      </c>
    </row>
    <row r="108" spans="2:18" ht="15.75">
      <c r="B108" t="s">
        <v>120</v>
      </c>
      <c r="C108" t="s">
        <v>97</v>
      </c>
      <c r="D108">
        <v>534</v>
      </c>
      <c r="F108" t="b">
        <v>0</v>
      </c>
      <c r="G108" t="b">
        <v>1</v>
      </c>
      <c r="H108" t="b">
        <v>1</v>
      </c>
      <c r="I108" t="b">
        <v>1</v>
      </c>
      <c r="J108" t="b">
        <v>1</v>
      </c>
      <c r="L108" t="str">
        <f t="shared" si="51"/>
        <v>DB10</v>
      </c>
      <c r="M108" t="str">
        <f t="shared" ref="M108:M139" si="86">"P_"&amp;B108&amp;"_"</f>
        <v>P_G23_</v>
      </c>
      <c r="O108" s="40" t="str">
        <f>IF(E108="","-",COUNTIF($O$10:O107,"&lt;&gt;-")+1-2)</f>
        <v>-</v>
      </c>
      <c r="P108" s="25" t="str">
        <f>IF($E108="","//" &amp; $B108,$M108&amp;B108&amp;": '"&amp;$L108&amp;","&amp;VLOOKUP(C108,LookupTable!$A$10:$G$24,4,0)&amp;IF(AND(C108="Bool",MOD(10*D108,10)=0),D108&amp;".0",D108)&amp;IF(C108="String",".255","")&amp;IF(B109&lt;&gt;"","',","'")&amp;"     //"&amp;O108)</f>
        <v>//G23</v>
      </c>
      <c r="Q108" s="20" t="str">
        <f t="shared" si="53"/>
        <v>//G23</v>
      </c>
      <c r="R108" s="20" t="str">
        <f t="shared" si="54"/>
        <v>//G23</v>
      </c>
    </row>
    <row r="109" spans="2:18" ht="15.75">
      <c r="B109" t="s">
        <v>163</v>
      </c>
      <c r="C109" t="s">
        <v>15</v>
      </c>
      <c r="D109">
        <v>534</v>
      </c>
      <c r="E109">
        <v>0</v>
      </c>
      <c r="F109" t="b">
        <v>0</v>
      </c>
      <c r="G109" t="b">
        <v>1</v>
      </c>
      <c r="H109" t="b">
        <v>1</v>
      </c>
      <c r="I109" t="b">
        <v>1</v>
      </c>
      <c r="J109" t="b">
        <v>0</v>
      </c>
      <c r="K109" t="s">
        <v>164</v>
      </c>
      <c r="L109" t="str">
        <f t="shared" si="51"/>
        <v>DB10</v>
      </c>
      <c r="M109" t="str">
        <f t="shared" ref="M109:M140" si="87">"P_"&amp;B108&amp;"_"</f>
        <v>P_G23_</v>
      </c>
      <c r="O109" s="40">
        <f>IF(E109="","-",COUNTIF($O$10:O108,"&lt;&gt;-")+1-2)</f>
        <v>74</v>
      </c>
      <c r="P109" s="25" t="str">
        <f>IF($E109="","//" &amp; $B109,$M109&amp;B109&amp;": '"&amp;$L109&amp;","&amp;VLOOKUP(C109,LookupTable!$A$10:$G$24,4,0)&amp;IF(AND(C109="Bool",MOD(10*D109,10)=0),D109&amp;".0",D109)&amp;IF(C109="String",".255","")&amp;IF(B110&lt;&gt;"","',","'")&amp;"     //"&amp;O109)</f>
        <v>P_G23_Time_Working: 'DB10,REAL534',     //74</v>
      </c>
      <c r="Q109" s="20" t="str">
        <f t="shared" si="53"/>
        <v>'P_G23_Time_Working',     //74</v>
      </c>
      <c r="R109" s="20" t="str">
        <f t="shared" si="54"/>
        <v>socket.emit('P_G23_Time_Working', arr_tag_value[74]);</v>
      </c>
    </row>
    <row r="110" spans="2:18" ht="15.75">
      <c r="B110" t="s">
        <v>165</v>
      </c>
      <c r="C110" t="s">
        <v>15</v>
      </c>
      <c r="D110">
        <v>538</v>
      </c>
      <c r="E110">
        <v>0</v>
      </c>
      <c r="F110" t="b">
        <v>0</v>
      </c>
      <c r="G110" t="b">
        <v>1</v>
      </c>
      <c r="H110" t="b">
        <v>1</v>
      </c>
      <c r="I110" t="b">
        <v>1</v>
      </c>
      <c r="J110" t="b">
        <v>0</v>
      </c>
      <c r="K110" t="s">
        <v>166</v>
      </c>
      <c r="L110" t="str">
        <f t="shared" si="51"/>
        <v>DB10</v>
      </c>
      <c r="M110" t="str">
        <f t="shared" ref="M110" si="88">"P_"&amp;B108&amp;"_"</f>
        <v>P_G23_</v>
      </c>
      <c r="O110" s="40">
        <f>IF(E110="","-",COUNTIF($O$10:O109,"&lt;&gt;-")+1-2)</f>
        <v>75</v>
      </c>
      <c r="P110" s="25" t="str">
        <f>IF($E110="","//" &amp; $B110,$M110&amp;B110&amp;": '"&amp;$L110&amp;","&amp;VLOOKUP(C110,LookupTable!$A$10:$G$24,4,0)&amp;IF(AND(C110="Bool",MOD(10*D110,10)=0),D110&amp;".0",D110)&amp;IF(C110="String",".255","")&amp;IF(B111&lt;&gt;"","',","'")&amp;"     //"&amp;O110)</f>
        <v>P_G23_Time_Standby: 'DB10,REAL538',     //75</v>
      </c>
      <c r="Q110" s="20" t="str">
        <f t="shared" si="53"/>
        <v>'P_G23_Time_Standby',     //75</v>
      </c>
      <c r="R110" s="20" t="str">
        <f t="shared" si="54"/>
        <v>socket.emit('P_G23_Time_Standby', arr_tag_value[75]);</v>
      </c>
    </row>
    <row r="111" spans="2:18" ht="15.75">
      <c r="B111" t="s">
        <v>167</v>
      </c>
      <c r="C111" t="s">
        <v>15</v>
      </c>
      <c r="D111">
        <v>542</v>
      </c>
      <c r="E111">
        <v>0</v>
      </c>
      <c r="F111" t="b">
        <v>0</v>
      </c>
      <c r="G111" t="b">
        <v>1</v>
      </c>
      <c r="H111" t="b">
        <v>1</v>
      </c>
      <c r="I111" t="b">
        <v>1</v>
      </c>
      <c r="J111" t="b">
        <v>0</v>
      </c>
      <c r="K111" t="s">
        <v>168</v>
      </c>
      <c r="L111" t="str">
        <f t="shared" si="51"/>
        <v>DB10</v>
      </c>
      <c r="M111" t="str">
        <f t="shared" ref="M111" si="89">"P_"&amp;B108&amp;"_"</f>
        <v>P_G23_</v>
      </c>
      <c r="O111" s="40">
        <f>IF(E111="","-",COUNTIF($O$10:O110,"&lt;&gt;-")+1-2)</f>
        <v>76</v>
      </c>
      <c r="P111" s="25" t="str">
        <f>IF($E111="","//" &amp; $B111,$M111&amp;B111&amp;": '"&amp;$L111&amp;","&amp;VLOOKUP(C111,LookupTable!$A$10:$G$24,4,0)&amp;IF(AND(C111="Bool",MOD(10*D111,10)=0),D111&amp;".0",D111)&amp;IF(C111="String",".255","")&amp;IF(B112&lt;&gt;"","',","'")&amp;"     //"&amp;O111)</f>
        <v>P_G23_TIme_Maintenance: 'DB10,REAL542',     //76</v>
      </c>
      <c r="Q111" s="20" t="str">
        <f t="shared" si="53"/>
        <v>'P_G23_TIme_Maintenance',     //76</v>
      </c>
      <c r="R111" s="20" t="str">
        <f t="shared" si="54"/>
        <v>socket.emit('P_G23_TIme_Maintenance', arr_tag_value[76]);</v>
      </c>
    </row>
    <row r="112" spans="2:18" ht="15.75">
      <c r="B112" t="s">
        <v>121</v>
      </c>
      <c r="C112" t="s">
        <v>97</v>
      </c>
      <c r="D112">
        <v>546</v>
      </c>
      <c r="F112" t="b">
        <v>0</v>
      </c>
      <c r="G112" t="b">
        <v>1</v>
      </c>
      <c r="H112" t="b">
        <v>1</v>
      </c>
      <c r="I112" t="b">
        <v>1</v>
      </c>
      <c r="J112" t="b">
        <v>1</v>
      </c>
      <c r="L112" t="str">
        <f t="shared" si="51"/>
        <v>DB10</v>
      </c>
      <c r="M112" t="str">
        <f t="shared" ref="M112:M143" si="90">"P_"&amp;B112&amp;"_"</f>
        <v>P_G24_</v>
      </c>
      <c r="O112" s="40" t="str">
        <f>IF(E112="","-",COUNTIF($O$10:O111,"&lt;&gt;-")+1-2)</f>
        <v>-</v>
      </c>
      <c r="P112" s="25" t="str">
        <f>IF($E112="","//" &amp; $B112,$M112&amp;B112&amp;": '"&amp;$L112&amp;","&amp;VLOOKUP(C112,LookupTable!$A$10:$G$24,4,0)&amp;IF(AND(C112="Bool",MOD(10*D112,10)=0),D112&amp;".0",D112)&amp;IF(C112="String",".255","")&amp;IF(B113&lt;&gt;"","',","'")&amp;"     //"&amp;O112)</f>
        <v>//G24</v>
      </c>
      <c r="Q112" s="20" t="str">
        <f t="shared" si="53"/>
        <v>//G24</v>
      </c>
      <c r="R112" s="20" t="str">
        <f t="shared" si="54"/>
        <v>//G24</v>
      </c>
    </row>
    <row r="113" spans="2:18" ht="15.75">
      <c r="B113" t="s">
        <v>163</v>
      </c>
      <c r="C113" t="s">
        <v>15</v>
      </c>
      <c r="D113">
        <v>546</v>
      </c>
      <c r="E113">
        <v>0</v>
      </c>
      <c r="F113" t="b">
        <v>0</v>
      </c>
      <c r="G113" t="b">
        <v>1</v>
      </c>
      <c r="H113" t="b">
        <v>1</v>
      </c>
      <c r="I113" t="b">
        <v>1</v>
      </c>
      <c r="J113" t="b">
        <v>0</v>
      </c>
      <c r="K113" t="s">
        <v>164</v>
      </c>
      <c r="L113" t="str">
        <f t="shared" si="51"/>
        <v>DB10</v>
      </c>
      <c r="M113" t="str">
        <f t="shared" ref="M113:M144" si="91">"P_"&amp;B112&amp;"_"</f>
        <v>P_G24_</v>
      </c>
      <c r="O113" s="40">
        <f>IF(E113="","-",COUNTIF($O$10:O112,"&lt;&gt;-")+1-2)</f>
        <v>77</v>
      </c>
      <c r="P113" s="25" t="str">
        <f>IF($E113="","//" &amp; $B113,$M113&amp;B113&amp;": '"&amp;$L113&amp;","&amp;VLOOKUP(C113,LookupTable!$A$10:$G$24,4,0)&amp;IF(AND(C113="Bool",MOD(10*D113,10)=0),D113&amp;".0",D113)&amp;IF(C113="String",".255","")&amp;IF(B114&lt;&gt;"","',","'")&amp;"     //"&amp;O113)</f>
        <v>P_G24_Time_Working: 'DB10,REAL546',     //77</v>
      </c>
      <c r="Q113" s="20" t="str">
        <f t="shared" si="53"/>
        <v>'P_G24_Time_Working',     //77</v>
      </c>
      <c r="R113" s="20" t="str">
        <f t="shared" si="54"/>
        <v>socket.emit('P_G24_Time_Working', arr_tag_value[77]);</v>
      </c>
    </row>
    <row r="114" spans="2:18" ht="15.75">
      <c r="B114" t="s">
        <v>165</v>
      </c>
      <c r="C114" t="s">
        <v>15</v>
      </c>
      <c r="D114">
        <v>550</v>
      </c>
      <c r="E114">
        <v>0</v>
      </c>
      <c r="F114" t="b">
        <v>0</v>
      </c>
      <c r="G114" t="b">
        <v>1</v>
      </c>
      <c r="H114" t="b">
        <v>1</v>
      </c>
      <c r="I114" t="b">
        <v>1</v>
      </c>
      <c r="J114" t="b">
        <v>0</v>
      </c>
      <c r="K114" t="s">
        <v>166</v>
      </c>
      <c r="L114" t="str">
        <f t="shared" si="51"/>
        <v>DB10</v>
      </c>
      <c r="M114" t="str">
        <f t="shared" ref="M114" si="92">"P_"&amp;B112&amp;"_"</f>
        <v>P_G24_</v>
      </c>
      <c r="O114" s="40">
        <f>IF(E114="","-",COUNTIF($O$10:O113,"&lt;&gt;-")+1-2)</f>
        <v>78</v>
      </c>
      <c r="P114" s="25" t="str">
        <f>IF($E114="","//" &amp; $B114,$M114&amp;B114&amp;": '"&amp;$L114&amp;","&amp;VLOOKUP(C114,LookupTable!$A$10:$G$24,4,0)&amp;IF(AND(C114="Bool",MOD(10*D114,10)=0),D114&amp;".0",D114)&amp;IF(C114="String",".255","")&amp;IF(B115&lt;&gt;"","',","'")&amp;"     //"&amp;O114)</f>
        <v>P_G24_Time_Standby: 'DB10,REAL550',     //78</v>
      </c>
      <c r="Q114" s="20" t="str">
        <f t="shared" si="53"/>
        <v>'P_G24_Time_Standby',     //78</v>
      </c>
      <c r="R114" s="20" t="str">
        <f t="shared" si="54"/>
        <v>socket.emit('P_G24_Time_Standby', arr_tag_value[78]);</v>
      </c>
    </row>
    <row r="115" spans="2:18" ht="15.75">
      <c r="B115" t="s">
        <v>167</v>
      </c>
      <c r="C115" t="s">
        <v>15</v>
      </c>
      <c r="D115">
        <v>554</v>
      </c>
      <c r="E115">
        <v>0</v>
      </c>
      <c r="F115" t="b">
        <v>0</v>
      </c>
      <c r="G115" t="b">
        <v>1</v>
      </c>
      <c r="H115" t="b">
        <v>1</v>
      </c>
      <c r="I115" t="b">
        <v>1</v>
      </c>
      <c r="J115" t="b">
        <v>0</v>
      </c>
      <c r="K115" t="s">
        <v>168</v>
      </c>
      <c r="L115" t="str">
        <f t="shared" si="51"/>
        <v>DB10</v>
      </c>
      <c r="M115" t="str">
        <f t="shared" ref="M115" si="93">"P_"&amp;B112&amp;"_"</f>
        <v>P_G24_</v>
      </c>
      <c r="O115" s="40">
        <f>IF(E115="","-",COUNTIF($O$10:O114,"&lt;&gt;-")+1-2)</f>
        <v>79</v>
      </c>
      <c r="P115" s="25" t="str">
        <f>IF($E115="","//" &amp; $B115,$M115&amp;B115&amp;": '"&amp;$L115&amp;","&amp;VLOOKUP(C115,LookupTable!$A$10:$G$24,4,0)&amp;IF(AND(C115="Bool",MOD(10*D115,10)=0),D115&amp;".0",D115)&amp;IF(C115="String",".255","")&amp;IF(B116&lt;&gt;"","',","'")&amp;"     //"&amp;O115)</f>
        <v>P_G24_TIme_Maintenance: 'DB10,REAL554',     //79</v>
      </c>
      <c r="Q115" s="20" t="str">
        <f t="shared" si="53"/>
        <v>'P_G24_TIme_Maintenance',     //79</v>
      </c>
      <c r="R115" s="20" t="str">
        <f t="shared" si="54"/>
        <v>socket.emit('P_G24_TIme_Maintenance', arr_tag_value[79]);</v>
      </c>
    </row>
    <row r="116" spans="2:18" ht="15.75">
      <c r="B116" t="s">
        <v>122</v>
      </c>
      <c r="C116" t="s">
        <v>97</v>
      </c>
      <c r="D116">
        <v>558</v>
      </c>
      <c r="F116" t="b">
        <v>0</v>
      </c>
      <c r="G116" t="b">
        <v>1</v>
      </c>
      <c r="H116" t="b">
        <v>1</v>
      </c>
      <c r="I116" t="b">
        <v>1</v>
      </c>
      <c r="J116" t="b">
        <v>1</v>
      </c>
      <c r="L116" t="str">
        <f t="shared" si="51"/>
        <v>DB10</v>
      </c>
      <c r="M116" t="str">
        <f t="shared" ref="M116:M147" si="94">"P_"&amp;B116&amp;"_"</f>
        <v>P_G25_</v>
      </c>
      <c r="O116" s="40" t="str">
        <f>IF(E116="","-",COUNTIF($O$10:O115,"&lt;&gt;-")+1-2)</f>
        <v>-</v>
      </c>
      <c r="P116" s="25" t="str">
        <f>IF($E116="","//" &amp; $B116,$M116&amp;B116&amp;": '"&amp;$L116&amp;","&amp;VLOOKUP(C116,LookupTable!$A$10:$G$24,4,0)&amp;IF(AND(C116="Bool",MOD(10*D116,10)=0),D116&amp;".0",D116)&amp;IF(C116="String",".255","")&amp;IF(B117&lt;&gt;"","',","'")&amp;"     //"&amp;O116)</f>
        <v>//G25</v>
      </c>
      <c r="Q116" s="20" t="str">
        <f t="shared" si="53"/>
        <v>//G25</v>
      </c>
      <c r="R116" s="20" t="str">
        <f t="shared" si="54"/>
        <v>//G25</v>
      </c>
    </row>
    <row r="117" spans="2:18" ht="15.75">
      <c r="B117" t="s">
        <v>163</v>
      </c>
      <c r="C117" t="s">
        <v>15</v>
      </c>
      <c r="D117">
        <v>558</v>
      </c>
      <c r="E117">
        <v>0</v>
      </c>
      <c r="F117" t="b">
        <v>0</v>
      </c>
      <c r="G117" t="b">
        <v>1</v>
      </c>
      <c r="H117" t="b">
        <v>1</v>
      </c>
      <c r="I117" t="b">
        <v>1</v>
      </c>
      <c r="J117" t="b">
        <v>0</v>
      </c>
      <c r="K117" t="s">
        <v>164</v>
      </c>
      <c r="L117" t="str">
        <f t="shared" si="51"/>
        <v>DB10</v>
      </c>
      <c r="M117" t="str">
        <f t="shared" ref="M117:M148" si="95">"P_"&amp;B116&amp;"_"</f>
        <v>P_G25_</v>
      </c>
      <c r="O117" s="40">
        <f>IF(E117="","-",COUNTIF($O$10:O116,"&lt;&gt;-")+1-2)</f>
        <v>80</v>
      </c>
      <c r="P117" s="25" t="str">
        <f>IF($E117="","//" &amp; $B117,$M117&amp;B117&amp;": '"&amp;$L117&amp;","&amp;VLOOKUP(C117,LookupTable!$A$10:$G$24,4,0)&amp;IF(AND(C117="Bool",MOD(10*D117,10)=0),D117&amp;".0",D117)&amp;IF(C117="String",".255","")&amp;IF(B118&lt;&gt;"","',","'")&amp;"     //"&amp;O117)</f>
        <v>P_G25_Time_Working: 'DB10,REAL558',     //80</v>
      </c>
      <c r="Q117" s="20" t="str">
        <f t="shared" si="53"/>
        <v>'P_G25_Time_Working',     //80</v>
      </c>
      <c r="R117" s="20" t="str">
        <f t="shared" si="54"/>
        <v>socket.emit('P_G25_Time_Working', arr_tag_value[80]);</v>
      </c>
    </row>
    <row r="118" spans="2:18" ht="15.75">
      <c r="B118" t="s">
        <v>165</v>
      </c>
      <c r="C118" t="s">
        <v>15</v>
      </c>
      <c r="D118">
        <v>562</v>
      </c>
      <c r="E118">
        <v>0</v>
      </c>
      <c r="F118" t="b">
        <v>0</v>
      </c>
      <c r="G118" t="b">
        <v>1</v>
      </c>
      <c r="H118" t="b">
        <v>1</v>
      </c>
      <c r="I118" t="b">
        <v>1</v>
      </c>
      <c r="J118" t="b">
        <v>0</v>
      </c>
      <c r="K118" t="s">
        <v>166</v>
      </c>
      <c r="L118" t="str">
        <f t="shared" si="51"/>
        <v>DB10</v>
      </c>
      <c r="M118" t="str">
        <f t="shared" ref="M118" si="96">"P_"&amp;B116&amp;"_"</f>
        <v>P_G25_</v>
      </c>
      <c r="O118" s="40">
        <f>IF(E118="","-",COUNTIF($O$10:O117,"&lt;&gt;-")+1-2)</f>
        <v>81</v>
      </c>
      <c r="P118" s="25" t="str">
        <f>IF($E118="","//" &amp; $B118,$M118&amp;B118&amp;": '"&amp;$L118&amp;","&amp;VLOOKUP(C118,LookupTable!$A$10:$G$24,4,0)&amp;IF(AND(C118="Bool",MOD(10*D118,10)=0),D118&amp;".0",D118)&amp;IF(C118="String",".255","")&amp;IF(B119&lt;&gt;"","',","'")&amp;"     //"&amp;O118)</f>
        <v>P_G25_Time_Standby: 'DB10,REAL562',     //81</v>
      </c>
      <c r="Q118" s="20" t="str">
        <f t="shared" si="53"/>
        <v>'P_G25_Time_Standby',     //81</v>
      </c>
      <c r="R118" s="20" t="str">
        <f t="shared" si="54"/>
        <v>socket.emit('P_G25_Time_Standby', arr_tag_value[81]);</v>
      </c>
    </row>
    <row r="119" spans="2:18" ht="15.75">
      <c r="B119" t="s">
        <v>167</v>
      </c>
      <c r="C119" t="s">
        <v>15</v>
      </c>
      <c r="D119">
        <v>566</v>
      </c>
      <c r="E119">
        <v>0</v>
      </c>
      <c r="F119" t="b">
        <v>0</v>
      </c>
      <c r="G119" t="b">
        <v>1</v>
      </c>
      <c r="H119" t="b">
        <v>1</v>
      </c>
      <c r="I119" t="b">
        <v>1</v>
      </c>
      <c r="J119" t="b">
        <v>0</v>
      </c>
      <c r="K119" t="s">
        <v>168</v>
      </c>
      <c r="L119" t="str">
        <f t="shared" si="51"/>
        <v>DB10</v>
      </c>
      <c r="M119" t="str">
        <f t="shared" ref="M119" si="97">"P_"&amp;B116&amp;"_"</f>
        <v>P_G25_</v>
      </c>
      <c r="O119" s="40">
        <f>IF(E119="","-",COUNTIF($O$10:O118,"&lt;&gt;-")+1-2)</f>
        <v>82</v>
      </c>
      <c r="P119" s="25" t="str">
        <f>IF($E119="","//" &amp; $B119,$M119&amp;B119&amp;": '"&amp;$L119&amp;","&amp;VLOOKUP(C119,LookupTable!$A$10:$G$24,4,0)&amp;IF(AND(C119="Bool",MOD(10*D119,10)=0),D119&amp;".0",D119)&amp;IF(C119="String",".255","")&amp;IF(B120&lt;&gt;"","',","'")&amp;"     //"&amp;O119)</f>
        <v>P_G25_TIme_Maintenance: 'DB10,REAL566',     //82</v>
      </c>
      <c r="Q119" s="20" t="str">
        <f t="shared" si="53"/>
        <v>'P_G25_TIme_Maintenance',     //82</v>
      </c>
      <c r="R119" s="20" t="str">
        <f t="shared" si="54"/>
        <v>socket.emit('P_G25_TIme_Maintenance', arr_tag_value[82]);</v>
      </c>
    </row>
    <row r="120" spans="2:18" ht="15.75">
      <c r="B120" t="s">
        <v>123</v>
      </c>
      <c r="C120" t="s">
        <v>97</v>
      </c>
      <c r="D120">
        <v>570</v>
      </c>
      <c r="F120" t="b">
        <v>0</v>
      </c>
      <c r="G120" t="b">
        <v>1</v>
      </c>
      <c r="H120" t="b">
        <v>1</v>
      </c>
      <c r="I120" t="b">
        <v>1</v>
      </c>
      <c r="J120" t="b">
        <v>1</v>
      </c>
      <c r="L120" t="str">
        <f t="shared" si="51"/>
        <v>DB10</v>
      </c>
      <c r="M120" t="str">
        <f t="shared" ref="M120:M151" si="98">"P_"&amp;B120&amp;"_"</f>
        <v>P_G26_</v>
      </c>
      <c r="O120" s="40" t="str">
        <f>IF(E120="","-",COUNTIF($O$10:O119,"&lt;&gt;-")+1-2)</f>
        <v>-</v>
      </c>
      <c r="P120" s="25" t="str">
        <f>IF($E120="","//" &amp; $B120,$M120&amp;B120&amp;": '"&amp;$L120&amp;","&amp;VLOOKUP(C120,LookupTable!$A$10:$G$24,4,0)&amp;IF(AND(C120="Bool",MOD(10*D120,10)=0),D120&amp;".0",D120)&amp;IF(C120="String",".255","")&amp;IF(B121&lt;&gt;"","',","'")&amp;"     //"&amp;O120)</f>
        <v>//G26</v>
      </c>
      <c r="Q120" s="20" t="str">
        <f t="shared" si="53"/>
        <v>//G26</v>
      </c>
      <c r="R120" s="20" t="str">
        <f t="shared" si="54"/>
        <v>//G26</v>
      </c>
    </row>
    <row r="121" spans="2:18" ht="15.75">
      <c r="B121" t="s">
        <v>163</v>
      </c>
      <c r="C121" t="s">
        <v>15</v>
      </c>
      <c r="D121">
        <v>570</v>
      </c>
      <c r="E121">
        <v>0</v>
      </c>
      <c r="F121" t="b">
        <v>0</v>
      </c>
      <c r="G121" t="b">
        <v>1</v>
      </c>
      <c r="H121" t="b">
        <v>1</v>
      </c>
      <c r="I121" t="b">
        <v>1</v>
      </c>
      <c r="J121" t="b">
        <v>0</v>
      </c>
      <c r="K121" t="s">
        <v>164</v>
      </c>
      <c r="L121" t="str">
        <f t="shared" si="51"/>
        <v>DB10</v>
      </c>
      <c r="M121" t="str">
        <f t="shared" ref="M121:M152" si="99">"P_"&amp;B120&amp;"_"</f>
        <v>P_G26_</v>
      </c>
      <c r="O121" s="40">
        <f>IF(E121="","-",COUNTIF($O$10:O120,"&lt;&gt;-")+1-2)</f>
        <v>83</v>
      </c>
      <c r="P121" s="25" t="str">
        <f>IF($E121="","//" &amp; $B121,$M121&amp;B121&amp;": '"&amp;$L121&amp;","&amp;VLOOKUP(C121,LookupTable!$A$10:$G$24,4,0)&amp;IF(AND(C121="Bool",MOD(10*D121,10)=0),D121&amp;".0",D121)&amp;IF(C121="String",".255","")&amp;IF(B122&lt;&gt;"","',","'")&amp;"     //"&amp;O121)</f>
        <v>P_G26_Time_Working: 'DB10,REAL570',     //83</v>
      </c>
      <c r="Q121" s="20" t="str">
        <f t="shared" si="53"/>
        <v>'P_G26_Time_Working',     //83</v>
      </c>
      <c r="R121" s="20" t="str">
        <f t="shared" si="54"/>
        <v>socket.emit('P_G26_Time_Working', arr_tag_value[83]);</v>
      </c>
    </row>
    <row r="122" spans="2:18" ht="15.75">
      <c r="B122" t="s">
        <v>165</v>
      </c>
      <c r="C122" t="s">
        <v>15</v>
      </c>
      <c r="D122">
        <v>574</v>
      </c>
      <c r="E122">
        <v>0</v>
      </c>
      <c r="F122" t="b">
        <v>0</v>
      </c>
      <c r="G122" t="b">
        <v>1</v>
      </c>
      <c r="H122" t="b">
        <v>1</v>
      </c>
      <c r="I122" t="b">
        <v>1</v>
      </c>
      <c r="J122" t="b">
        <v>0</v>
      </c>
      <c r="K122" t="s">
        <v>166</v>
      </c>
      <c r="L122" t="str">
        <f t="shared" si="51"/>
        <v>DB10</v>
      </c>
      <c r="M122" t="str">
        <f t="shared" ref="M122" si="100">"P_"&amp;B120&amp;"_"</f>
        <v>P_G26_</v>
      </c>
      <c r="O122" s="40">
        <f>IF(E122="","-",COUNTIF($O$10:O121,"&lt;&gt;-")+1-2)</f>
        <v>84</v>
      </c>
      <c r="P122" s="25" t="str">
        <f>IF($E122="","//" &amp; $B122,$M122&amp;B122&amp;": '"&amp;$L122&amp;","&amp;VLOOKUP(C122,LookupTable!$A$10:$G$24,4,0)&amp;IF(AND(C122="Bool",MOD(10*D122,10)=0),D122&amp;".0",D122)&amp;IF(C122="String",".255","")&amp;IF(B123&lt;&gt;"","',","'")&amp;"     //"&amp;O122)</f>
        <v>P_G26_Time_Standby: 'DB10,REAL574',     //84</v>
      </c>
      <c r="Q122" s="20" t="str">
        <f t="shared" si="53"/>
        <v>'P_G26_Time_Standby',     //84</v>
      </c>
      <c r="R122" s="20" t="str">
        <f t="shared" si="54"/>
        <v>socket.emit('P_G26_Time_Standby', arr_tag_value[84]);</v>
      </c>
    </row>
    <row r="123" spans="2:18" ht="15.75">
      <c r="B123" t="s">
        <v>167</v>
      </c>
      <c r="C123" t="s">
        <v>15</v>
      </c>
      <c r="D123">
        <v>578</v>
      </c>
      <c r="E123">
        <v>0</v>
      </c>
      <c r="F123" t="b">
        <v>0</v>
      </c>
      <c r="G123" t="b">
        <v>1</v>
      </c>
      <c r="H123" t="b">
        <v>1</v>
      </c>
      <c r="I123" t="b">
        <v>1</v>
      </c>
      <c r="J123" t="b">
        <v>0</v>
      </c>
      <c r="K123" t="s">
        <v>168</v>
      </c>
      <c r="L123" t="str">
        <f t="shared" si="51"/>
        <v>DB10</v>
      </c>
      <c r="M123" t="str">
        <f t="shared" ref="M123" si="101">"P_"&amp;B120&amp;"_"</f>
        <v>P_G26_</v>
      </c>
      <c r="O123" s="40">
        <f>IF(E123="","-",COUNTIF($O$10:O122,"&lt;&gt;-")+1-2)</f>
        <v>85</v>
      </c>
      <c r="P123" s="25" t="str">
        <f>IF($E123="","//" &amp; $B123,$M123&amp;B123&amp;": '"&amp;$L123&amp;","&amp;VLOOKUP(C123,LookupTable!$A$10:$G$24,4,0)&amp;IF(AND(C123="Bool",MOD(10*D123,10)=0),D123&amp;".0",D123)&amp;IF(C123="String",".255","")&amp;IF(B124&lt;&gt;"","',","'")&amp;"     //"&amp;O123)</f>
        <v>P_G26_TIme_Maintenance: 'DB10,REAL578',     //85</v>
      </c>
      <c r="Q123" s="20" t="str">
        <f t="shared" si="53"/>
        <v>'P_G26_TIme_Maintenance',     //85</v>
      </c>
      <c r="R123" s="20" t="str">
        <f t="shared" si="54"/>
        <v>socket.emit('P_G26_TIme_Maintenance', arr_tag_value[85]);</v>
      </c>
    </row>
    <row r="124" spans="2:18" ht="15.75">
      <c r="B124" t="s">
        <v>124</v>
      </c>
      <c r="C124" t="s">
        <v>97</v>
      </c>
      <c r="D124">
        <v>582</v>
      </c>
      <c r="F124" t="b">
        <v>0</v>
      </c>
      <c r="G124" t="b">
        <v>1</v>
      </c>
      <c r="H124" t="b">
        <v>1</v>
      </c>
      <c r="I124" t="b">
        <v>1</v>
      </c>
      <c r="J124" t="b">
        <v>1</v>
      </c>
      <c r="L124" t="str">
        <f t="shared" si="51"/>
        <v>DB10</v>
      </c>
      <c r="M124" t="str">
        <f t="shared" ref="M124:M155" si="102">"P_"&amp;B124&amp;"_"</f>
        <v>P_G27_</v>
      </c>
      <c r="O124" s="40" t="str">
        <f>IF(E124="","-",COUNTIF($O$10:O123,"&lt;&gt;-")+1-2)</f>
        <v>-</v>
      </c>
      <c r="P124" s="25" t="str">
        <f>IF($E124="","//" &amp; $B124,$M124&amp;B124&amp;": '"&amp;$L124&amp;","&amp;VLOOKUP(C124,LookupTable!$A$10:$G$24,4,0)&amp;IF(AND(C124="Bool",MOD(10*D124,10)=0),D124&amp;".0",D124)&amp;IF(C124="String",".255","")&amp;IF(B125&lt;&gt;"","',","'")&amp;"     //"&amp;O124)</f>
        <v>//G27</v>
      </c>
      <c r="Q124" s="20" t="str">
        <f t="shared" si="53"/>
        <v>//G27</v>
      </c>
      <c r="R124" s="20" t="str">
        <f t="shared" si="54"/>
        <v>//G27</v>
      </c>
    </row>
    <row r="125" spans="2:18" ht="15.75">
      <c r="B125" t="s">
        <v>163</v>
      </c>
      <c r="C125" t="s">
        <v>15</v>
      </c>
      <c r="D125">
        <v>582</v>
      </c>
      <c r="E125">
        <v>0</v>
      </c>
      <c r="F125" t="b">
        <v>0</v>
      </c>
      <c r="G125" t="b">
        <v>1</v>
      </c>
      <c r="H125" t="b">
        <v>1</v>
      </c>
      <c r="I125" t="b">
        <v>1</v>
      </c>
      <c r="J125" t="b">
        <v>0</v>
      </c>
      <c r="K125" t="s">
        <v>164</v>
      </c>
      <c r="L125" t="str">
        <f t="shared" si="51"/>
        <v>DB10</v>
      </c>
      <c r="M125" t="str">
        <f t="shared" ref="M125:M156" si="103">"P_"&amp;B124&amp;"_"</f>
        <v>P_G27_</v>
      </c>
      <c r="O125" s="40">
        <f>IF(E125="","-",COUNTIF($O$10:O124,"&lt;&gt;-")+1-2)</f>
        <v>86</v>
      </c>
      <c r="P125" s="25" t="str">
        <f>IF($E125="","//" &amp; $B125,$M125&amp;B125&amp;": '"&amp;$L125&amp;","&amp;VLOOKUP(C125,LookupTable!$A$10:$G$24,4,0)&amp;IF(AND(C125="Bool",MOD(10*D125,10)=0),D125&amp;".0",D125)&amp;IF(C125="String",".255","")&amp;IF(B126&lt;&gt;"","',","'")&amp;"     //"&amp;O125)</f>
        <v>P_G27_Time_Working: 'DB10,REAL582',     //86</v>
      </c>
      <c r="Q125" s="20" t="str">
        <f t="shared" si="53"/>
        <v>'P_G27_Time_Working',     //86</v>
      </c>
      <c r="R125" s="20" t="str">
        <f t="shared" si="54"/>
        <v>socket.emit('P_G27_Time_Working', arr_tag_value[86]);</v>
      </c>
    </row>
    <row r="126" spans="2:18" ht="15.75">
      <c r="B126" t="s">
        <v>165</v>
      </c>
      <c r="C126" t="s">
        <v>15</v>
      </c>
      <c r="D126">
        <v>586</v>
      </c>
      <c r="E126">
        <v>0</v>
      </c>
      <c r="F126" t="b">
        <v>0</v>
      </c>
      <c r="G126" t="b">
        <v>1</v>
      </c>
      <c r="H126" t="b">
        <v>1</v>
      </c>
      <c r="I126" t="b">
        <v>1</v>
      </c>
      <c r="J126" t="b">
        <v>0</v>
      </c>
      <c r="K126" t="s">
        <v>166</v>
      </c>
      <c r="L126" t="str">
        <f t="shared" si="51"/>
        <v>DB10</v>
      </c>
      <c r="M126" t="str">
        <f t="shared" ref="M126" si="104">"P_"&amp;B124&amp;"_"</f>
        <v>P_G27_</v>
      </c>
      <c r="O126" s="40">
        <f>IF(E126="","-",COUNTIF($O$10:O125,"&lt;&gt;-")+1-2)</f>
        <v>87</v>
      </c>
      <c r="P126" s="25" t="str">
        <f>IF($E126="","//" &amp; $B126,$M126&amp;B126&amp;": '"&amp;$L126&amp;","&amp;VLOOKUP(C126,LookupTable!$A$10:$G$24,4,0)&amp;IF(AND(C126="Bool",MOD(10*D126,10)=0),D126&amp;".0",D126)&amp;IF(C126="String",".255","")&amp;IF(B127&lt;&gt;"","',","'")&amp;"     //"&amp;O126)</f>
        <v>P_G27_Time_Standby: 'DB10,REAL586',     //87</v>
      </c>
      <c r="Q126" s="20" t="str">
        <f t="shared" si="53"/>
        <v>'P_G27_Time_Standby',     //87</v>
      </c>
      <c r="R126" s="20" t="str">
        <f t="shared" si="54"/>
        <v>socket.emit('P_G27_Time_Standby', arr_tag_value[87]);</v>
      </c>
    </row>
    <row r="127" spans="2:18" ht="15.75">
      <c r="B127" t="s">
        <v>167</v>
      </c>
      <c r="C127" t="s">
        <v>15</v>
      </c>
      <c r="D127">
        <v>590</v>
      </c>
      <c r="E127">
        <v>0</v>
      </c>
      <c r="F127" t="b">
        <v>0</v>
      </c>
      <c r="G127" t="b">
        <v>1</v>
      </c>
      <c r="H127" t="b">
        <v>1</v>
      </c>
      <c r="I127" t="b">
        <v>1</v>
      </c>
      <c r="J127" t="b">
        <v>0</v>
      </c>
      <c r="K127" t="s">
        <v>168</v>
      </c>
      <c r="L127" t="str">
        <f t="shared" si="51"/>
        <v>DB10</v>
      </c>
      <c r="M127" t="str">
        <f t="shared" ref="M127" si="105">"P_"&amp;B124&amp;"_"</f>
        <v>P_G27_</v>
      </c>
      <c r="O127" s="40">
        <f>IF(E127="","-",COUNTIF($O$10:O126,"&lt;&gt;-")+1-2)</f>
        <v>88</v>
      </c>
      <c r="P127" s="25" t="str">
        <f>IF($E127="","//" &amp; $B127,$M127&amp;B127&amp;": '"&amp;$L127&amp;","&amp;VLOOKUP(C127,LookupTable!$A$10:$G$24,4,0)&amp;IF(AND(C127="Bool",MOD(10*D127,10)=0),D127&amp;".0",D127)&amp;IF(C127="String",".255","")&amp;IF(B128&lt;&gt;"","',","'")&amp;"     //"&amp;O127)</f>
        <v>P_G27_TIme_Maintenance: 'DB10,REAL590',     //88</v>
      </c>
      <c r="Q127" s="20" t="str">
        <f t="shared" si="53"/>
        <v>'P_G27_TIme_Maintenance',     //88</v>
      </c>
      <c r="R127" s="20" t="str">
        <f t="shared" si="54"/>
        <v>socket.emit('P_G27_TIme_Maintenance', arr_tag_value[88]);</v>
      </c>
    </row>
    <row r="128" spans="2:18" ht="15.75">
      <c r="B128" t="s">
        <v>125</v>
      </c>
      <c r="C128" t="s">
        <v>97</v>
      </c>
      <c r="D128">
        <v>594</v>
      </c>
      <c r="F128" t="b">
        <v>0</v>
      </c>
      <c r="G128" t="b">
        <v>1</v>
      </c>
      <c r="H128" t="b">
        <v>1</v>
      </c>
      <c r="I128" t="b">
        <v>1</v>
      </c>
      <c r="J128" t="b">
        <v>1</v>
      </c>
      <c r="L128" t="str">
        <f t="shared" si="51"/>
        <v>DB10</v>
      </c>
      <c r="M128" t="str">
        <f t="shared" ref="M128:M159" si="106">"P_"&amp;B128&amp;"_"</f>
        <v>P_G28_</v>
      </c>
      <c r="O128" s="40" t="str">
        <f>IF(E128="","-",COUNTIF($O$10:O127,"&lt;&gt;-")+1-2)</f>
        <v>-</v>
      </c>
      <c r="P128" s="25" t="str">
        <f>IF($E128="","//" &amp; $B128,$M128&amp;B128&amp;": '"&amp;$L128&amp;","&amp;VLOOKUP(C128,LookupTable!$A$10:$G$24,4,0)&amp;IF(AND(C128="Bool",MOD(10*D128,10)=0),D128&amp;".0",D128)&amp;IF(C128="String",".255","")&amp;IF(B129&lt;&gt;"","',","'")&amp;"     //"&amp;O128)</f>
        <v>//G28</v>
      </c>
      <c r="Q128" s="20" t="str">
        <f t="shared" si="53"/>
        <v>//G28</v>
      </c>
      <c r="R128" s="20" t="str">
        <f t="shared" si="54"/>
        <v>//G28</v>
      </c>
    </row>
    <row r="129" spans="2:18" ht="15.75">
      <c r="B129" t="s">
        <v>163</v>
      </c>
      <c r="C129" t="s">
        <v>15</v>
      </c>
      <c r="D129">
        <v>594</v>
      </c>
      <c r="E129">
        <v>0</v>
      </c>
      <c r="F129" t="b">
        <v>0</v>
      </c>
      <c r="G129" t="b">
        <v>1</v>
      </c>
      <c r="H129" t="b">
        <v>1</v>
      </c>
      <c r="I129" t="b">
        <v>1</v>
      </c>
      <c r="J129" t="b">
        <v>0</v>
      </c>
      <c r="K129" t="s">
        <v>164</v>
      </c>
      <c r="L129" t="str">
        <f t="shared" si="51"/>
        <v>DB10</v>
      </c>
      <c r="M129" t="str">
        <f t="shared" ref="M129:M160" si="107">"P_"&amp;B128&amp;"_"</f>
        <v>P_G28_</v>
      </c>
      <c r="O129" s="40">
        <f>IF(E129="","-",COUNTIF($O$10:O128,"&lt;&gt;-")+1-2)</f>
        <v>89</v>
      </c>
      <c r="P129" s="25" t="str">
        <f>IF($E129="","//" &amp; $B129,$M129&amp;B129&amp;": '"&amp;$L129&amp;","&amp;VLOOKUP(C129,LookupTable!$A$10:$G$24,4,0)&amp;IF(AND(C129="Bool",MOD(10*D129,10)=0),D129&amp;".0",D129)&amp;IF(C129="String",".255","")&amp;IF(B130&lt;&gt;"","',","'")&amp;"     //"&amp;O129)</f>
        <v>P_G28_Time_Working: 'DB10,REAL594',     //89</v>
      </c>
      <c r="Q129" s="20" t="str">
        <f t="shared" si="53"/>
        <v>'P_G28_Time_Working',     //89</v>
      </c>
      <c r="R129" s="20" t="str">
        <f t="shared" si="54"/>
        <v>socket.emit('P_G28_Time_Working', arr_tag_value[89]);</v>
      </c>
    </row>
    <row r="130" spans="2:18" ht="15.75">
      <c r="B130" t="s">
        <v>165</v>
      </c>
      <c r="C130" t="s">
        <v>15</v>
      </c>
      <c r="D130">
        <v>598</v>
      </c>
      <c r="E130">
        <v>0</v>
      </c>
      <c r="F130" t="b">
        <v>0</v>
      </c>
      <c r="G130" t="b">
        <v>1</v>
      </c>
      <c r="H130" t="b">
        <v>1</v>
      </c>
      <c r="I130" t="b">
        <v>1</v>
      </c>
      <c r="J130" t="b">
        <v>0</v>
      </c>
      <c r="K130" t="s">
        <v>166</v>
      </c>
      <c r="L130" t="str">
        <f t="shared" si="51"/>
        <v>DB10</v>
      </c>
      <c r="M130" t="str">
        <f t="shared" ref="M130" si="108">"P_"&amp;B128&amp;"_"</f>
        <v>P_G28_</v>
      </c>
      <c r="O130" s="40">
        <f>IF(E130="","-",COUNTIF($O$10:O129,"&lt;&gt;-")+1-2)</f>
        <v>90</v>
      </c>
      <c r="P130" s="25" t="str">
        <f>IF($E130="","//" &amp; $B130,$M130&amp;B130&amp;": '"&amp;$L130&amp;","&amp;VLOOKUP(C130,LookupTable!$A$10:$G$24,4,0)&amp;IF(AND(C130="Bool",MOD(10*D130,10)=0),D130&amp;".0",D130)&amp;IF(C130="String",".255","")&amp;IF(B131&lt;&gt;"","',","'")&amp;"     //"&amp;O130)</f>
        <v>P_G28_Time_Standby: 'DB10,REAL598',     //90</v>
      </c>
      <c r="Q130" s="20" t="str">
        <f t="shared" si="53"/>
        <v>'P_G28_Time_Standby',     //90</v>
      </c>
      <c r="R130" s="20" t="str">
        <f t="shared" si="54"/>
        <v>socket.emit('P_G28_Time_Standby', arr_tag_value[90]);</v>
      </c>
    </row>
    <row r="131" spans="2:18" ht="15.75">
      <c r="B131" t="s">
        <v>167</v>
      </c>
      <c r="C131" t="s">
        <v>15</v>
      </c>
      <c r="D131">
        <v>602</v>
      </c>
      <c r="E131">
        <v>0</v>
      </c>
      <c r="F131" t="b">
        <v>0</v>
      </c>
      <c r="G131" t="b">
        <v>1</v>
      </c>
      <c r="H131" t="b">
        <v>1</v>
      </c>
      <c r="I131" t="b">
        <v>1</v>
      </c>
      <c r="J131" t="b">
        <v>0</v>
      </c>
      <c r="K131" t="s">
        <v>168</v>
      </c>
      <c r="L131" t="str">
        <f t="shared" si="51"/>
        <v>DB10</v>
      </c>
      <c r="M131" t="str">
        <f t="shared" ref="M131" si="109">"P_"&amp;B128&amp;"_"</f>
        <v>P_G28_</v>
      </c>
      <c r="O131" s="40">
        <f>IF(E131="","-",COUNTIF($O$10:O130,"&lt;&gt;-")+1-2)</f>
        <v>91</v>
      </c>
      <c r="P131" s="25" t="str">
        <f>IF($E131="","//" &amp; $B131,$M131&amp;B131&amp;": '"&amp;$L131&amp;","&amp;VLOOKUP(C131,LookupTable!$A$10:$G$24,4,0)&amp;IF(AND(C131="Bool",MOD(10*D131,10)=0),D131&amp;".0",D131)&amp;IF(C131="String",".255","")&amp;IF(B132&lt;&gt;"","',","'")&amp;"     //"&amp;O131)</f>
        <v>P_G28_TIme_Maintenance: 'DB10,REAL602',     //91</v>
      </c>
      <c r="Q131" s="20" t="str">
        <f t="shared" si="53"/>
        <v>'P_G28_TIme_Maintenance',     //91</v>
      </c>
      <c r="R131" s="20" t="str">
        <f t="shared" si="54"/>
        <v>socket.emit('P_G28_TIme_Maintenance', arr_tag_value[91]);</v>
      </c>
    </row>
    <row r="132" spans="2:18" ht="15.75">
      <c r="B132" t="s">
        <v>126</v>
      </c>
      <c r="C132" t="s">
        <v>97</v>
      </c>
      <c r="D132">
        <v>606</v>
      </c>
      <c r="F132" t="b">
        <v>0</v>
      </c>
      <c r="G132" t="b">
        <v>1</v>
      </c>
      <c r="H132" t="b">
        <v>1</v>
      </c>
      <c r="I132" t="b">
        <v>1</v>
      </c>
      <c r="J132" t="b">
        <v>1</v>
      </c>
      <c r="L132" t="str">
        <f t="shared" si="51"/>
        <v>DB10</v>
      </c>
      <c r="M132" t="str">
        <f t="shared" ref="M132:M163" si="110">"P_"&amp;B132&amp;"_"</f>
        <v>P_G29_</v>
      </c>
      <c r="O132" s="40" t="str">
        <f>IF(E132="","-",COUNTIF($O$10:O131,"&lt;&gt;-")+1-2)</f>
        <v>-</v>
      </c>
      <c r="P132" s="25" t="str">
        <f>IF($E132="","//" &amp; $B132,$M132&amp;B132&amp;": '"&amp;$L132&amp;","&amp;VLOOKUP(C132,LookupTable!$A$10:$G$24,4,0)&amp;IF(AND(C132="Bool",MOD(10*D132,10)=0),D132&amp;".0",D132)&amp;IF(C132="String",".255","")&amp;IF(B133&lt;&gt;"","',","'")&amp;"     //"&amp;O132)</f>
        <v>//G29</v>
      </c>
      <c r="Q132" s="20" t="str">
        <f t="shared" si="53"/>
        <v>//G29</v>
      </c>
      <c r="R132" s="20" t="str">
        <f t="shared" si="54"/>
        <v>//G29</v>
      </c>
    </row>
    <row r="133" spans="2:18" ht="15.75">
      <c r="B133" t="s">
        <v>163</v>
      </c>
      <c r="C133" t="s">
        <v>15</v>
      </c>
      <c r="D133">
        <v>606</v>
      </c>
      <c r="E133">
        <v>0</v>
      </c>
      <c r="F133" t="b">
        <v>0</v>
      </c>
      <c r="G133" t="b">
        <v>1</v>
      </c>
      <c r="H133" t="b">
        <v>1</v>
      </c>
      <c r="I133" t="b">
        <v>1</v>
      </c>
      <c r="J133" t="b">
        <v>0</v>
      </c>
      <c r="K133" t="s">
        <v>164</v>
      </c>
      <c r="L133" t="str">
        <f t="shared" si="51"/>
        <v>DB10</v>
      </c>
      <c r="M133" t="str">
        <f t="shared" ref="M133:M164" si="111">"P_"&amp;B132&amp;"_"</f>
        <v>P_G29_</v>
      </c>
      <c r="O133" s="40">
        <f>IF(E133="","-",COUNTIF($O$10:O132,"&lt;&gt;-")+1-2)</f>
        <v>92</v>
      </c>
      <c r="P133" s="25" t="str">
        <f>IF($E133="","//" &amp; $B133,$M133&amp;B133&amp;": '"&amp;$L133&amp;","&amp;VLOOKUP(C133,LookupTable!$A$10:$G$24,4,0)&amp;IF(AND(C133="Bool",MOD(10*D133,10)=0),D133&amp;".0",D133)&amp;IF(C133="String",".255","")&amp;IF(B134&lt;&gt;"","',","'")&amp;"     //"&amp;O133)</f>
        <v>P_G29_Time_Working: 'DB10,REAL606',     //92</v>
      </c>
      <c r="Q133" s="20" t="str">
        <f t="shared" si="53"/>
        <v>'P_G29_Time_Working',     //92</v>
      </c>
      <c r="R133" s="20" t="str">
        <f t="shared" si="54"/>
        <v>socket.emit('P_G29_Time_Working', arr_tag_value[92]);</v>
      </c>
    </row>
    <row r="134" spans="2:18" ht="15.75">
      <c r="B134" t="s">
        <v>165</v>
      </c>
      <c r="C134" t="s">
        <v>15</v>
      </c>
      <c r="D134">
        <v>610</v>
      </c>
      <c r="E134">
        <v>0</v>
      </c>
      <c r="F134" t="b">
        <v>0</v>
      </c>
      <c r="G134" t="b">
        <v>1</v>
      </c>
      <c r="H134" t="b">
        <v>1</v>
      </c>
      <c r="I134" t="b">
        <v>1</v>
      </c>
      <c r="J134" t="b">
        <v>0</v>
      </c>
      <c r="K134" t="s">
        <v>166</v>
      </c>
      <c r="L134" t="str">
        <f t="shared" si="51"/>
        <v>DB10</v>
      </c>
      <c r="M134" t="str">
        <f t="shared" ref="M134" si="112">"P_"&amp;B132&amp;"_"</f>
        <v>P_G29_</v>
      </c>
      <c r="O134" s="40">
        <f>IF(E134="","-",COUNTIF($O$10:O133,"&lt;&gt;-")+1-2)</f>
        <v>93</v>
      </c>
      <c r="P134" s="25" t="str">
        <f>IF($E134="","//" &amp; $B134,$M134&amp;B134&amp;": '"&amp;$L134&amp;","&amp;VLOOKUP(C134,LookupTable!$A$10:$G$24,4,0)&amp;IF(AND(C134="Bool",MOD(10*D134,10)=0),D134&amp;".0",D134)&amp;IF(C134="String",".255","")&amp;IF(B135&lt;&gt;"","',","'")&amp;"     //"&amp;O134)</f>
        <v>P_G29_Time_Standby: 'DB10,REAL610',     //93</v>
      </c>
      <c r="Q134" s="20" t="str">
        <f t="shared" si="53"/>
        <v>'P_G29_Time_Standby',     //93</v>
      </c>
      <c r="R134" s="20" t="str">
        <f t="shared" si="54"/>
        <v>socket.emit('P_G29_Time_Standby', arr_tag_value[93]);</v>
      </c>
    </row>
    <row r="135" spans="2:18" ht="15.75">
      <c r="B135" t="s">
        <v>167</v>
      </c>
      <c r="C135" t="s">
        <v>15</v>
      </c>
      <c r="D135">
        <v>614</v>
      </c>
      <c r="E135">
        <v>0</v>
      </c>
      <c r="F135" t="b">
        <v>0</v>
      </c>
      <c r="G135" t="b">
        <v>1</v>
      </c>
      <c r="H135" t="b">
        <v>1</v>
      </c>
      <c r="I135" t="b">
        <v>1</v>
      </c>
      <c r="J135" t="b">
        <v>0</v>
      </c>
      <c r="K135" t="s">
        <v>168</v>
      </c>
      <c r="L135" t="str">
        <f t="shared" si="51"/>
        <v>DB10</v>
      </c>
      <c r="M135" t="str">
        <f t="shared" ref="M135" si="113">"P_"&amp;B132&amp;"_"</f>
        <v>P_G29_</v>
      </c>
      <c r="O135" s="40">
        <f>IF(E135="","-",COUNTIF($O$10:O134,"&lt;&gt;-")+1-2)</f>
        <v>94</v>
      </c>
      <c r="P135" s="25" t="str">
        <f>IF($E135="","//" &amp; $B135,$M135&amp;B135&amp;": '"&amp;$L135&amp;","&amp;VLOOKUP(C135,LookupTable!$A$10:$G$24,4,0)&amp;IF(AND(C135="Bool",MOD(10*D135,10)=0),D135&amp;".0",D135)&amp;IF(C135="String",".255","")&amp;IF(B136&lt;&gt;"","',","'")&amp;"     //"&amp;O135)</f>
        <v>P_G29_TIme_Maintenance: 'DB10,REAL614',     //94</v>
      </c>
      <c r="Q135" s="20" t="str">
        <f t="shared" si="53"/>
        <v>'P_G29_TIme_Maintenance',     //94</v>
      </c>
      <c r="R135" s="20" t="str">
        <f t="shared" si="54"/>
        <v>socket.emit('P_G29_TIme_Maintenance', arr_tag_value[94]);</v>
      </c>
    </row>
    <row r="136" spans="2:18" ht="15.75">
      <c r="B136" t="s">
        <v>127</v>
      </c>
      <c r="C136" t="s">
        <v>97</v>
      </c>
      <c r="D136">
        <v>618</v>
      </c>
      <c r="F136" t="b">
        <v>0</v>
      </c>
      <c r="G136" t="b">
        <v>1</v>
      </c>
      <c r="H136" t="b">
        <v>1</v>
      </c>
      <c r="I136" t="b">
        <v>1</v>
      </c>
      <c r="J136" t="b">
        <v>1</v>
      </c>
      <c r="L136" t="str">
        <f t="shared" si="51"/>
        <v>DB10</v>
      </c>
      <c r="M136" t="str">
        <f t="shared" ref="M136:M167" si="114">"P_"&amp;B136&amp;"_"</f>
        <v>P_G30_</v>
      </c>
      <c r="O136" s="40" t="str">
        <f>IF(E136="","-",COUNTIF($O$10:O135,"&lt;&gt;-")+1-2)</f>
        <v>-</v>
      </c>
      <c r="P136" s="25" t="str">
        <f>IF($E136="","//" &amp; $B136,$M136&amp;B136&amp;": '"&amp;$L136&amp;","&amp;VLOOKUP(C136,LookupTable!$A$10:$G$24,4,0)&amp;IF(AND(C136="Bool",MOD(10*D136,10)=0),D136&amp;".0",D136)&amp;IF(C136="String",".255","")&amp;IF(B137&lt;&gt;"","',","'")&amp;"     //"&amp;O136)</f>
        <v>//G30</v>
      </c>
      <c r="Q136" s="20" t="str">
        <f t="shared" si="53"/>
        <v>//G30</v>
      </c>
      <c r="R136" s="20" t="str">
        <f t="shared" si="54"/>
        <v>//G30</v>
      </c>
    </row>
    <row r="137" spans="2:18" ht="15.75">
      <c r="B137" t="s">
        <v>163</v>
      </c>
      <c r="C137" t="s">
        <v>15</v>
      </c>
      <c r="D137">
        <v>618</v>
      </c>
      <c r="E137">
        <v>0</v>
      </c>
      <c r="F137" t="b">
        <v>0</v>
      </c>
      <c r="G137" t="b">
        <v>1</v>
      </c>
      <c r="H137" t="b">
        <v>1</v>
      </c>
      <c r="I137" t="b">
        <v>1</v>
      </c>
      <c r="J137" t="b">
        <v>0</v>
      </c>
      <c r="K137" t="s">
        <v>164</v>
      </c>
      <c r="L137" t="str">
        <f t="shared" si="51"/>
        <v>DB10</v>
      </c>
      <c r="M137" t="str">
        <f t="shared" ref="M137:M168" si="115">"P_"&amp;B136&amp;"_"</f>
        <v>P_G30_</v>
      </c>
      <c r="O137" s="40">
        <f>IF(E137="","-",COUNTIF($O$10:O136,"&lt;&gt;-")+1-2)</f>
        <v>95</v>
      </c>
      <c r="P137" s="25" t="str">
        <f>IF($E137="","//" &amp; $B137,$M137&amp;B137&amp;": '"&amp;$L137&amp;","&amp;VLOOKUP(C137,LookupTable!$A$10:$G$24,4,0)&amp;IF(AND(C137="Bool",MOD(10*D137,10)=0),D137&amp;".0",D137)&amp;IF(C137="String",".255","")&amp;IF(B138&lt;&gt;"","',","'")&amp;"     //"&amp;O137)</f>
        <v>P_G30_Time_Working: 'DB10,REAL618',     //95</v>
      </c>
      <c r="Q137" s="20" t="str">
        <f t="shared" si="53"/>
        <v>'P_G30_Time_Working',     //95</v>
      </c>
      <c r="R137" s="20" t="str">
        <f t="shared" si="54"/>
        <v>socket.emit('P_G30_Time_Working', arr_tag_value[95]);</v>
      </c>
    </row>
    <row r="138" spans="2:18" ht="15.75">
      <c r="B138" t="s">
        <v>165</v>
      </c>
      <c r="C138" t="s">
        <v>15</v>
      </c>
      <c r="D138">
        <v>622</v>
      </c>
      <c r="E138">
        <v>0</v>
      </c>
      <c r="F138" t="b">
        <v>0</v>
      </c>
      <c r="G138" t="b">
        <v>1</v>
      </c>
      <c r="H138" t="b">
        <v>1</v>
      </c>
      <c r="I138" t="b">
        <v>1</v>
      </c>
      <c r="J138" t="b">
        <v>0</v>
      </c>
      <c r="K138" t="s">
        <v>166</v>
      </c>
      <c r="L138" t="str">
        <f t="shared" si="51"/>
        <v>DB10</v>
      </c>
      <c r="M138" t="str">
        <f t="shared" ref="M138" si="116">"P_"&amp;B136&amp;"_"</f>
        <v>P_G30_</v>
      </c>
      <c r="O138" s="40">
        <f>IF(E138="","-",COUNTIF($O$10:O137,"&lt;&gt;-")+1-2)</f>
        <v>96</v>
      </c>
      <c r="P138" s="25" t="str">
        <f>IF($E138="","//" &amp; $B138,$M138&amp;B138&amp;": '"&amp;$L138&amp;","&amp;VLOOKUP(C138,LookupTable!$A$10:$G$24,4,0)&amp;IF(AND(C138="Bool",MOD(10*D138,10)=0),D138&amp;".0",D138)&amp;IF(C138="String",".255","")&amp;IF(B139&lt;&gt;"","',","'")&amp;"     //"&amp;O138)</f>
        <v>P_G30_Time_Standby: 'DB10,REAL622',     //96</v>
      </c>
      <c r="Q138" s="20" t="str">
        <f t="shared" si="53"/>
        <v>'P_G30_Time_Standby',     //96</v>
      </c>
      <c r="R138" s="20" t="str">
        <f t="shared" si="54"/>
        <v>socket.emit('P_G30_Time_Standby', arr_tag_value[96]);</v>
      </c>
    </row>
    <row r="139" spans="2:18" ht="15.75">
      <c r="B139" t="s">
        <v>167</v>
      </c>
      <c r="C139" t="s">
        <v>15</v>
      </c>
      <c r="D139">
        <v>626</v>
      </c>
      <c r="E139">
        <v>0</v>
      </c>
      <c r="F139" t="b">
        <v>0</v>
      </c>
      <c r="G139" t="b">
        <v>1</v>
      </c>
      <c r="H139" t="b">
        <v>1</v>
      </c>
      <c r="I139" t="b">
        <v>1</v>
      </c>
      <c r="J139" t="b">
        <v>0</v>
      </c>
      <c r="K139" t="s">
        <v>168</v>
      </c>
      <c r="L139" t="str">
        <f t="shared" si="51"/>
        <v>DB10</v>
      </c>
      <c r="M139" t="str">
        <f t="shared" ref="M139" si="117">"P_"&amp;B136&amp;"_"</f>
        <v>P_G30_</v>
      </c>
      <c r="O139" s="40">
        <f>IF(E139="","-",COUNTIF($O$10:O138,"&lt;&gt;-")+1-2)</f>
        <v>97</v>
      </c>
      <c r="P139" s="25" t="str">
        <f>IF($E139="","//" &amp; $B139,$M139&amp;B139&amp;": '"&amp;$L139&amp;","&amp;VLOOKUP(C139,LookupTable!$A$10:$G$24,4,0)&amp;IF(AND(C139="Bool",MOD(10*D139,10)=0),D139&amp;".0",D139)&amp;IF(C139="String",".255","")&amp;IF(B140&lt;&gt;"","',","'")&amp;"     //"&amp;O139)</f>
        <v>P_G30_TIme_Maintenance: 'DB10,REAL626',     //97</v>
      </c>
      <c r="Q139" s="20" t="str">
        <f t="shared" si="53"/>
        <v>'P_G30_TIme_Maintenance',     //97</v>
      </c>
      <c r="R139" s="20" t="str">
        <f t="shared" si="54"/>
        <v>socket.emit('P_G30_TIme_Maintenance', arr_tag_value[97]);</v>
      </c>
    </row>
    <row r="140" spans="2:18" ht="15.75">
      <c r="B140" t="s">
        <v>128</v>
      </c>
      <c r="C140" t="s">
        <v>97</v>
      </c>
      <c r="D140">
        <v>630</v>
      </c>
      <c r="F140" t="b">
        <v>0</v>
      </c>
      <c r="G140" t="b">
        <v>1</v>
      </c>
      <c r="H140" t="b">
        <v>1</v>
      </c>
      <c r="I140" t="b">
        <v>1</v>
      </c>
      <c r="J140" t="b">
        <v>1</v>
      </c>
      <c r="L140" t="str">
        <f t="shared" ref="L140:L203" si="118">IF(LEFT(M140)="P","DB10",
IF(LEFT(M140)="E","DB11",
IF(LEFT(M140)="M","DB12"
)))</f>
        <v>DB10</v>
      </c>
      <c r="M140" t="str">
        <f t="shared" ref="M140:M171" si="119">"P_"&amp;B140&amp;"_"</f>
        <v>P_G31_</v>
      </c>
      <c r="O140" s="40" t="str">
        <f>IF(E140="","-",COUNTIF($O$10:O139,"&lt;&gt;-")+1-2)</f>
        <v>-</v>
      </c>
      <c r="P140" s="25" t="str">
        <f>IF($E140="","//" &amp; $B140,$M140&amp;B140&amp;": '"&amp;$L140&amp;","&amp;VLOOKUP(C140,LookupTable!$A$10:$G$24,4,0)&amp;IF(AND(C140="Bool",MOD(10*D140,10)=0),D140&amp;".0",D140)&amp;IF(C140="String",".255","")&amp;IF(B141&lt;&gt;"","',","'")&amp;"     //"&amp;O140)</f>
        <v>//G31</v>
      </c>
      <c r="Q140" s="20" t="str">
        <f t="shared" ref="Q140:Q203" si="120">IF($E140="","//"&amp;$B140,"'"&amp;$M140&amp;B140&amp;IF(B141&lt;&gt;"","',","'")&amp;"     //"&amp;O140)</f>
        <v>//G31</v>
      </c>
      <c r="R140" s="20" t="str">
        <f t="shared" ref="R140:R203" si="121">IF($E140="","//"&amp;$B140,"socket.emit('"&amp;$M140&amp;B140&amp;"', arr_tag_value["&amp;O140&amp;"]);")</f>
        <v>//G31</v>
      </c>
    </row>
    <row r="141" spans="2:18" ht="15.75">
      <c r="B141" t="s">
        <v>163</v>
      </c>
      <c r="C141" t="s">
        <v>15</v>
      </c>
      <c r="D141">
        <v>630</v>
      </c>
      <c r="E141">
        <v>0</v>
      </c>
      <c r="F141" t="b">
        <v>0</v>
      </c>
      <c r="G141" t="b">
        <v>1</v>
      </c>
      <c r="H141" t="b">
        <v>1</v>
      </c>
      <c r="I141" t="b">
        <v>1</v>
      </c>
      <c r="J141" t="b">
        <v>0</v>
      </c>
      <c r="K141" t="s">
        <v>164</v>
      </c>
      <c r="L141" t="str">
        <f t="shared" si="118"/>
        <v>DB10</v>
      </c>
      <c r="M141" t="str">
        <f t="shared" ref="M141:M172" si="122">"P_"&amp;B140&amp;"_"</f>
        <v>P_G31_</v>
      </c>
      <c r="O141" s="40">
        <f>IF(E141="","-",COUNTIF($O$10:O140,"&lt;&gt;-")+1-2)</f>
        <v>98</v>
      </c>
      <c r="P141" s="25" t="str">
        <f>IF($E141="","//" &amp; $B141,$M141&amp;B141&amp;": '"&amp;$L141&amp;","&amp;VLOOKUP(C141,LookupTable!$A$10:$G$24,4,0)&amp;IF(AND(C141="Bool",MOD(10*D141,10)=0),D141&amp;".0",D141)&amp;IF(C141="String",".255","")&amp;IF(B142&lt;&gt;"","',","'")&amp;"     //"&amp;O141)</f>
        <v>P_G31_Time_Working: 'DB10,REAL630',     //98</v>
      </c>
      <c r="Q141" s="20" t="str">
        <f t="shared" si="120"/>
        <v>'P_G31_Time_Working',     //98</v>
      </c>
      <c r="R141" s="20" t="str">
        <f t="shared" si="121"/>
        <v>socket.emit('P_G31_Time_Working', arr_tag_value[98]);</v>
      </c>
    </row>
    <row r="142" spans="2:18" ht="15.75">
      <c r="B142" t="s">
        <v>165</v>
      </c>
      <c r="C142" t="s">
        <v>15</v>
      </c>
      <c r="D142">
        <v>634</v>
      </c>
      <c r="E142">
        <v>0</v>
      </c>
      <c r="F142" t="b">
        <v>0</v>
      </c>
      <c r="G142" t="b">
        <v>1</v>
      </c>
      <c r="H142" t="b">
        <v>1</v>
      </c>
      <c r="I142" t="b">
        <v>1</v>
      </c>
      <c r="J142" t="b">
        <v>0</v>
      </c>
      <c r="K142" t="s">
        <v>166</v>
      </c>
      <c r="L142" t="str">
        <f t="shared" si="118"/>
        <v>DB10</v>
      </c>
      <c r="M142" t="str">
        <f t="shared" ref="M142" si="123">"P_"&amp;B140&amp;"_"</f>
        <v>P_G31_</v>
      </c>
      <c r="O142" s="40">
        <f>IF(E142="","-",COUNTIF($O$10:O141,"&lt;&gt;-")+1-2)</f>
        <v>99</v>
      </c>
      <c r="P142" s="25" t="str">
        <f>IF($E142="","//" &amp; $B142,$M142&amp;B142&amp;": '"&amp;$L142&amp;","&amp;VLOOKUP(C142,LookupTable!$A$10:$G$24,4,0)&amp;IF(AND(C142="Bool",MOD(10*D142,10)=0),D142&amp;".0",D142)&amp;IF(C142="String",".255","")&amp;IF(B143&lt;&gt;"","',","'")&amp;"     //"&amp;O142)</f>
        <v>P_G31_Time_Standby: 'DB10,REAL634',     //99</v>
      </c>
      <c r="Q142" s="20" t="str">
        <f t="shared" si="120"/>
        <v>'P_G31_Time_Standby',     //99</v>
      </c>
      <c r="R142" s="20" t="str">
        <f t="shared" si="121"/>
        <v>socket.emit('P_G31_Time_Standby', arr_tag_value[99]);</v>
      </c>
    </row>
    <row r="143" spans="2:18" ht="15.75">
      <c r="B143" t="s">
        <v>167</v>
      </c>
      <c r="C143" t="s">
        <v>15</v>
      </c>
      <c r="D143">
        <v>638</v>
      </c>
      <c r="E143">
        <v>0</v>
      </c>
      <c r="F143" t="b">
        <v>0</v>
      </c>
      <c r="G143" t="b">
        <v>1</v>
      </c>
      <c r="H143" t="b">
        <v>1</v>
      </c>
      <c r="I143" t="b">
        <v>1</v>
      </c>
      <c r="J143" t="b">
        <v>0</v>
      </c>
      <c r="K143" t="s">
        <v>168</v>
      </c>
      <c r="L143" t="str">
        <f t="shared" si="118"/>
        <v>DB10</v>
      </c>
      <c r="M143" t="str">
        <f t="shared" ref="M143" si="124">"P_"&amp;B140&amp;"_"</f>
        <v>P_G31_</v>
      </c>
      <c r="O143" s="40">
        <f>IF(E143="","-",COUNTIF($O$10:O142,"&lt;&gt;-")+1-2)</f>
        <v>100</v>
      </c>
      <c r="P143" s="25" t="str">
        <f>IF($E143="","//" &amp; $B143,$M143&amp;B143&amp;": '"&amp;$L143&amp;","&amp;VLOOKUP(C143,LookupTable!$A$10:$G$24,4,0)&amp;IF(AND(C143="Bool",MOD(10*D143,10)=0),D143&amp;".0",D143)&amp;IF(C143="String",".255","")&amp;IF(B144&lt;&gt;"","',","'")&amp;"     //"&amp;O143)</f>
        <v>P_G31_TIme_Maintenance: 'DB10,REAL638',     //100</v>
      </c>
      <c r="Q143" s="20" t="str">
        <f t="shared" si="120"/>
        <v>'P_G31_TIme_Maintenance',     //100</v>
      </c>
      <c r="R143" s="20" t="str">
        <f t="shared" si="121"/>
        <v>socket.emit('P_G31_TIme_Maintenance', arr_tag_value[100]);</v>
      </c>
    </row>
    <row r="144" spans="2:18" ht="15.75">
      <c r="B144" t="s">
        <v>129</v>
      </c>
      <c r="C144" t="s">
        <v>97</v>
      </c>
      <c r="D144">
        <v>642</v>
      </c>
      <c r="F144" t="b">
        <v>0</v>
      </c>
      <c r="G144" t="b">
        <v>1</v>
      </c>
      <c r="H144" t="b">
        <v>1</v>
      </c>
      <c r="I144" t="b">
        <v>1</v>
      </c>
      <c r="J144" t="b">
        <v>1</v>
      </c>
      <c r="L144" t="str">
        <f t="shared" si="118"/>
        <v>DB10</v>
      </c>
      <c r="M144" t="str">
        <f t="shared" ref="M144:M175" si="125">"P_"&amp;B144&amp;"_"</f>
        <v>P_G32_</v>
      </c>
      <c r="O144" s="40" t="str">
        <f>IF(E144="","-",COUNTIF($O$10:O143,"&lt;&gt;-")+1-2)</f>
        <v>-</v>
      </c>
      <c r="P144" s="25" t="str">
        <f>IF($E144="","//" &amp; $B144,$M144&amp;B144&amp;": '"&amp;$L144&amp;","&amp;VLOOKUP(C144,LookupTable!$A$10:$G$24,4,0)&amp;IF(AND(C144="Bool",MOD(10*D144,10)=0),D144&amp;".0",D144)&amp;IF(C144="String",".255","")&amp;IF(B145&lt;&gt;"","',","'")&amp;"     //"&amp;O144)</f>
        <v>//G32</v>
      </c>
      <c r="Q144" s="20" t="str">
        <f t="shared" si="120"/>
        <v>//G32</v>
      </c>
      <c r="R144" s="20" t="str">
        <f t="shared" si="121"/>
        <v>//G32</v>
      </c>
    </row>
    <row r="145" spans="2:18" ht="15.75">
      <c r="B145" t="s">
        <v>163</v>
      </c>
      <c r="C145" t="s">
        <v>15</v>
      </c>
      <c r="D145">
        <v>642</v>
      </c>
      <c r="E145">
        <v>0</v>
      </c>
      <c r="F145" t="b">
        <v>0</v>
      </c>
      <c r="G145" t="b">
        <v>1</v>
      </c>
      <c r="H145" t="b">
        <v>1</v>
      </c>
      <c r="I145" t="b">
        <v>1</v>
      </c>
      <c r="J145" t="b">
        <v>0</v>
      </c>
      <c r="K145" t="s">
        <v>164</v>
      </c>
      <c r="L145" t="str">
        <f t="shared" si="118"/>
        <v>DB10</v>
      </c>
      <c r="M145" t="str">
        <f t="shared" ref="M145:M176" si="126">"P_"&amp;B144&amp;"_"</f>
        <v>P_G32_</v>
      </c>
      <c r="O145" s="40">
        <f>IF(E145="","-",COUNTIF($O$10:O144,"&lt;&gt;-")+1-2)</f>
        <v>101</v>
      </c>
      <c r="P145" s="25" t="str">
        <f>IF($E145="","//" &amp; $B145,$M145&amp;B145&amp;": '"&amp;$L145&amp;","&amp;VLOOKUP(C145,LookupTable!$A$10:$G$24,4,0)&amp;IF(AND(C145="Bool",MOD(10*D145,10)=0),D145&amp;".0",D145)&amp;IF(C145="String",".255","")&amp;IF(B146&lt;&gt;"","',","'")&amp;"     //"&amp;O145)</f>
        <v>P_G32_Time_Working: 'DB10,REAL642',     //101</v>
      </c>
      <c r="Q145" s="20" t="str">
        <f t="shared" si="120"/>
        <v>'P_G32_Time_Working',     //101</v>
      </c>
      <c r="R145" s="20" t="str">
        <f t="shared" si="121"/>
        <v>socket.emit('P_G32_Time_Working', arr_tag_value[101]);</v>
      </c>
    </row>
    <row r="146" spans="2:18" ht="15.75">
      <c r="B146" t="s">
        <v>165</v>
      </c>
      <c r="C146" t="s">
        <v>15</v>
      </c>
      <c r="D146">
        <v>646</v>
      </c>
      <c r="E146">
        <v>0</v>
      </c>
      <c r="F146" t="b">
        <v>0</v>
      </c>
      <c r="G146" t="b">
        <v>1</v>
      </c>
      <c r="H146" t="b">
        <v>1</v>
      </c>
      <c r="I146" t="b">
        <v>1</v>
      </c>
      <c r="J146" t="b">
        <v>0</v>
      </c>
      <c r="K146" t="s">
        <v>166</v>
      </c>
      <c r="L146" t="str">
        <f t="shared" si="118"/>
        <v>DB10</v>
      </c>
      <c r="M146" t="str">
        <f t="shared" ref="M146" si="127">"P_"&amp;B144&amp;"_"</f>
        <v>P_G32_</v>
      </c>
      <c r="O146" s="40">
        <f>IF(E146="","-",COUNTIF($O$10:O145,"&lt;&gt;-")+1-2)</f>
        <v>102</v>
      </c>
      <c r="P146" s="25" t="str">
        <f>IF($E146="","//" &amp; $B146,$M146&amp;B146&amp;": '"&amp;$L146&amp;","&amp;VLOOKUP(C146,LookupTable!$A$10:$G$24,4,0)&amp;IF(AND(C146="Bool",MOD(10*D146,10)=0),D146&amp;".0",D146)&amp;IF(C146="String",".255","")&amp;IF(B147&lt;&gt;"","',","'")&amp;"     //"&amp;O146)</f>
        <v>P_G32_Time_Standby: 'DB10,REAL646',     //102</v>
      </c>
      <c r="Q146" s="20" t="str">
        <f t="shared" si="120"/>
        <v>'P_G32_Time_Standby',     //102</v>
      </c>
      <c r="R146" s="20" t="str">
        <f t="shared" si="121"/>
        <v>socket.emit('P_G32_Time_Standby', arr_tag_value[102]);</v>
      </c>
    </row>
    <row r="147" spans="2:18" ht="15.75">
      <c r="B147" t="s">
        <v>167</v>
      </c>
      <c r="C147" t="s">
        <v>15</v>
      </c>
      <c r="D147">
        <v>650</v>
      </c>
      <c r="E147">
        <v>0</v>
      </c>
      <c r="F147" t="b">
        <v>0</v>
      </c>
      <c r="G147" t="b">
        <v>1</v>
      </c>
      <c r="H147" t="b">
        <v>1</v>
      </c>
      <c r="I147" t="b">
        <v>1</v>
      </c>
      <c r="J147" t="b">
        <v>0</v>
      </c>
      <c r="K147" t="s">
        <v>168</v>
      </c>
      <c r="L147" t="str">
        <f t="shared" si="118"/>
        <v>DB10</v>
      </c>
      <c r="M147" t="str">
        <f t="shared" ref="M147" si="128">"P_"&amp;B144&amp;"_"</f>
        <v>P_G32_</v>
      </c>
      <c r="O147" s="40">
        <f>IF(E147="","-",COUNTIF($O$10:O146,"&lt;&gt;-")+1-2)</f>
        <v>103</v>
      </c>
      <c r="P147" s="25" t="str">
        <f>IF($E147="","//" &amp; $B147,$M147&amp;B147&amp;": '"&amp;$L147&amp;","&amp;VLOOKUP(C147,LookupTable!$A$10:$G$24,4,0)&amp;IF(AND(C147="Bool",MOD(10*D147,10)=0),D147&amp;".0",D147)&amp;IF(C147="String",".255","")&amp;IF(B148&lt;&gt;"","',","'")&amp;"     //"&amp;O147)</f>
        <v>P_G32_TIme_Maintenance: 'DB10,REAL650',     //103</v>
      </c>
      <c r="Q147" s="20" t="str">
        <f t="shared" si="120"/>
        <v>'P_G32_TIme_Maintenance',     //103</v>
      </c>
      <c r="R147" s="20" t="str">
        <f t="shared" si="121"/>
        <v>socket.emit('P_G32_TIme_Maintenance', arr_tag_value[103]);</v>
      </c>
    </row>
    <row r="148" spans="2:18" ht="15.75">
      <c r="B148" t="s">
        <v>130</v>
      </c>
      <c r="C148" t="s">
        <v>97</v>
      </c>
      <c r="D148">
        <v>654</v>
      </c>
      <c r="F148" t="b">
        <v>0</v>
      </c>
      <c r="G148" t="b">
        <v>1</v>
      </c>
      <c r="H148" t="b">
        <v>1</v>
      </c>
      <c r="I148" t="b">
        <v>1</v>
      </c>
      <c r="J148" t="b">
        <v>1</v>
      </c>
      <c r="L148" t="str">
        <f t="shared" si="118"/>
        <v>DB10</v>
      </c>
      <c r="M148" t="str">
        <f t="shared" ref="M148:M179" si="129">"P_"&amp;B148&amp;"_"</f>
        <v>P_G33_</v>
      </c>
      <c r="O148" s="40" t="str">
        <f>IF(E148="","-",COUNTIF($O$10:O147,"&lt;&gt;-")+1-2)</f>
        <v>-</v>
      </c>
      <c r="P148" s="25" t="str">
        <f>IF($E148="","//" &amp; $B148,$M148&amp;B148&amp;": '"&amp;$L148&amp;","&amp;VLOOKUP(C148,LookupTable!$A$10:$G$24,4,0)&amp;IF(AND(C148="Bool",MOD(10*D148,10)=0),D148&amp;".0",D148)&amp;IF(C148="String",".255","")&amp;IF(B149&lt;&gt;"","',","'")&amp;"     //"&amp;O148)</f>
        <v>//G33</v>
      </c>
      <c r="Q148" s="20" t="str">
        <f t="shared" si="120"/>
        <v>//G33</v>
      </c>
      <c r="R148" s="20" t="str">
        <f t="shared" si="121"/>
        <v>//G33</v>
      </c>
    </row>
    <row r="149" spans="2:18" ht="15.75">
      <c r="B149" t="s">
        <v>163</v>
      </c>
      <c r="C149" t="s">
        <v>15</v>
      </c>
      <c r="D149">
        <v>654</v>
      </c>
      <c r="E149">
        <v>0</v>
      </c>
      <c r="F149" t="b">
        <v>0</v>
      </c>
      <c r="G149" t="b">
        <v>1</v>
      </c>
      <c r="H149" t="b">
        <v>1</v>
      </c>
      <c r="I149" t="b">
        <v>1</v>
      </c>
      <c r="J149" t="b">
        <v>0</v>
      </c>
      <c r="K149" t="s">
        <v>164</v>
      </c>
      <c r="L149" t="str">
        <f t="shared" si="118"/>
        <v>DB10</v>
      </c>
      <c r="M149" t="str">
        <f t="shared" ref="M149:M180" si="130">"P_"&amp;B148&amp;"_"</f>
        <v>P_G33_</v>
      </c>
      <c r="O149" s="40">
        <f>IF(E149="","-",COUNTIF($O$10:O148,"&lt;&gt;-")+1-2)</f>
        <v>104</v>
      </c>
      <c r="P149" s="25" t="str">
        <f>IF($E149="","//" &amp; $B149,$M149&amp;B149&amp;": '"&amp;$L149&amp;","&amp;VLOOKUP(C149,LookupTable!$A$10:$G$24,4,0)&amp;IF(AND(C149="Bool",MOD(10*D149,10)=0),D149&amp;".0",D149)&amp;IF(C149="String",".255","")&amp;IF(B150&lt;&gt;"","',","'")&amp;"     //"&amp;O149)</f>
        <v>P_G33_Time_Working: 'DB10,REAL654',     //104</v>
      </c>
      <c r="Q149" s="20" t="str">
        <f t="shared" si="120"/>
        <v>'P_G33_Time_Working',     //104</v>
      </c>
      <c r="R149" s="20" t="str">
        <f t="shared" si="121"/>
        <v>socket.emit('P_G33_Time_Working', arr_tag_value[104]);</v>
      </c>
    </row>
    <row r="150" spans="2:18" ht="15.75">
      <c r="B150" t="s">
        <v>165</v>
      </c>
      <c r="C150" t="s">
        <v>15</v>
      </c>
      <c r="D150">
        <v>658</v>
      </c>
      <c r="E150">
        <v>0</v>
      </c>
      <c r="F150" t="b">
        <v>0</v>
      </c>
      <c r="G150" t="b">
        <v>1</v>
      </c>
      <c r="H150" t="b">
        <v>1</v>
      </c>
      <c r="I150" t="b">
        <v>1</v>
      </c>
      <c r="J150" t="b">
        <v>0</v>
      </c>
      <c r="K150" t="s">
        <v>166</v>
      </c>
      <c r="L150" t="str">
        <f t="shared" si="118"/>
        <v>DB10</v>
      </c>
      <c r="M150" t="str">
        <f t="shared" ref="M150" si="131">"P_"&amp;B148&amp;"_"</f>
        <v>P_G33_</v>
      </c>
      <c r="O150" s="40">
        <f>IF(E150="","-",COUNTIF($O$10:O149,"&lt;&gt;-")+1-2)</f>
        <v>105</v>
      </c>
      <c r="P150" s="25" t="str">
        <f>IF($E150="","//" &amp; $B150,$M150&amp;B150&amp;": '"&amp;$L150&amp;","&amp;VLOOKUP(C150,LookupTable!$A$10:$G$24,4,0)&amp;IF(AND(C150="Bool",MOD(10*D150,10)=0),D150&amp;".0",D150)&amp;IF(C150="String",".255","")&amp;IF(B151&lt;&gt;"","',","'")&amp;"     //"&amp;O150)</f>
        <v>P_G33_Time_Standby: 'DB10,REAL658',     //105</v>
      </c>
      <c r="Q150" s="20" t="str">
        <f t="shared" si="120"/>
        <v>'P_G33_Time_Standby',     //105</v>
      </c>
      <c r="R150" s="20" t="str">
        <f t="shared" si="121"/>
        <v>socket.emit('P_G33_Time_Standby', arr_tag_value[105]);</v>
      </c>
    </row>
    <row r="151" spans="2:18" ht="15.75">
      <c r="B151" t="s">
        <v>167</v>
      </c>
      <c r="C151" t="s">
        <v>15</v>
      </c>
      <c r="D151">
        <v>662</v>
      </c>
      <c r="E151">
        <v>0</v>
      </c>
      <c r="F151" t="b">
        <v>0</v>
      </c>
      <c r="G151" t="b">
        <v>1</v>
      </c>
      <c r="H151" t="b">
        <v>1</v>
      </c>
      <c r="I151" t="b">
        <v>1</v>
      </c>
      <c r="J151" t="b">
        <v>0</v>
      </c>
      <c r="K151" t="s">
        <v>168</v>
      </c>
      <c r="L151" t="str">
        <f t="shared" si="118"/>
        <v>DB10</v>
      </c>
      <c r="M151" t="str">
        <f t="shared" ref="M151" si="132">"P_"&amp;B148&amp;"_"</f>
        <v>P_G33_</v>
      </c>
      <c r="O151" s="40">
        <f>IF(E151="","-",COUNTIF($O$10:O150,"&lt;&gt;-")+1-2)</f>
        <v>106</v>
      </c>
      <c r="P151" s="25" t="str">
        <f>IF($E151="","//" &amp; $B151,$M151&amp;B151&amp;": '"&amp;$L151&amp;","&amp;VLOOKUP(C151,LookupTable!$A$10:$G$24,4,0)&amp;IF(AND(C151="Bool",MOD(10*D151,10)=0),D151&amp;".0",D151)&amp;IF(C151="String",".255","")&amp;IF(B152&lt;&gt;"","',","'")&amp;"     //"&amp;O151)</f>
        <v>P_G33_TIme_Maintenance: 'DB10,REAL662',     //106</v>
      </c>
      <c r="Q151" s="20" t="str">
        <f t="shared" si="120"/>
        <v>'P_G33_TIme_Maintenance',     //106</v>
      </c>
      <c r="R151" s="20" t="str">
        <f t="shared" si="121"/>
        <v>socket.emit('P_G33_TIme_Maintenance', arr_tag_value[106]);</v>
      </c>
    </row>
    <row r="152" spans="2:18" ht="15.75">
      <c r="B152" t="s">
        <v>131</v>
      </c>
      <c r="C152" t="s">
        <v>97</v>
      </c>
      <c r="D152">
        <v>666</v>
      </c>
      <c r="F152" t="b">
        <v>0</v>
      </c>
      <c r="G152" t="b">
        <v>1</v>
      </c>
      <c r="H152" t="b">
        <v>1</v>
      </c>
      <c r="I152" t="b">
        <v>1</v>
      </c>
      <c r="J152" t="b">
        <v>1</v>
      </c>
      <c r="L152" t="str">
        <f t="shared" si="118"/>
        <v>DB10</v>
      </c>
      <c r="M152" t="str">
        <f t="shared" ref="M152:M183" si="133">"P_"&amp;B152&amp;"_"</f>
        <v>P_G34_</v>
      </c>
      <c r="O152" s="40" t="str">
        <f>IF(E152="","-",COUNTIF($O$10:O151,"&lt;&gt;-")+1-2)</f>
        <v>-</v>
      </c>
      <c r="P152" s="25" t="str">
        <f>IF($E152="","//" &amp; $B152,$M152&amp;B152&amp;": '"&amp;$L152&amp;","&amp;VLOOKUP(C152,LookupTable!$A$10:$G$24,4,0)&amp;IF(AND(C152="Bool",MOD(10*D152,10)=0),D152&amp;".0",D152)&amp;IF(C152="String",".255","")&amp;IF(B153&lt;&gt;"","',","'")&amp;"     //"&amp;O152)</f>
        <v>//G34</v>
      </c>
      <c r="Q152" s="20" t="str">
        <f t="shared" si="120"/>
        <v>//G34</v>
      </c>
      <c r="R152" s="20" t="str">
        <f t="shared" si="121"/>
        <v>//G34</v>
      </c>
    </row>
    <row r="153" spans="2:18" ht="15.75">
      <c r="B153" t="s">
        <v>163</v>
      </c>
      <c r="C153" t="s">
        <v>15</v>
      </c>
      <c r="D153">
        <v>666</v>
      </c>
      <c r="E153">
        <v>0</v>
      </c>
      <c r="F153" t="b">
        <v>0</v>
      </c>
      <c r="G153" t="b">
        <v>1</v>
      </c>
      <c r="H153" t="b">
        <v>1</v>
      </c>
      <c r="I153" t="b">
        <v>1</v>
      </c>
      <c r="J153" t="b">
        <v>0</v>
      </c>
      <c r="K153" t="s">
        <v>164</v>
      </c>
      <c r="L153" t="str">
        <f t="shared" si="118"/>
        <v>DB10</v>
      </c>
      <c r="M153" t="str">
        <f t="shared" ref="M153:M184" si="134">"P_"&amp;B152&amp;"_"</f>
        <v>P_G34_</v>
      </c>
      <c r="O153" s="40">
        <f>IF(E153="","-",COUNTIF($O$10:O152,"&lt;&gt;-")+1-2)</f>
        <v>107</v>
      </c>
      <c r="P153" s="25" t="str">
        <f>IF($E153="","//" &amp; $B153,$M153&amp;B153&amp;": '"&amp;$L153&amp;","&amp;VLOOKUP(C153,LookupTable!$A$10:$G$24,4,0)&amp;IF(AND(C153="Bool",MOD(10*D153,10)=0),D153&amp;".0",D153)&amp;IF(C153="String",".255","")&amp;IF(B154&lt;&gt;"","',","'")&amp;"     //"&amp;O153)</f>
        <v>P_G34_Time_Working: 'DB10,REAL666',     //107</v>
      </c>
      <c r="Q153" s="20" t="str">
        <f t="shared" si="120"/>
        <v>'P_G34_Time_Working',     //107</v>
      </c>
      <c r="R153" s="20" t="str">
        <f t="shared" si="121"/>
        <v>socket.emit('P_G34_Time_Working', arr_tag_value[107]);</v>
      </c>
    </row>
    <row r="154" spans="2:18" ht="15.75">
      <c r="B154" t="s">
        <v>165</v>
      </c>
      <c r="C154" t="s">
        <v>15</v>
      </c>
      <c r="D154">
        <v>670</v>
      </c>
      <c r="E154">
        <v>0</v>
      </c>
      <c r="F154" t="b">
        <v>0</v>
      </c>
      <c r="G154" t="b">
        <v>1</v>
      </c>
      <c r="H154" t="b">
        <v>1</v>
      </c>
      <c r="I154" t="b">
        <v>1</v>
      </c>
      <c r="J154" t="b">
        <v>0</v>
      </c>
      <c r="K154" t="s">
        <v>166</v>
      </c>
      <c r="L154" t="str">
        <f t="shared" si="118"/>
        <v>DB10</v>
      </c>
      <c r="M154" t="str">
        <f t="shared" ref="M154" si="135">"P_"&amp;B152&amp;"_"</f>
        <v>P_G34_</v>
      </c>
      <c r="O154" s="40">
        <f>IF(E154="","-",COUNTIF($O$10:O153,"&lt;&gt;-")+1-2)</f>
        <v>108</v>
      </c>
      <c r="P154" s="25" t="str">
        <f>IF($E154="","//" &amp; $B154,$M154&amp;B154&amp;": '"&amp;$L154&amp;","&amp;VLOOKUP(C154,LookupTable!$A$10:$G$24,4,0)&amp;IF(AND(C154="Bool",MOD(10*D154,10)=0),D154&amp;".0",D154)&amp;IF(C154="String",".255","")&amp;IF(B155&lt;&gt;"","',","'")&amp;"     //"&amp;O154)</f>
        <v>P_G34_Time_Standby: 'DB10,REAL670',     //108</v>
      </c>
      <c r="Q154" s="20" t="str">
        <f t="shared" si="120"/>
        <v>'P_G34_Time_Standby',     //108</v>
      </c>
      <c r="R154" s="20" t="str">
        <f t="shared" si="121"/>
        <v>socket.emit('P_G34_Time_Standby', arr_tag_value[108]);</v>
      </c>
    </row>
    <row r="155" spans="2:18" ht="15.75">
      <c r="B155" t="s">
        <v>167</v>
      </c>
      <c r="C155" t="s">
        <v>15</v>
      </c>
      <c r="D155">
        <v>674</v>
      </c>
      <c r="E155">
        <v>0</v>
      </c>
      <c r="F155" t="b">
        <v>0</v>
      </c>
      <c r="G155" t="b">
        <v>1</v>
      </c>
      <c r="H155" t="b">
        <v>1</v>
      </c>
      <c r="I155" t="b">
        <v>1</v>
      </c>
      <c r="J155" t="b">
        <v>0</v>
      </c>
      <c r="K155" t="s">
        <v>168</v>
      </c>
      <c r="L155" t="str">
        <f t="shared" si="118"/>
        <v>DB10</v>
      </c>
      <c r="M155" t="str">
        <f t="shared" ref="M155" si="136">"P_"&amp;B152&amp;"_"</f>
        <v>P_G34_</v>
      </c>
      <c r="O155" s="40">
        <f>IF(E155="","-",COUNTIF($O$10:O154,"&lt;&gt;-")+1-2)</f>
        <v>109</v>
      </c>
      <c r="P155" s="25" t="str">
        <f>IF($E155="","//" &amp; $B155,$M155&amp;B155&amp;": '"&amp;$L155&amp;","&amp;VLOOKUP(C155,LookupTable!$A$10:$G$24,4,0)&amp;IF(AND(C155="Bool",MOD(10*D155,10)=0),D155&amp;".0",D155)&amp;IF(C155="String",".255","")&amp;IF(B156&lt;&gt;"","',","'")&amp;"     //"&amp;O155)</f>
        <v>P_G34_TIme_Maintenance: 'DB10,REAL674',     //109</v>
      </c>
      <c r="Q155" s="20" t="str">
        <f t="shared" si="120"/>
        <v>'P_G34_TIme_Maintenance',     //109</v>
      </c>
      <c r="R155" s="20" t="str">
        <f t="shared" si="121"/>
        <v>socket.emit('P_G34_TIme_Maintenance', arr_tag_value[109]);</v>
      </c>
    </row>
    <row r="156" spans="2:18" ht="15.75">
      <c r="B156" t="s">
        <v>132</v>
      </c>
      <c r="C156" t="s">
        <v>97</v>
      </c>
      <c r="D156">
        <v>678</v>
      </c>
      <c r="F156" t="b">
        <v>0</v>
      </c>
      <c r="G156" t="b">
        <v>1</v>
      </c>
      <c r="H156" t="b">
        <v>1</v>
      </c>
      <c r="I156" t="b">
        <v>1</v>
      </c>
      <c r="J156" t="b">
        <v>1</v>
      </c>
      <c r="L156" t="str">
        <f t="shared" si="118"/>
        <v>DB10</v>
      </c>
      <c r="M156" t="str">
        <f t="shared" ref="M156:M187" si="137">"P_"&amp;B156&amp;"_"</f>
        <v>P_G35_</v>
      </c>
      <c r="O156" s="40" t="str">
        <f>IF(E156="","-",COUNTIF($O$10:O155,"&lt;&gt;-")+1-2)</f>
        <v>-</v>
      </c>
      <c r="P156" s="25" t="str">
        <f>IF($E156="","//" &amp; $B156,$M156&amp;B156&amp;": '"&amp;$L156&amp;","&amp;VLOOKUP(C156,LookupTable!$A$10:$G$24,4,0)&amp;IF(AND(C156="Bool",MOD(10*D156,10)=0),D156&amp;".0",D156)&amp;IF(C156="String",".255","")&amp;IF(B157&lt;&gt;"","',","'")&amp;"     //"&amp;O156)</f>
        <v>//G35</v>
      </c>
      <c r="Q156" s="20" t="str">
        <f t="shared" si="120"/>
        <v>//G35</v>
      </c>
      <c r="R156" s="20" t="str">
        <f t="shared" si="121"/>
        <v>//G35</v>
      </c>
    </row>
    <row r="157" spans="2:18" ht="15.75">
      <c r="B157" t="s">
        <v>163</v>
      </c>
      <c r="C157" t="s">
        <v>15</v>
      </c>
      <c r="D157">
        <v>678</v>
      </c>
      <c r="E157">
        <v>0</v>
      </c>
      <c r="F157" t="b">
        <v>0</v>
      </c>
      <c r="G157" t="b">
        <v>1</v>
      </c>
      <c r="H157" t="b">
        <v>1</v>
      </c>
      <c r="I157" t="b">
        <v>1</v>
      </c>
      <c r="J157" t="b">
        <v>0</v>
      </c>
      <c r="K157" t="s">
        <v>164</v>
      </c>
      <c r="L157" t="str">
        <f t="shared" si="118"/>
        <v>DB10</v>
      </c>
      <c r="M157" t="str">
        <f t="shared" ref="M157:M188" si="138">"P_"&amp;B156&amp;"_"</f>
        <v>P_G35_</v>
      </c>
      <c r="O157" s="40">
        <f>IF(E157="","-",COUNTIF($O$10:O156,"&lt;&gt;-")+1-2)</f>
        <v>110</v>
      </c>
      <c r="P157" s="25" t="str">
        <f>IF($E157="","//" &amp; $B157,$M157&amp;B157&amp;": '"&amp;$L157&amp;","&amp;VLOOKUP(C157,LookupTable!$A$10:$G$24,4,0)&amp;IF(AND(C157="Bool",MOD(10*D157,10)=0),D157&amp;".0",D157)&amp;IF(C157="String",".255","")&amp;IF(B158&lt;&gt;"","',","'")&amp;"     //"&amp;O157)</f>
        <v>P_G35_Time_Working: 'DB10,REAL678',     //110</v>
      </c>
      <c r="Q157" s="20" t="str">
        <f t="shared" si="120"/>
        <v>'P_G35_Time_Working',     //110</v>
      </c>
      <c r="R157" s="20" t="str">
        <f t="shared" si="121"/>
        <v>socket.emit('P_G35_Time_Working', arr_tag_value[110]);</v>
      </c>
    </row>
    <row r="158" spans="2:18" ht="15.75">
      <c r="B158" t="s">
        <v>165</v>
      </c>
      <c r="C158" t="s">
        <v>15</v>
      </c>
      <c r="D158">
        <v>682</v>
      </c>
      <c r="E158">
        <v>0</v>
      </c>
      <c r="F158" t="b">
        <v>0</v>
      </c>
      <c r="G158" t="b">
        <v>1</v>
      </c>
      <c r="H158" t="b">
        <v>1</v>
      </c>
      <c r="I158" t="b">
        <v>1</v>
      </c>
      <c r="J158" t="b">
        <v>0</v>
      </c>
      <c r="K158" t="s">
        <v>166</v>
      </c>
      <c r="L158" t="str">
        <f t="shared" si="118"/>
        <v>DB10</v>
      </c>
      <c r="M158" t="str">
        <f t="shared" ref="M158" si="139">"P_"&amp;B156&amp;"_"</f>
        <v>P_G35_</v>
      </c>
      <c r="O158" s="40">
        <f>IF(E158="","-",COUNTIF($O$10:O157,"&lt;&gt;-")+1-2)</f>
        <v>111</v>
      </c>
      <c r="P158" s="25" t="str">
        <f>IF($E158="","//" &amp; $B158,$M158&amp;B158&amp;": '"&amp;$L158&amp;","&amp;VLOOKUP(C158,LookupTable!$A$10:$G$24,4,0)&amp;IF(AND(C158="Bool",MOD(10*D158,10)=0),D158&amp;".0",D158)&amp;IF(C158="String",".255","")&amp;IF(B159&lt;&gt;"","',","'")&amp;"     //"&amp;O158)</f>
        <v>P_G35_Time_Standby: 'DB10,REAL682',     //111</v>
      </c>
      <c r="Q158" s="20" t="str">
        <f t="shared" si="120"/>
        <v>'P_G35_Time_Standby',     //111</v>
      </c>
      <c r="R158" s="20" t="str">
        <f t="shared" si="121"/>
        <v>socket.emit('P_G35_Time_Standby', arr_tag_value[111]);</v>
      </c>
    </row>
    <row r="159" spans="2:18" ht="15.75">
      <c r="B159" t="s">
        <v>167</v>
      </c>
      <c r="C159" t="s">
        <v>15</v>
      </c>
      <c r="D159">
        <v>686</v>
      </c>
      <c r="E159">
        <v>0</v>
      </c>
      <c r="F159" t="b">
        <v>0</v>
      </c>
      <c r="G159" t="b">
        <v>1</v>
      </c>
      <c r="H159" t="b">
        <v>1</v>
      </c>
      <c r="I159" t="b">
        <v>1</v>
      </c>
      <c r="J159" t="b">
        <v>0</v>
      </c>
      <c r="K159" t="s">
        <v>168</v>
      </c>
      <c r="L159" t="str">
        <f t="shared" si="118"/>
        <v>DB10</v>
      </c>
      <c r="M159" t="str">
        <f t="shared" ref="M159" si="140">"P_"&amp;B156&amp;"_"</f>
        <v>P_G35_</v>
      </c>
      <c r="O159" s="40">
        <f>IF(E159="","-",COUNTIF($O$10:O158,"&lt;&gt;-")+1-2)</f>
        <v>112</v>
      </c>
      <c r="P159" s="25" t="str">
        <f>IF($E159="","//" &amp; $B159,$M159&amp;B159&amp;": '"&amp;$L159&amp;","&amp;VLOOKUP(C159,LookupTable!$A$10:$G$24,4,0)&amp;IF(AND(C159="Bool",MOD(10*D159,10)=0),D159&amp;".0",D159)&amp;IF(C159="String",".255","")&amp;IF(B160&lt;&gt;"","',","'")&amp;"     //"&amp;O159)</f>
        <v>P_G35_TIme_Maintenance: 'DB10,REAL686',     //112</v>
      </c>
      <c r="Q159" s="20" t="str">
        <f t="shared" si="120"/>
        <v>'P_G35_TIme_Maintenance',     //112</v>
      </c>
      <c r="R159" s="20" t="str">
        <f t="shared" si="121"/>
        <v>socket.emit('P_G35_TIme_Maintenance', arr_tag_value[112]);</v>
      </c>
    </row>
    <row r="160" spans="2:18" ht="15.75">
      <c r="B160" t="s">
        <v>133</v>
      </c>
      <c r="C160" t="s">
        <v>97</v>
      </c>
      <c r="D160">
        <v>690</v>
      </c>
      <c r="F160" t="b">
        <v>0</v>
      </c>
      <c r="G160" t="b">
        <v>1</v>
      </c>
      <c r="H160" t="b">
        <v>1</v>
      </c>
      <c r="I160" t="b">
        <v>1</v>
      </c>
      <c r="J160" t="b">
        <v>1</v>
      </c>
      <c r="L160" t="str">
        <f t="shared" si="118"/>
        <v>DB10</v>
      </c>
      <c r="M160" t="str">
        <f t="shared" ref="M160:M191" si="141">"P_"&amp;B160&amp;"_"</f>
        <v>P_G36_</v>
      </c>
      <c r="O160" s="40" t="str">
        <f>IF(E160="","-",COUNTIF($O$10:O159,"&lt;&gt;-")+1-2)</f>
        <v>-</v>
      </c>
      <c r="P160" s="25" t="str">
        <f>IF($E160="","//" &amp; $B160,$M160&amp;B160&amp;": '"&amp;$L160&amp;","&amp;VLOOKUP(C160,LookupTable!$A$10:$G$24,4,0)&amp;IF(AND(C160="Bool",MOD(10*D160,10)=0),D160&amp;".0",D160)&amp;IF(C160="String",".255","")&amp;IF(B161&lt;&gt;"","',","'")&amp;"     //"&amp;O160)</f>
        <v>//G36</v>
      </c>
      <c r="Q160" s="20" t="str">
        <f t="shared" si="120"/>
        <v>//G36</v>
      </c>
      <c r="R160" s="20" t="str">
        <f t="shared" si="121"/>
        <v>//G36</v>
      </c>
    </row>
    <row r="161" spans="2:18" ht="15.75">
      <c r="B161" t="s">
        <v>163</v>
      </c>
      <c r="C161" t="s">
        <v>15</v>
      </c>
      <c r="D161">
        <v>690</v>
      </c>
      <c r="E161">
        <v>0</v>
      </c>
      <c r="F161" t="b">
        <v>0</v>
      </c>
      <c r="G161" t="b">
        <v>1</v>
      </c>
      <c r="H161" t="b">
        <v>1</v>
      </c>
      <c r="I161" t="b">
        <v>1</v>
      </c>
      <c r="J161" t="b">
        <v>0</v>
      </c>
      <c r="K161" t="s">
        <v>164</v>
      </c>
      <c r="L161" t="str">
        <f t="shared" si="118"/>
        <v>DB10</v>
      </c>
      <c r="M161" t="str">
        <f t="shared" ref="M161:M192" si="142">"P_"&amp;B160&amp;"_"</f>
        <v>P_G36_</v>
      </c>
      <c r="O161" s="40">
        <f>IF(E161="","-",COUNTIF($O$10:O160,"&lt;&gt;-")+1-2)</f>
        <v>113</v>
      </c>
      <c r="P161" s="25" t="str">
        <f>IF($E161="","//" &amp; $B161,$M161&amp;B161&amp;": '"&amp;$L161&amp;","&amp;VLOOKUP(C161,LookupTable!$A$10:$G$24,4,0)&amp;IF(AND(C161="Bool",MOD(10*D161,10)=0),D161&amp;".0",D161)&amp;IF(C161="String",".255","")&amp;IF(B162&lt;&gt;"","',","'")&amp;"     //"&amp;O161)</f>
        <v>P_G36_Time_Working: 'DB10,REAL690',     //113</v>
      </c>
      <c r="Q161" s="20" t="str">
        <f t="shared" si="120"/>
        <v>'P_G36_Time_Working',     //113</v>
      </c>
      <c r="R161" s="20" t="str">
        <f t="shared" si="121"/>
        <v>socket.emit('P_G36_Time_Working', arr_tag_value[113]);</v>
      </c>
    </row>
    <row r="162" spans="2:18" ht="15.75">
      <c r="B162" t="s">
        <v>165</v>
      </c>
      <c r="C162" t="s">
        <v>15</v>
      </c>
      <c r="D162">
        <v>694</v>
      </c>
      <c r="E162">
        <v>0</v>
      </c>
      <c r="F162" t="b">
        <v>0</v>
      </c>
      <c r="G162" t="b">
        <v>1</v>
      </c>
      <c r="H162" t="b">
        <v>1</v>
      </c>
      <c r="I162" t="b">
        <v>1</v>
      </c>
      <c r="J162" t="b">
        <v>0</v>
      </c>
      <c r="K162" t="s">
        <v>166</v>
      </c>
      <c r="L162" t="str">
        <f t="shared" si="118"/>
        <v>DB10</v>
      </c>
      <c r="M162" t="str">
        <f t="shared" ref="M162" si="143">"P_"&amp;B160&amp;"_"</f>
        <v>P_G36_</v>
      </c>
      <c r="O162" s="40">
        <f>IF(E162="","-",COUNTIF($O$10:O161,"&lt;&gt;-")+1-2)</f>
        <v>114</v>
      </c>
      <c r="P162" s="25" t="str">
        <f>IF($E162="","//" &amp; $B162,$M162&amp;B162&amp;": '"&amp;$L162&amp;","&amp;VLOOKUP(C162,LookupTable!$A$10:$G$24,4,0)&amp;IF(AND(C162="Bool",MOD(10*D162,10)=0),D162&amp;".0",D162)&amp;IF(C162="String",".255","")&amp;IF(B163&lt;&gt;"","',","'")&amp;"     //"&amp;O162)</f>
        <v>P_G36_Time_Standby: 'DB10,REAL694',     //114</v>
      </c>
      <c r="Q162" s="20" t="str">
        <f t="shared" si="120"/>
        <v>'P_G36_Time_Standby',     //114</v>
      </c>
      <c r="R162" s="20" t="str">
        <f t="shared" si="121"/>
        <v>socket.emit('P_G36_Time_Standby', arr_tag_value[114]);</v>
      </c>
    </row>
    <row r="163" spans="2:18" ht="15.75">
      <c r="B163" t="s">
        <v>167</v>
      </c>
      <c r="C163" t="s">
        <v>15</v>
      </c>
      <c r="D163">
        <v>698</v>
      </c>
      <c r="E163">
        <v>0</v>
      </c>
      <c r="F163" t="b">
        <v>0</v>
      </c>
      <c r="G163" t="b">
        <v>1</v>
      </c>
      <c r="H163" t="b">
        <v>1</v>
      </c>
      <c r="I163" t="b">
        <v>1</v>
      </c>
      <c r="J163" t="b">
        <v>0</v>
      </c>
      <c r="K163" t="s">
        <v>168</v>
      </c>
      <c r="L163" t="str">
        <f t="shared" si="118"/>
        <v>DB10</v>
      </c>
      <c r="M163" t="str">
        <f t="shared" ref="M163" si="144">"P_"&amp;B160&amp;"_"</f>
        <v>P_G36_</v>
      </c>
      <c r="O163" s="40">
        <f>IF(E163="","-",COUNTIF($O$10:O162,"&lt;&gt;-")+1-2)</f>
        <v>115</v>
      </c>
      <c r="P163" s="25" t="str">
        <f>IF($E163="","//" &amp; $B163,$M163&amp;B163&amp;": '"&amp;$L163&amp;","&amp;VLOOKUP(C163,LookupTable!$A$10:$G$24,4,0)&amp;IF(AND(C163="Bool",MOD(10*D163,10)=0),D163&amp;".0",D163)&amp;IF(C163="String",".255","")&amp;IF(B164&lt;&gt;"","',","'")&amp;"     //"&amp;O163)</f>
        <v>P_G36_TIme_Maintenance: 'DB10,REAL698',     //115</v>
      </c>
      <c r="Q163" s="20" t="str">
        <f t="shared" si="120"/>
        <v>'P_G36_TIme_Maintenance',     //115</v>
      </c>
      <c r="R163" s="20" t="str">
        <f t="shared" si="121"/>
        <v>socket.emit('P_G36_TIme_Maintenance', arr_tag_value[115]);</v>
      </c>
    </row>
    <row r="164" spans="2:18" ht="15.75">
      <c r="B164" t="s">
        <v>134</v>
      </c>
      <c r="C164" t="s">
        <v>97</v>
      </c>
      <c r="D164">
        <v>702</v>
      </c>
      <c r="F164" t="b">
        <v>0</v>
      </c>
      <c r="G164" t="b">
        <v>1</v>
      </c>
      <c r="H164" t="b">
        <v>1</v>
      </c>
      <c r="I164" t="b">
        <v>1</v>
      </c>
      <c r="J164" t="b">
        <v>1</v>
      </c>
      <c r="L164" t="str">
        <f t="shared" si="118"/>
        <v>DB10</v>
      </c>
      <c r="M164" t="str">
        <f t="shared" ref="M164:M195" si="145">"P_"&amp;B164&amp;"_"</f>
        <v>P_G37_</v>
      </c>
      <c r="O164" s="40" t="str">
        <f>IF(E164="","-",COUNTIF($O$10:O163,"&lt;&gt;-")+1-2)</f>
        <v>-</v>
      </c>
      <c r="P164" s="25" t="str">
        <f>IF($E164="","//" &amp; $B164,$M164&amp;B164&amp;": '"&amp;$L164&amp;","&amp;VLOOKUP(C164,LookupTable!$A$10:$G$24,4,0)&amp;IF(AND(C164="Bool",MOD(10*D164,10)=0),D164&amp;".0",D164)&amp;IF(C164="String",".255","")&amp;IF(B165&lt;&gt;"","',","'")&amp;"     //"&amp;O164)</f>
        <v>//G37</v>
      </c>
      <c r="Q164" s="20" t="str">
        <f t="shared" si="120"/>
        <v>//G37</v>
      </c>
      <c r="R164" s="20" t="str">
        <f t="shared" si="121"/>
        <v>//G37</v>
      </c>
    </row>
    <row r="165" spans="2:18" ht="15.75">
      <c r="B165" t="s">
        <v>163</v>
      </c>
      <c r="C165" t="s">
        <v>15</v>
      </c>
      <c r="D165">
        <v>702</v>
      </c>
      <c r="E165">
        <v>0</v>
      </c>
      <c r="F165" t="b">
        <v>0</v>
      </c>
      <c r="G165" t="b">
        <v>1</v>
      </c>
      <c r="H165" t="b">
        <v>1</v>
      </c>
      <c r="I165" t="b">
        <v>1</v>
      </c>
      <c r="J165" t="b">
        <v>0</v>
      </c>
      <c r="K165" t="s">
        <v>164</v>
      </c>
      <c r="L165" t="str">
        <f t="shared" si="118"/>
        <v>DB10</v>
      </c>
      <c r="M165" t="str">
        <f t="shared" ref="M165:M196" si="146">"P_"&amp;B164&amp;"_"</f>
        <v>P_G37_</v>
      </c>
      <c r="O165" s="40">
        <f>IF(E165="","-",COUNTIF($O$10:O164,"&lt;&gt;-")+1-2)</f>
        <v>116</v>
      </c>
      <c r="P165" s="25" t="str">
        <f>IF($E165="","//" &amp; $B165,$M165&amp;B165&amp;": '"&amp;$L165&amp;","&amp;VLOOKUP(C165,LookupTable!$A$10:$G$24,4,0)&amp;IF(AND(C165="Bool",MOD(10*D165,10)=0),D165&amp;".0",D165)&amp;IF(C165="String",".255","")&amp;IF(B166&lt;&gt;"","',","'")&amp;"     //"&amp;O165)</f>
        <v>P_G37_Time_Working: 'DB10,REAL702',     //116</v>
      </c>
      <c r="Q165" s="20" t="str">
        <f t="shared" si="120"/>
        <v>'P_G37_Time_Working',     //116</v>
      </c>
      <c r="R165" s="20" t="str">
        <f t="shared" si="121"/>
        <v>socket.emit('P_G37_Time_Working', arr_tag_value[116]);</v>
      </c>
    </row>
    <row r="166" spans="2:18" ht="15.75">
      <c r="B166" t="s">
        <v>165</v>
      </c>
      <c r="C166" t="s">
        <v>15</v>
      </c>
      <c r="D166">
        <v>706</v>
      </c>
      <c r="E166">
        <v>0</v>
      </c>
      <c r="F166" t="b">
        <v>0</v>
      </c>
      <c r="G166" t="b">
        <v>1</v>
      </c>
      <c r="H166" t="b">
        <v>1</v>
      </c>
      <c r="I166" t="b">
        <v>1</v>
      </c>
      <c r="J166" t="b">
        <v>0</v>
      </c>
      <c r="K166" t="s">
        <v>166</v>
      </c>
      <c r="L166" t="str">
        <f t="shared" si="118"/>
        <v>DB10</v>
      </c>
      <c r="M166" t="str">
        <f t="shared" ref="M166" si="147">"P_"&amp;B164&amp;"_"</f>
        <v>P_G37_</v>
      </c>
      <c r="O166" s="40">
        <f>IF(E166="","-",COUNTIF($O$10:O165,"&lt;&gt;-")+1-2)</f>
        <v>117</v>
      </c>
      <c r="P166" s="25" t="str">
        <f>IF($E166="","//" &amp; $B166,$M166&amp;B166&amp;": '"&amp;$L166&amp;","&amp;VLOOKUP(C166,LookupTable!$A$10:$G$24,4,0)&amp;IF(AND(C166="Bool",MOD(10*D166,10)=0),D166&amp;".0",D166)&amp;IF(C166="String",".255","")&amp;IF(B167&lt;&gt;"","',","'")&amp;"     //"&amp;O166)</f>
        <v>P_G37_Time_Standby: 'DB10,REAL706',     //117</v>
      </c>
      <c r="Q166" s="20" t="str">
        <f t="shared" si="120"/>
        <v>'P_G37_Time_Standby',     //117</v>
      </c>
      <c r="R166" s="20" t="str">
        <f t="shared" si="121"/>
        <v>socket.emit('P_G37_Time_Standby', arr_tag_value[117]);</v>
      </c>
    </row>
    <row r="167" spans="2:18" ht="15.75">
      <c r="B167" t="s">
        <v>167</v>
      </c>
      <c r="C167" t="s">
        <v>15</v>
      </c>
      <c r="D167">
        <v>710</v>
      </c>
      <c r="E167">
        <v>0</v>
      </c>
      <c r="F167" t="b">
        <v>0</v>
      </c>
      <c r="G167" t="b">
        <v>1</v>
      </c>
      <c r="H167" t="b">
        <v>1</v>
      </c>
      <c r="I167" t="b">
        <v>1</v>
      </c>
      <c r="J167" t="b">
        <v>0</v>
      </c>
      <c r="K167" t="s">
        <v>168</v>
      </c>
      <c r="L167" t="str">
        <f t="shared" si="118"/>
        <v>DB10</v>
      </c>
      <c r="M167" t="str">
        <f t="shared" ref="M167" si="148">"P_"&amp;B164&amp;"_"</f>
        <v>P_G37_</v>
      </c>
      <c r="O167" s="40">
        <f>IF(E167="","-",COUNTIF($O$10:O166,"&lt;&gt;-")+1-2)</f>
        <v>118</v>
      </c>
      <c r="P167" s="25" t="str">
        <f>IF($E167="","//" &amp; $B167,$M167&amp;B167&amp;": '"&amp;$L167&amp;","&amp;VLOOKUP(C167,LookupTable!$A$10:$G$24,4,0)&amp;IF(AND(C167="Bool",MOD(10*D167,10)=0),D167&amp;".0",D167)&amp;IF(C167="String",".255","")&amp;IF(B168&lt;&gt;"","',","'")&amp;"     //"&amp;O167)</f>
        <v>P_G37_TIme_Maintenance: 'DB10,REAL710',     //118</v>
      </c>
      <c r="Q167" s="20" t="str">
        <f t="shared" si="120"/>
        <v>'P_G37_TIme_Maintenance',     //118</v>
      </c>
      <c r="R167" s="20" t="str">
        <f t="shared" si="121"/>
        <v>socket.emit('P_G37_TIme_Maintenance', arr_tag_value[118]);</v>
      </c>
    </row>
    <row r="168" spans="2:18" ht="15.75">
      <c r="B168" t="s">
        <v>135</v>
      </c>
      <c r="C168" t="s">
        <v>97</v>
      </c>
      <c r="D168">
        <v>714</v>
      </c>
      <c r="F168" t="b">
        <v>0</v>
      </c>
      <c r="G168" t="b">
        <v>1</v>
      </c>
      <c r="H168" t="b">
        <v>1</v>
      </c>
      <c r="I168" t="b">
        <v>1</v>
      </c>
      <c r="J168" t="b">
        <v>1</v>
      </c>
      <c r="L168" t="str">
        <f t="shared" si="118"/>
        <v>DB10</v>
      </c>
      <c r="M168" t="str">
        <f t="shared" ref="M168:M199" si="149">"P_"&amp;B168&amp;"_"</f>
        <v>P_G38_</v>
      </c>
      <c r="O168" s="40" t="str">
        <f>IF(E168="","-",COUNTIF($O$10:O167,"&lt;&gt;-")+1-2)</f>
        <v>-</v>
      </c>
      <c r="P168" s="25" t="str">
        <f>IF($E168="","//" &amp; $B168,$M168&amp;B168&amp;": '"&amp;$L168&amp;","&amp;VLOOKUP(C168,LookupTable!$A$10:$G$24,4,0)&amp;IF(AND(C168="Bool",MOD(10*D168,10)=0),D168&amp;".0",D168)&amp;IF(C168="String",".255","")&amp;IF(B169&lt;&gt;"","',","'")&amp;"     //"&amp;O168)</f>
        <v>//G38</v>
      </c>
      <c r="Q168" s="20" t="str">
        <f t="shared" si="120"/>
        <v>//G38</v>
      </c>
      <c r="R168" s="20" t="str">
        <f t="shared" si="121"/>
        <v>//G38</v>
      </c>
    </row>
    <row r="169" spans="2:18" ht="15.75">
      <c r="B169" t="s">
        <v>163</v>
      </c>
      <c r="C169" t="s">
        <v>15</v>
      </c>
      <c r="D169">
        <v>714</v>
      </c>
      <c r="E169">
        <v>0</v>
      </c>
      <c r="F169" t="b">
        <v>0</v>
      </c>
      <c r="G169" t="b">
        <v>1</v>
      </c>
      <c r="H169" t="b">
        <v>1</v>
      </c>
      <c r="I169" t="b">
        <v>1</v>
      </c>
      <c r="J169" t="b">
        <v>0</v>
      </c>
      <c r="K169" t="s">
        <v>164</v>
      </c>
      <c r="L169" t="str">
        <f t="shared" si="118"/>
        <v>DB10</v>
      </c>
      <c r="M169" t="str">
        <f t="shared" ref="M169:M200" si="150">"P_"&amp;B168&amp;"_"</f>
        <v>P_G38_</v>
      </c>
      <c r="O169" s="40">
        <f>IF(E169="","-",COUNTIF($O$10:O168,"&lt;&gt;-")+1-2)</f>
        <v>119</v>
      </c>
      <c r="P169" s="25" t="str">
        <f>IF($E169="","//" &amp; $B169,$M169&amp;B169&amp;": '"&amp;$L169&amp;","&amp;VLOOKUP(C169,LookupTable!$A$10:$G$24,4,0)&amp;IF(AND(C169="Bool",MOD(10*D169,10)=0),D169&amp;".0",D169)&amp;IF(C169="String",".255","")&amp;IF(B170&lt;&gt;"","',","'")&amp;"     //"&amp;O169)</f>
        <v>P_G38_Time_Working: 'DB10,REAL714',     //119</v>
      </c>
      <c r="Q169" s="20" t="str">
        <f t="shared" si="120"/>
        <v>'P_G38_Time_Working',     //119</v>
      </c>
      <c r="R169" s="20" t="str">
        <f t="shared" si="121"/>
        <v>socket.emit('P_G38_Time_Working', arr_tag_value[119]);</v>
      </c>
    </row>
    <row r="170" spans="2:18" ht="15.75">
      <c r="B170" t="s">
        <v>165</v>
      </c>
      <c r="C170" t="s">
        <v>15</v>
      </c>
      <c r="D170">
        <v>718</v>
      </c>
      <c r="E170">
        <v>0</v>
      </c>
      <c r="F170" t="b">
        <v>0</v>
      </c>
      <c r="G170" t="b">
        <v>1</v>
      </c>
      <c r="H170" t="b">
        <v>1</v>
      </c>
      <c r="I170" t="b">
        <v>1</v>
      </c>
      <c r="J170" t="b">
        <v>0</v>
      </c>
      <c r="K170" t="s">
        <v>166</v>
      </c>
      <c r="L170" t="str">
        <f t="shared" si="118"/>
        <v>DB10</v>
      </c>
      <c r="M170" t="str">
        <f t="shared" ref="M170" si="151">"P_"&amp;B168&amp;"_"</f>
        <v>P_G38_</v>
      </c>
      <c r="O170" s="40">
        <f>IF(E170="","-",COUNTIF($O$10:O169,"&lt;&gt;-")+1-2)</f>
        <v>120</v>
      </c>
      <c r="P170" s="25" t="str">
        <f>IF($E170="","//" &amp; $B170,$M170&amp;B170&amp;": '"&amp;$L170&amp;","&amp;VLOOKUP(C170,LookupTable!$A$10:$G$24,4,0)&amp;IF(AND(C170="Bool",MOD(10*D170,10)=0),D170&amp;".0",D170)&amp;IF(C170="String",".255","")&amp;IF(B171&lt;&gt;"","',","'")&amp;"     //"&amp;O170)</f>
        <v>P_G38_Time_Standby: 'DB10,REAL718',     //120</v>
      </c>
      <c r="Q170" s="20" t="str">
        <f t="shared" si="120"/>
        <v>'P_G38_Time_Standby',     //120</v>
      </c>
      <c r="R170" s="20" t="str">
        <f t="shared" si="121"/>
        <v>socket.emit('P_G38_Time_Standby', arr_tag_value[120]);</v>
      </c>
    </row>
    <row r="171" spans="2:18" ht="15.75">
      <c r="B171" t="s">
        <v>167</v>
      </c>
      <c r="C171" t="s">
        <v>15</v>
      </c>
      <c r="D171">
        <v>722</v>
      </c>
      <c r="E171">
        <v>0</v>
      </c>
      <c r="F171" t="b">
        <v>0</v>
      </c>
      <c r="G171" t="b">
        <v>1</v>
      </c>
      <c r="H171" t="b">
        <v>1</v>
      </c>
      <c r="I171" t="b">
        <v>1</v>
      </c>
      <c r="J171" t="b">
        <v>0</v>
      </c>
      <c r="K171" t="s">
        <v>168</v>
      </c>
      <c r="L171" t="str">
        <f t="shared" si="118"/>
        <v>DB10</v>
      </c>
      <c r="M171" t="str">
        <f t="shared" ref="M171" si="152">"P_"&amp;B168&amp;"_"</f>
        <v>P_G38_</v>
      </c>
      <c r="O171" s="40">
        <f>IF(E171="","-",COUNTIF($O$10:O170,"&lt;&gt;-")+1-2)</f>
        <v>121</v>
      </c>
      <c r="P171" s="25" t="str">
        <f>IF($E171="","//" &amp; $B171,$M171&amp;B171&amp;": '"&amp;$L171&amp;","&amp;VLOOKUP(C171,LookupTable!$A$10:$G$24,4,0)&amp;IF(AND(C171="Bool",MOD(10*D171,10)=0),D171&amp;".0",D171)&amp;IF(C171="String",".255","")&amp;IF(B172&lt;&gt;"","',","'")&amp;"     //"&amp;O171)</f>
        <v>P_G38_TIme_Maintenance: 'DB10,REAL722',     //121</v>
      </c>
      <c r="Q171" s="20" t="str">
        <f t="shared" si="120"/>
        <v>'P_G38_TIme_Maintenance',     //121</v>
      </c>
      <c r="R171" s="20" t="str">
        <f t="shared" si="121"/>
        <v>socket.emit('P_G38_TIme_Maintenance', arr_tag_value[121]);</v>
      </c>
    </row>
    <row r="172" spans="2:18" ht="15.75">
      <c r="B172" t="s">
        <v>136</v>
      </c>
      <c r="C172" t="s">
        <v>97</v>
      </c>
      <c r="D172">
        <v>726</v>
      </c>
      <c r="F172" t="b">
        <v>0</v>
      </c>
      <c r="G172" t="b">
        <v>1</v>
      </c>
      <c r="H172" t="b">
        <v>1</v>
      </c>
      <c r="I172" t="b">
        <v>1</v>
      </c>
      <c r="J172" t="b">
        <v>1</v>
      </c>
      <c r="L172" t="str">
        <f t="shared" si="118"/>
        <v>DB10</v>
      </c>
      <c r="M172" t="str">
        <f t="shared" ref="M172:M203" si="153">"P_"&amp;B172&amp;"_"</f>
        <v>P_G39_</v>
      </c>
      <c r="O172" s="40" t="str">
        <f>IF(E172="","-",COUNTIF($O$10:O171,"&lt;&gt;-")+1-2)</f>
        <v>-</v>
      </c>
      <c r="P172" s="25" t="str">
        <f>IF($E172="","//" &amp; $B172,$M172&amp;B172&amp;": '"&amp;$L172&amp;","&amp;VLOOKUP(C172,LookupTable!$A$10:$G$24,4,0)&amp;IF(AND(C172="Bool",MOD(10*D172,10)=0),D172&amp;".0",D172)&amp;IF(C172="String",".255","")&amp;IF(B173&lt;&gt;"","',","'")&amp;"     //"&amp;O172)</f>
        <v>//G39</v>
      </c>
      <c r="Q172" s="20" t="str">
        <f t="shared" si="120"/>
        <v>//G39</v>
      </c>
      <c r="R172" s="20" t="str">
        <f t="shared" si="121"/>
        <v>//G39</v>
      </c>
    </row>
    <row r="173" spans="2:18" ht="15.75">
      <c r="B173" t="s">
        <v>163</v>
      </c>
      <c r="C173" t="s">
        <v>15</v>
      </c>
      <c r="D173">
        <v>726</v>
      </c>
      <c r="E173">
        <v>0</v>
      </c>
      <c r="F173" t="b">
        <v>0</v>
      </c>
      <c r="G173" t="b">
        <v>1</v>
      </c>
      <c r="H173" t="b">
        <v>1</v>
      </c>
      <c r="I173" t="b">
        <v>1</v>
      </c>
      <c r="J173" t="b">
        <v>0</v>
      </c>
      <c r="K173" t="s">
        <v>164</v>
      </c>
      <c r="L173" t="str">
        <f t="shared" si="118"/>
        <v>DB10</v>
      </c>
      <c r="M173" t="str">
        <f t="shared" ref="M173:M204" si="154">"P_"&amp;B172&amp;"_"</f>
        <v>P_G39_</v>
      </c>
      <c r="O173" s="40">
        <f>IF(E173="","-",COUNTIF($O$10:O172,"&lt;&gt;-")+1-2)</f>
        <v>122</v>
      </c>
      <c r="P173" s="25" t="str">
        <f>IF($E173="","//" &amp; $B173,$M173&amp;B173&amp;": '"&amp;$L173&amp;","&amp;VLOOKUP(C173,LookupTable!$A$10:$G$24,4,0)&amp;IF(AND(C173="Bool",MOD(10*D173,10)=0),D173&amp;".0",D173)&amp;IF(C173="String",".255","")&amp;IF(B174&lt;&gt;"","',","'")&amp;"     //"&amp;O173)</f>
        <v>P_G39_Time_Working: 'DB10,REAL726',     //122</v>
      </c>
      <c r="Q173" s="20" t="str">
        <f t="shared" si="120"/>
        <v>'P_G39_Time_Working',     //122</v>
      </c>
      <c r="R173" s="20" t="str">
        <f t="shared" si="121"/>
        <v>socket.emit('P_G39_Time_Working', arr_tag_value[122]);</v>
      </c>
    </row>
    <row r="174" spans="2:18" ht="15.75">
      <c r="B174" t="s">
        <v>165</v>
      </c>
      <c r="C174" t="s">
        <v>15</v>
      </c>
      <c r="D174">
        <v>730</v>
      </c>
      <c r="E174">
        <v>0</v>
      </c>
      <c r="F174" t="b">
        <v>0</v>
      </c>
      <c r="G174" t="b">
        <v>1</v>
      </c>
      <c r="H174" t="b">
        <v>1</v>
      </c>
      <c r="I174" t="b">
        <v>1</v>
      </c>
      <c r="J174" t="b">
        <v>0</v>
      </c>
      <c r="K174" t="s">
        <v>166</v>
      </c>
      <c r="L174" t="str">
        <f t="shared" si="118"/>
        <v>DB10</v>
      </c>
      <c r="M174" t="str">
        <f t="shared" ref="M174" si="155">"P_"&amp;B172&amp;"_"</f>
        <v>P_G39_</v>
      </c>
      <c r="O174" s="40">
        <f>IF(E174="","-",COUNTIF($O$10:O173,"&lt;&gt;-")+1-2)</f>
        <v>123</v>
      </c>
      <c r="P174" s="25" t="str">
        <f>IF($E174="","//" &amp; $B174,$M174&amp;B174&amp;": '"&amp;$L174&amp;","&amp;VLOOKUP(C174,LookupTable!$A$10:$G$24,4,0)&amp;IF(AND(C174="Bool",MOD(10*D174,10)=0),D174&amp;".0",D174)&amp;IF(C174="String",".255","")&amp;IF(B175&lt;&gt;"","',","'")&amp;"     //"&amp;O174)</f>
        <v>P_G39_Time_Standby: 'DB10,REAL730',     //123</v>
      </c>
      <c r="Q174" s="20" t="str">
        <f t="shared" si="120"/>
        <v>'P_G39_Time_Standby',     //123</v>
      </c>
      <c r="R174" s="20" t="str">
        <f t="shared" si="121"/>
        <v>socket.emit('P_G39_Time_Standby', arr_tag_value[123]);</v>
      </c>
    </row>
    <row r="175" spans="2:18" ht="15.75">
      <c r="B175" t="s">
        <v>167</v>
      </c>
      <c r="C175" t="s">
        <v>15</v>
      </c>
      <c r="D175">
        <v>734</v>
      </c>
      <c r="E175">
        <v>0</v>
      </c>
      <c r="F175" t="b">
        <v>0</v>
      </c>
      <c r="G175" t="b">
        <v>1</v>
      </c>
      <c r="H175" t="b">
        <v>1</v>
      </c>
      <c r="I175" t="b">
        <v>1</v>
      </c>
      <c r="J175" t="b">
        <v>0</v>
      </c>
      <c r="K175" t="s">
        <v>168</v>
      </c>
      <c r="L175" t="str">
        <f t="shared" si="118"/>
        <v>DB10</v>
      </c>
      <c r="M175" t="str">
        <f t="shared" ref="M175" si="156">"P_"&amp;B172&amp;"_"</f>
        <v>P_G39_</v>
      </c>
      <c r="O175" s="40">
        <f>IF(E175="","-",COUNTIF($O$10:O174,"&lt;&gt;-")+1-2)</f>
        <v>124</v>
      </c>
      <c r="P175" s="25" t="str">
        <f>IF($E175="","//" &amp; $B175,$M175&amp;B175&amp;": '"&amp;$L175&amp;","&amp;VLOOKUP(C175,LookupTable!$A$10:$G$24,4,0)&amp;IF(AND(C175="Bool",MOD(10*D175,10)=0),D175&amp;".0",D175)&amp;IF(C175="String",".255","")&amp;IF(B176&lt;&gt;"","',","'")&amp;"     //"&amp;O175)</f>
        <v>P_G39_TIme_Maintenance: 'DB10,REAL734',     //124</v>
      </c>
      <c r="Q175" s="20" t="str">
        <f t="shared" si="120"/>
        <v>'P_G39_TIme_Maintenance',     //124</v>
      </c>
      <c r="R175" s="20" t="str">
        <f t="shared" si="121"/>
        <v>socket.emit('P_G39_TIme_Maintenance', arr_tag_value[124]);</v>
      </c>
    </row>
    <row r="176" spans="2:18" ht="15.75">
      <c r="B176" t="s">
        <v>137</v>
      </c>
      <c r="C176" t="s">
        <v>97</v>
      </c>
      <c r="D176">
        <v>738</v>
      </c>
      <c r="F176" t="b">
        <v>0</v>
      </c>
      <c r="G176" t="b">
        <v>1</v>
      </c>
      <c r="H176" t="b">
        <v>1</v>
      </c>
      <c r="I176" t="b">
        <v>1</v>
      </c>
      <c r="J176" t="b">
        <v>1</v>
      </c>
      <c r="L176" t="str">
        <f t="shared" si="118"/>
        <v>DB10</v>
      </c>
      <c r="M176" t="str">
        <f t="shared" ref="M176:M207" si="157">"P_"&amp;B176&amp;"_"</f>
        <v>P_G40_</v>
      </c>
      <c r="O176" s="40" t="str">
        <f>IF(E176="","-",COUNTIF($O$10:O175,"&lt;&gt;-")+1-2)</f>
        <v>-</v>
      </c>
      <c r="P176" s="25" t="str">
        <f>IF($E176="","//" &amp; $B176,$M176&amp;B176&amp;": '"&amp;$L176&amp;","&amp;VLOOKUP(C176,LookupTable!$A$10:$G$24,4,0)&amp;IF(AND(C176="Bool",MOD(10*D176,10)=0),D176&amp;".0",D176)&amp;IF(C176="String",".255","")&amp;IF(B177&lt;&gt;"","',","'")&amp;"     //"&amp;O176)</f>
        <v>//G40</v>
      </c>
      <c r="Q176" s="20" t="str">
        <f t="shared" si="120"/>
        <v>//G40</v>
      </c>
      <c r="R176" s="20" t="str">
        <f t="shared" si="121"/>
        <v>//G40</v>
      </c>
    </row>
    <row r="177" spans="2:18" ht="15.75">
      <c r="B177" t="s">
        <v>163</v>
      </c>
      <c r="C177" t="s">
        <v>15</v>
      </c>
      <c r="D177">
        <v>738</v>
      </c>
      <c r="E177">
        <v>0</v>
      </c>
      <c r="F177" t="b">
        <v>0</v>
      </c>
      <c r="G177" t="b">
        <v>1</v>
      </c>
      <c r="H177" t="b">
        <v>1</v>
      </c>
      <c r="I177" t="b">
        <v>1</v>
      </c>
      <c r="J177" t="b">
        <v>0</v>
      </c>
      <c r="K177" t="s">
        <v>164</v>
      </c>
      <c r="L177" t="str">
        <f t="shared" si="118"/>
        <v>DB10</v>
      </c>
      <c r="M177" t="str">
        <f t="shared" ref="M177:M208" si="158">"P_"&amp;B176&amp;"_"</f>
        <v>P_G40_</v>
      </c>
      <c r="O177" s="40">
        <f>IF(E177="","-",COUNTIF($O$10:O176,"&lt;&gt;-")+1-2)</f>
        <v>125</v>
      </c>
      <c r="P177" s="25" t="str">
        <f>IF($E177="","//" &amp; $B177,$M177&amp;B177&amp;": '"&amp;$L177&amp;","&amp;VLOOKUP(C177,LookupTable!$A$10:$G$24,4,0)&amp;IF(AND(C177="Bool",MOD(10*D177,10)=0),D177&amp;".0",D177)&amp;IF(C177="String",".255","")&amp;IF(B178&lt;&gt;"","',","'")&amp;"     //"&amp;O177)</f>
        <v>P_G40_Time_Working: 'DB10,REAL738',     //125</v>
      </c>
      <c r="Q177" s="20" t="str">
        <f t="shared" si="120"/>
        <v>'P_G40_Time_Working',     //125</v>
      </c>
      <c r="R177" s="20" t="str">
        <f t="shared" si="121"/>
        <v>socket.emit('P_G40_Time_Working', arr_tag_value[125]);</v>
      </c>
    </row>
    <row r="178" spans="2:18" ht="15.75">
      <c r="B178" t="s">
        <v>165</v>
      </c>
      <c r="C178" t="s">
        <v>15</v>
      </c>
      <c r="D178">
        <v>742</v>
      </c>
      <c r="E178">
        <v>0</v>
      </c>
      <c r="F178" t="b">
        <v>0</v>
      </c>
      <c r="G178" t="b">
        <v>1</v>
      </c>
      <c r="H178" t="b">
        <v>1</v>
      </c>
      <c r="I178" t="b">
        <v>1</v>
      </c>
      <c r="J178" t="b">
        <v>0</v>
      </c>
      <c r="K178" t="s">
        <v>166</v>
      </c>
      <c r="L178" t="str">
        <f t="shared" si="118"/>
        <v>DB10</v>
      </c>
      <c r="M178" t="str">
        <f t="shared" ref="M178" si="159">"P_"&amp;B176&amp;"_"</f>
        <v>P_G40_</v>
      </c>
      <c r="O178" s="40">
        <f>IF(E178="","-",COUNTIF($O$10:O177,"&lt;&gt;-")+1-2)</f>
        <v>126</v>
      </c>
      <c r="P178" s="25" t="str">
        <f>IF($E178="","//" &amp; $B178,$M178&amp;B178&amp;": '"&amp;$L178&amp;","&amp;VLOOKUP(C178,LookupTable!$A$10:$G$24,4,0)&amp;IF(AND(C178="Bool",MOD(10*D178,10)=0),D178&amp;".0",D178)&amp;IF(C178="String",".255","")&amp;IF(B179&lt;&gt;"","',","'")&amp;"     //"&amp;O178)</f>
        <v>P_G40_Time_Standby: 'DB10,REAL742',     //126</v>
      </c>
      <c r="Q178" s="20" t="str">
        <f t="shared" si="120"/>
        <v>'P_G40_Time_Standby',     //126</v>
      </c>
      <c r="R178" s="20" t="str">
        <f t="shared" si="121"/>
        <v>socket.emit('P_G40_Time_Standby', arr_tag_value[126]);</v>
      </c>
    </row>
    <row r="179" spans="2:18" ht="15.75">
      <c r="B179" t="s">
        <v>167</v>
      </c>
      <c r="C179" t="s">
        <v>15</v>
      </c>
      <c r="D179">
        <v>746</v>
      </c>
      <c r="E179">
        <v>0</v>
      </c>
      <c r="F179" t="b">
        <v>0</v>
      </c>
      <c r="G179" t="b">
        <v>1</v>
      </c>
      <c r="H179" t="b">
        <v>1</v>
      </c>
      <c r="I179" t="b">
        <v>1</v>
      </c>
      <c r="J179" t="b">
        <v>0</v>
      </c>
      <c r="K179" t="s">
        <v>168</v>
      </c>
      <c r="L179" t="str">
        <f t="shared" si="118"/>
        <v>DB10</v>
      </c>
      <c r="M179" t="str">
        <f t="shared" ref="M179" si="160">"P_"&amp;B176&amp;"_"</f>
        <v>P_G40_</v>
      </c>
      <c r="O179" s="40">
        <f>IF(E179="","-",COUNTIF($O$10:O178,"&lt;&gt;-")+1-2)</f>
        <v>127</v>
      </c>
      <c r="P179" s="25" t="str">
        <f>IF($E179="","//" &amp; $B179,$M179&amp;B179&amp;": '"&amp;$L179&amp;","&amp;VLOOKUP(C179,LookupTable!$A$10:$G$24,4,0)&amp;IF(AND(C179="Bool",MOD(10*D179,10)=0),D179&amp;".0",D179)&amp;IF(C179="String",".255","")&amp;IF(B180&lt;&gt;"","',","'")&amp;"     //"&amp;O179)</f>
        <v>P_G40_TIme_Maintenance: 'DB10,REAL746',     //127</v>
      </c>
      <c r="Q179" s="20" t="str">
        <f t="shared" si="120"/>
        <v>'P_G40_TIme_Maintenance',     //127</v>
      </c>
      <c r="R179" s="20" t="str">
        <f t="shared" si="121"/>
        <v>socket.emit('P_G40_TIme_Maintenance', arr_tag_value[127]);</v>
      </c>
    </row>
    <row r="180" spans="2:18" ht="15.75">
      <c r="B180" t="s">
        <v>138</v>
      </c>
      <c r="C180" t="s">
        <v>97</v>
      </c>
      <c r="D180">
        <v>750</v>
      </c>
      <c r="F180" t="b">
        <v>0</v>
      </c>
      <c r="G180" t="b">
        <v>1</v>
      </c>
      <c r="H180" t="b">
        <v>1</v>
      </c>
      <c r="I180" t="b">
        <v>1</v>
      </c>
      <c r="J180" t="b">
        <v>1</v>
      </c>
      <c r="L180" t="str">
        <f t="shared" si="118"/>
        <v>DB10</v>
      </c>
      <c r="M180" t="str">
        <f t="shared" ref="M180:M211" si="161">"P_"&amp;B180&amp;"_"</f>
        <v>P_G41_</v>
      </c>
      <c r="O180" s="40" t="str">
        <f>IF(E180="","-",COUNTIF($O$10:O179,"&lt;&gt;-")+1-2)</f>
        <v>-</v>
      </c>
      <c r="P180" s="25" t="str">
        <f>IF($E180="","//" &amp; $B180,$M180&amp;B180&amp;": '"&amp;$L180&amp;","&amp;VLOOKUP(C180,LookupTable!$A$10:$G$24,4,0)&amp;IF(AND(C180="Bool",MOD(10*D180,10)=0),D180&amp;".0",D180)&amp;IF(C180="String",".255","")&amp;IF(B181&lt;&gt;"","',","'")&amp;"     //"&amp;O180)</f>
        <v>//G41</v>
      </c>
      <c r="Q180" s="20" t="str">
        <f t="shared" si="120"/>
        <v>//G41</v>
      </c>
      <c r="R180" s="20" t="str">
        <f t="shared" si="121"/>
        <v>//G41</v>
      </c>
    </row>
    <row r="181" spans="2:18" ht="15.75">
      <c r="B181" t="s">
        <v>163</v>
      </c>
      <c r="C181" t="s">
        <v>15</v>
      </c>
      <c r="D181">
        <v>750</v>
      </c>
      <c r="E181">
        <v>0</v>
      </c>
      <c r="F181" t="b">
        <v>0</v>
      </c>
      <c r="G181" t="b">
        <v>1</v>
      </c>
      <c r="H181" t="b">
        <v>1</v>
      </c>
      <c r="I181" t="b">
        <v>1</v>
      </c>
      <c r="J181" t="b">
        <v>0</v>
      </c>
      <c r="K181" t="s">
        <v>164</v>
      </c>
      <c r="L181" t="str">
        <f t="shared" si="118"/>
        <v>DB10</v>
      </c>
      <c r="M181" t="str">
        <f t="shared" ref="M181:M212" si="162">"P_"&amp;B180&amp;"_"</f>
        <v>P_G41_</v>
      </c>
      <c r="O181" s="40">
        <f>IF(E181="","-",COUNTIF($O$10:O180,"&lt;&gt;-")+1-2)</f>
        <v>128</v>
      </c>
      <c r="P181" s="25" t="str">
        <f>IF($E181="","//" &amp; $B181,$M181&amp;B181&amp;": '"&amp;$L181&amp;","&amp;VLOOKUP(C181,LookupTable!$A$10:$G$24,4,0)&amp;IF(AND(C181="Bool",MOD(10*D181,10)=0),D181&amp;".0",D181)&amp;IF(C181="String",".255","")&amp;IF(B182&lt;&gt;"","',","'")&amp;"     //"&amp;O181)</f>
        <v>P_G41_Time_Working: 'DB10,REAL750',     //128</v>
      </c>
      <c r="Q181" s="20" t="str">
        <f t="shared" si="120"/>
        <v>'P_G41_Time_Working',     //128</v>
      </c>
      <c r="R181" s="20" t="str">
        <f t="shared" si="121"/>
        <v>socket.emit('P_G41_Time_Working', arr_tag_value[128]);</v>
      </c>
    </row>
    <row r="182" spans="2:18" ht="15.75">
      <c r="B182" t="s">
        <v>165</v>
      </c>
      <c r="C182" t="s">
        <v>15</v>
      </c>
      <c r="D182">
        <v>754</v>
      </c>
      <c r="E182">
        <v>0</v>
      </c>
      <c r="F182" t="b">
        <v>0</v>
      </c>
      <c r="G182" t="b">
        <v>1</v>
      </c>
      <c r="H182" t="b">
        <v>1</v>
      </c>
      <c r="I182" t="b">
        <v>1</v>
      </c>
      <c r="J182" t="b">
        <v>0</v>
      </c>
      <c r="K182" t="s">
        <v>166</v>
      </c>
      <c r="L182" t="str">
        <f t="shared" si="118"/>
        <v>DB10</v>
      </c>
      <c r="M182" t="str">
        <f t="shared" ref="M182" si="163">"P_"&amp;B180&amp;"_"</f>
        <v>P_G41_</v>
      </c>
      <c r="O182" s="40">
        <f>IF(E182="","-",COUNTIF($O$10:O181,"&lt;&gt;-")+1-2)</f>
        <v>129</v>
      </c>
      <c r="P182" s="25" t="str">
        <f>IF($E182="","//" &amp; $B182,$M182&amp;B182&amp;": '"&amp;$L182&amp;","&amp;VLOOKUP(C182,LookupTable!$A$10:$G$24,4,0)&amp;IF(AND(C182="Bool",MOD(10*D182,10)=0),D182&amp;".0",D182)&amp;IF(C182="String",".255","")&amp;IF(B183&lt;&gt;"","',","'")&amp;"     //"&amp;O182)</f>
        <v>P_G41_Time_Standby: 'DB10,REAL754',     //129</v>
      </c>
      <c r="Q182" s="20" t="str">
        <f t="shared" si="120"/>
        <v>'P_G41_Time_Standby',     //129</v>
      </c>
      <c r="R182" s="20" t="str">
        <f t="shared" si="121"/>
        <v>socket.emit('P_G41_Time_Standby', arr_tag_value[129]);</v>
      </c>
    </row>
    <row r="183" spans="2:18" ht="15.75">
      <c r="B183" t="s">
        <v>167</v>
      </c>
      <c r="C183" t="s">
        <v>15</v>
      </c>
      <c r="D183">
        <v>758</v>
      </c>
      <c r="E183">
        <v>0</v>
      </c>
      <c r="F183" t="b">
        <v>0</v>
      </c>
      <c r="G183" t="b">
        <v>1</v>
      </c>
      <c r="H183" t="b">
        <v>1</v>
      </c>
      <c r="I183" t="b">
        <v>1</v>
      </c>
      <c r="J183" t="b">
        <v>0</v>
      </c>
      <c r="K183" t="s">
        <v>168</v>
      </c>
      <c r="L183" t="str">
        <f t="shared" si="118"/>
        <v>DB10</v>
      </c>
      <c r="M183" t="str">
        <f t="shared" ref="M183" si="164">"P_"&amp;B180&amp;"_"</f>
        <v>P_G41_</v>
      </c>
      <c r="O183" s="40">
        <f>IF(E183="","-",COUNTIF($O$10:O182,"&lt;&gt;-")+1-2)</f>
        <v>130</v>
      </c>
      <c r="P183" s="25" t="str">
        <f>IF($E183="","//" &amp; $B183,$M183&amp;B183&amp;": '"&amp;$L183&amp;","&amp;VLOOKUP(C183,LookupTable!$A$10:$G$24,4,0)&amp;IF(AND(C183="Bool",MOD(10*D183,10)=0),D183&amp;".0",D183)&amp;IF(C183="String",".255","")&amp;IF(B184&lt;&gt;"","',","'")&amp;"     //"&amp;O183)</f>
        <v>P_G41_TIme_Maintenance: 'DB10,REAL758',     //130</v>
      </c>
      <c r="Q183" s="20" t="str">
        <f t="shared" si="120"/>
        <v>'P_G41_TIme_Maintenance',     //130</v>
      </c>
      <c r="R183" s="20" t="str">
        <f t="shared" si="121"/>
        <v>socket.emit('P_G41_TIme_Maintenance', arr_tag_value[130]);</v>
      </c>
    </row>
    <row r="184" spans="2:18" ht="15.75">
      <c r="B184" t="s">
        <v>139</v>
      </c>
      <c r="C184" t="s">
        <v>97</v>
      </c>
      <c r="D184">
        <v>762</v>
      </c>
      <c r="F184" t="b">
        <v>0</v>
      </c>
      <c r="G184" t="b">
        <v>1</v>
      </c>
      <c r="H184" t="b">
        <v>1</v>
      </c>
      <c r="I184" t="b">
        <v>1</v>
      </c>
      <c r="J184" t="b">
        <v>1</v>
      </c>
      <c r="L184" t="str">
        <f t="shared" si="118"/>
        <v>DB10</v>
      </c>
      <c r="M184" t="str">
        <f t="shared" ref="M184:M215" si="165">"P_"&amp;B184&amp;"_"</f>
        <v>P_G42_</v>
      </c>
      <c r="O184" s="40" t="str">
        <f>IF(E184="","-",COUNTIF($O$10:O183,"&lt;&gt;-")+1-2)</f>
        <v>-</v>
      </c>
      <c r="P184" s="25" t="str">
        <f>IF($E184="","//" &amp; $B184,$M184&amp;B184&amp;": '"&amp;$L184&amp;","&amp;VLOOKUP(C184,LookupTable!$A$10:$G$24,4,0)&amp;IF(AND(C184="Bool",MOD(10*D184,10)=0),D184&amp;".0",D184)&amp;IF(C184="String",".255","")&amp;IF(B185&lt;&gt;"","',","'")&amp;"     //"&amp;O184)</f>
        <v>//G42</v>
      </c>
      <c r="Q184" s="20" t="str">
        <f t="shared" si="120"/>
        <v>//G42</v>
      </c>
      <c r="R184" s="20" t="str">
        <f t="shared" si="121"/>
        <v>//G42</v>
      </c>
    </row>
    <row r="185" spans="2:18" ht="15.75">
      <c r="B185" t="s">
        <v>163</v>
      </c>
      <c r="C185" t="s">
        <v>15</v>
      </c>
      <c r="D185">
        <v>762</v>
      </c>
      <c r="E185">
        <v>0</v>
      </c>
      <c r="F185" t="b">
        <v>0</v>
      </c>
      <c r="G185" t="b">
        <v>1</v>
      </c>
      <c r="H185" t="b">
        <v>1</v>
      </c>
      <c r="I185" t="b">
        <v>1</v>
      </c>
      <c r="J185" t="b">
        <v>0</v>
      </c>
      <c r="K185" t="s">
        <v>164</v>
      </c>
      <c r="L185" t="str">
        <f t="shared" si="118"/>
        <v>DB10</v>
      </c>
      <c r="M185" t="str">
        <f t="shared" ref="M185:M216" si="166">"P_"&amp;B184&amp;"_"</f>
        <v>P_G42_</v>
      </c>
      <c r="O185" s="40">
        <f>IF(E185="","-",COUNTIF($O$10:O184,"&lt;&gt;-")+1-2)</f>
        <v>131</v>
      </c>
      <c r="P185" s="25" t="str">
        <f>IF($E185="","//" &amp; $B185,$M185&amp;B185&amp;": '"&amp;$L185&amp;","&amp;VLOOKUP(C185,LookupTable!$A$10:$G$24,4,0)&amp;IF(AND(C185="Bool",MOD(10*D185,10)=0),D185&amp;".0",D185)&amp;IF(C185="String",".255","")&amp;IF(B186&lt;&gt;"","',","'")&amp;"     //"&amp;O185)</f>
        <v>P_G42_Time_Working: 'DB10,REAL762',     //131</v>
      </c>
      <c r="Q185" s="20" t="str">
        <f t="shared" si="120"/>
        <v>'P_G42_Time_Working',     //131</v>
      </c>
      <c r="R185" s="20" t="str">
        <f t="shared" si="121"/>
        <v>socket.emit('P_G42_Time_Working', arr_tag_value[131]);</v>
      </c>
    </row>
    <row r="186" spans="2:18" ht="15.75">
      <c r="B186" t="s">
        <v>165</v>
      </c>
      <c r="C186" t="s">
        <v>15</v>
      </c>
      <c r="D186">
        <v>766</v>
      </c>
      <c r="E186">
        <v>0</v>
      </c>
      <c r="F186" t="b">
        <v>0</v>
      </c>
      <c r="G186" t="b">
        <v>1</v>
      </c>
      <c r="H186" t="b">
        <v>1</v>
      </c>
      <c r="I186" t="b">
        <v>1</v>
      </c>
      <c r="J186" t="b">
        <v>0</v>
      </c>
      <c r="K186" t="s">
        <v>166</v>
      </c>
      <c r="L186" t="str">
        <f t="shared" si="118"/>
        <v>DB10</v>
      </c>
      <c r="M186" t="str">
        <f t="shared" ref="M186" si="167">"P_"&amp;B184&amp;"_"</f>
        <v>P_G42_</v>
      </c>
      <c r="O186" s="40">
        <f>IF(E186="","-",COUNTIF($O$10:O185,"&lt;&gt;-")+1-2)</f>
        <v>132</v>
      </c>
      <c r="P186" s="25" t="str">
        <f>IF($E186="","//" &amp; $B186,$M186&amp;B186&amp;": '"&amp;$L186&amp;","&amp;VLOOKUP(C186,LookupTable!$A$10:$G$24,4,0)&amp;IF(AND(C186="Bool",MOD(10*D186,10)=0),D186&amp;".0",D186)&amp;IF(C186="String",".255","")&amp;IF(B187&lt;&gt;"","',","'")&amp;"     //"&amp;O186)</f>
        <v>P_G42_Time_Standby: 'DB10,REAL766',     //132</v>
      </c>
      <c r="Q186" s="20" t="str">
        <f t="shared" si="120"/>
        <v>'P_G42_Time_Standby',     //132</v>
      </c>
      <c r="R186" s="20" t="str">
        <f t="shared" si="121"/>
        <v>socket.emit('P_G42_Time_Standby', arr_tag_value[132]);</v>
      </c>
    </row>
    <row r="187" spans="2:18" ht="15.75">
      <c r="B187" t="s">
        <v>167</v>
      </c>
      <c r="C187" t="s">
        <v>15</v>
      </c>
      <c r="D187">
        <v>770</v>
      </c>
      <c r="E187">
        <v>0</v>
      </c>
      <c r="F187" t="b">
        <v>0</v>
      </c>
      <c r="G187" t="b">
        <v>1</v>
      </c>
      <c r="H187" t="b">
        <v>1</v>
      </c>
      <c r="I187" t="b">
        <v>1</v>
      </c>
      <c r="J187" t="b">
        <v>0</v>
      </c>
      <c r="K187" t="s">
        <v>168</v>
      </c>
      <c r="L187" t="str">
        <f t="shared" si="118"/>
        <v>DB10</v>
      </c>
      <c r="M187" t="str">
        <f t="shared" ref="M187" si="168">"P_"&amp;B184&amp;"_"</f>
        <v>P_G42_</v>
      </c>
      <c r="O187" s="40">
        <f>IF(E187="","-",COUNTIF($O$10:O186,"&lt;&gt;-")+1-2)</f>
        <v>133</v>
      </c>
      <c r="P187" s="25" t="str">
        <f>IF($E187="","//" &amp; $B187,$M187&amp;B187&amp;": '"&amp;$L187&amp;","&amp;VLOOKUP(C187,LookupTable!$A$10:$G$24,4,0)&amp;IF(AND(C187="Bool",MOD(10*D187,10)=0),D187&amp;".0",D187)&amp;IF(C187="String",".255","")&amp;IF(B188&lt;&gt;"","',","'")&amp;"     //"&amp;O187)</f>
        <v>P_G42_TIme_Maintenance: 'DB10,REAL770',     //133</v>
      </c>
      <c r="Q187" s="20" t="str">
        <f t="shared" si="120"/>
        <v>'P_G42_TIme_Maintenance',     //133</v>
      </c>
      <c r="R187" s="20" t="str">
        <f t="shared" si="121"/>
        <v>socket.emit('P_G42_TIme_Maintenance', arr_tag_value[133]);</v>
      </c>
    </row>
    <row r="188" spans="2:18" ht="15.75">
      <c r="B188" t="s">
        <v>140</v>
      </c>
      <c r="C188" t="s">
        <v>97</v>
      </c>
      <c r="D188">
        <v>774</v>
      </c>
      <c r="F188" t="b">
        <v>0</v>
      </c>
      <c r="G188" t="b">
        <v>1</v>
      </c>
      <c r="H188" t="b">
        <v>1</v>
      </c>
      <c r="I188" t="b">
        <v>1</v>
      </c>
      <c r="J188" t="b">
        <v>1</v>
      </c>
      <c r="L188" t="str">
        <f t="shared" si="118"/>
        <v>DB10</v>
      </c>
      <c r="M188" t="str">
        <f t="shared" ref="M188:M219" si="169">"P_"&amp;B188&amp;"_"</f>
        <v>P_G43_</v>
      </c>
      <c r="O188" s="40" t="str">
        <f>IF(E188="","-",COUNTIF($O$10:O187,"&lt;&gt;-")+1-2)</f>
        <v>-</v>
      </c>
      <c r="P188" s="25" t="str">
        <f>IF($E188="","//" &amp; $B188,$M188&amp;B188&amp;": '"&amp;$L188&amp;","&amp;VLOOKUP(C188,LookupTable!$A$10:$G$24,4,0)&amp;IF(AND(C188="Bool",MOD(10*D188,10)=0),D188&amp;".0",D188)&amp;IF(C188="String",".255","")&amp;IF(B189&lt;&gt;"","',","'")&amp;"     //"&amp;O188)</f>
        <v>//G43</v>
      </c>
      <c r="Q188" s="20" t="str">
        <f t="shared" si="120"/>
        <v>//G43</v>
      </c>
      <c r="R188" s="20" t="str">
        <f t="shared" si="121"/>
        <v>//G43</v>
      </c>
    </row>
    <row r="189" spans="2:18" ht="15.75">
      <c r="B189" t="s">
        <v>163</v>
      </c>
      <c r="C189" t="s">
        <v>15</v>
      </c>
      <c r="D189">
        <v>774</v>
      </c>
      <c r="E189">
        <v>0</v>
      </c>
      <c r="F189" t="b">
        <v>0</v>
      </c>
      <c r="G189" t="b">
        <v>1</v>
      </c>
      <c r="H189" t="b">
        <v>1</v>
      </c>
      <c r="I189" t="b">
        <v>1</v>
      </c>
      <c r="J189" t="b">
        <v>0</v>
      </c>
      <c r="K189" t="s">
        <v>164</v>
      </c>
      <c r="L189" t="str">
        <f t="shared" si="118"/>
        <v>DB10</v>
      </c>
      <c r="M189" t="str">
        <f t="shared" ref="M189:M220" si="170">"P_"&amp;B188&amp;"_"</f>
        <v>P_G43_</v>
      </c>
      <c r="O189" s="40">
        <f>IF(E189="","-",COUNTIF($O$10:O188,"&lt;&gt;-")+1-2)</f>
        <v>134</v>
      </c>
      <c r="P189" s="25" t="str">
        <f>IF($E189="","//" &amp; $B189,$M189&amp;B189&amp;": '"&amp;$L189&amp;","&amp;VLOOKUP(C189,LookupTable!$A$10:$G$24,4,0)&amp;IF(AND(C189="Bool",MOD(10*D189,10)=0),D189&amp;".0",D189)&amp;IF(C189="String",".255","")&amp;IF(B190&lt;&gt;"","',","'")&amp;"     //"&amp;O189)</f>
        <v>P_G43_Time_Working: 'DB10,REAL774',     //134</v>
      </c>
      <c r="Q189" s="20" t="str">
        <f t="shared" si="120"/>
        <v>'P_G43_Time_Working',     //134</v>
      </c>
      <c r="R189" s="20" t="str">
        <f t="shared" si="121"/>
        <v>socket.emit('P_G43_Time_Working', arr_tag_value[134]);</v>
      </c>
    </row>
    <row r="190" spans="2:18" ht="15.75">
      <c r="B190" t="s">
        <v>165</v>
      </c>
      <c r="C190" t="s">
        <v>15</v>
      </c>
      <c r="D190">
        <v>778</v>
      </c>
      <c r="E190">
        <v>0</v>
      </c>
      <c r="F190" t="b">
        <v>0</v>
      </c>
      <c r="G190" t="b">
        <v>1</v>
      </c>
      <c r="H190" t="b">
        <v>1</v>
      </c>
      <c r="I190" t="b">
        <v>1</v>
      </c>
      <c r="J190" t="b">
        <v>0</v>
      </c>
      <c r="K190" t="s">
        <v>166</v>
      </c>
      <c r="L190" t="str">
        <f t="shared" si="118"/>
        <v>DB10</v>
      </c>
      <c r="M190" t="str">
        <f t="shared" ref="M190" si="171">"P_"&amp;B188&amp;"_"</f>
        <v>P_G43_</v>
      </c>
      <c r="O190" s="40">
        <f>IF(E190="","-",COUNTIF($O$10:O189,"&lt;&gt;-")+1-2)</f>
        <v>135</v>
      </c>
      <c r="P190" s="25" t="str">
        <f>IF($E190="","//" &amp; $B190,$M190&amp;B190&amp;": '"&amp;$L190&amp;","&amp;VLOOKUP(C190,LookupTable!$A$10:$G$24,4,0)&amp;IF(AND(C190="Bool",MOD(10*D190,10)=0),D190&amp;".0",D190)&amp;IF(C190="String",".255","")&amp;IF(B191&lt;&gt;"","',","'")&amp;"     //"&amp;O190)</f>
        <v>P_G43_Time_Standby: 'DB10,REAL778',     //135</v>
      </c>
      <c r="Q190" s="20" t="str">
        <f t="shared" si="120"/>
        <v>'P_G43_Time_Standby',     //135</v>
      </c>
      <c r="R190" s="20" t="str">
        <f t="shared" si="121"/>
        <v>socket.emit('P_G43_Time_Standby', arr_tag_value[135]);</v>
      </c>
    </row>
    <row r="191" spans="2:18" ht="15.75">
      <c r="B191" t="s">
        <v>167</v>
      </c>
      <c r="C191" t="s">
        <v>15</v>
      </c>
      <c r="D191">
        <v>782</v>
      </c>
      <c r="E191">
        <v>0</v>
      </c>
      <c r="F191" t="b">
        <v>0</v>
      </c>
      <c r="G191" t="b">
        <v>1</v>
      </c>
      <c r="H191" t="b">
        <v>1</v>
      </c>
      <c r="I191" t="b">
        <v>1</v>
      </c>
      <c r="J191" t="b">
        <v>0</v>
      </c>
      <c r="K191" t="s">
        <v>168</v>
      </c>
      <c r="L191" t="str">
        <f t="shared" si="118"/>
        <v>DB10</v>
      </c>
      <c r="M191" t="str">
        <f t="shared" ref="M191" si="172">"P_"&amp;B188&amp;"_"</f>
        <v>P_G43_</v>
      </c>
      <c r="O191" s="40">
        <f>IF(E191="","-",COUNTIF($O$10:O190,"&lt;&gt;-")+1-2)</f>
        <v>136</v>
      </c>
      <c r="P191" s="25" t="str">
        <f>IF($E191="","//" &amp; $B191,$M191&amp;B191&amp;": '"&amp;$L191&amp;","&amp;VLOOKUP(C191,LookupTable!$A$10:$G$24,4,0)&amp;IF(AND(C191="Bool",MOD(10*D191,10)=0),D191&amp;".0",D191)&amp;IF(C191="String",".255","")&amp;IF(B192&lt;&gt;"","',","'")&amp;"     //"&amp;O191)</f>
        <v>P_G43_TIme_Maintenance: 'DB10,REAL782',     //136</v>
      </c>
      <c r="Q191" s="20" t="str">
        <f t="shared" si="120"/>
        <v>'P_G43_TIme_Maintenance',     //136</v>
      </c>
      <c r="R191" s="20" t="str">
        <f t="shared" si="121"/>
        <v>socket.emit('P_G43_TIme_Maintenance', arr_tag_value[136]);</v>
      </c>
    </row>
    <row r="192" spans="2:18" ht="15.75">
      <c r="B192" t="s">
        <v>141</v>
      </c>
      <c r="C192" t="s">
        <v>97</v>
      </c>
      <c r="D192">
        <v>786</v>
      </c>
      <c r="F192" t="b">
        <v>0</v>
      </c>
      <c r="G192" t="b">
        <v>1</v>
      </c>
      <c r="H192" t="b">
        <v>1</v>
      </c>
      <c r="I192" t="b">
        <v>1</v>
      </c>
      <c r="J192" t="b">
        <v>1</v>
      </c>
      <c r="L192" t="str">
        <f t="shared" si="118"/>
        <v>DB10</v>
      </c>
      <c r="M192" t="str">
        <f t="shared" ref="M192:M223" si="173">"P_"&amp;B192&amp;"_"</f>
        <v>P_G44_</v>
      </c>
      <c r="O192" s="40" t="str">
        <f>IF(E192="","-",COUNTIF($O$10:O191,"&lt;&gt;-")+1-2)</f>
        <v>-</v>
      </c>
      <c r="P192" s="25" t="str">
        <f>IF($E192="","//" &amp; $B192,$M192&amp;B192&amp;": '"&amp;$L192&amp;","&amp;VLOOKUP(C192,LookupTable!$A$10:$G$24,4,0)&amp;IF(AND(C192="Bool",MOD(10*D192,10)=0),D192&amp;".0",D192)&amp;IF(C192="String",".255","")&amp;IF(B193&lt;&gt;"","',","'")&amp;"     //"&amp;O192)</f>
        <v>//G44</v>
      </c>
      <c r="Q192" s="20" t="str">
        <f t="shared" si="120"/>
        <v>//G44</v>
      </c>
      <c r="R192" s="20" t="str">
        <f t="shared" si="121"/>
        <v>//G44</v>
      </c>
    </row>
    <row r="193" spans="2:18" ht="15.75">
      <c r="B193" t="s">
        <v>163</v>
      </c>
      <c r="C193" t="s">
        <v>15</v>
      </c>
      <c r="D193">
        <v>786</v>
      </c>
      <c r="E193">
        <v>0</v>
      </c>
      <c r="F193" t="b">
        <v>0</v>
      </c>
      <c r="G193" t="b">
        <v>1</v>
      </c>
      <c r="H193" t="b">
        <v>1</v>
      </c>
      <c r="I193" t="b">
        <v>1</v>
      </c>
      <c r="J193" t="b">
        <v>0</v>
      </c>
      <c r="K193" t="s">
        <v>164</v>
      </c>
      <c r="L193" t="str">
        <f t="shared" si="118"/>
        <v>DB10</v>
      </c>
      <c r="M193" t="str">
        <f t="shared" ref="M193:M224" si="174">"P_"&amp;B192&amp;"_"</f>
        <v>P_G44_</v>
      </c>
      <c r="O193" s="40">
        <f>IF(E193="","-",COUNTIF($O$10:O192,"&lt;&gt;-")+1-2)</f>
        <v>137</v>
      </c>
      <c r="P193" s="25" t="str">
        <f>IF($E193="","//" &amp; $B193,$M193&amp;B193&amp;": '"&amp;$L193&amp;","&amp;VLOOKUP(C193,LookupTable!$A$10:$G$24,4,0)&amp;IF(AND(C193="Bool",MOD(10*D193,10)=0),D193&amp;".0",D193)&amp;IF(C193="String",".255","")&amp;IF(B194&lt;&gt;"","',","'")&amp;"     //"&amp;O193)</f>
        <v>P_G44_Time_Working: 'DB10,REAL786',     //137</v>
      </c>
      <c r="Q193" s="20" t="str">
        <f t="shared" si="120"/>
        <v>'P_G44_Time_Working',     //137</v>
      </c>
      <c r="R193" s="20" t="str">
        <f t="shared" si="121"/>
        <v>socket.emit('P_G44_Time_Working', arr_tag_value[137]);</v>
      </c>
    </row>
    <row r="194" spans="2:18" ht="15.75">
      <c r="B194" t="s">
        <v>165</v>
      </c>
      <c r="C194" t="s">
        <v>15</v>
      </c>
      <c r="D194">
        <v>790</v>
      </c>
      <c r="E194">
        <v>0</v>
      </c>
      <c r="F194" t="b">
        <v>0</v>
      </c>
      <c r="G194" t="b">
        <v>1</v>
      </c>
      <c r="H194" t="b">
        <v>1</v>
      </c>
      <c r="I194" t="b">
        <v>1</v>
      </c>
      <c r="J194" t="b">
        <v>0</v>
      </c>
      <c r="K194" t="s">
        <v>166</v>
      </c>
      <c r="L194" t="str">
        <f t="shared" si="118"/>
        <v>DB10</v>
      </c>
      <c r="M194" t="str">
        <f t="shared" ref="M194" si="175">"P_"&amp;B192&amp;"_"</f>
        <v>P_G44_</v>
      </c>
      <c r="O194" s="40">
        <f>IF(E194="","-",COUNTIF($O$10:O193,"&lt;&gt;-")+1-2)</f>
        <v>138</v>
      </c>
      <c r="P194" s="25" t="str">
        <f>IF($E194="","//" &amp; $B194,$M194&amp;B194&amp;": '"&amp;$L194&amp;","&amp;VLOOKUP(C194,LookupTable!$A$10:$G$24,4,0)&amp;IF(AND(C194="Bool",MOD(10*D194,10)=0),D194&amp;".0",D194)&amp;IF(C194="String",".255","")&amp;IF(B195&lt;&gt;"","',","'")&amp;"     //"&amp;O194)</f>
        <v>P_G44_Time_Standby: 'DB10,REAL790',     //138</v>
      </c>
      <c r="Q194" s="20" t="str">
        <f t="shared" si="120"/>
        <v>'P_G44_Time_Standby',     //138</v>
      </c>
      <c r="R194" s="20" t="str">
        <f t="shared" si="121"/>
        <v>socket.emit('P_G44_Time_Standby', arr_tag_value[138]);</v>
      </c>
    </row>
    <row r="195" spans="2:18" ht="15.75">
      <c r="B195" t="s">
        <v>167</v>
      </c>
      <c r="C195" t="s">
        <v>15</v>
      </c>
      <c r="D195">
        <v>794</v>
      </c>
      <c r="E195">
        <v>0</v>
      </c>
      <c r="F195" t="b">
        <v>0</v>
      </c>
      <c r="G195" t="b">
        <v>1</v>
      </c>
      <c r="H195" t="b">
        <v>1</v>
      </c>
      <c r="I195" t="b">
        <v>1</v>
      </c>
      <c r="J195" t="b">
        <v>0</v>
      </c>
      <c r="K195" t="s">
        <v>168</v>
      </c>
      <c r="L195" t="str">
        <f t="shared" si="118"/>
        <v>DB10</v>
      </c>
      <c r="M195" t="str">
        <f t="shared" ref="M195" si="176">"P_"&amp;B192&amp;"_"</f>
        <v>P_G44_</v>
      </c>
      <c r="O195" s="40">
        <f>IF(E195="","-",COUNTIF($O$10:O194,"&lt;&gt;-")+1-2)</f>
        <v>139</v>
      </c>
      <c r="P195" s="25" t="str">
        <f>IF($E195="","//" &amp; $B195,$M195&amp;B195&amp;": '"&amp;$L195&amp;","&amp;VLOOKUP(C195,LookupTable!$A$10:$G$24,4,0)&amp;IF(AND(C195="Bool",MOD(10*D195,10)=0),D195&amp;".0",D195)&amp;IF(C195="String",".255","")&amp;IF(B196&lt;&gt;"","',","'")&amp;"     //"&amp;O195)</f>
        <v>P_G44_TIme_Maintenance: 'DB10,REAL794',     //139</v>
      </c>
      <c r="Q195" s="20" t="str">
        <f t="shared" si="120"/>
        <v>'P_G44_TIme_Maintenance',     //139</v>
      </c>
      <c r="R195" s="20" t="str">
        <f t="shared" si="121"/>
        <v>socket.emit('P_G44_TIme_Maintenance', arr_tag_value[139]);</v>
      </c>
    </row>
    <row r="196" spans="2:18" ht="15.75">
      <c r="B196" t="s">
        <v>142</v>
      </c>
      <c r="C196" t="s">
        <v>97</v>
      </c>
      <c r="D196">
        <v>798</v>
      </c>
      <c r="F196" t="b">
        <v>0</v>
      </c>
      <c r="G196" t="b">
        <v>1</v>
      </c>
      <c r="H196" t="b">
        <v>1</v>
      </c>
      <c r="I196" t="b">
        <v>1</v>
      </c>
      <c r="J196" t="b">
        <v>1</v>
      </c>
      <c r="L196" t="str">
        <f t="shared" si="118"/>
        <v>DB10</v>
      </c>
      <c r="M196" t="str">
        <f t="shared" ref="M196:M227" si="177">"P_"&amp;B196&amp;"_"</f>
        <v>P_G45_</v>
      </c>
      <c r="O196" s="40" t="str">
        <f>IF(E196="","-",COUNTIF($O$10:O195,"&lt;&gt;-")+1-2)</f>
        <v>-</v>
      </c>
      <c r="P196" s="25" t="str">
        <f>IF($E196="","//" &amp; $B196,$M196&amp;B196&amp;": '"&amp;$L196&amp;","&amp;VLOOKUP(C196,LookupTable!$A$10:$G$24,4,0)&amp;IF(AND(C196="Bool",MOD(10*D196,10)=0),D196&amp;".0",D196)&amp;IF(C196="String",".255","")&amp;IF(B197&lt;&gt;"","',","'")&amp;"     //"&amp;O196)</f>
        <v>//G45</v>
      </c>
      <c r="Q196" s="20" t="str">
        <f t="shared" si="120"/>
        <v>//G45</v>
      </c>
      <c r="R196" s="20" t="str">
        <f t="shared" si="121"/>
        <v>//G45</v>
      </c>
    </row>
    <row r="197" spans="2:18" ht="15.75">
      <c r="B197" t="s">
        <v>163</v>
      </c>
      <c r="C197" t="s">
        <v>15</v>
      </c>
      <c r="D197">
        <v>798</v>
      </c>
      <c r="E197">
        <v>0</v>
      </c>
      <c r="F197" t="b">
        <v>0</v>
      </c>
      <c r="G197" t="b">
        <v>1</v>
      </c>
      <c r="H197" t="b">
        <v>1</v>
      </c>
      <c r="I197" t="b">
        <v>1</v>
      </c>
      <c r="J197" t="b">
        <v>0</v>
      </c>
      <c r="K197" t="s">
        <v>164</v>
      </c>
      <c r="L197" t="str">
        <f t="shared" si="118"/>
        <v>DB10</v>
      </c>
      <c r="M197" t="str">
        <f t="shared" ref="M197:M228" si="178">"P_"&amp;B196&amp;"_"</f>
        <v>P_G45_</v>
      </c>
      <c r="O197" s="40">
        <f>IF(E197="","-",COUNTIF($O$10:O196,"&lt;&gt;-")+1-2)</f>
        <v>140</v>
      </c>
      <c r="P197" s="25" t="str">
        <f>IF($E197="","//" &amp; $B197,$M197&amp;B197&amp;": '"&amp;$L197&amp;","&amp;VLOOKUP(C197,LookupTable!$A$10:$G$24,4,0)&amp;IF(AND(C197="Bool",MOD(10*D197,10)=0),D197&amp;".0",D197)&amp;IF(C197="String",".255","")&amp;IF(B198&lt;&gt;"","',","'")&amp;"     //"&amp;O197)</f>
        <v>P_G45_Time_Working: 'DB10,REAL798',     //140</v>
      </c>
      <c r="Q197" s="20" t="str">
        <f t="shared" si="120"/>
        <v>'P_G45_Time_Working',     //140</v>
      </c>
      <c r="R197" s="20" t="str">
        <f t="shared" si="121"/>
        <v>socket.emit('P_G45_Time_Working', arr_tag_value[140]);</v>
      </c>
    </row>
    <row r="198" spans="2:18" ht="15.75">
      <c r="B198" t="s">
        <v>165</v>
      </c>
      <c r="C198" t="s">
        <v>15</v>
      </c>
      <c r="D198">
        <v>802</v>
      </c>
      <c r="E198">
        <v>0</v>
      </c>
      <c r="F198" t="b">
        <v>0</v>
      </c>
      <c r="G198" t="b">
        <v>1</v>
      </c>
      <c r="H198" t="b">
        <v>1</v>
      </c>
      <c r="I198" t="b">
        <v>1</v>
      </c>
      <c r="J198" t="b">
        <v>0</v>
      </c>
      <c r="K198" t="s">
        <v>166</v>
      </c>
      <c r="L198" t="str">
        <f t="shared" si="118"/>
        <v>DB10</v>
      </c>
      <c r="M198" t="str">
        <f t="shared" ref="M198" si="179">"P_"&amp;B196&amp;"_"</f>
        <v>P_G45_</v>
      </c>
      <c r="O198" s="40">
        <f>IF(E198="","-",COUNTIF($O$10:O197,"&lt;&gt;-")+1-2)</f>
        <v>141</v>
      </c>
      <c r="P198" s="25" t="str">
        <f>IF($E198="","//" &amp; $B198,$M198&amp;B198&amp;": '"&amp;$L198&amp;","&amp;VLOOKUP(C198,LookupTable!$A$10:$G$24,4,0)&amp;IF(AND(C198="Bool",MOD(10*D198,10)=0),D198&amp;".0",D198)&amp;IF(C198="String",".255","")&amp;IF(B199&lt;&gt;"","',","'")&amp;"     //"&amp;O198)</f>
        <v>P_G45_Time_Standby: 'DB10,REAL802',     //141</v>
      </c>
      <c r="Q198" s="20" t="str">
        <f t="shared" si="120"/>
        <v>'P_G45_Time_Standby',     //141</v>
      </c>
      <c r="R198" s="20" t="str">
        <f t="shared" si="121"/>
        <v>socket.emit('P_G45_Time_Standby', arr_tag_value[141]);</v>
      </c>
    </row>
    <row r="199" spans="2:18" ht="15.75">
      <c r="B199" t="s">
        <v>167</v>
      </c>
      <c r="C199" t="s">
        <v>15</v>
      </c>
      <c r="D199">
        <v>806</v>
      </c>
      <c r="E199">
        <v>0</v>
      </c>
      <c r="F199" t="b">
        <v>0</v>
      </c>
      <c r="G199" t="b">
        <v>1</v>
      </c>
      <c r="H199" t="b">
        <v>1</v>
      </c>
      <c r="I199" t="b">
        <v>1</v>
      </c>
      <c r="J199" t="b">
        <v>0</v>
      </c>
      <c r="K199" t="s">
        <v>168</v>
      </c>
      <c r="L199" t="str">
        <f t="shared" si="118"/>
        <v>DB10</v>
      </c>
      <c r="M199" t="str">
        <f t="shared" ref="M199" si="180">"P_"&amp;B196&amp;"_"</f>
        <v>P_G45_</v>
      </c>
      <c r="O199" s="40">
        <f>IF(E199="","-",COUNTIF($O$10:O198,"&lt;&gt;-")+1-2)</f>
        <v>142</v>
      </c>
      <c r="P199" s="25" t="str">
        <f>IF($E199="","//" &amp; $B199,$M199&amp;B199&amp;": '"&amp;$L199&amp;","&amp;VLOOKUP(C199,LookupTable!$A$10:$G$24,4,0)&amp;IF(AND(C199="Bool",MOD(10*D199,10)=0),D199&amp;".0",D199)&amp;IF(C199="String",".255","")&amp;IF(B200&lt;&gt;"","',","'")&amp;"     //"&amp;O199)</f>
        <v>P_G45_TIme_Maintenance: 'DB10,REAL806',     //142</v>
      </c>
      <c r="Q199" s="20" t="str">
        <f t="shared" si="120"/>
        <v>'P_G45_TIme_Maintenance',     //142</v>
      </c>
      <c r="R199" s="20" t="str">
        <f t="shared" si="121"/>
        <v>socket.emit('P_G45_TIme_Maintenance', arr_tag_value[142]);</v>
      </c>
    </row>
    <row r="200" spans="2:18" ht="15.75">
      <c r="B200" t="s">
        <v>143</v>
      </c>
      <c r="C200" t="s">
        <v>97</v>
      </c>
      <c r="D200">
        <v>810</v>
      </c>
      <c r="F200" t="b">
        <v>0</v>
      </c>
      <c r="G200" t="b">
        <v>1</v>
      </c>
      <c r="H200" t="b">
        <v>1</v>
      </c>
      <c r="I200" t="b">
        <v>1</v>
      </c>
      <c r="J200" t="b">
        <v>1</v>
      </c>
      <c r="L200" t="str">
        <f t="shared" si="118"/>
        <v>DB10</v>
      </c>
      <c r="M200" t="str">
        <f t="shared" ref="M200:M231" si="181">"P_"&amp;B200&amp;"_"</f>
        <v>P_G46_</v>
      </c>
      <c r="O200" s="40" t="str">
        <f>IF(E200="","-",COUNTIF($O$10:O199,"&lt;&gt;-")+1-2)</f>
        <v>-</v>
      </c>
      <c r="P200" s="25" t="str">
        <f>IF($E200="","//" &amp; $B200,$M200&amp;B200&amp;": '"&amp;$L200&amp;","&amp;VLOOKUP(C200,LookupTable!$A$10:$G$24,4,0)&amp;IF(AND(C200="Bool",MOD(10*D200,10)=0),D200&amp;".0",D200)&amp;IF(C200="String",".255","")&amp;IF(B201&lt;&gt;"","',","'")&amp;"     //"&amp;O200)</f>
        <v>//G46</v>
      </c>
      <c r="Q200" s="20" t="str">
        <f t="shared" si="120"/>
        <v>//G46</v>
      </c>
      <c r="R200" s="20" t="str">
        <f t="shared" si="121"/>
        <v>//G46</v>
      </c>
    </row>
    <row r="201" spans="2:18" ht="15.75">
      <c r="B201" t="s">
        <v>163</v>
      </c>
      <c r="C201" t="s">
        <v>15</v>
      </c>
      <c r="D201">
        <v>810</v>
      </c>
      <c r="E201">
        <v>0</v>
      </c>
      <c r="F201" t="b">
        <v>0</v>
      </c>
      <c r="G201" t="b">
        <v>1</v>
      </c>
      <c r="H201" t="b">
        <v>1</v>
      </c>
      <c r="I201" t="b">
        <v>1</v>
      </c>
      <c r="J201" t="b">
        <v>0</v>
      </c>
      <c r="K201" t="s">
        <v>164</v>
      </c>
      <c r="L201" t="str">
        <f t="shared" si="118"/>
        <v>DB10</v>
      </c>
      <c r="M201" t="str">
        <f t="shared" ref="M201:M232" si="182">"P_"&amp;B200&amp;"_"</f>
        <v>P_G46_</v>
      </c>
      <c r="O201" s="40">
        <f>IF(E201="","-",COUNTIF($O$10:O200,"&lt;&gt;-")+1-2)</f>
        <v>143</v>
      </c>
      <c r="P201" s="25" t="str">
        <f>IF($E201="","//" &amp; $B201,$M201&amp;B201&amp;": '"&amp;$L201&amp;","&amp;VLOOKUP(C201,LookupTable!$A$10:$G$24,4,0)&amp;IF(AND(C201="Bool",MOD(10*D201,10)=0),D201&amp;".0",D201)&amp;IF(C201="String",".255","")&amp;IF(B202&lt;&gt;"","',","'")&amp;"     //"&amp;O201)</f>
        <v>P_G46_Time_Working: 'DB10,REAL810',     //143</v>
      </c>
      <c r="Q201" s="20" t="str">
        <f t="shared" si="120"/>
        <v>'P_G46_Time_Working',     //143</v>
      </c>
      <c r="R201" s="20" t="str">
        <f t="shared" si="121"/>
        <v>socket.emit('P_G46_Time_Working', arr_tag_value[143]);</v>
      </c>
    </row>
    <row r="202" spans="2:18" ht="15.75">
      <c r="B202" t="s">
        <v>165</v>
      </c>
      <c r="C202" t="s">
        <v>15</v>
      </c>
      <c r="D202">
        <v>814</v>
      </c>
      <c r="E202">
        <v>0</v>
      </c>
      <c r="F202" t="b">
        <v>0</v>
      </c>
      <c r="G202" t="b">
        <v>1</v>
      </c>
      <c r="H202" t="b">
        <v>1</v>
      </c>
      <c r="I202" t="b">
        <v>1</v>
      </c>
      <c r="J202" t="b">
        <v>0</v>
      </c>
      <c r="K202" t="s">
        <v>166</v>
      </c>
      <c r="L202" t="str">
        <f t="shared" si="118"/>
        <v>DB10</v>
      </c>
      <c r="M202" t="str">
        <f t="shared" ref="M202" si="183">"P_"&amp;B200&amp;"_"</f>
        <v>P_G46_</v>
      </c>
      <c r="O202" s="40">
        <f>IF(E202="","-",COUNTIF($O$10:O201,"&lt;&gt;-")+1-2)</f>
        <v>144</v>
      </c>
      <c r="P202" s="25" t="str">
        <f>IF($E202="","//" &amp; $B202,$M202&amp;B202&amp;": '"&amp;$L202&amp;","&amp;VLOOKUP(C202,LookupTable!$A$10:$G$24,4,0)&amp;IF(AND(C202="Bool",MOD(10*D202,10)=0),D202&amp;".0",D202)&amp;IF(C202="String",".255","")&amp;IF(B203&lt;&gt;"","',","'")&amp;"     //"&amp;O202)</f>
        <v>P_G46_Time_Standby: 'DB10,REAL814',     //144</v>
      </c>
      <c r="Q202" s="20" t="str">
        <f t="shared" si="120"/>
        <v>'P_G46_Time_Standby',     //144</v>
      </c>
      <c r="R202" s="20" t="str">
        <f t="shared" si="121"/>
        <v>socket.emit('P_G46_Time_Standby', arr_tag_value[144]);</v>
      </c>
    </row>
    <row r="203" spans="2:18" ht="15.75">
      <c r="B203" t="s">
        <v>167</v>
      </c>
      <c r="C203" t="s">
        <v>15</v>
      </c>
      <c r="D203">
        <v>818</v>
      </c>
      <c r="E203">
        <v>0</v>
      </c>
      <c r="F203" t="b">
        <v>0</v>
      </c>
      <c r="G203" t="b">
        <v>1</v>
      </c>
      <c r="H203" t="b">
        <v>1</v>
      </c>
      <c r="I203" t="b">
        <v>1</v>
      </c>
      <c r="J203" t="b">
        <v>0</v>
      </c>
      <c r="K203" t="s">
        <v>168</v>
      </c>
      <c r="L203" t="str">
        <f t="shared" si="118"/>
        <v>DB10</v>
      </c>
      <c r="M203" t="str">
        <f t="shared" ref="M203" si="184">"P_"&amp;B200&amp;"_"</f>
        <v>P_G46_</v>
      </c>
      <c r="O203" s="40">
        <f>IF(E203="","-",COUNTIF($O$10:O202,"&lt;&gt;-")+1-2)</f>
        <v>145</v>
      </c>
      <c r="P203" s="25" t="str">
        <f>IF($E203="","//" &amp; $B203,$M203&amp;B203&amp;": '"&amp;$L203&amp;","&amp;VLOOKUP(C203,LookupTable!$A$10:$G$24,4,0)&amp;IF(AND(C203="Bool",MOD(10*D203,10)=0),D203&amp;".0",D203)&amp;IF(C203="String",".255","")&amp;IF(B204&lt;&gt;"","',","'")&amp;"     //"&amp;O203)</f>
        <v>P_G46_TIme_Maintenance: 'DB10,REAL818',     //145</v>
      </c>
      <c r="Q203" s="20" t="str">
        <f t="shared" si="120"/>
        <v>'P_G46_TIme_Maintenance',     //145</v>
      </c>
      <c r="R203" s="20" t="str">
        <f t="shared" si="121"/>
        <v>socket.emit('P_G46_TIme_Maintenance', arr_tag_value[145]);</v>
      </c>
    </row>
    <row r="204" spans="2:18" ht="15.75">
      <c r="B204" t="s">
        <v>144</v>
      </c>
      <c r="C204" t="s">
        <v>97</v>
      </c>
      <c r="D204">
        <v>822</v>
      </c>
      <c r="F204" t="b">
        <v>0</v>
      </c>
      <c r="G204" t="b">
        <v>1</v>
      </c>
      <c r="H204" t="b">
        <v>1</v>
      </c>
      <c r="I204" t="b">
        <v>1</v>
      </c>
      <c r="J204" t="b">
        <v>1</v>
      </c>
      <c r="L204" t="str">
        <f t="shared" ref="L204:L267" si="185">IF(LEFT(M204)="P","DB10",
IF(LEFT(M204)="E","DB11",
IF(LEFT(M204)="M","DB12"
)))</f>
        <v>DB10</v>
      </c>
      <c r="M204" t="str">
        <f t="shared" ref="M204:M235" si="186">"P_"&amp;B204&amp;"_"</f>
        <v>P_G47_</v>
      </c>
      <c r="O204" s="40" t="str">
        <f>IF(E204="","-",COUNTIF($O$10:O203,"&lt;&gt;-")+1-2)</f>
        <v>-</v>
      </c>
      <c r="P204" s="25" t="str">
        <f>IF($E204="","//" &amp; $B204,$M204&amp;B204&amp;": '"&amp;$L204&amp;","&amp;VLOOKUP(C204,LookupTable!$A$10:$G$24,4,0)&amp;IF(AND(C204="Bool",MOD(10*D204,10)=0),D204&amp;".0",D204)&amp;IF(C204="String",".255","")&amp;IF(B205&lt;&gt;"","',","'")&amp;"     //"&amp;O204)</f>
        <v>//G47</v>
      </c>
      <c r="Q204" s="20" t="str">
        <f t="shared" ref="Q204:Q267" si="187">IF($E204="","//"&amp;$B204,"'"&amp;$M204&amp;B204&amp;IF(B205&lt;&gt;"","',","'")&amp;"     //"&amp;O204)</f>
        <v>//G47</v>
      </c>
      <c r="R204" s="20" t="str">
        <f t="shared" ref="R204:R267" si="188">IF($E204="","//"&amp;$B204,"socket.emit('"&amp;$M204&amp;B204&amp;"', arr_tag_value["&amp;O204&amp;"]);")</f>
        <v>//G47</v>
      </c>
    </row>
    <row r="205" spans="2:18" ht="15.75">
      <c r="B205" t="s">
        <v>163</v>
      </c>
      <c r="C205" t="s">
        <v>15</v>
      </c>
      <c r="D205">
        <v>822</v>
      </c>
      <c r="E205">
        <v>0</v>
      </c>
      <c r="F205" t="b">
        <v>0</v>
      </c>
      <c r="G205" t="b">
        <v>1</v>
      </c>
      <c r="H205" t="b">
        <v>1</v>
      </c>
      <c r="I205" t="b">
        <v>1</v>
      </c>
      <c r="J205" t="b">
        <v>0</v>
      </c>
      <c r="K205" t="s">
        <v>164</v>
      </c>
      <c r="L205" t="str">
        <f t="shared" si="185"/>
        <v>DB10</v>
      </c>
      <c r="M205" t="str">
        <f t="shared" ref="M205:M236" si="189">"P_"&amp;B204&amp;"_"</f>
        <v>P_G47_</v>
      </c>
      <c r="O205" s="40">
        <f>IF(E205="","-",COUNTIF($O$10:O204,"&lt;&gt;-")+1-2)</f>
        <v>146</v>
      </c>
      <c r="P205" s="25" t="str">
        <f>IF($E205="","//" &amp; $B205,$M205&amp;B205&amp;": '"&amp;$L205&amp;","&amp;VLOOKUP(C205,LookupTable!$A$10:$G$24,4,0)&amp;IF(AND(C205="Bool",MOD(10*D205,10)=0),D205&amp;".0",D205)&amp;IF(C205="String",".255","")&amp;IF(B206&lt;&gt;"","',","'")&amp;"     //"&amp;O205)</f>
        <v>P_G47_Time_Working: 'DB10,REAL822',     //146</v>
      </c>
      <c r="Q205" s="20" t="str">
        <f t="shared" si="187"/>
        <v>'P_G47_Time_Working',     //146</v>
      </c>
      <c r="R205" s="20" t="str">
        <f t="shared" si="188"/>
        <v>socket.emit('P_G47_Time_Working', arr_tag_value[146]);</v>
      </c>
    </row>
    <row r="206" spans="2:18" ht="15.75">
      <c r="B206" t="s">
        <v>165</v>
      </c>
      <c r="C206" t="s">
        <v>15</v>
      </c>
      <c r="D206">
        <v>826</v>
      </c>
      <c r="E206">
        <v>0</v>
      </c>
      <c r="F206" t="b">
        <v>0</v>
      </c>
      <c r="G206" t="b">
        <v>1</v>
      </c>
      <c r="H206" t="b">
        <v>1</v>
      </c>
      <c r="I206" t="b">
        <v>1</v>
      </c>
      <c r="J206" t="b">
        <v>0</v>
      </c>
      <c r="K206" t="s">
        <v>166</v>
      </c>
      <c r="L206" t="str">
        <f t="shared" si="185"/>
        <v>DB10</v>
      </c>
      <c r="M206" t="str">
        <f t="shared" ref="M206" si="190">"P_"&amp;B204&amp;"_"</f>
        <v>P_G47_</v>
      </c>
      <c r="O206" s="40">
        <f>IF(E206="","-",COUNTIF($O$10:O205,"&lt;&gt;-")+1-2)</f>
        <v>147</v>
      </c>
      <c r="P206" s="25" t="str">
        <f>IF($E206="","//" &amp; $B206,$M206&amp;B206&amp;": '"&amp;$L206&amp;","&amp;VLOOKUP(C206,LookupTable!$A$10:$G$24,4,0)&amp;IF(AND(C206="Bool",MOD(10*D206,10)=0),D206&amp;".0",D206)&amp;IF(C206="String",".255","")&amp;IF(B207&lt;&gt;"","',","'")&amp;"     //"&amp;O206)</f>
        <v>P_G47_Time_Standby: 'DB10,REAL826',     //147</v>
      </c>
      <c r="Q206" s="20" t="str">
        <f t="shared" si="187"/>
        <v>'P_G47_Time_Standby',     //147</v>
      </c>
      <c r="R206" s="20" t="str">
        <f t="shared" si="188"/>
        <v>socket.emit('P_G47_Time_Standby', arr_tag_value[147]);</v>
      </c>
    </row>
    <row r="207" spans="2:18" ht="15.75">
      <c r="B207" t="s">
        <v>167</v>
      </c>
      <c r="C207" t="s">
        <v>15</v>
      </c>
      <c r="D207">
        <v>830</v>
      </c>
      <c r="E207">
        <v>0</v>
      </c>
      <c r="F207" t="b">
        <v>0</v>
      </c>
      <c r="G207" t="b">
        <v>1</v>
      </c>
      <c r="H207" t="b">
        <v>1</v>
      </c>
      <c r="I207" t="b">
        <v>1</v>
      </c>
      <c r="J207" t="b">
        <v>0</v>
      </c>
      <c r="K207" t="s">
        <v>168</v>
      </c>
      <c r="L207" t="str">
        <f t="shared" si="185"/>
        <v>DB10</v>
      </c>
      <c r="M207" t="str">
        <f t="shared" ref="M207" si="191">"P_"&amp;B204&amp;"_"</f>
        <v>P_G47_</v>
      </c>
      <c r="O207" s="40">
        <f>IF(E207="","-",COUNTIF($O$10:O206,"&lt;&gt;-")+1-2)</f>
        <v>148</v>
      </c>
      <c r="P207" s="25" t="str">
        <f>IF($E207="","//" &amp; $B207,$M207&amp;B207&amp;": '"&amp;$L207&amp;","&amp;VLOOKUP(C207,LookupTable!$A$10:$G$24,4,0)&amp;IF(AND(C207="Bool",MOD(10*D207,10)=0),D207&amp;".0",D207)&amp;IF(C207="String",".255","")&amp;IF(B208&lt;&gt;"","',","'")&amp;"     //"&amp;O207)</f>
        <v>P_G47_TIme_Maintenance: 'DB10,REAL830',     //148</v>
      </c>
      <c r="Q207" s="20" t="str">
        <f t="shared" si="187"/>
        <v>'P_G47_TIme_Maintenance',     //148</v>
      </c>
      <c r="R207" s="20" t="str">
        <f t="shared" si="188"/>
        <v>socket.emit('P_G47_TIme_Maintenance', arr_tag_value[148]);</v>
      </c>
    </row>
    <row r="208" spans="2:18" ht="15.75">
      <c r="B208" t="s">
        <v>145</v>
      </c>
      <c r="C208" t="s">
        <v>97</v>
      </c>
      <c r="D208">
        <v>834</v>
      </c>
      <c r="F208" t="b">
        <v>0</v>
      </c>
      <c r="G208" t="b">
        <v>1</v>
      </c>
      <c r="H208" t="b">
        <v>1</v>
      </c>
      <c r="I208" t="b">
        <v>1</v>
      </c>
      <c r="J208" t="b">
        <v>1</v>
      </c>
      <c r="L208" t="str">
        <f t="shared" si="185"/>
        <v>DB10</v>
      </c>
      <c r="M208" t="str">
        <f t="shared" ref="M208:M239" si="192">"P_"&amp;B208&amp;"_"</f>
        <v>P_G48_</v>
      </c>
      <c r="O208" s="40" t="str">
        <f>IF(E208="","-",COUNTIF($O$10:O207,"&lt;&gt;-")+1-2)</f>
        <v>-</v>
      </c>
      <c r="P208" s="25" t="str">
        <f>IF($E208="","//" &amp; $B208,$M208&amp;B208&amp;": '"&amp;$L208&amp;","&amp;VLOOKUP(C208,LookupTable!$A$10:$G$24,4,0)&amp;IF(AND(C208="Bool",MOD(10*D208,10)=0),D208&amp;".0",D208)&amp;IF(C208="String",".255","")&amp;IF(B209&lt;&gt;"","',","'")&amp;"     //"&amp;O208)</f>
        <v>//G48</v>
      </c>
      <c r="Q208" s="20" t="str">
        <f t="shared" si="187"/>
        <v>//G48</v>
      </c>
      <c r="R208" s="20" t="str">
        <f t="shared" si="188"/>
        <v>//G48</v>
      </c>
    </row>
    <row r="209" spans="2:18" ht="15.75">
      <c r="B209" t="s">
        <v>163</v>
      </c>
      <c r="C209" t="s">
        <v>15</v>
      </c>
      <c r="D209">
        <v>834</v>
      </c>
      <c r="E209">
        <v>0</v>
      </c>
      <c r="F209" t="b">
        <v>0</v>
      </c>
      <c r="G209" t="b">
        <v>1</v>
      </c>
      <c r="H209" t="b">
        <v>1</v>
      </c>
      <c r="I209" t="b">
        <v>1</v>
      </c>
      <c r="J209" t="b">
        <v>0</v>
      </c>
      <c r="K209" t="s">
        <v>164</v>
      </c>
      <c r="L209" t="str">
        <f t="shared" si="185"/>
        <v>DB10</v>
      </c>
      <c r="M209" t="str">
        <f t="shared" ref="M209:M240" si="193">"P_"&amp;B208&amp;"_"</f>
        <v>P_G48_</v>
      </c>
      <c r="O209" s="40">
        <f>IF(E209="","-",COUNTIF($O$10:O208,"&lt;&gt;-")+1-2)</f>
        <v>149</v>
      </c>
      <c r="P209" s="25" t="str">
        <f>IF($E209="","//" &amp; $B209,$M209&amp;B209&amp;": '"&amp;$L209&amp;","&amp;VLOOKUP(C209,LookupTable!$A$10:$G$24,4,0)&amp;IF(AND(C209="Bool",MOD(10*D209,10)=0),D209&amp;".0",D209)&amp;IF(C209="String",".255","")&amp;IF(B210&lt;&gt;"","',","'")&amp;"     //"&amp;O209)</f>
        <v>P_G48_Time_Working: 'DB10,REAL834',     //149</v>
      </c>
      <c r="Q209" s="20" t="str">
        <f t="shared" si="187"/>
        <v>'P_G48_Time_Working',     //149</v>
      </c>
      <c r="R209" s="20" t="str">
        <f t="shared" si="188"/>
        <v>socket.emit('P_G48_Time_Working', arr_tag_value[149]);</v>
      </c>
    </row>
    <row r="210" spans="2:18" ht="15.75">
      <c r="B210" t="s">
        <v>165</v>
      </c>
      <c r="C210" t="s">
        <v>15</v>
      </c>
      <c r="D210">
        <v>838</v>
      </c>
      <c r="E210">
        <v>0</v>
      </c>
      <c r="F210" t="b">
        <v>0</v>
      </c>
      <c r="G210" t="b">
        <v>1</v>
      </c>
      <c r="H210" t="b">
        <v>1</v>
      </c>
      <c r="I210" t="b">
        <v>1</v>
      </c>
      <c r="J210" t="b">
        <v>0</v>
      </c>
      <c r="K210" t="s">
        <v>166</v>
      </c>
      <c r="L210" t="str">
        <f t="shared" si="185"/>
        <v>DB10</v>
      </c>
      <c r="M210" t="str">
        <f t="shared" ref="M210" si="194">"P_"&amp;B208&amp;"_"</f>
        <v>P_G48_</v>
      </c>
      <c r="O210" s="40">
        <f>IF(E210="","-",COUNTIF($O$10:O209,"&lt;&gt;-")+1-2)</f>
        <v>150</v>
      </c>
      <c r="P210" s="25" t="str">
        <f>IF($E210="","//" &amp; $B210,$M210&amp;B210&amp;": '"&amp;$L210&amp;","&amp;VLOOKUP(C210,LookupTable!$A$10:$G$24,4,0)&amp;IF(AND(C210="Bool",MOD(10*D210,10)=0),D210&amp;".0",D210)&amp;IF(C210="String",".255","")&amp;IF(B211&lt;&gt;"","',","'")&amp;"     //"&amp;O210)</f>
        <v>P_G48_Time_Standby: 'DB10,REAL838',     //150</v>
      </c>
      <c r="Q210" s="20" t="str">
        <f t="shared" si="187"/>
        <v>'P_G48_Time_Standby',     //150</v>
      </c>
      <c r="R210" s="20" t="str">
        <f t="shared" si="188"/>
        <v>socket.emit('P_G48_Time_Standby', arr_tag_value[150]);</v>
      </c>
    </row>
    <row r="211" spans="2:18" ht="15.75">
      <c r="B211" t="s">
        <v>167</v>
      </c>
      <c r="C211" t="s">
        <v>15</v>
      </c>
      <c r="D211">
        <v>842</v>
      </c>
      <c r="E211">
        <v>0</v>
      </c>
      <c r="F211" t="b">
        <v>0</v>
      </c>
      <c r="G211" t="b">
        <v>1</v>
      </c>
      <c r="H211" t="b">
        <v>1</v>
      </c>
      <c r="I211" t="b">
        <v>1</v>
      </c>
      <c r="J211" t="b">
        <v>0</v>
      </c>
      <c r="K211" t="s">
        <v>168</v>
      </c>
      <c r="L211" t="str">
        <f t="shared" si="185"/>
        <v>DB10</v>
      </c>
      <c r="M211" t="str">
        <f t="shared" ref="M211" si="195">"P_"&amp;B208&amp;"_"</f>
        <v>P_G48_</v>
      </c>
      <c r="O211" s="40">
        <f>IF(E211="","-",COUNTIF($O$10:O210,"&lt;&gt;-")+1-2)</f>
        <v>151</v>
      </c>
      <c r="P211" s="25" t="str">
        <f>IF($E211="","//" &amp; $B211,$M211&amp;B211&amp;": '"&amp;$L211&amp;","&amp;VLOOKUP(C211,LookupTable!$A$10:$G$24,4,0)&amp;IF(AND(C211="Bool",MOD(10*D211,10)=0),D211&amp;".0",D211)&amp;IF(C211="String",".255","")&amp;IF(B212&lt;&gt;"","',","'")&amp;"     //"&amp;O211)</f>
        <v>P_G48_TIme_Maintenance: 'DB10,REAL842',     //151</v>
      </c>
      <c r="Q211" s="20" t="str">
        <f t="shared" si="187"/>
        <v>'P_G48_TIme_Maintenance',     //151</v>
      </c>
      <c r="R211" s="20" t="str">
        <f t="shared" si="188"/>
        <v>socket.emit('P_G48_TIme_Maintenance', arr_tag_value[151]);</v>
      </c>
    </row>
    <row r="212" spans="2:18" ht="15.75">
      <c r="B212" t="s">
        <v>146</v>
      </c>
      <c r="C212" t="s">
        <v>97</v>
      </c>
      <c r="D212">
        <v>846</v>
      </c>
      <c r="F212" t="b">
        <v>0</v>
      </c>
      <c r="G212" t="b">
        <v>1</v>
      </c>
      <c r="H212" t="b">
        <v>1</v>
      </c>
      <c r="I212" t="b">
        <v>1</v>
      </c>
      <c r="J212" t="b">
        <v>1</v>
      </c>
      <c r="L212" t="str">
        <f t="shared" si="185"/>
        <v>DB10</v>
      </c>
      <c r="M212" t="str">
        <f t="shared" ref="M212:M243" si="196">"P_"&amp;B212&amp;"_"</f>
        <v>P_G49_</v>
      </c>
      <c r="O212" s="40" t="str">
        <f>IF(E212="","-",COUNTIF($O$10:O211,"&lt;&gt;-")+1-2)</f>
        <v>-</v>
      </c>
      <c r="P212" s="25" t="str">
        <f>IF($E212="","//" &amp; $B212,$M212&amp;B212&amp;": '"&amp;$L212&amp;","&amp;VLOOKUP(C212,LookupTable!$A$10:$G$24,4,0)&amp;IF(AND(C212="Bool",MOD(10*D212,10)=0),D212&amp;".0",D212)&amp;IF(C212="String",".255","")&amp;IF(B213&lt;&gt;"","',","'")&amp;"     //"&amp;O212)</f>
        <v>//G49</v>
      </c>
      <c r="Q212" s="20" t="str">
        <f t="shared" si="187"/>
        <v>//G49</v>
      </c>
      <c r="R212" s="20" t="str">
        <f t="shared" si="188"/>
        <v>//G49</v>
      </c>
    </row>
    <row r="213" spans="2:18" ht="15.75">
      <c r="B213" t="s">
        <v>163</v>
      </c>
      <c r="C213" t="s">
        <v>15</v>
      </c>
      <c r="D213">
        <v>846</v>
      </c>
      <c r="E213">
        <v>0</v>
      </c>
      <c r="F213" t="b">
        <v>0</v>
      </c>
      <c r="G213" t="b">
        <v>1</v>
      </c>
      <c r="H213" t="b">
        <v>1</v>
      </c>
      <c r="I213" t="b">
        <v>1</v>
      </c>
      <c r="J213" t="b">
        <v>0</v>
      </c>
      <c r="K213" t="s">
        <v>164</v>
      </c>
      <c r="L213" t="str">
        <f t="shared" si="185"/>
        <v>DB10</v>
      </c>
      <c r="M213" t="str">
        <f t="shared" ref="M213:M244" si="197">"P_"&amp;B212&amp;"_"</f>
        <v>P_G49_</v>
      </c>
      <c r="O213" s="40">
        <f>IF(E213="","-",COUNTIF($O$10:O212,"&lt;&gt;-")+1-2)</f>
        <v>152</v>
      </c>
      <c r="P213" s="25" t="str">
        <f>IF($E213="","//" &amp; $B213,$M213&amp;B213&amp;": '"&amp;$L213&amp;","&amp;VLOOKUP(C213,LookupTable!$A$10:$G$24,4,0)&amp;IF(AND(C213="Bool",MOD(10*D213,10)=0),D213&amp;".0",D213)&amp;IF(C213="String",".255","")&amp;IF(B214&lt;&gt;"","',","'")&amp;"     //"&amp;O213)</f>
        <v>P_G49_Time_Working: 'DB10,REAL846',     //152</v>
      </c>
      <c r="Q213" s="20" t="str">
        <f t="shared" si="187"/>
        <v>'P_G49_Time_Working',     //152</v>
      </c>
      <c r="R213" s="20" t="str">
        <f t="shared" si="188"/>
        <v>socket.emit('P_G49_Time_Working', arr_tag_value[152]);</v>
      </c>
    </row>
    <row r="214" spans="2:18" ht="15.75">
      <c r="B214" t="s">
        <v>165</v>
      </c>
      <c r="C214" t="s">
        <v>15</v>
      </c>
      <c r="D214">
        <v>850</v>
      </c>
      <c r="E214">
        <v>0</v>
      </c>
      <c r="F214" t="b">
        <v>0</v>
      </c>
      <c r="G214" t="b">
        <v>1</v>
      </c>
      <c r="H214" t="b">
        <v>1</v>
      </c>
      <c r="I214" t="b">
        <v>1</v>
      </c>
      <c r="J214" t="b">
        <v>0</v>
      </c>
      <c r="K214" t="s">
        <v>166</v>
      </c>
      <c r="L214" t="str">
        <f t="shared" si="185"/>
        <v>DB10</v>
      </c>
      <c r="M214" t="str">
        <f t="shared" ref="M214" si="198">"P_"&amp;B212&amp;"_"</f>
        <v>P_G49_</v>
      </c>
      <c r="O214" s="40">
        <f>IF(E214="","-",COUNTIF($O$10:O213,"&lt;&gt;-")+1-2)</f>
        <v>153</v>
      </c>
      <c r="P214" s="25" t="str">
        <f>IF($E214="","//" &amp; $B214,$M214&amp;B214&amp;": '"&amp;$L214&amp;","&amp;VLOOKUP(C214,LookupTable!$A$10:$G$24,4,0)&amp;IF(AND(C214="Bool",MOD(10*D214,10)=0),D214&amp;".0",D214)&amp;IF(C214="String",".255","")&amp;IF(B215&lt;&gt;"","',","'")&amp;"     //"&amp;O214)</f>
        <v>P_G49_Time_Standby: 'DB10,REAL850',     //153</v>
      </c>
      <c r="Q214" s="20" t="str">
        <f t="shared" si="187"/>
        <v>'P_G49_Time_Standby',     //153</v>
      </c>
      <c r="R214" s="20" t="str">
        <f t="shared" si="188"/>
        <v>socket.emit('P_G49_Time_Standby', arr_tag_value[153]);</v>
      </c>
    </row>
    <row r="215" spans="2:18" ht="15.75">
      <c r="B215" t="s">
        <v>167</v>
      </c>
      <c r="C215" t="s">
        <v>15</v>
      </c>
      <c r="D215">
        <v>854</v>
      </c>
      <c r="E215">
        <v>0</v>
      </c>
      <c r="F215" t="b">
        <v>0</v>
      </c>
      <c r="G215" t="b">
        <v>1</v>
      </c>
      <c r="H215" t="b">
        <v>1</v>
      </c>
      <c r="I215" t="b">
        <v>1</v>
      </c>
      <c r="J215" t="b">
        <v>0</v>
      </c>
      <c r="K215" t="s">
        <v>168</v>
      </c>
      <c r="L215" t="str">
        <f t="shared" si="185"/>
        <v>DB10</v>
      </c>
      <c r="M215" t="str">
        <f t="shared" ref="M215" si="199">"P_"&amp;B212&amp;"_"</f>
        <v>P_G49_</v>
      </c>
      <c r="O215" s="40">
        <f>IF(E215="","-",COUNTIF($O$10:O214,"&lt;&gt;-")+1-2)</f>
        <v>154</v>
      </c>
      <c r="P215" s="25" t="str">
        <f>IF($E215="","//" &amp; $B215,$M215&amp;B215&amp;": '"&amp;$L215&amp;","&amp;VLOOKUP(C215,LookupTable!$A$10:$G$24,4,0)&amp;IF(AND(C215="Bool",MOD(10*D215,10)=0),D215&amp;".0",D215)&amp;IF(C215="String",".255","")&amp;IF(B216&lt;&gt;"","',","'")&amp;"     //"&amp;O215)</f>
        <v>P_G49_TIme_Maintenance: 'DB10,REAL854',     //154</v>
      </c>
      <c r="Q215" s="20" t="str">
        <f t="shared" si="187"/>
        <v>'P_G49_TIme_Maintenance',     //154</v>
      </c>
      <c r="R215" s="20" t="str">
        <f t="shared" si="188"/>
        <v>socket.emit('P_G49_TIme_Maintenance', arr_tag_value[154]);</v>
      </c>
    </row>
    <row r="216" spans="2:18" ht="15.75">
      <c r="B216" t="s">
        <v>147</v>
      </c>
      <c r="C216" t="s">
        <v>97</v>
      </c>
      <c r="D216">
        <v>858</v>
      </c>
      <c r="F216" t="b">
        <v>0</v>
      </c>
      <c r="G216" t="b">
        <v>1</v>
      </c>
      <c r="H216" t="b">
        <v>1</v>
      </c>
      <c r="I216" t="b">
        <v>1</v>
      </c>
      <c r="J216" t="b">
        <v>1</v>
      </c>
      <c r="L216" t="str">
        <f t="shared" si="185"/>
        <v>DB10</v>
      </c>
      <c r="M216" t="str">
        <f t="shared" ref="M216:M247" si="200">"P_"&amp;B216&amp;"_"</f>
        <v>P_G50_</v>
      </c>
      <c r="O216" s="40" t="str">
        <f>IF(E216="","-",COUNTIF($O$10:O215,"&lt;&gt;-")+1-2)</f>
        <v>-</v>
      </c>
      <c r="P216" s="25" t="str">
        <f>IF($E216="","//" &amp; $B216,$M216&amp;B216&amp;": '"&amp;$L216&amp;","&amp;VLOOKUP(C216,LookupTable!$A$10:$G$24,4,0)&amp;IF(AND(C216="Bool",MOD(10*D216,10)=0),D216&amp;".0",D216)&amp;IF(C216="String",".255","")&amp;IF(B217&lt;&gt;"","',","'")&amp;"     //"&amp;O216)</f>
        <v>//G50</v>
      </c>
      <c r="Q216" s="20" t="str">
        <f t="shared" si="187"/>
        <v>//G50</v>
      </c>
      <c r="R216" s="20" t="str">
        <f t="shared" si="188"/>
        <v>//G50</v>
      </c>
    </row>
    <row r="217" spans="2:18" ht="15.75">
      <c r="B217" t="s">
        <v>163</v>
      </c>
      <c r="C217" t="s">
        <v>15</v>
      </c>
      <c r="D217">
        <v>858</v>
      </c>
      <c r="E217">
        <v>0</v>
      </c>
      <c r="F217" t="b">
        <v>0</v>
      </c>
      <c r="G217" t="b">
        <v>1</v>
      </c>
      <c r="H217" t="b">
        <v>1</v>
      </c>
      <c r="I217" t="b">
        <v>1</v>
      </c>
      <c r="J217" t="b">
        <v>0</v>
      </c>
      <c r="K217" t="s">
        <v>164</v>
      </c>
      <c r="L217" t="str">
        <f t="shared" si="185"/>
        <v>DB10</v>
      </c>
      <c r="M217" t="str">
        <f t="shared" ref="M217:M248" si="201">"P_"&amp;B216&amp;"_"</f>
        <v>P_G50_</v>
      </c>
      <c r="O217" s="40">
        <f>IF(E217="","-",COUNTIF($O$10:O216,"&lt;&gt;-")+1-2)</f>
        <v>155</v>
      </c>
      <c r="P217" s="25" t="str">
        <f>IF($E217="","//" &amp; $B217,$M217&amp;B217&amp;": '"&amp;$L217&amp;","&amp;VLOOKUP(C217,LookupTable!$A$10:$G$24,4,0)&amp;IF(AND(C217="Bool",MOD(10*D217,10)=0),D217&amp;".0",D217)&amp;IF(C217="String",".255","")&amp;IF(B218&lt;&gt;"","',","'")&amp;"     //"&amp;O217)</f>
        <v>P_G50_Time_Working: 'DB10,REAL858',     //155</v>
      </c>
      <c r="Q217" s="20" t="str">
        <f t="shared" si="187"/>
        <v>'P_G50_Time_Working',     //155</v>
      </c>
      <c r="R217" s="20" t="str">
        <f t="shared" si="188"/>
        <v>socket.emit('P_G50_Time_Working', arr_tag_value[155]);</v>
      </c>
    </row>
    <row r="218" spans="2:18" ht="15.75">
      <c r="B218" t="s">
        <v>165</v>
      </c>
      <c r="C218" t="s">
        <v>15</v>
      </c>
      <c r="D218">
        <v>862</v>
      </c>
      <c r="E218">
        <v>0</v>
      </c>
      <c r="F218" t="b">
        <v>0</v>
      </c>
      <c r="G218" t="b">
        <v>1</v>
      </c>
      <c r="H218" t="b">
        <v>1</v>
      </c>
      <c r="I218" t="b">
        <v>1</v>
      </c>
      <c r="J218" t="b">
        <v>0</v>
      </c>
      <c r="K218" t="s">
        <v>166</v>
      </c>
      <c r="L218" t="str">
        <f t="shared" si="185"/>
        <v>DB10</v>
      </c>
      <c r="M218" t="str">
        <f t="shared" ref="M218" si="202">"P_"&amp;B216&amp;"_"</f>
        <v>P_G50_</v>
      </c>
      <c r="O218" s="40">
        <f>IF(E218="","-",COUNTIF($O$10:O217,"&lt;&gt;-")+1-2)</f>
        <v>156</v>
      </c>
      <c r="P218" s="25" t="str">
        <f>IF($E218="","//" &amp; $B218,$M218&amp;B218&amp;": '"&amp;$L218&amp;","&amp;VLOOKUP(C218,LookupTable!$A$10:$G$24,4,0)&amp;IF(AND(C218="Bool",MOD(10*D218,10)=0),D218&amp;".0",D218)&amp;IF(C218="String",".255","")&amp;IF(B219&lt;&gt;"","',","'")&amp;"     //"&amp;O218)</f>
        <v>P_G50_Time_Standby: 'DB10,REAL862',     //156</v>
      </c>
      <c r="Q218" s="20" t="str">
        <f t="shared" si="187"/>
        <v>'P_G50_Time_Standby',     //156</v>
      </c>
      <c r="R218" s="20" t="str">
        <f t="shared" si="188"/>
        <v>socket.emit('P_G50_Time_Standby', arr_tag_value[156]);</v>
      </c>
    </row>
    <row r="219" spans="2:18" ht="15.75">
      <c r="B219" t="s">
        <v>167</v>
      </c>
      <c r="C219" t="s">
        <v>15</v>
      </c>
      <c r="D219">
        <v>866</v>
      </c>
      <c r="E219">
        <v>0</v>
      </c>
      <c r="F219" t="b">
        <v>0</v>
      </c>
      <c r="G219" t="b">
        <v>1</v>
      </c>
      <c r="H219" t="b">
        <v>1</v>
      </c>
      <c r="I219" t="b">
        <v>1</v>
      </c>
      <c r="J219" t="b">
        <v>0</v>
      </c>
      <c r="K219" t="s">
        <v>168</v>
      </c>
      <c r="L219" t="str">
        <f t="shared" si="185"/>
        <v>DB10</v>
      </c>
      <c r="M219" t="str">
        <f t="shared" ref="M219" si="203">"P_"&amp;B216&amp;"_"</f>
        <v>P_G50_</v>
      </c>
      <c r="O219" s="40">
        <f>IF(E219="","-",COUNTIF($O$10:O218,"&lt;&gt;-")+1-2)</f>
        <v>157</v>
      </c>
      <c r="P219" s="25" t="str">
        <f>IF($E219="","//" &amp; $B219,$M219&amp;B219&amp;": '"&amp;$L219&amp;","&amp;VLOOKUP(C219,LookupTable!$A$10:$G$24,4,0)&amp;IF(AND(C219="Bool",MOD(10*D219,10)=0),D219&amp;".0",D219)&amp;IF(C219="String",".255","")&amp;IF(B220&lt;&gt;"","',","'")&amp;"     //"&amp;O219)</f>
        <v>P_G50_TIme_Maintenance: 'DB10,REAL866',     //157</v>
      </c>
      <c r="Q219" s="20" t="str">
        <f t="shared" si="187"/>
        <v>'P_G50_TIme_Maintenance',     //157</v>
      </c>
      <c r="R219" s="20" t="str">
        <f t="shared" si="188"/>
        <v>socket.emit('P_G50_TIme_Maintenance', arr_tag_value[157]);</v>
      </c>
    </row>
    <row r="220" spans="2:18" ht="15.75">
      <c r="B220" t="s">
        <v>148</v>
      </c>
      <c r="C220" t="s">
        <v>97</v>
      </c>
      <c r="D220">
        <v>870</v>
      </c>
      <c r="F220" t="b">
        <v>0</v>
      </c>
      <c r="G220" t="b">
        <v>1</v>
      </c>
      <c r="H220" t="b">
        <v>1</v>
      </c>
      <c r="I220" t="b">
        <v>1</v>
      </c>
      <c r="J220" t="b">
        <v>1</v>
      </c>
      <c r="L220" t="str">
        <f t="shared" si="185"/>
        <v>DB10</v>
      </c>
      <c r="M220" t="str">
        <f t="shared" ref="M220:M251" si="204">"P_"&amp;B220&amp;"_"</f>
        <v>P_G51_</v>
      </c>
      <c r="O220" s="40" t="str">
        <f>IF(E220="","-",COUNTIF($O$10:O219,"&lt;&gt;-")+1-2)</f>
        <v>-</v>
      </c>
      <c r="P220" s="25" t="str">
        <f>IF($E220="","//" &amp; $B220,$M220&amp;B220&amp;": '"&amp;$L220&amp;","&amp;VLOOKUP(C220,LookupTable!$A$10:$G$24,4,0)&amp;IF(AND(C220="Bool",MOD(10*D220,10)=0),D220&amp;".0",D220)&amp;IF(C220="String",".255","")&amp;IF(B221&lt;&gt;"","',","'")&amp;"     //"&amp;O220)</f>
        <v>//G51</v>
      </c>
      <c r="Q220" s="20" t="str">
        <f t="shared" si="187"/>
        <v>//G51</v>
      </c>
      <c r="R220" s="20" t="str">
        <f t="shared" si="188"/>
        <v>//G51</v>
      </c>
    </row>
    <row r="221" spans="2:18" ht="15.75">
      <c r="B221" t="s">
        <v>163</v>
      </c>
      <c r="C221" t="s">
        <v>15</v>
      </c>
      <c r="D221">
        <v>870</v>
      </c>
      <c r="E221">
        <v>0</v>
      </c>
      <c r="F221" t="b">
        <v>0</v>
      </c>
      <c r="G221" t="b">
        <v>1</v>
      </c>
      <c r="H221" t="b">
        <v>1</v>
      </c>
      <c r="I221" t="b">
        <v>1</v>
      </c>
      <c r="J221" t="b">
        <v>0</v>
      </c>
      <c r="K221" t="s">
        <v>164</v>
      </c>
      <c r="L221" t="str">
        <f t="shared" si="185"/>
        <v>DB10</v>
      </c>
      <c r="M221" t="str">
        <f t="shared" ref="M221:M252" si="205">"P_"&amp;B220&amp;"_"</f>
        <v>P_G51_</v>
      </c>
      <c r="O221" s="40">
        <f>IF(E221="","-",COUNTIF($O$10:O220,"&lt;&gt;-")+1-2)</f>
        <v>158</v>
      </c>
      <c r="P221" s="25" t="str">
        <f>IF($E221="","//" &amp; $B221,$M221&amp;B221&amp;": '"&amp;$L221&amp;","&amp;VLOOKUP(C221,LookupTable!$A$10:$G$24,4,0)&amp;IF(AND(C221="Bool",MOD(10*D221,10)=0),D221&amp;".0",D221)&amp;IF(C221="String",".255","")&amp;IF(B222&lt;&gt;"","',","'")&amp;"     //"&amp;O221)</f>
        <v>P_G51_Time_Working: 'DB10,REAL870',     //158</v>
      </c>
      <c r="Q221" s="20" t="str">
        <f t="shared" si="187"/>
        <v>'P_G51_Time_Working',     //158</v>
      </c>
      <c r="R221" s="20" t="str">
        <f t="shared" si="188"/>
        <v>socket.emit('P_G51_Time_Working', arr_tag_value[158]);</v>
      </c>
    </row>
    <row r="222" spans="2:18" ht="15.75">
      <c r="B222" t="s">
        <v>165</v>
      </c>
      <c r="C222" t="s">
        <v>15</v>
      </c>
      <c r="D222">
        <v>874</v>
      </c>
      <c r="E222">
        <v>0</v>
      </c>
      <c r="F222" t="b">
        <v>0</v>
      </c>
      <c r="G222" t="b">
        <v>1</v>
      </c>
      <c r="H222" t="b">
        <v>1</v>
      </c>
      <c r="I222" t="b">
        <v>1</v>
      </c>
      <c r="J222" t="b">
        <v>0</v>
      </c>
      <c r="K222" t="s">
        <v>166</v>
      </c>
      <c r="L222" t="str">
        <f t="shared" si="185"/>
        <v>DB10</v>
      </c>
      <c r="M222" t="str">
        <f t="shared" ref="M222" si="206">"P_"&amp;B220&amp;"_"</f>
        <v>P_G51_</v>
      </c>
      <c r="O222" s="40">
        <f>IF(E222="","-",COUNTIF($O$10:O221,"&lt;&gt;-")+1-2)</f>
        <v>159</v>
      </c>
      <c r="P222" s="25" t="str">
        <f>IF($E222="","//" &amp; $B222,$M222&amp;B222&amp;": '"&amp;$L222&amp;","&amp;VLOOKUP(C222,LookupTable!$A$10:$G$24,4,0)&amp;IF(AND(C222="Bool",MOD(10*D222,10)=0),D222&amp;".0",D222)&amp;IF(C222="String",".255","")&amp;IF(B223&lt;&gt;"","',","'")&amp;"     //"&amp;O222)</f>
        <v>P_G51_Time_Standby: 'DB10,REAL874',     //159</v>
      </c>
      <c r="Q222" s="20" t="str">
        <f t="shared" si="187"/>
        <v>'P_G51_Time_Standby',     //159</v>
      </c>
      <c r="R222" s="20" t="str">
        <f t="shared" si="188"/>
        <v>socket.emit('P_G51_Time_Standby', arr_tag_value[159]);</v>
      </c>
    </row>
    <row r="223" spans="2:18" ht="15.75">
      <c r="B223" t="s">
        <v>167</v>
      </c>
      <c r="C223" t="s">
        <v>15</v>
      </c>
      <c r="D223">
        <v>878</v>
      </c>
      <c r="E223">
        <v>0</v>
      </c>
      <c r="F223" t="b">
        <v>0</v>
      </c>
      <c r="G223" t="b">
        <v>1</v>
      </c>
      <c r="H223" t="b">
        <v>1</v>
      </c>
      <c r="I223" t="b">
        <v>1</v>
      </c>
      <c r="J223" t="b">
        <v>0</v>
      </c>
      <c r="K223" t="s">
        <v>168</v>
      </c>
      <c r="L223" t="str">
        <f t="shared" si="185"/>
        <v>DB10</v>
      </c>
      <c r="M223" t="str">
        <f t="shared" ref="M223" si="207">"P_"&amp;B220&amp;"_"</f>
        <v>P_G51_</v>
      </c>
      <c r="O223" s="40">
        <f>IF(E223="","-",COUNTIF($O$10:O222,"&lt;&gt;-")+1-2)</f>
        <v>160</v>
      </c>
      <c r="P223" s="25" t="str">
        <f>IF($E223="","//" &amp; $B223,$M223&amp;B223&amp;": '"&amp;$L223&amp;","&amp;VLOOKUP(C223,LookupTable!$A$10:$G$24,4,0)&amp;IF(AND(C223="Bool",MOD(10*D223,10)=0),D223&amp;".0",D223)&amp;IF(C223="String",".255","")&amp;IF(B224&lt;&gt;"","',","'")&amp;"     //"&amp;O223)</f>
        <v>P_G51_TIme_Maintenance: 'DB10,REAL878',     //160</v>
      </c>
      <c r="Q223" s="20" t="str">
        <f t="shared" si="187"/>
        <v>'P_G51_TIme_Maintenance',     //160</v>
      </c>
      <c r="R223" s="20" t="str">
        <f t="shared" si="188"/>
        <v>socket.emit('P_G51_TIme_Maintenance', arr_tag_value[160]);</v>
      </c>
    </row>
    <row r="224" spans="2:18" ht="15.75">
      <c r="B224" t="s">
        <v>149</v>
      </c>
      <c r="C224" t="s">
        <v>97</v>
      </c>
      <c r="D224">
        <v>882</v>
      </c>
      <c r="F224" t="b">
        <v>0</v>
      </c>
      <c r="G224" t="b">
        <v>1</v>
      </c>
      <c r="H224" t="b">
        <v>1</v>
      </c>
      <c r="I224" t="b">
        <v>1</v>
      </c>
      <c r="J224" t="b">
        <v>1</v>
      </c>
      <c r="L224" t="str">
        <f t="shared" si="185"/>
        <v>DB10</v>
      </c>
      <c r="M224" t="str">
        <f t="shared" ref="M224:M255" si="208">"P_"&amp;B224&amp;"_"</f>
        <v>P_G52_</v>
      </c>
      <c r="O224" s="40" t="str">
        <f>IF(E224="","-",COUNTIF($O$10:O223,"&lt;&gt;-")+1-2)</f>
        <v>-</v>
      </c>
      <c r="P224" s="25" t="str">
        <f>IF($E224="","//" &amp; $B224,$M224&amp;B224&amp;": '"&amp;$L224&amp;","&amp;VLOOKUP(C224,LookupTable!$A$10:$G$24,4,0)&amp;IF(AND(C224="Bool",MOD(10*D224,10)=0),D224&amp;".0",D224)&amp;IF(C224="String",".255","")&amp;IF(B225&lt;&gt;"","',","'")&amp;"     //"&amp;O224)</f>
        <v>//G52</v>
      </c>
      <c r="Q224" s="20" t="str">
        <f t="shared" si="187"/>
        <v>//G52</v>
      </c>
      <c r="R224" s="20" t="str">
        <f t="shared" si="188"/>
        <v>//G52</v>
      </c>
    </row>
    <row r="225" spans="2:18" ht="15.75">
      <c r="B225" t="s">
        <v>163</v>
      </c>
      <c r="C225" t="s">
        <v>15</v>
      </c>
      <c r="D225">
        <v>882</v>
      </c>
      <c r="E225">
        <v>0</v>
      </c>
      <c r="F225" t="b">
        <v>0</v>
      </c>
      <c r="G225" t="b">
        <v>1</v>
      </c>
      <c r="H225" t="b">
        <v>1</v>
      </c>
      <c r="I225" t="b">
        <v>1</v>
      </c>
      <c r="J225" t="b">
        <v>0</v>
      </c>
      <c r="K225" t="s">
        <v>164</v>
      </c>
      <c r="L225" t="str">
        <f t="shared" si="185"/>
        <v>DB10</v>
      </c>
      <c r="M225" t="str">
        <f t="shared" ref="M225:M256" si="209">"P_"&amp;B224&amp;"_"</f>
        <v>P_G52_</v>
      </c>
      <c r="O225" s="40">
        <f>IF(E225="","-",COUNTIF($O$10:O224,"&lt;&gt;-")+1-2)</f>
        <v>161</v>
      </c>
      <c r="P225" s="25" t="str">
        <f>IF($E225="","//" &amp; $B225,$M225&amp;B225&amp;": '"&amp;$L225&amp;","&amp;VLOOKUP(C225,LookupTable!$A$10:$G$24,4,0)&amp;IF(AND(C225="Bool",MOD(10*D225,10)=0),D225&amp;".0",D225)&amp;IF(C225="String",".255","")&amp;IF(B226&lt;&gt;"","',","'")&amp;"     //"&amp;O225)</f>
        <v>P_G52_Time_Working: 'DB10,REAL882',     //161</v>
      </c>
      <c r="Q225" s="20" t="str">
        <f t="shared" si="187"/>
        <v>'P_G52_Time_Working',     //161</v>
      </c>
      <c r="R225" s="20" t="str">
        <f t="shared" si="188"/>
        <v>socket.emit('P_G52_Time_Working', arr_tag_value[161]);</v>
      </c>
    </row>
    <row r="226" spans="2:18" ht="15.75">
      <c r="B226" t="s">
        <v>165</v>
      </c>
      <c r="C226" t="s">
        <v>15</v>
      </c>
      <c r="D226">
        <v>886</v>
      </c>
      <c r="E226">
        <v>0</v>
      </c>
      <c r="F226" t="b">
        <v>0</v>
      </c>
      <c r="G226" t="b">
        <v>1</v>
      </c>
      <c r="H226" t="b">
        <v>1</v>
      </c>
      <c r="I226" t="b">
        <v>1</v>
      </c>
      <c r="J226" t="b">
        <v>0</v>
      </c>
      <c r="K226" t="s">
        <v>166</v>
      </c>
      <c r="L226" t="str">
        <f t="shared" si="185"/>
        <v>DB10</v>
      </c>
      <c r="M226" t="str">
        <f t="shared" ref="M226" si="210">"P_"&amp;B224&amp;"_"</f>
        <v>P_G52_</v>
      </c>
      <c r="O226" s="40">
        <f>IF(E226="","-",COUNTIF($O$10:O225,"&lt;&gt;-")+1-2)</f>
        <v>162</v>
      </c>
      <c r="P226" s="25" t="str">
        <f>IF($E226="","//" &amp; $B226,$M226&amp;B226&amp;": '"&amp;$L226&amp;","&amp;VLOOKUP(C226,LookupTable!$A$10:$G$24,4,0)&amp;IF(AND(C226="Bool",MOD(10*D226,10)=0),D226&amp;".0",D226)&amp;IF(C226="String",".255","")&amp;IF(B227&lt;&gt;"","',","'")&amp;"     //"&amp;O226)</f>
        <v>P_G52_Time_Standby: 'DB10,REAL886',     //162</v>
      </c>
      <c r="Q226" s="20" t="str">
        <f t="shared" si="187"/>
        <v>'P_G52_Time_Standby',     //162</v>
      </c>
      <c r="R226" s="20" t="str">
        <f t="shared" si="188"/>
        <v>socket.emit('P_G52_Time_Standby', arr_tag_value[162]);</v>
      </c>
    </row>
    <row r="227" spans="2:18" ht="15.75">
      <c r="B227" t="s">
        <v>167</v>
      </c>
      <c r="C227" t="s">
        <v>15</v>
      </c>
      <c r="D227">
        <v>890</v>
      </c>
      <c r="E227">
        <v>0</v>
      </c>
      <c r="F227" t="b">
        <v>0</v>
      </c>
      <c r="G227" t="b">
        <v>1</v>
      </c>
      <c r="H227" t="b">
        <v>1</v>
      </c>
      <c r="I227" t="b">
        <v>1</v>
      </c>
      <c r="J227" t="b">
        <v>0</v>
      </c>
      <c r="K227" t="s">
        <v>168</v>
      </c>
      <c r="L227" t="str">
        <f t="shared" si="185"/>
        <v>DB10</v>
      </c>
      <c r="M227" t="str">
        <f t="shared" ref="M227" si="211">"P_"&amp;B224&amp;"_"</f>
        <v>P_G52_</v>
      </c>
      <c r="O227" s="40">
        <f>IF(E227="","-",COUNTIF($O$10:O226,"&lt;&gt;-")+1-2)</f>
        <v>163</v>
      </c>
      <c r="P227" s="25" t="str">
        <f>IF($E227="","//" &amp; $B227,$M227&amp;B227&amp;": '"&amp;$L227&amp;","&amp;VLOOKUP(C227,LookupTable!$A$10:$G$24,4,0)&amp;IF(AND(C227="Bool",MOD(10*D227,10)=0),D227&amp;".0",D227)&amp;IF(C227="String",".255","")&amp;IF(B228&lt;&gt;"","',","'")&amp;"     //"&amp;O227)</f>
        <v>P_G52_TIme_Maintenance: 'DB10,REAL890',     //163</v>
      </c>
      <c r="Q227" s="20" t="str">
        <f t="shared" si="187"/>
        <v>'P_G52_TIme_Maintenance',     //163</v>
      </c>
      <c r="R227" s="20" t="str">
        <f t="shared" si="188"/>
        <v>socket.emit('P_G52_TIme_Maintenance', arr_tag_value[163]);</v>
      </c>
    </row>
    <row r="228" spans="2:18" ht="15.75">
      <c r="B228" t="s">
        <v>150</v>
      </c>
      <c r="C228" t="s">
        <v>97</v>
      </c>
      <c r="D228">
        <v>894</v>
      </c>
      <c r="F228" t="b">
        <v>0</v>
      </c>
      <c r="G228" t="b">
        <v>1</v>
      </c>
      <c r="H228" t="b">
        <v>1</v>
      </c>
      <c r="I228" t="b">
        <v>1</v>
      </c>
      <c r="J228" t="b">
        <v>1</v>
      </c>
      <c r="L228" t="str">
        <f t="shared" si="185"/>
        <v>DB10</v>
      </c>
      <c r="M228" t="str">
        <f t="shared" ref="M228:M259" si="212">"P_"&amp;B228&amp;"_"</f>
        <v>P_G53_</v>
      </c>
      <c r="O228" s="40" t="str">
        <f>IF(E228="","-",COUNTIF($O$10:O227,"&lt;&gt;-")+1-2)</f>
        <v>-</v>
      </c>
      <c r="P228" s="25" t="str">
        <f>IF($E228="","//" &amp; $B228,$M228&amp;B228&amp;": '"&amp;$L228&amp;","&amp;VLOOKUP(C228,LookupTable!$A$10:$G$24,4,0)&amp;IF(AND(C228="Bool",MOD(10*D228,10)=0),D228&amp;".0",D228)&amp;IF(C228="String",".255","")&amp;IF(B229&lt;&gt;"","',","'")&amp;"     //"&amp;O228)</f>
        <v>//G53</v>
      </c>
      <c r="Q228" s="20" t="str">
        <f t="shared" si="187"/>
        <v>//G53</v>
      </c>
      <c r="R228" s="20" t="str">
        <f t="shared" si="188"/>
        <v>//G53</v>
      </c>
    </row>
    <row r="229" spans="2:18" ht="15.75">
      <c r="B229" t="s">
        <v>163</v>
      </c>
      <c r="C229" t="s">
        <v>15</v>
      </c>
      <c r="D229">
        <v>894</v>
      </c>
      <c r="E229">
        <v>0</v>
      </c>
      <c r="F229" t="b">
        <v>0</v>
      </c>
      <c r="G229" t="b">
        <v>1</v>
      </c>
      <c r="H229" t="b">
        <v>1</v>
      </c>
      <c r="I229" t="b">
        <v>1</v>
      </c>
      <c r="J229" t="b">
        <v>0</v>
      </c>
      <c r="K229" t="s">
        <v>164</v>
      </c>
      <c r="L229" t="str">
        <f t="shared" si="185"/>
        <v>DB10</v>
      </c>
      <c r="M229" t="str">
        <f t="shared" ref="M229:M260" si="213">"P_"&amp;B228&amp;"_"</f>
        <v>P_G53_</v>
      </c>
      <c r="O229" s="40">
        <f>IF(E229="","-",COUNTIF($O$10:O228,"&lt;&gt;-")+1-2)</f>
        <v>164</v>
      </c>
      <c r="P229" s="25" t="str">
        <f>IF($E229="","//" &amp; $B229,$M229&amp;B229&amp;": '"&amp;$L229&amp;","&amp;VLOOKUP(C229,LookupTable!$A$10:$G$24,4,0)&amp;IF(AND(C229="Bool",MOD(10*D229,10)=0),D229&amp;".0",D229)&amp;IF(C229="String",".255","")&amp;IF(B230&lt;&gt;"","',","'")&amp;"     //"&amp;O229)</f>
        <v>P_G53_Time_Working: 'DB10,REAL894',     //164</v>
      </c>
      <c r="Q229" s="20" t="str">
        <f t="shared" si="187"/>
        <v>'P_G53_Time_Working',     //164</v>
      </c>
      <c r="R229" s="20" t="str">
        <f t="shared" si="188"/>
        <v>socket.emit('P_G53_Time_Working', arr_tag_value[164]);</v>
      </c>
    </row>
    <row r="230" spans="2:18" ht="15.75">
      <c r="B230" t="s">
        <v>165</v>
      </c>
      <c r="C230" t="s">
        <v>15</v>
      </c>
      <c r="D230">
        <v>898</v>
      </c>
      <c r="E230">
        <v>0</v>
      </c>
      <c r="F230" t="b">
        <v>0</v>
      </c>
      <c r="G230" t="b">
        <v>1</v>
      </c>
      <c r="H230" t="b">
        <v>1</v>
      </c>
      <c r="I230" t="b">
        <v>1</v>
      </c>
      <c r="J230" t="b">
        <v>0</v>
      </c>
      <c r="K230" t="s">
        <v>166</v>
      </c>
      <c r="L230" t="str">
        <f t="shared" si="185"/>
        <v>DB10</v>
      </c>
      <c r="M230" t="str">
        <f t="shared" ref="M230" si="214">"P_"&amp;B228&amp;"_"</f>
        <v>P_G53_</v>
      </c>
      <c r="O230" s="40">
        <f>IF(E230="","-",COUNTIF($O$10:O229,"&lt;&gt;-")+1-2)</f>
        <v>165</v>
      </c>
      <c r="P230" s="25" t="str">
        <f>IF($E230="","//" &amp; $B230,$M230&amp;B230&amp;": '"&amp;$L230&amp;","&amp;VLOOKUP(C230,LookupTable!$A$10:$G$24,4,0)&amp;IF(AND(C230="Bool",MOD(10*D230,10)=0),D230&amp;".0",D230)&amp;IF(C230="String",".255","")&amp;IF(B231&lt;&gt;"","',","'")&amp;"     //"&amp;O230)</f>
        <v>P_G53_Time_Standby: 'DB10,REAL898',     //165</v>
      </c>
      <c r="Q230" s="20" t="str">
        <f t="shared" si="187"/>
        <v>'P_G53_Time_Standby',     //165</v>
      </c>
      <c r="R230" s="20" t="str">
        <f t="shared" si="188"/>
        <v>socket.emit('P_G53_Time_Standby', arr_tag_value[165]);</v>
      </c>
    </row>
    <row r="231" spans="2:18" ht="15.75">
      <c r="B231" t="s">
        <v>167</v>
      </c>
      <c r="C231" t="s">
        <v>15</v>
      </c>
      <c r="D231">
        <v>902</v>
      </c>
      <c r="E231">
        <v>0</v>
      </c>
      <c r="F231" t="b">
        <v>0</v>
      </c>
      <c r="G231" t="b">
        <v>1</v>
      </c>
      <c r="H231" t="b">
        <v>1</v>
      </c>
      <c r="I231" t="b">
        <v>1</v>
      </c>
      <c r="J231" t="b">
        <v>0</v>
      </c>
      <c r="K231" t="s">
        <v>168</v>
      </c>
      <c r="L231" t="str">
        <f t="shared" si="185"/>
        <v>DB10</v>
      </c>
      <c r="M231" t="str">
        <f t="shared" ref="M231" si="215">"P_"&amp;B228&amp;"_"</f>
        <v>P_G53_</v>
      </c>
      <c r="O231" s="40">
        <f>IF(E231="","-",COUNTIF($O$10:O230,"&lt;&gt;-")+1-2)</f>
        <v>166</v>
      </c>
      <c r="P231" s="25" t="str">
        <f>IF($E231="","//" &amp; $B231,$M231&amp;B231&amp;": '"&amp;$L231&amp;","&amp;VLOOKUP(C231,LookupTable!$A$10:$G$24,4,0)&amp;IF(AND(C231="Bool",MOD(10*D231,10)=0),D231&amp;".0",D231)&amp;IF(C231="String",".255","")&amp;IF(B232&lt;&gt;"","',","'")&amp;"     //"&amp;O231)</f>
        <v>P_G53_TIme_Maintenance: 'DB10,REAL902',     //166</v>
      </c>
      <c r="Q231" s="20" t="str">
        <f t="shared" si="187"/>
        <v>'P_G53_TIme_Maintenance',     //166</v>
      </c>
      <c r="R231" s="20" t="str">
        <f t="shared" si="188"/>
        <v>socket.emit('P_G53_TIme_Maintenance', arr_tag_value[166]);</v>
      </c>
    </row>
    <row r="232" spans="2:18" ht="15.75">
      <c r="B232" t="s">
        <v>151</v>
      </c>
      <c r="C232" t="s">
        <v>97</v>
      </c>
      <c r="D232">
        <v>906</v>
      </c>
      <c r="F232" t="b">
        <v>0</v>
      </c>
      <c r="G232" t="b">
        <v>1</v>
      </c>
      <c r="H232" t="b">
        <v>1</v>
      </c>
      <c r="I232" t="b">
        <v>1</v>
      </c>
      <c r="J232" t="b">
        <v>1</v>
      </c>
      <c r="L232" t="str">
        <f t="shared" si="185"/>
        <v>DB10</v>
      </c>
      <c r="M232" t="str">
        <f t="shared" ref="M232:M279" si="216">"P_"&amp;B232&amp;"_"</f>
        <v>P_G54_</v>
      </c>
      <c r="O232" s="40" t="str">
        <f>IF(E232="","-",COUNTIF($O$10:O231,"&lt;&gt;-")+1-2)</f>
        <v>-</v>
      </c>
      <c r="P232" s="25" t="str">
        <f>IF($E232="","//" &amp; $B232,$M232&amp;B232&amp;": '"&amp;$L232&amp;","&amp;VLOOKUP(C232,LookupTable!$A$10:$G$24,4,0)&amp;IF(AND(C232="Bool",MOD(10*D232,10)=0),D232&amp;".0",D232)&amp;IF(C232="String",".255","")&amp;IF(B233&lt;&gt;"","',","'")&amp;"     //"&amp;O232)</f>
        <v>//G54</v>
      </c>
      <c r="Q232" s="20" t="str">
        <f t="shared" si="187"/>
        <v>//G54</v>
      </c>
      <c r="R232" s="20" t="str">
        <f t="shared" si="188"/>
        <v>//G54</v>
      </c>
    </row>
    <row r="233" spans="2:18" ht="15.75">
      <c r="B233" t="s">
        <v>163</v>
      </c>
      <c r="C233" t="s">
        <v>15</v>
      </c>
      <c r="D233">
        <v>906</v>
      </c>
      <c r="E233">
        <v>0</v>
      </c>
      <c r="F233" t="b">
        <v>0</v>
      </c>
      <c r="G233" t="b">
        <v>1</v>
      </c>
      <c r="H233" t="b">
        <v>1</v>
      </c>
      <c r="I233" t="b">
        <v>1</v>
      </c>
      <c r="J233" t="b">
        <v>0</v>
      </c>
      <c r="K233" t="s">
        <v>164</v>
      </c>
      <c r="L233" t="str">
        <f t="shared" si="185"/>
        <v>DB10</v>
      </c>
      <c r="M233" t="str">
        <f t="shared" ref="M233:M279" si="217">"P_"&amp;B232&amp;"_"</f>
        <v>P_G54_</v>
      </c>
      <c r="O233" s="40">
        <f>IF(E233="","-",COUNTIF($O$10:O232,"&lt;&gt;-")+1-2)</f>
        <v>167</v>
      </c>
      <c r="P233" s="25" t="str">
        <f>IF($E233="","//" &amp; $B233,$M233&amp;B233&amp;": '"&amp;$L233&amp;","&amp;VLOOKUP(C233,LookupTable!$A$10:$G$24,4,0)&amp;IF(AND(C233="Bool",MOD(10*D233,10)=0),D233&amp;".0",D233)&amp;IF(C233="String",".255","")&amp;IF(B234&lt;&gt;"","',","'")&amp;"     //"&amp;O233)</f>
        <v>P_G54_Time_Working: 'DB10,REAL906',     //167</v>
      </c>
      <c r="Q233" s="20" t="str">
        <f t="shared" si="187"/>
        <v>'P_G54_Time_Working',     //167</v>
      </c>
      <c r="R233" s="20" t="str">
        <f t="shared" si="188"/>
        <v>socket.emit('P_G54_Time_Working', arr_tag_value[167]);</v>
      </c>
    </row>
    <row r="234" spans="2:18" ht="15.75">
      <c r="B234" t="s">
        <v>165</v>
      </c>
      <c r="C234" t="s">
        <v>15</v>
      </c>
      <c r="D234">
        <v>910</v>
      </c>
      <c r="E234">
        <v>0</v>
      </c>
      <c r="F234" t="b">
        <v>0</v>
      </c>
      <c r="G234" t="b">
        <v>1</v>
      </c>
      <c r="H234" t="b">
        <v>1</v>
      </c>
      <c r="I234" t="b">
        <v>1</v>
      </c>
      <c r="J234" t="b">
        <v>0</v>
      </c>
      <c r="K234" t="s">
        <v>166</v>
      </c>
      <c r="L234" t="str">
        <f t="shared" si="185"/>
        <v>DB10</v>
      </c>
      <c r="M234" t="str">
        <f t="shared" ref="M234" si="218">"P_"&amp;B232&amp;"_"</f>
        <v>P_G54_</v>
      </c>
      <c r="O234" s="40">
        <f>IF(E234="","-",COUNTIF($O$10:O233,"&lt;&gt;-")+1-2)</f>
        <v>168</v>
      </c>
      <c r="P234" s="25" t="str">
        <f>IF($E234="","//" &amp; $B234,$M234&amp;B234&amp;": '"&amp;$L234&amp;","&amp;VLOOKUP(C234,LookupTable!$A$10:$G$24,4,0)&amp;IF(AND(C234="Bool",MOD(10*D234,10)=0),D234&amp;".0",D234)&amp;IF(C234="String",".255","")&amp;IF(B235&lt;&gt;"","',","'")&amp;"     //"&amp;O234)</f>
        <v>P_G54_Time_Standby: 'DB10,REAL910',     //168</v>
      </c>
      <c r="Q234" s="20" t="str">
        <f t="shared" si="187"/>
        <v>'P_G54_Time_Standby',     //168</v>
      </c>
      <c r="R234" s="20" t="str">
        <f t="shared" si="188"/>
        <v>socket.emit('P_G54_Time_Standby', arr_tag_value[168]);</v>
      </c>
    </row>
    <row r="235" spans="2:18" ht="15.75">
      <c r="B235" t="s">
        <v>167</v>
      </c>
      <c r="C235" t="s">
        <v>15</v>
      </c>
      <c r="D235">
        <v>914</v>
      </c>
      <c r="E235">
        <v>0</v>
      </c>
      <c r="F235" t="b">
        <v>0</v>
      </c>
      <c r="G235" t="b">
        <v>1</v>
      </c>
      <c r="H235" t="b">
        <v>1</v>
      </c>
      <c r="I235" t="b">
        <v>1</v>
      </c>
      <c r="J235" t="b">
        <v>0</v>
      </c>
      <c r="K235" t="s">
        <v>168</v>
      </c>
      <c r="L235" t="str">
        <f t="shared" si="185"/>
        <v>DB10</v>
      </c>
      <c r="M235" t="str">
        <f t="shared" ref="M235" si="219">"P_"&amp;B232&amp;"_"</f>
        <v>P_G54_</v>
      </c>
      <c r="O235" s="40">
        <f>IF(E235="","-",COUNTIF($O$10:O234,"&lt;&gt;-")+1-2)</f>
        <v>169</v>
      </c>
      <c r="P235" s="25" t="str">
        <f>IF($E235="","//" &amp; $B235,$M235&amp;B235&amp;": '"&amp;$L235&amp;","&amp;VLOOKUP(C235,LookupTable!$A$10:$G$24,4,0)&amp;IF(AND(C235="Bool",MOD(10*D235,10)=0),D235&amp;".0",D235)&amp;IF(C235="String",".255","")&amp;IF(B236&lt;&gt;"","',","'")&amp;"     //"&amp;O235)</f>
        <v>P_G54_TIme_Maintenance: 'DB10,REAL914',     //169</v>
      </c>
      <c r="Q235" s="20" t="str">
        <f t="shared" si="187"/>
        <v>'P_G54_TIme_Maintenance',     //169</v>
      </c>
      <c r="R235" s="20" t="str">
        <f t="shared" si="188"/>
        <v>socket.emit('P_G54_TIme_Maintenance', arr_tag_value[169]);</v>
      </c>
    </row>
    <row r="236" spans="2:18" ht="15.75">
      <c r="B236" t="s">
        <v>152</v>
      </c>
      <c r="C236" t="s">
        <v>97</v>
      </c>
      <c r="D236">
        <v>918</v>
      </c>
      <c r="F236" t="b">
        <v>0</v>
      </c>
      <c r="G236" t="b">
        <v>1</v>
      </c>
      <c r="H236" t="b">
        <v>1</v>
      </c>
      <c r="I236" t="b">
        <v>1</v>
      </c>
      <c r="J236" t="b">
        <v>1</v>
      </c>
      <c r="L236" t="str">
        <f t="shared" si="185"/>
        <v>DB10</v>
      </c>
      <c r="M236" t="str">
        <f t="shared" ref="M236:M279" si="220">"P_"&amp;B236&amp;"_"</f>
        <v>P_G55_</v>
      </c>
      <c r="O236" s="40" t="str">
        <f>IF(E236="","-",COUNTIF($O$10:O235,"&lt;&gt;-")+1-2)</f>
        <v>-</v>
      </c>
      <c r="P236" s="25" t="str">
        <f>IF($E236="","//" &amp; $B236,$M236&amp;B236&amp;": '"&amp;$L236&amp;","&amp;VLOOKUP(C236,LookupTable!$A$10:$G$24,4,0)&amp;IF(AND(C236="Bool",MOD(10*D236,10)=0),D236&amp;".0",D236)&amp;IF(C236="String",".255","")&amp;IF(B237&lt;&gt;"","',","'")&amp;"     //"&amp;O236)</f>
        <v>//G55</v>
      </c>
      <c r="Q236" s="20" t="str">
        <f t="shared" si="187"/>
        <v>//G55</v>
      </c>
      <c r="R236" s="20" t="str">
        <f t="shared" si="188"/>
        <v>//G55</v>
      </c>
    </row>
    <row r="237" spans="2:18" ht="15.75">
      <c r="B237" t="s">
        <v>163</v>
      </c>
      <c r="C237" t="s">
        <v>15</v>
      </c>
      <c r="D237">
        <v>918</v>
      </c>
      <c r="E237">
        <v>0</v>
      </c>
      <c r="F237" t="b">
        <v>0</v>
      </c>
      <c r="G237" t="b">
        <v>1</v>
      </c>
      <c r="H237" t="b">
        <v>1</v>
      </c>
      <c r="I237" t="b">
        <v>1</v>
      </c>
      <c r="J237" t="b">
        <v>0</v>
      </c>
      <c r="K237" t="s">
        <v>164</v>
      </c>
      <c r="L237" t="str">
        <f t="shared" si="185"/>
        <v>DB10</v>
      </c>
      <c r="M237" t="str">
        <f t="shared" ref="M237:M279" si="221">"P_"&amp;B236&amp;"_"</f>
        <v>P_G55_</v>
      </c>
      <c r="O237" s="40">
        <f>IF(E237="","-",COUNTIF($O$10:O236,"&lt;&gt;-")+1-2)</f>
        <v>170</v>
      </c>
      <c r="P237" s="25" t="str">
        <f>IF($E237="","//" &amp; $B237,$M237&amp;B237&amp;": '"&amp;$L237&amp;","&amp;VLOOKUP(C237,LookupTable!$A$10:$G$24,4,0)&amp;IF(AND(C237="Bool",MOD(10*D237,10)=0),D237&amp;".0",D237)&amp;IF(C237="String",".255","")&amp;IF(B238&lt;&gt;"","',","'")&amp;"     //"&amp;O237)</f>
        <v>P_G55_Time_Working: 'DB10,REAL918',     //170</v>
      </c>
      <c r="Q237" s="20" t="str">
        <f t="shared" si="187"/>
        <v>'P_G55_Time_Working',     //170</v>
      </c>
      <c r="R237" s="20" t="str">
        <f t="shared" si="188"/>
        <v>socket.emit('P_G55_Time_Working', arr_tag_value[170]);</v>
      </c>
    </row>
    <row r="238" spans="2:18" ht="15.75">
      <c r="B238" t="s">
        <v>165</v>
      </c>
      <c r="C238" t="s">
        <v>15</v>
      </c>
      <c r="D238">
        <v>922</v>
      </c>
      <c r="E238">
        <v>0</v>
      </c>
      <c r="F238" t="b">
        <v>0</v>
      </c>
      <c r="G238" t="b">
        <v>1</v>
      </c>
      <c r="H238" t="b">
        <v>1</v>
      </c>
      <c r="I238" t="b">
        <v>1</v>
      </c>
      <c r="J238" t="b">
        <v>0</v>
      </c>
      <c r="K238" t="s">
        <v>166</v>
      </c>
      <c r="L238" t="str">
        <f t="shared" si="185"/>
        <v>DB10</v>
      </c>
      <c r="M238" t="str">
        <f t="shared" ref="M238" si="222">"P_"&amp;B236&amp;"_"</f>
        <v>P_G55_</v>
      </c>
      <c r="O238" s="40">
        <f>IF(E238="","-",COUNTIF($O$10:O237,"&lt;&gt;-")+1-2)</f>
        <v>171</v>
      </c>
      <c r="P238" s="25" t="str">
        <f>IF($E238="","//" &amp; $B238,$M238&amp;B238&amp;": '"&amp;$L238&amp;","&amp;VLOOKUP(C238,LookupTable!$A$10:$G$24,4,0)&amp;IF(AND(C238="Bool",MOD(10*D238,10)=0),D238&amp;".0",D238)&amp;IF(C238="String",".255","")&amp;IF(B239&lt;&gt;"","',","'")&amp;"     //"&amp;O238)</f>
        <v>P_G55_Time_Standby: 'DB10,REAL922',     //171</v>
      </c>
      <c r="Q238" s="20" t="str">
        <f t="shared" si="187"/>
        <v>'P_G55_Time_Standby',     //171</v>
      </c>
      <c r="R238" s="20" t="str">
        <f t="shared" si="188"/>
        <v>socket.emit('P_G55_Time_Standby', arr_tag_value[171]);</v>
      </c>
    </row>
    <row r="239" spans="2:18" ht="15.75">
      <c r="B239" t="s">
        <v>167</v>
      </c>
      <c r="C239" t="s">
        <v>15</v>
      </c>
      <c r="D239">
        <v>926</v>
      </c>
      <c r="E239">
        <v>0</v>
      </c>
      <c r="F239" t="b">
        <v>0</v>
      </c>
      <c r="G239" t="b">
        <v>1</v>
      </c>
      <c r="H239" t="b">
        <v>1</v>
      </c>
      <c r="I239" t="b">
        <v>1</v>
      </c>
      <c r="J239" t="b">
        <v>0</v>
      </c>
      <c r="K239" t="s">
        <v>168</v>
      </c>
      <c r="L239" t="str">
        <f t="shared" si="185"/>
        <v>DB10</v>
      </c>
      <c r="M239" t="str">
        <f t="shared" ref="M239" si="223">"P_"&amp;B236&amp;"_"</f>
        <v>P_G55_</v>
      </c>
      <c r="O239" s="40">
        <f>IF(E239="","-",COUNTIF($O$10:O238,"&lt;&gt;-")+1-2)</f>
        <v>172</v>
      </c>
      <c r="P239" s="25" t="str">
        <f>IF($E239="","//" &amp; $B239,$M239&amp;B239&amp;": '"&amp;$L239&amp;","&amp;VLOOKUP(C239,LookupTable!$A$10:$G$24,4,0)&amp;IF(AND(C239="Bool",MOD(10*D239,10)=0),D239&amp;".0",D239)&amp;IF(C239="String",".255","")&amp;IF(B240&lt;&gt;"","',","'")&amp;"     //"&amp;O239)</f>
        <v>P_G55_TIme_Maintenance: 'DB10,REAL926',     //172</v>
      </c>
      <c r="Q239" s="20" t="str">
        <f t="shared" si="187"/>
        <v>'P_G55_TIme_Maintenance',     //172</v>
      </c>
      <c r="R239" s="20" t="str">
        <f t="shared" si="188"/>
        <v>socket.emit('P_G55_TIme_Maintenance', arr_tag_value[172]);</v>
      </c>
    </row>
    <row r="240" spans="2:18" ht="15.75">
      <c r="B240" t="s">
        <v>153</v>
      </c>
      <c r="C240" t="s">
        <v>97</v>
      </c>
      <c r="D240">
        <v>930</v>
      </c>
      <c r="F240" t="b">
        <v>0</v>
      </c>
      <c r="G240" t="b">
        <v>1</v>
      </c>
      <c r="H240" t="b">
        <v>1</v>
      </c>
      <c r="I240" t="b">
        <v>1</v>
      </c>
      <c r="J240" t="b">
        <v>1</v>
      </c>
      <c r="L240" t="str">
        <f t="shared" si="185"/>
        <v>DB10</v>
      </c>
      <c r="M240" t="str">
        <f t="shared" ref="M240:M279" si="224">"P_"&amp;B240&amp;"_"</f>
        <v>P_G56_</v>
      </c>
      <c r="O240" s="40" t="str">
        <f>IF(E240="","-",COUNTIF($O$10:O239,"&lt;&gt;-")+1-2)</f>
        <v>-</v>
      </c>
      <c r="P240" s="25" t="str">
        <f>IF($E240="","//" &amp; $B240,$M240&amp;B240&amp;": '"&amp;$L240&amp;","&amp;VLOOKUP(C240,LookupTable!$A$10:$G$24,4,0)&amp;IF(AND(C240="Bool",MOD(10*D240,10)=0),D240&amp;".0",D240)&amp;IF(C240="String",".255","")&amp;IF(B241&lt;&gt;"","',","'")&amp;"     //"&amp;O240)</f>
        <v>//G56</v>
      </c>
      <c r="Q240" s="20" t="str">
        <f t="shared" si="187"/>
        <v>//G56</v>
      </c>
      <c r="R240" s="20" t="str">
        <f t="shared" si="188"/>
        <v>//G56</v>
      </c>
    </row>
    <row r="241" spans="2:18" ht="15.75">
      <c r="B241" t="s">
        <v>163</v>
      </c>
      <c r="C241" t="s">
        <v>15</v>
      </c>
      <c r="D241">
        <v>930</v>
      </c>
      <c r="E241">
        <v>0</v>
      </c>
      <c r="F241" t="b">
        <v>0</v>
      </c>
      <c r="G241" t="b">
        <v>1</v>
      </c>
      <c r="H241" t="b">
        <v>1</v>
      </c>
      <c r="I241" t="b">
        <v>1</v>
      </c>
      <c r="J241" t="b">
        <v>0</v>
      </c>
      <c r="K241" t="s">
        <v>164</v>
      </c>
      <c r="L241" t="str">
        <f t="shared" si="185"/>
        <v>DB10</v>
      </c>
      <c r="M241" t="str">
        <f t="shared" ref="M241:M279" si="225">"P_"&amp;B240&amp;"_"</f>
        <v>P_G56_</v>
      </c>
      <c r="O241" s="40">
        <f>IF(E241="","-",COUNTIF($O$10:O240,"&lt;&gt;-")+1-2)</f>
        <v>173</v>
      </c>
      <c r="P241" s="25" t="str">
        <f>IF($E241="","//" &amp; $B241,$M241&amp;B241&amp;": '"&amp;$L241&amp;","&amp;VLOOKUP(C241,LookupTable!$A$10:$G$24,4,0)&amp;IF(AND(C241="Bool",MOD(10*D241,10)=0),D241&amp;".0",D241)&amp;IF(C241="String",".255","")&amp;IF(B242&lt;&gt;"","',","'")&amp;"     //"&amp;O241)</f>
        <v>P_G56_Time_Working: 'DB10,REAL930',     //173</v>
      </c>
      <c r="Q241" s="20" t="str">
        <f t="shared" si="187"/>
        <v>'P_G56_Time_Working',     //173</v>
      </c>
      <c r="R241" s="20" t="str">
        <f t="shared" si="188"/>
        <v>socket.emit('P_G56_Time_Working', arr_tag_value[173]);</v>
      </c>
    </row>
    <row r="242" spans="2:18" ht="15.75">
      <c r="B242" t="s">
        <v>165</v>
      </c>
      <c r="C242" t="s">
        <v>15</v>
      </c>
      <c r="D242">
        <v>934</v>
      </c>
      <c r="E242">
        <v>0</v>
      </c>
      <c r="F242" t="b">
        <v>0</v>
      </c>
      <c r="G242" t="b">
        <v>1</v>
      </c>
      <c r="H242" t="b">
        <v>1</v>
      </c>
      <c r="I242" t="b">
        <v>1</v>
      </c>
      <c r="J242" t="b">
        <v>0</v>
      </c>
      <c r="K242" t="s">
        <v>166</v>
      </c>
      <c r="L242" t="str">
        <f t="shared" si="185"/>
        <v>DB10</v>
      </c>
      <c r="M242" t="str">
        <f t="shared" ref="M242" si="226">"P_"&amp;B240&amp;"_"</f>
        <v>P_G56_</v>
      </c>
      <c r="O242" s="40">
        <f>IF(E242="","-",COUNTIF($O$10:O241,"&lt;&gt;-")+1-2)</f>
        <v>174</v>
      </c>
      <c r="P242" s="25" t="str">
        <f>IF($E242="","//" &amp; $B242,$M242&amp;B242&amp;": '"&amp;$L242&amp;","&amp;VLOOKUP(C242,LookupTable!$A$10:$G$24,4,0)&amp;IF(AND(C242="Bool",MOD(10*D242,10)=0),D242&amp;".0",D242)&amp;IF(C242="String",".255","")&amp;IF(B243&lt;&gt;"","',","'")&amp;"     //"&amp;O242)</f>
        <v>P_G56_Time_Standby: 'DB10,REAL934',     //174</v>
      </c>
      <c r="Q242" s="20" t="str">
        <f t="shared" si="187"/>
        <v>'P_G56_Time_Standby',     //174</v>
      </c>
      <c r="R242" s="20" t="str">
        <f t="shared" si="188"/>
        <v>socket.emit('P_G56_Time_Standby', arr_tag_value[174]);</v>
      </c>
    </row>
    <row r="243" spans="2:18" ht="15.75">
      <c r="B243" t="s">
        <v>167</v>
      </c>
      <c r="C243" t="s">
        <v>15</v>
      </c>
      <c r="D243">
        <v>938</v>
      </c>
      <c r="E243">
        <v>0</v>
      </c>
      <c r="F243" t="b">
        <v>0</v>
      </c>
      <c r="G243" t="b">
        <v>1</v>
      </c>
      <c r="H243" t="b">
        <v>1</v>
      </c>
      <c r="I243" t="b">
        <v>1</v>
      </c>
      <c r="J243" t="b">
        <v>0</v>
      </c>
      <c r="K243" t="s">
        <v>168</v>
      </c>
      <c r="L243" t="str">
        <f t="shared" si="185"/>
        <v>DB10</v>
      </c>
      <c r="M243" t="str">
        <f t="shared" ref="M243" si="227">"P_"&amp;B240&amp;"_"</f>
        <v>P_G56_</v>
      </c>
      <c r="O243" s="40">
        <f>IF(E243="","-",COUNTIF($O$10:O242,"&lt;&gt;-")+1-2)</f>
        <v>175</v>
      </c>
      <c r="P243" s="25" t="str">
        <f>IF($E243="","//" &amp; $B243,$M243&amp;B243&amp;": '"&amp;$L243&amp;","&amp;VLOOKUP(C243,LookupTable!$A$10:$G$24,4,0)&amp;IF(AND(C243="Bool",MOD(10*D243,10)=0),D243&amp;".0",D243)&amp;IF(C243="String",".255","")&amp;IF(B244&lt;&gt;"","',","'")&amp;"     //"&amp;O243)</f>
        <v>P_G56_TIme_Maintenance: 'DB10,REAL938',     //175</v>
      </c>
      <c r="Q243" s="20" t="str">
        <f t="shared" si="187"/>
        <v>'P_G56_TIme_Maintenance',     //175</v>
      </c>
      <c r="R243" s="20" t="str">
        <f t="shared" si="188"/>
        <v>socket.emit('P_G56_TIme_Maintenance', arr_tag_value[175]);</v>
      </c>
    </row>
    <row r="244" spans="2:18" ht="15.75">
      <c r="B244" t="s">
        <v>154</v>
      </c>
      <c r="C244" t="s">
        <v>97</v>
      </c>
      <c r="D244">
        <v>942</v>
      </c>
      <c r="F244" t="b">
        <v>0</v>
      </c>
      <c r="G244" t="b">
        <v>1</v>
      </c>
      <c r="H244" t="b">
        <v>1</v>
      </c>
      <c r="I244" t="b">
        <v>1</v>
      </c>
      <c r="J244" t="b">
        <v>1</v>
      </c>
      <c r="L244" t="str">
        <f t="shared" si="185"/>
        <v>DB10</v>
      </c>
      <c r="M244" t="str">
        <f t="shared" ref="M244:M279" si="228">"P_"&amp;B244&amp;"_"</f>
        <v>P_G57_</v>
      </c>
      <c r="O244" s="40" t="str">
        <f>IF(E244="","-",COUNTIF($O$10:O243,"&lt;&gt;-")+1-2)</f>
        <v>-</v>
      </c>
      <c r="P244" s="25" t="str">
        <f>IF($E244="","//" &amp; $B244,$M244&amp;B244&amp;": '"&amp;$L244&amp;","&amp;VLOOKUP(C244,LookupTable!$A$10:$G$24,4,0)&amp;IF(AND(C244="Bool",MOD(10*D244,10)=0),D244&amp;".0",D244)&amp;IF(C244="String",".255","")&amp;IF(B245&lt;&gt;"","',","'")&amp;"     //"&amp;O244)</f>
        <v>//G57</v>
      </c>
      <c r="Q244" s="20" t="str">
        <f t="shared" si="187"/>
        <v>//G57</v>
      </c>
      <c r="R244" s="20" t="str">
        <f t="shared" si="188"/>
        <v>//G57</v>
      </c>
    </row>
    <row r="245" spans="2:18" ht="15.75">
      <c r="B245" t="s">
        <v>163</v>
      </c>
      <c r="C245" t="s">
        <v>15</v>
      </c>
      <c r="D245">
        <v>942</v>
      </c>
      <c r="E245">
        <v>0</v>
      </c>
      <c r="F245" t="b">
        <v>0</v>
      </c>
      <c r="G245" t="b">
        <v>1</v>
      </c>
      <c r="H245" t="b">
        <v>1</v>
      </c>
      <c r="I245" t="b">
        <v>1</v>
      </c>
      <c r="J245" t="b">
        <v>0</v>
      </c>
      <c r="K245" t="s">
        <v>164</v>
      </c>
      <c r="L245" t="str">
        <f t="shared" si="185"/>
        <v>DB10</v>
      </c>
      <c r="M245" t="str">
        <f t="shared" ref="M245:M279" si="229">"P_"&amp;B244&amp;"_"</f>
        <v>P_G57_</v>
      </c>
      <c r="O245" s="40">
        <f>IF(E245="","-",COUNTIF($O$10:O244,"&lt;&gt;-")+1-2)</f>
        <v>176</v>
      </c>
      <c r="P245" s="25" t="str">
        <f>IF($E245="","//" &amp; $B245,$M245&amp;B245&amp;": '"&amp;$L245&amp;","&amp;VLOOKUP(C245,LookupTable!$A$10:$G$24,4,0)&amp;IF(AND(C245="Bool",MOD(10*D245,10)=0),D245&amp;".0",D245)&amp;IF(C245="String",".255","")&amp;IF(B246&lt;&gt;"","',","'")&amp;"     //"&amp;O245)</f>
        <v>P_G57_Time_Working: 'DB10,REAL942',     //176</v>
      </c>
      <c r="Q245" s="20" t="str">
        <f t="shared" si="187"/>
        <v>'P_G57_Time_Working',     //176</v>
      </c>
      <c r="R245" s="20" t="str">
        <f t="shared" si="188"/>
        <v>socket.emit('P_G57_Time_Working', arr_tag_value[176]);</v>
      </c>
    </row>
    <row r="246" spans="2:18" ht="15.75">
      <c r="B246" t="s">
        <v>165</v>
      </c>
      <c r="C246" t="s">
        <v>15</v>
      </c>
      <c r="D246">
        <v>946</v>
      </c>
      <c r="E246">
        <v>0</v>
      </c>
      <c r="F246" t="b">
        <v>0</v>
      </c>
      <c r="G246" t="b">
        <v>1</v>
      </c>
      <c r="H246" t="b">
        <v>1</v>
      </c>
      <c r="I246" t="b">
        <v>1</v>
      </c>
      <c r="J246" t="b">
        <v>0</v>
      </c>
      <c r="K246" t="s">
        <v>166</v>
      </c>
      <c r="L246" t="str">
        <f t="shared" si="185"/>
        <v>DB10</v>
      </c>
      <c r="M246" t="str">
        <f t="shared" ref="M246" si="230">"P_"&amp;B244&amp;"_"</f>
        <v>P_G57_</v>
      </c>
      <c r="O246" s="40">
        <f>IF(E246="","-",COUNTIF($O$10:O245,"&lt;&gt;-")+1-2)</f>
        <v>177</v>
      </c>
      <c r="P246" s="25" t="str">
        <f>IF($E246="","//" &amp; $B246,$M246&amp;B246&amp;": '"&amp;$L246&amp;","&amp;VLOOKUP(C246,LookupTable!$A$10:$G$24,4,0)&amp;IF(AND(C246="Bool",MOD(10*D246,10)=0),D246&amp;".0",D246)&amp;IF(C246="String",".255","")&amp;IF(B247&lt;&gt;"","',","'")&amp;"     //"&amp;O246)</f>
        <v>P_G57_Time_Standby: 'DB10,REAL946',     //177</v>
      </c>
      <c r="Q246" s="20" t="str">
        <f t="shared" si="187"/>
        <v>'P_G57_Time_Standby',     //177</v>
      </c>
      <c r="R246" s="20" t="str">
        <f t="shared" si="188"/>
        <v>socket.emit('P_G57_Time_Standby', arr_tag_value[177]);</v>
      </c>
    </row>
    <row r="247" spans="2:18" ht="15.75">
      <c r="B247" t="s">
        <v>167</v>
      </c>
      <c r="C247" t="s">
        <v>15</v>
      </c>
      <c r="D247">
        <v>950</v>
      </c>
      <c r="E247">
        <v>0</v>
      </c>
      <c r="F247" t="b">
        <v>0</v>
      </c>
      <c r="G247" t="b">
        <v>1</v>
      </c>
      <c r="H247" t="b">
        <v>1</v>
      </c>
      <c r="I247" t="b">
        <v>1</v>
      </c>
      <c r="J247" t="b">
        <v>0</v>
      </c>
      <c r="K247" t="s">
        <v>168</v>
      </c>
      <c r="L247" t="str">
        <f t="shared" si="185"/>
        <v>DB10</v>
      </c>
      <c r="M247" t="str">
        <f t="shared" ref="M247" si="231">"P_"&amp;B244&amp;"_"</f>
        <v>P_G57_</v>
      </c>
      <c r="O247" s="40">
        <f>IF(E247="","-",COUNTIF($O$10:O246,"&lt;&gt;-")+1-2)</f>
        <v>178</v>
      </c>
      <c r="P247" s="25" t="str">
        <f>IF($E247="","//" &amp; $B247,$M247&amp;B247&amp;": '"&amp;$L247&amp;","&amp;VLOOKUP(C247,LookupTable!$A$10:$G$24,4,0)&amp;IF(AND(C247="Bool",MOD(10*D247,10)=0),D247&amp;".0",D247)&amp;IF(C247="String",".255","")&amp;IF(B248&lt;&gt;"","',","'")&amp;"     //"&amp;O247)</f>
        <v>P_G57_TIme_Maintenance: 'DB10,REAL950',     //178</v>
      </c>
      <c r="Q247" s="20" t="str">
        <f t="shared" si="187"/>
        <v>'P_G57_TIme_Maintenance',     //178</v>
      </c>
      <c r="R247" s="20" t="str">
        <f t="shared" si="188"/>
        <v>socket.emit('P_G57_TIme_Maintenance', arr_tag_value[178]);</v>
      </c>
    </row>
    <row r="248" spans="2:18" ht="15.75">
      <c r="B248" t="s">
        <v>155</v>
      </c>
      <c r="C248" t="s">
        <v>97</v>
      </c>
      <c r="D248">
        <v>954</v>
      </c>
      <c r="F248" t="b">
        <v>0</v>
      </c>
      <c r="G248" t="b">
        <v>1</v>
      </c>
      <c r="H248" t="b">
        <v>1</v>
      </c>
      <c r="I248" t="b">
        <v>1</v>
      </c>
      <c r="J248" t="b">
        <v>1</v>
      </c>
      <c r="L248" t="str">
        <f t="shared" si="185"/>
        <v>DB10</v>
      </c>
      <c r="M248" t="str">
        <f t="shared" ref="M248:M279" si="232">"P_"&amp;B248&amp;"_"</f>
        <v>P_G58_</v>
      </c>
      <c r="O248" s="40" t="str">
        <f>IF(E248="","-",COUNTIF($O$10:O247,"&lt;&gt;-")+1-2)</f>
        <v>-</v>
      </c>
      <c r="P248" s="25" t="str">
        <f>IF($E248="","//" &amp; $B248,$M248&amp;B248&amp;": '"&amp;$L248&amp;","&amp;VLOOKUP(C248,LookupTable!$A$10:$G$24,4,0)&amp;IF(AND(C248="Bool",MOD(10*D248,10)=0),D248&amp;".0",D248)&amp;IF(C248="String",".255","")&amp;IF(B249&lt;&gt;"","',","'")&amp;"     //"&amp;O248)</f>
        <v>//G58</v>
      </c>
      <c r="Q248" s="20" t="str">
        <f t="shared" si="187"/>
        <v>//G58</v>
      </c>
      <c r="R248" s="20" t="str">
        <f t="shared" si="188"/>
        <v>//G58</v>
      </c>
    </row>
    <row r="249" spans="2:18" ht="15.75">
      <c r="B249" t="s">
        <v>163</v>
      </c>
      <c r="C249" t="s">
        <v>15</v>
      </c>
      <c r="D249">
        <v>954</v>
      </c>
      <c r="E249">
        <v>0</v>
      </c>
      <c r="F249" t="b">
        <v>0</v>
      </c>
      <c r="G249" t="b">
        <v>1</v>
      </c>
      <c r="H249" t="b">
        <v>1</v>
      </c>
      <c r="I249" t="b">
        <v>1</v>
      </c>
      <c r="J249" t="b">
        <v>0</v>
      </c>
      <c r="K249" t="s">
        <v>164</v>
      </c>
      <c r="L249" t="str">
        <f t="shared" si="185"/>
        <v>DB10</v>
      </c>
      <c r="M249" t="str">
        <f t="shared" ref="M249:M279" si="233">"P_"&amp;B248&amp;"_"</f>
        <v>P_G58_</v>
      </c>
      <c r="O249" s="40">
        <f>IF(E249="","-",COUNTIF($O$10:O248,"&lt;&gt;-")+1-2)</f>
        <v>179</v>
      </c>
      <c r="P249" s="25" t="str">
        <f>IF($E249="","//" &amp; $B249,$M249&amp;B249&amp;": '"&amp;$L249&amp;","&amp;VLOOKUP(C249,LookupTable!$A$10:$G$24,4,0)&amp;IF(AND(C249="Bool",MOD(10*D249,10)=0),D249&amp;".0",D249)&amp;IF(C249="String",".255","")&amp;IF(B250&lt;&gt;"","',","'")&amp;"     //"&amp;O249)</f>
        <v>P_G58_Time_Working: 'DB10,REAL954',     //179</v>
      </c>
      <c r="Q249" s="20" t="str">
        <f t="shared" si="187"/>
        <v>'P_G58_Time_Working',     //179</v>
      </c>
      <c r="R249" s="20" t="str">
        <f t="shared" si="188"/>
        <v>socket.emit('P_G58_Time_Working', arr_tag_value[179]);</v>
      </c>
    </row>
    <row r="250" spans="2:18" ht="15.75">
      <c r="B250" t="s">
        <v>165</v>
      </c>
      <c r="C250" t="s">
        <v>15</v>
      </c>
      <c r="D250">
        <v>958</v>
      </c>
      <c r="E250">
        <v>0</v>
      </c>
      <c r="F250" t="b">
        <v>0</v>
      </c>
      <c r="G250" t="b">
        <v>1</v>
      </c>
      <c r="H250" t="b">
        <v>1</v>
      </c>
      <c r="I250" t="b">
        <v>1</v>
      </c>
      <c r="J250" t="b">
        <v>0</v>
      </c>
      <c r="K250" t="s">
        <v>166</v>
      </c>
      <c r="L250" t="str">
        <f t="shared" si="185"/>
        <v>DB10</v>
      </c>
      <c r="M250" t="str">
        <f t="shared" ref="M250" si="234">"P_"&amp;B248&amp;"_"</f>
        <v>P_G58_</v>
      </c>
      <c r="O250" s="40">
        <f>IF(E250="","-",COUNTIF($O$10:O249,"&lt;&gt;-")+1-2)</f>
        <v>180</v>
      </c>
      <c r="P250" s="25" t="str">
        <f>IF($E250="","//" &amp; $B250,$M250&amp;B250&amp;": '"&amp;$L250&amp;","&amp;VLOOKUP(C250,LookupTable!$A$10:$G$24,4,0)&amp;IF(AND(C250="Bool",MOD(10*D250,10)=0),D250&amp;".0",D250)&amp;IF(C250="String",".255","")&amp;IF(B251&lt;&gt;"","',","'")&amp;"     //"&amp;O250)</f>
        <v>P_G58_Time_Standby: 'DB10,REAL958',     //180</v>
      </c>
      <c r="Q250" s="20" t="str">
        <f t="shared" si="187"/>
        <v>'P_G58_Time_Standby',     //180</v>
      </c>
      <c r="R250" s="20" t="str">
        <f t="shared" si="188"/>
        <v>socket.emit('P_G58_Time_Standby', arr_tag_value[180]);</v>
      </c>
    </row>
    <row r="251" spans="2:18" ht="15.75">
      <c r="B251" t="s">
        <v>167</v>
      </c>
      <c r="C251" t="s">
        <v>15</v>
      </c>
      <c r="D251">
        <v>962</v>
      </c>
      <c r="E251">
        <v>0</v>
      </c>
      <c r="F251" t="b">
        <v>0</v>
      </c>
      <c r="G251" t="b">
        <v>1</v>
      </c>
      <c r="H251" t="b">
        <v>1</v>
      </c>
      <c r="I251" t="b">
        <v>1</v>
      </c>
      <c r="J251" t="b">
        <v>0</v>
      </c>
      <c r="K251" t="s">
        <v>168</v>
      </c>
      <c r="L251" t="str">
        <f t="shared" si="185"/>
        <v>DB10</v>
      </c>
      <c r="M251" t="str">
        <f t="shared" ref="M251" si="235">"P_"&amp;B248&amp;"_"</f>
        <v>P_G58_</v>
      </c>
      <c r="O251" s="40">
        <f>IF(E251="","-",COUNTIF($O$10:O250,"&lt;&gt;-")+1-2)</f>
        <v>181</v>
      </c>
      <c r="P251" s="25" t="str">
        <f>IF($E251="","//" &amp; $B251,$M251&amp;B251&amp;": '"&amp;$L251&amp;","&amp;VLOOKUP(C251,LookupTable!$A$10:$G$24,4,0)&amp;IF(AND(C251="Bool",MOD(10*D251,10)=0),D251&amp;".0",D251)&amp;IF(C251="String",".255","")&amp;IF(B252&lt;&gt;"","',","'")&amp;"     //"&amp;O251)</f>
        <v>P_G58_TIme_Maintenance: 'DB10,REAL962',     //181</v>
      </c>
      <c r="Q251" s="20" t="str">
        <f t="shared" si="187"/>
        <v>'P_G58_TIme_Maintenance',     //181</v>
      </c>
      <c r="R251" s="20" t="str">
        <f t="shared" si="188"/>
        <v>socket.emit('P_G58_TIme_Maintenance', arr_tag_value[181]);</v>
      </c>
    </row>
    <row r="252" spans="2:18" ht="15.75">
      <c r="B252" t="s">
        <v>156</v>
      </c>
      <c r="C252" t="s">
        <v>97</v>
      </c>
      <c r="D252">
        <v>966</v>
      </c>
      <c r="F252" t="b">
        <v>0</v>
      </c>
      <c r="G252" t="b">
        <v>1</v>
      </c>
      <c r="H252" t="b">
        <v>1</v>
      </c>
      <c r="I252" t="b">
        <v>1</v>
      </c>
      <c r="J252" t="b">
        <v>1</v>
      </c>
      <c r="L252" t="str">
        <f t="shared" si="185"/>
        <v>DB10</v>
      </c>
      <c r="M252" t="str">
        <f t="shared" ref="M252:M279" si="236">"P_"&amp;B252&amp;"_"</f>
        <v>P_G59_</v>
      </c>
      <c r="O252" s="40" t="str">
        <f>IF(E252="","-",COUNTIF($O$10:O251,"&lt;&gt;-")+1-2)</f>
        <v>-</v>
      </c>
      <c r="P252" s="25" t="str">
        <f>IF($E252="","//" &amp; $B252,$M252&amp;B252&amp;": '"&amp;$L252&amp;","&amp;VLOOKUP(C252,LookupTable!$A$10:$G$24,4,0)&amp;IF(AND(C252="Bool",MOD(10*D252,10)=0),D252&amp;".0",D252)&amp;IF(C252="String",".255","")&amp;IF(B253&lt;&gt;"","',","'")&amp;"     //"&amp;O252)</f>
        <v>//G59</v>
      </c>
      <c r="Q252" s="20" t="str">
        <f t="shared" si="187"/>
        <v>//G59</v>
      </c>
      <c r="R252" s="20" t="str">
        <f t="shared" si="188"/>
        <v>//G59</v>
      </c>
    </row>
    <row r="253" spans="2:18" ht="15.75">
      <c r="B253" t="s">
        <v>163</v>
      </c>
      <c r="C253" t="s">
        <v>15</v>
      </c>
      <c r="D253">
        <v>966</v>
      </c>
      <c r="E253">
        <v>0</v>
      </c>
      <c r="F253" t="b">
        <v>0</v>
      </c>
      <c r="G253" t="b">
        <v>1</v>
      </c>
      <c r="H253" t="b">
        <v>1</v>
      </c>
      <c r="I253" t="b">
        <v>1</v>
      </c>
      <c r="J253" t="b">
        <v>0</v>
      </c>
      <c r="K253" t="s">
        <v>164</v>
      </c>
      <c r="L253" t="str">
        <f t="shared" si="185"/>
        <v>DB10</v>
      </c>
      <c r="M253" t="str">
        <f t="shared" ref="M253:M279" si="237">"P_"&amp;B252&amp;"_"</f>
        <v>P_G59_</v>
      </c>
      <c r="O253" s="40">
        <f>IF(E253="","-",COUNTIF($O$10:O252,"&lt;&gt;-")+1-2)</f>
        <v>182</v>
      </c>
      <c r="P253" s="25" t="str">
        <f>IF($E253="","//" &amp; $B253,$M253&amp;B253&amp;": '"&amp;$L253&amp;","&amp;VLOOKUP(C253,LookupTable!$A$10:$G$24,4,0)&amp;IF(AND(C253="Bool",MOD(10*D253,10)=0),D253&amp;".0",D253)&amp;IF(C253="String",".255","")&amp;IF(B254&lt;&gt;"","',","'")&amp;"     //"&amp;O253)</f>
        <v>P_G59_Time_Working: 'DB10,REAL966',     //182</v>
      </c>
      <c r="Q253" s="20" t="str">
        <f t="shared" si="187"/>
        <v>'P_G59_Time_Working',     //182</v>
      </c>
      <c r="R253" s="20" t="str">
        <f t="shared" si="188"/>
        <v>socket.emit('P_G59_Time_Working', arr_tag_value[182]);</v>
      </c>
    </row>
    <row r="254" spans="2:18" ht="15.75">
      <c r="B254" t="s">
        <v>165</v>
      </c>
      <c r="C254" t="s">
        <v>15</v>
      </c>
      <c r="D254">
        <v>970</v>
      </c>
      <c r="E254">
        <v>0</v>
      </c>
      <c r="F254" t="b">
        <v>0</v>
      </c>
      <c r="G254" t="b">
        <v>1</v>
      </c>
      <c r="H254" t="b">
        <v>1</v>
      </c>
      <c r="I254" t="b">
        <v>1</v>
      </c>
      <c r="J254" t="b">
        <v>0</v>
      </c>
      <c r="K254" t="s">
        <v>166</v>
      </c>
      <c r="L254" t="str">
        <f t="shared" si="185"/>
        <v>DB10</v>
      </c>
      <c r="M254" t="str">
        <f t="shared" ref="M254" si="238">"P_"&amp;B252&amp;"_"</f>
        <v>P_G59_</v>
      </c>
      <c r="O254" s="40">
        <f>IF(E254="","-",COUNTIF($O$10:O253,"&lt;&gt;-")+1-2)</f>
        <v>183</v>
      </c>
      <c r="P254" s="25" t="str">
        <f>IF($E254="","//" &amp; $B254,$M254&amp;B254&amp;": '"&amp;$L254&amp;","&amp;VLOOKUP(C254,LookupTable!$A$10:$G$24,4,0)&amp;IF(AND(C254="Bool",MOD(10*D254,10)=0),D254&amp;".0",D254)&amp;IF(C254="String",".255","")&amp;IF(B255&lt;&gt;"","',","'")&amp;"     //"&amp;O254)</f>
        <v>P_G59_Time_Standby: 'DB10,REAL970',     //183</v>
      </c>
      <c r="Q254" s="20" t="str">
        <f t="shared" si="187"/>
        <v>'P_G59_Time_Standby',     //183</v>
      </c>
      <c r="R254" s="20" t="str">
        <f t="shared" si="188"/>
        <v>socket.emit('P_G59_Time_Standby', arr_tag_value[183]);</v>
      </c>
    </row>
    <row r="255" spans="2:18" ht="15.75">
      <c r="B255" t="s">
        <v>167</v>
      </c>
      <c r="C255" t="s">
        <v>15</v>
      </c>
      <c r="D255">
        <v>974</v>
      </c>
      <c r="E255">
        <v>0</v>
      </c>
      <c r="F255" t="b">
        <v>0</v>
      </c>
      <c r="G255" t="b">
        <v>1</v>
      </c>
      <c r="H255" t="b">
        <v>1</v>
      </c>
      <c r="I255" t="b">
        <v>1</v>
      </c>
      <c r="J255" t="b">
        <v>0</v>
      </c>
      <c r="K255" t="s">
        <v>168</v>
      </c>
      <c r="L255" t="str">
        <f t="shared" si="185"/>
        <v>DB10</v>
      </c>
      <c r="M255" t="str">
        <f t="shared" ref="M255" si="239">"P_"&amp;B252&amp;"_"</f>
        <v>P_G59_</v>
      </c>
      <c r="O255" s="40">
        <f>IF(E255="","-",COUNTIF($O$10:O254,"&lt;&gt;-")+1-2)</f>
        <v>184</v>
      </c>
      <c r="P255" s="25" t="str">
        <f>IF($E255="","//" &amp; $B255,$M255&amp;B255&amp;": '"&amp;$L255&amp;","&amp;VLOOKUP(C255,LookupTable!$A$10:$G$24,4,0)&amp;IF(AND(C255="Bool",MOD(10*D255,10)=0),D255&amp;".0",D255)&amp;IF(C255="String",".255","")&amp;IF(B256&lt;&gt;"","',","'")&amp;"     //"&amp;O255)</f>
        <v>P_G59_TIme_Maintenance: 'DB10,REAL974',     //184</v>
      </c>
      <c r="Q255" s="20" t="str">
        <f t="shared" si="187"/>
        <v>'P_G59_TIme_Maintenance',     //184</v>
      </c>
      <c r="R255" s="20" t="str">
        <f t="shared" si="188"/>
        <v>socket.emit('P_G59_TIme_Maintenance', arr_tag_value[184]);</v>
      </c>
    </row>
    <row r="256" spans="2:18" ht="15.75">
      <c r="B256" t="s">
        <v>157</v>
      </c>
      <c r="C256" t="s">
        <v>97</v>
      </c>
      <c r="D256">
        <v>978</v>
      </c>
      <c r="F256" t="b">
        <v>0</v>
      </c>
      <c r="G256" t="b">
        <v>1</v>
      </c>
      <c r="H256" t="b">
        <v>1</v>
      </c>
      <c r="I256" t="b">
        <v>1</v>
      </c>
      <c r="J256" t="b">
        <v>1</v>
      </c>
      <c r="L256" t="str">
        <f t="shared" si="185"/>
        <v>DB10</v>
      </c>
      <c r="M256" t="str">
        <f t="shared" ref="M256:M279" si="240">"P_"&amp;B256&amp;"_"</f>
        <v>P_G60_</v>
      </c>
      <c r="O256" s="40" t="str">
        <f>IF(E256="","-",COUNTIF($O$10:O255,"&lt;&gt;-")+1-2)</f>
        <v>-</v>
      </c>
      <c r="P256" s="25" t="str">
        <f>IF($E256="","//" &amp; $B256,$M256&amp;B256&amp;": '"&amp;$L256&amp;","&amp;VLOOKUP(C256,LookupTable!$A$10:$G$24,4,0)&amp;IF(AND(C256="Bool",MOD(10*D256,10)=0),D256&amp;".0",D256)&amp;IF(C256="String",".255","")&amp;IF(B257&lt;&gt;"","',","'")&amp;"     //"&amp;O256)</f>
        <v>//G60</v>
      </c>
      <c r="Q256" s="20" t="str">
        <f t="shared" si="187"/>
        <v>//G60</v>
      </c>
      <c r="R256" s="20" t="str">
        <f t="shared" si="188"/>
        <v>//G60</v>
      </c>
    </row>
    <row r="257" spans="2:18" ht="15.75">
      <c r="B257" t="s">
        <v>163</v>
      </c>
      <c r="C257" t="s">
        <v>15</v>
      </c>
      <c r="D257">
        <v>978</v>
      </c>
      <c r="E257">
        <v>0</v>
      </c>
      <c r="F257" t="b">
        <v>0</v>
      </c>
      <c r="G257" t="b">
        <v>1</v>
      </c>
      <c r="H257" t="b">
        <v>1</v>
      </c>
      <c r="I257" t="b">
        <v>1</v>
      </c>
      <c r="J257" t="b">
        <v>0</v>
      </c>
      <c r="K257" t="s">
        <v>164</v>
      </c>
      <c r="L257" t="str">
        <f t="shared" si="185"/>
        <v>DB10</v>
      </c>
      <c r="M257" t="str">
        <f t="shared" ref="M257:M279" si="241">"P_"&amp;B256&amp;"_"</f>
        <v>P_G60_</v>
      </c>
      <c r="O257" s="40">
        <f>IF(E257="","-",COUNTIF($O$10:O256,"&lt;&gt;-")+1-2)</f>
        <v>185</v>
      </c>
      <c r="P257" s="25" t="str">
        <f>IF($E257="","//" &amp; $B257,$M257&amp;B257&amp;": '"&amp;$L257&amp;","&amp;VLOOKUP(C257,LookupTable!$A$10:$G$24,4,0)&amp;IF(AND(C257="Bool",MOD(10*D257,10)=0),D257&amp;".0",D257)&amp;IF(C257="String",".255","")&amp;IF(B258&lt;&gt;"","',","'")&amp;"     //"&amp;O257)</f>
        <v>P_G60_Time_Working: 'DB10,REAL978',     //185</v>
      </c>
      <c r="Q257" s="20" t="str">
        <f t="shared" si="187"/>
        <v>'P_G60_Time_Working',     //185</v>
      </c>
      <c r="R257" s="20" t="str">
        <f t="shared" si="188"/>
        <v>socket.emit('P_G60_Time_Working', arr_tag_value[185]);</v>
      </c>
    </row>
    <row r="258" spans="2:18" ht="15.75">
      <c r="B258" t="s">
        <v>165</v>
      </c>
      <c r="C258" t="s">
        <v>15</v>
      </c>
      <c r="D258">
        <v>982</v>
      </c>
      <c r="E258">
        <v>0</v>
      </c>
      <c r="F258" t="b">
        <v>0</v>
      </c>
      <c r="G258" t="b">
        <v>1</v>
      </c>
      <c r="H258" t="b">
        <v>1</v>
      </c>
      <c r="I258" t="b">
        <v>1</v>
      </c>
      <c r="J258" t="b">
        <v>0</v>
      </c>
      <c r="K258" t="s">
        <v>166</v>
      </c>
      <c r="L258" t="str">
        <f t="shared" si="185"/>
        <v>DB10</v>
      </c>
      <c r="M258" t="str">
        <f t="shared" ref="M258" si="242">"P_"&amp;B256&amp;"_"</f>
        <v>P_G60_</v>
      </c>
      <c r="O258" s="40">
        <f>IF(E258="","-",COUNTIF($O$10:O257,"&lt;&gt;-")+1-2)</f>
        <v>186</v>
      </c>
      <c r="P258" s="25" t="str">
        <f>IF($E258="","//" &amp; $B258,$M258&amp;B258&amp;": '"&amp;$L258&amp;","&amp;VLOOKUP(C258,LookupTable!$A$10:$G$24,4,0)&amp;IF(AND(C258="Bool",MOD(10*D258,10)=0),D258&amp;".0",D258)&amp;IF(C258="String",".255","")&amp;IF(B259&lt;&gt;"","',","'")&amp;"     //"&amp;O258)</f>
        <v>P_G60_Time_Standby: 'DB10,REAL982',     //186</v>
      </c>
      <c r="Q258" s="20" t="str">
        <f t="shared" si="187"/>
        <v>'P_G60_Time_Standby',     //186</v>
      </c>
      <c r="R258" s="20" t="str">
        <f t="shared" si="188"/>
        <v>socket.emit('P_G60_Time_Standby', arr_tag_value[186]);</v>
      </c>
    </row>
    <row r="259" spans="2:18" ht="15.75">
      <c r="B259" t="s">
        <v>167</v>
      </c>
      <c r="C259" t="s">
        <v>15</v>
      </c>
      <c r="D259">
        <v>986</v>
      </c>
      <c r="E259">
        <v>0</v>
      </c>
      <c r="F259" t="b">
        <v>0</v>
      </c>
      <c r="G259" t="b">
        <v>1</v>
      </c>
      <c r="H259" t="b">
        <v>1</v>
      </c>
      <c r="I259" t="b">
        <v>1</v>
      </c>
      <c r="J259" t="b">
        <v>0</v>
      </c>
      <c r="K259" t="s">
        <v>168</v>
      </c>
      <c r="L259" t="str">
        <f t="shared" si="185"/>
        <v>DB10</v>
      </c>
      <c r="M259" t="str">
        <f t="shared" ref="M259" si="243">"P_"&amp;B256&amp;"_"</f>
        <v>P_G60_</v>
      </c>
      <c r="O259" s="40">
        <f>IF(E259="","-",COUNTIF($O$10:O258,"&lt;&gt;-")+1-2)</f>
        <v>187</v>
      </c>
      <c r="P259" s="25" t="str">
        <f>IF($E259="","//" &amp; $B259,$M259&amp;B259&amp;": '"&amp;$L259&amp;","&amp;VLOOKUP(C259,LookupTable!$A$10:$G$24,4,0)&amp;IF(AND(C259="Bool",MOD(10*D259,10)=0),D259&amp;".0",D259)&amp;IF(C259="String",".255","")&amp;IF(B260&lt;&gt;"","',","'")&amp;"     //"&amp;O259)</f>
        <v>P_G60_TIme_Maintenance: 'DB10,REAL986',     //187</v>
      </c>
      <c r="Q259" s="20" t="str">
        <f t="shared" si="187"/>
        <v>'P_G60_TIme_Maintenance',     //187</v>
      </c>
      <c r="R259" s="20" t="str">
        <f t="shared" si="188"/>
        <v>socket.emit('P_G60_TIme_Maintenance', arr_tag_value[187]);</v>
      </c>
    </row>
    <row r="260" spans="2:18" ht="15.75">
      <c r="B260" t="s">
        <v>158</v>
      </c>
      <c r="C260" t="s">
        <v>97</v>
      </c>
      <c r="D260">
        <v>990</v>
      </c>
      <c r="F260" t="b">
        <v>0</v>
      </c>
      <c r="G260" t="b">
        <v>1</v>
      </c>
      <c r="H260" t="b">
        <v>1</v>
      </c>
      <c r="I260" t="b">
        <v>1</v>
      </c>
      <c r="J260" t="b">
        <v>1</v>
      </c>
      <c r="L260" t="str">
        <f t="shared" si="185"/>
        <v>DB10</v>
      </c>
      <c r="M260" t="str">
        <f t="shared" ref="M260:M279" si="244">"P_"&amp;B260&amp;"_"</f>
        <v>P_G61_</v>
      </c>
      <c r="O260" s="40" t="str">
        <f>IF(E260="","-",COUNTIF($O$10:O259,"&lt;&gt;-")+1-2)</f>
        <v>-</v>
      </c>
      <c r="P260" s="25" t="str">
        <f>IF($E260="","//" &amp; $B260,$M260&amp;B260&amp;": '"&amp;$L260&amp;","&amp;VLOOKUP(C260,LookupTable!$A$10:$G$24,4,0)&amp;IF(AND(C260="Bool",MOD(10*D260,10)=0),D260&amp;".0",D260)&amp;IF(C260="String",".255","")&amp;IF(B261&lt;&gt;"","',","'")&amp;"     //"&amp;O260)</f>
        <v>//G61</v>
      </c>
      <c r="Q260" s="20" t="str">
        <f t="shared" si="187"/>
        <v>//G61</v>
      </c>
      <c r="R260" s="20" t="str">
        <f t="shared" si="188"/>
        <v>//G61</v>
      </c>
    </row>
    <row r="261" spans="2:18" ht="15.75">
      <c r="B261" t="s">
        <v>163</v>
      </c>
      <c r="C261" t="s">
        <v>15</v>
      </c>
      <c r="D261">
        <v>990</v>
      </c>
      <c r="E261">
        <v>0</v>
      </c>
      <c r="F261" t="b">
        <v>0</v>
      </c>
      <c r="G261" t="b">
        <v>1</v>
      </c>
      <c r="H261" t="b">
        <v>1</v>
      </c>
      <c r="I261" t="b">
        <v>1</v>
      </c>
      <c r="J261" t="b">
        <v>0</v>
      </c>
      <c r="K261" t="s">
        <v>164</v>
      </c>
      <c r="L261" t="str">
        <f t="shared" si="185"/>
        <v>DB10</v>
      </c>
      <c r="M261" t="str">
        <f t="shared" ref="M261:M279" si="245">"P_"&amp;B260&amp;"_"</f>
        <v>P_G61_</v>
      </c>
      <c r="O261" s="40">
        <f>IF(E261="","-",COUNTIF($O$10:O260,"&lt;&gt;-")+1-2)</f>
        <v>188</v>
      </c>
      <c r="P261" s="25" t="str">
        <f>IF($E261="","//" &amp; $B261,$M261&amp;B261&amp;": '"&amp;$L261&amp;","&amp;VLOOKUP(C261,LookupTable!$A$10:$G$24,4,0)&amp;IF(AND(C261="Bool",MOD(10*D261,10)=0),D261&amp;".0",D261)&amp;IF(C261="String",".255","")&amp;IF(B262&lt;&gt;"","',","'")&amp;"     //"&amp;O261)</f>
        <v>P_G61_Time_Working: 'DB10,REAL990',     //188</v>
      </c>
      <c r="Q261" s="20" t="str">
        <f t="shared" si="187"/>
        <v>'P_G61_Time_Working',     //188</v>
      </c>
      <c r="R261" s="20" t="str">
        <f t="shared" si="188"/>
        <v>socket.emit('P_G61_Time_Working', arr_tag_value[188]);</v>
      </c>
    </row>
    <row r="262" spans="2:18" ht="15.75">
      <c r="B262" t="s">
        <v>165</v>
      </c>
      <c r="C262" t="s">
        <v>15</v>
      </c>
      <c r="D262">
        <v>994</v>
      </c>
      <c r="E262">
        <v>0</v>
      </c>
      <c r="F262" t="b">
        <v>0</v>
      </c>
      <c r="G262" t="b">
        <v>1</v>
      </c>
      <c r="H262" t="b">
        <v>1</v>
      </c>
      <c r="I262" t="b">
        <v>1</v>
      </c>
      <c r="J262" t="b">
        <v>0</v>
      </c>
      <c r="K262" t="s">
        <v>166</v>
      </c>
      <c r="L262" t="str">
        <f t="shared" si="185"/>
        <v>DB10</v>
      </c>
      <c r="M262" t="str">
        <f t="shared" ref="M262" si="246">"P_"&amp;B260&amp;"_"</f>
        <v>P_G61_</v>
      </c>
      <c r="O262" s="40">
        <f>IF(E262="","-",COUNTIF($O$10:O261,"&lt;&gt;-")+1-2)</f>
        <v>189</v>
      </c>
      <c r="P262" s="25" t="str">
        <f>IF($E262="","//" &amp; $B262,$M262&amp;B262&amp;": '"&amp;$L262&amp;","&amp;VLOOKUP(C262,LookupTable!$A$10:$G$24,4,0)&amp;IF(AND(C262="Bool",MOD(10*D262,10)=0),D262&amp;".0",D262)&amp;IF(C262="String",".255","")&amp;IF(B263&lt;&gt;"","',","'")&amp;"     //"&amp;O262)</f>
        <v>P_G61_Time_Standby: 'DB10,REAL994',     //189</v>
      </c>
      <c r="Q262" s="20" t="str">
        <f t="shared" si="187"/>
        <v>'P_G61_Time_Standby',     //189</v>
      </c>
      <c r="R262" s="20" t="str">
        <f t="shared" si="188"/>
        <v>socket.emit('P_G61_Time_Standby', arr_tag_value[189]);</v>
      </c>
    </row>
    <row r="263" spans="2:18" ht="15.75">
      <c r="B263" t="s">
        <v>167</v>
      </c>
      <c r="C263" t="s">
        <v>15</v>
      </c>
      <c r="D263">
        <v>998</v>
      </c>
      <c r="E263">
        <v>0</v>
      </c>
      <c r="F263" t="b">
        <v>0</v>
      </c>
      <c r="G263" t="b">
        <v>1</v>
      </c>
      <c r="H263" t="b">
        <v>1</v>
      </c>
      <c r="I263" t="b">
        <v>1</v>
      </c>
      <c r="J263" t="b">
        <v>0</v>
      </c>
      <c r="K263" t="s">
        <v>168</v>
      </c>
      <c r="L263" t="str">
        <f t="shared" si="185"/>
        <v>DB10</v>
      </c>
      <c r="M263" t="str">
        <f t="shared" ref="M263" si="247">"P_"&amp;B260&amp;"_"</f>
        <v>P_G61_</v>
      </c>
      <c r="O263" s="40">
        <f>IF(E263="","-",COUNTIF($O$10:O262,"&lt;&gt;-")+1-2)</f>
        <v>190</v>
      </c>
      <c r="P263" s="25" t="str">
        <f>IF($E263="","//" &amp; $B263,$M263&amp;B263&amp;": '"&amp;$L263&amp;","&amp;VLOOKUP(C263,LookupTable!$A$10:$G$24,4,0)&amp;IF(AND(C263="Bool",MOD(10*D263,10)=0),D263&amp;".0",D263)&amp;IF(C263="String",".255","")&amp;IF(B264&lt;&gt;"","',","'")&amp;"     //"&amp;O263)</f>
        <v>P_G61_TIme_Maintenance: 'DB10,REAL998',     //190</v>
      </c>
      <c r="Q263" s="20" t="str">
        <f t="shared" si="187"/>
        <v>'P_G61_TIme_Maintenance',     //190</v>
      </c>
      <c r="R263" s="20" t="str">
        <f t="shared" si="188"/>
        <v>socket.emit('P_G61_TIme_Maintenance', arr_tag_value[190]);</v>
      </c>
    </row>
    <row r="264" spans="2:18" ht="15.75">
      <c r="B264" t="s">
        <v>159</v>
      </c>
      <c r="C264" t="s">
        <v>97</v>
      </c>
      <c r="D264">
        <v>1002</v>
      </c>
      <c r="F264" t="b">
        <v>0</v>
      </c>
      <c r="G264" t="b">
        <v>1</v>
      </c>
      <c r="H264" t="b">
        <v>1</v>
      </c>
      <c r="I264" t="b">
        <v>1</v>
      </c>
      <c r="J264" t="b">
        <v>1</v>
      </c>
      <c r="L264" t="str">
        <f t="shared" si="185"/>
        <v>DB10</v>
      </c>
      <c r="M264" t="str">
        <f t="shared" ref="M264:M279" si="248">"P_"&amp;B264&amp;"_"</f>
        <v>P_G62_</v>
      </c>
      <c r="O264" s="40" t="str">
        <f>IF(E264="","-",COUNTIF($O$10:O263,"&lt;&gt;-")+1-2)</f>
        <v>-</v>
      </c>
      <c r="P264" s="25" t="str">
        <f>IF($E264="","//" &amp; $B264,$M264&amp;B264&amp;": '"&amp;$L264&amp;","&amp;VLOOKUP(C264,LookupTable!$A$10:$G$24,4,0)&amp;IF(AND(C264="Bool",MOD(10*D264,10)=0),D264&amp;".0",D264)&amp;IF(C264="String",".255","")&amp;IF(B265&lt;&gt;"","',","'")&amp;"     //"&amp;O264)</f>
        <v>//G62</v>
      </c>
      <c r="Q264" s="20" t="str">
        <f t="shared" si="187"/>
        <v>//G62</v>
      </c>
      <c r="R264" s="20" t="str">
        <f t="shared" si="188"/>
        <v>//G62</v>
      </c>
    </row>
    <row r="265" spans="2:18" ht="15.75">
      <c r="B265" t="s">
        <v>163</v>
      </c>
      <c r="C265" t="s">
        <v>15</v>
      </c>
      <c r="D265">
        <v>1002</v>
      </c>
      <c r="E265">
        <v>0</v>
      </c>
      <c r="F265" t="b">
        <v>0</v>
      </c>
      <c r="G265" t="b">
        <v>1</v>
      </c>
      <c r="H265" t="b">
        <v>1</v>
      </c>
      <c r="I265" t="b">
        <v>1</v>
      </c>
      <c r="J265" t="b">
        <v>0</v>
      </c>
      <c r="K265" t="s">
        <v>164</v>
      </c>
      <c r="L265" t="str">
        <f t="shared" si="185"/>
        <v>DB10</v>
      </c>
      <c r="M265" t="str">
        <f t="shared" ref="M265:M279" si="249">"P_"&amp;B264&amp;"_"</f>
        <v>P_G62_</v>
      </c>
      <c r="O265" s="40">
        <f>IF(E265="","-",COUNTIF($O$10:O264,"&lt;&gt;-")+1-2)</f>
        <v>191</v>
      </c>
      <c r="P265" s="25" t="str">
        <f>IF($E265="","//" &amp; $B265,$M265&amp;B265&amp;": '"&amp;$L265&amp;","&amp;VLOOKUP(C265,LookupTable!$A$10:$G$24,4,0)&amp;IF(AND(C265="Bool",MOD(10*D265,10)=0),D265&amp;".0",D265)&amp;IF(C265="String",".255","")&amp;IF(B266&lt;&gt;"","',","'")&amp;"     //"&amp;O265)</f>
        <v>P_G62_Time_Working: 'DB10,REAL1002',     //191</v>
      </c>
      <c r="Q265" s="20" t="str">
        <f t="shared" si="187"/>
        <v>'P_G62_Time_Working',     //191</v>
      </c>
      <c r="R265" s="20" t="str">
        <f t="shared" si="188"/>
        <v>socket.emit('P_G62_Time_Working', arr_tag_value[191]);</v>
      </c>
    </row>
    <row r="266" spans="2:18" ht="15.75">
      <c r="B266" t="s">
        <v>165</v>
      </c>
      <c r="C266" t="s">
        <v>15</v>
      </c>
      <c r="D266">
        <v>1006</v>
      </c>
      <c r="E266">
        <v>0</v>
      </c>
      <c r="F266" t="b">
        <v>0</v>
      </c>
      <c r="G266" t="b">
        <v>1</v>
      </c>
      <c r="H266" t="b">
        <v>1</v>
      </c>
      <c r="I266" t="b">
        <v>1</v>
      </c>
      <c r="J266" t="b">
        <v>0</v>
      </c>
      <c r="K266" t="s">
        <v>166</v>
      </c>
      <c r="L266" t="str">
        <f t="shared" si="185"/>
        <v>DB10</v>
      </c>
      <c r="M266" t="str">
        <f t="shared" ref="M266" si="250">"P_"&amp;B264&amp;"_"</f>
        <v>P_G62_</v>
      </c>
      <c r="O266" s="40">
        <f>IF(E266="","-",COUNTIF($O$10:O265,"&lt;&gt;-")+1-2)</f>
        <v>192</v>
      </c>
      <c r="P266" s="25" t="str">
        <f>IF($E266="","//" &amp; $B266,$M266&amp;B266&amp;": '"&amp;$L266&amp;","&amp;VLOOKUP(C266,LookupTable!$A$10:$G$24,4,0)&amp;IF(AND(C266="Bool",MOD(10*D266,10)=0),D266&amp;".0",D266)&amp;IF(C266="String",".255","")&amp;IF(B267&lt;&gt;"","',","'")&amp;"     //"&amp;O266)</f>
        <v>P_G62_Time_Standby: 'DB10,REAL1006',     //192</v>
      </c>
      <c r="Q266" s="20" t="str">
        <f t="shared" si="187"/>
        <v>'P_G62_Time_Standby',     //192</v>
      </c>
      <c r="R266" s="20" t="str">
        <f t="shared" si="188"/>
        <v>socket.emit('P_G62_Time_Standby', arr_tag_value[192]);</v>
      </c>
    </row>
    <row r="267" spans="2:18" ht="15.75">
      <c r="B267" t="s">
        <v>167</v>
      </c>
      <c r="C267" t="s">
        <v>15</v>
      </c>
      <c r="D267">
        <v>1010</v>
      </c>
      <c r="E267">
        <v>0</v>
      </c>
      <c r="F267" t="b">
        <v>0</v>
      </c>
      <c r="G267" t="b">
        <v>1</v>
      </c>
      <c r="H267" t="b">
        <v>1</v>
      </c>
      <c r="I267" t="b">
        <v>1</v>
      </c>
      <c r="J267" t="b">
        <v>0</v>
      </c>
      <c r="K267" t="s">
        <v>168</v>
      </c>
      <c r="L267" t="str">
        <f t="shared" si="185"/>
        <v>DB10</v>
      </c>
      <c r="M267" t="str">
        <f t="shared" ref="M267" si="251">"P_"&amp;B264&amp;"_"</f>
        <v>P_G62_</v>
      </c>
      <c r="O267" s="40">
        <f>IF(E267="","-",COUNTIF($O$10:O266,"&lt;&gt;-")+1-2)</f>
        <v>193</v>
      </c>
      <c r="P267" s="25" t="str">
        <f>IF($E267="","//" &amp; $B267,$M267&amp;B267&amp;": '"&amp;$L267&amp;","&amp;VLOOKUP(C267,LookupTable!$A$10:$G$24,4,0)&amp;IF(AND(C267="Bool",MOD(10*D267,10)=0),D267&amp;".0",D267)&amp;IF(C267="String",".255","")&amp;IF(B268&lt;&gt;"","',","'")&amp;"     //"&amp;O267)</f>
        <v>P_G62_TIme_Maintenance: 'DB10,REAL1010',     //193</v>
      </c>
      <c r="Q267" s="20" t="str">
        <f t="shared" si="187"/>
        <v>'P_G62_TIme_Maintenance',     //193</v>
      </c>
      <c r="R267" s="20" t="str">
        <f t="shared" si="188"/>
        <v>socket.emit('P_G62_TIme_Maintenance', arr_tag_value[193]);</v>
      </c>
    </row>
    <row r="268" spans="2:18" ht="15.75">
      <c r="B268" t="s">
        <v>160</v>
      </c>
      <c r="C268" t="s">
        <v>97</v>
      </c>
      <c r="D268">
        <v>1014</v>
      </c>
      <c r="F268" t="b">
        <v>0</v>
      </c>
      <c r="G268" t="b">
        <v>1</v>
      </c>
      <c r="H268" t="b">
        <v>1</v>
      </c>
      <c r="I268" t="b">
        <v>1</v>
      </c>
      <c r="J268" t="b">
        <v>1</v>
      </c>
      <c r="L268" t="str">
        <f t="shared" ref="L268:L331" si="252">IF(LEFT(M268)="P","DB10",
IF(LEFT(M268)="E","DB11",
IF(LEFT(M268)="M","DB12"
)))</f>
        <v>DB10</v>
      </c>
      <c r="M268" t="str">
        <f t="shared" ref="M268:M279" si="253">"P_"&amp;B268&amp;"_"</f>
        <v>P_G63_</v>
      </c>
      <c r="O268" s="40" t="str">
        <f>IF(E268="","-",COUNTIF($O$10:O267,"&lt;&gt;-")+1-2)</f>
        <v>-</v>
      </c>
      <c r="P268" s="25" t="str">
        <f>IF($E268="","//" &amp; $B268,$M268&amp;B268&amp;": '"&amp;$L268&amp;","&amp;VLOOKUP(C268,LookupTable!$A$10:$G$24,4,0)&amp;IF(AND(C268="Bool",MOD(10*D268,10)=0),D268&amp;".0",D268)&amp;IF(C268="String",".255","")&amp;IF(B269&lt;&gt;"","',","'")&amp;"     //"&amp;O268)</f>
        <v>//G63</v>
      </c>
      <c r="Q268" s="20" t="str">
        <f t="shared" ref="Q268:Q331" si="254">IF($E268="","//"&amp;$B268,"'"&amp;$M268&amp;B268&amp;IF(B269&lt;&gt;"","',","'")&amp;"     //"&amp;O268)</f>
        <v>//G63</v>
      </c>
      <c r="R268" s="20" t="str">
        <f t="shared" ref="R268:R331" si="255">IF($E268="","//"&amp;$B268,"socket.emit('"&amp;$M268&amp;B268&amp;"', arr_tag_value["&amp;O268&amp;"]);")</f>
        <v>//G63</v>
      </c>
    </row>
    <row r="269" spans="2:18" ht="15.75">
      <c r="B269" t="s">
        <v>163</v>
      </c>
      <c r="C269" t="s">
        <v>15</v>
      </c>
      <c r="D269">
        <v>1014</v>
      </c>
      <c r="E269">
        <v>0</v>
      </c>
      <c r="F269" t="b">
        <v>0</v>
      </c>
      <c r="G269" t="b">
        <v>1</v>
      </c>
      <c r="H269" t="b">
        <v>1</v>
      </c>
      <c r="I269" t="b">
        <v>1</v>
      </c>
      <c r="J269" t="b">
        <v>0</v>
      </c>
      <c r="K269" t="s">
        <v>164</v>
      </c>
      <c r="L269" t="str">
        <f t="shared" si="252"/>
        <v>DB10</v>
      </c>
      <c r="M269" t="str">
        <f t="shared" ref="M269:M279" si="256">"P_"&amp;B268&amp;"_"</f>
        <v>P_G63_</v>
      </c>
      <c r="O269" s="40">
        <f>IF(E269="","-",COUNTIF($O$10:O268,"&lt;&gt;-")+1-2)</f>
        <v>194</v>
      </c>
      <c r="P269" s="25" t="str">
        <f>IF($E269="","//" &amp; $B269,$M269&amp;B269&amp;": '"&amp;$L269&amp;","&amp;VLOOKUP(C269,LookupTable!$A$10:$G$24,4,0)&amp;IF(AND(C269="Bool",MOD(10*D269,10)=0),D269&amp;".0",D269)&amp;IF(C269="String",".255","")&amp;IF(B270&lt;&gt;"","',","'")&amp;"     //"&amp;O269)</f>
        <v>P_G63_Time_Working: 'DB10,REAL1014',     //194</v>
      </c>
      <c r="Q269" s="20" t="str">
        <f t="shared" si="254"/>
        <v>'P_G63_Time_Working',     //194</v>
      </c>
      <c r="R269" s="20" t="str">
        <f t="shared" si="255"/>
        <v>socket.emit('P_G63_Time_Working', arr_tag_value[194]);</v>
      </c>
    </row>
    <row r="270" spans="2:18" ht="15.75">
      <c r="B270" t="s">
        <v>165</v>
      </c>
      <c r="C270" t="s">
        <v>15</v>
      </c>
      <c r="D270">
        <v>1018</v>
      </c>
      <c r="E270">
        <v>0</v>
      </c>
      <c r="F270" t="b">
        <v>0</v>
      </c>
      <c r="G270" t="b">
        <v>1</v>
      </c>
      <c r="H270" t="b">
        <v>1</v>
      </c>
      <c r="I270" t="b">
        <v>1</v>
      </c>
      <c r="J270" t="b">
        <v>0</v>
      </c>
      <c r="K270" t="s">
        <v>166</v>
      </c>
      <c r="L270" t="str">
        <f t="shared" si="252"/>
        <v>DB10</v>
      </c>
      <c r="M270" t="str">
        <f t="shared" ref="M270" si="257">"P_"&amp;B268&amp;"_"</f>
        <v>P_G63_</v>
      </c>
      <c r="O270" s="40">
        <f>IF(E270="","-",COUNTIF($O$10:O269,"&lt;&gt;-")+1-2)</f>
        <v>195</v>
      </c>
      <c r="P270" s="25" t="str">
        <f>IF($E270="","//" &amp; $B270,$M270&amp;B270&amp;": '"&amp;$L270&amp;","&amp;VLOOKUP(C270,LookupTable!$A$10:$G$24,4,0)&amp;IF(AND(C270="Bool",MOD(10*D270,10)=0),D270&amp;".0",D270)&amp;IF(C270="String",".255","")&amp;IF(B271&lt;&gt;"","',","'")&amp;"     //"&amp;O270)</f>
        <v>P_G63_Time_Standby: 'DB10,REAL1018',     //195</v>
      </c>
      <c r="Q270" s="20" t="str">
        <f t="shared" si="254"/>
        <v>'P_G63_Time_Standby',     //195</v>
      </c>
      <c r="R270" s="20" t="str">
        <f t="shared" si="255"/>
        <v>socket.emit('P_G63_Time_Standby', arr_tag_value[195]);</v>
      </c>
    </row>
    <row r="271" spans="2:18" ht="15.75">
      <c r="B271" t="s">
        <v>167</v>
      </c>
      <c r="C271" t="s">
        <v>15</v>
      </c>
      <c r="D271">
        <v>1022</v>
      </c>
      <c r="E271">
        <v>0</v>
      </c>
      <c r="F271" t="b">
        <v>0</v>
      </c>
      <c r="G271" t="b">
        <v>1</v>
      </c>
      <c r="H271" t="b">
        <v>1</v>
      </c>
      <c r="I271" t="b">
        <v>1</v>
      </c>
      <c r="J271" t="b">
        <v>0</v>
      </c>
      <c r="K271" t="s">
        <v>168</v>
      </c>
      <c r="L271" t="str">
        <f t="shared" si="252"/>
        <v>DB10</v>
      </c>
      <c r="M271" t="str">
        <f t="shared" ref="M271" si="258">"P_"&amp;B268&amp;"_"</f>
        <v>P_G63_</v>
      </c>
      <c r="O271" s="40">
        <f>IF(E271="","-",COUNTIF($O$10:O270,"&lt;&gt;-")+1-2)</f>
        <v>196</v>
      </c>
      <c r="P271" s="25" t="str">
        <f>IF($E271="","//" &amp; $B271,$M271&amp;B271&amp;": '"&amp;$L271&amp;","&amp;VLOOKUP(C271,LookupTable!$A$10:$G$24,4,0)&amp;IF(AND(C271="Bool",MOD(10*D271,10)=0),D271&amp;".0",D271)&amp;IF(C271="String",".255","")&amp;IF(B272&lt;&gt;"","',","'")&amp;"     //"&amp;O271)</f>
        <v>P_G63_TIme_Maintenance: 'DB10,REAL1022',     //196</v>
      </c>
      <c r="Q271" s="20" t="str">
        <f t="shared" si="254"/>
        <v>'P_G63_TIme_Maintenance',     //196</v>
      </c>
      <c r="R271" s="20" t="str">
        <f t="shared" si="255"/>
        <v>socket.emit('P_G63_TIme_Maintenance', arr_tag_value[196]);</v>
      </c>
    </row>
    <row r="272" spans="2:18" ht="15.75">
      <c r="B272" t="s">
        <v>161</v>
      </c>
      <c r="C272" t="s">
        <v>97</v>
      </c>
      <c r="D272">
        <v>1026</v>
      </c>
      <c r="F272" t="b">
        <v>0</v>
      </c>
      <c r="G272" t="b">
        <v>1</v>
      </c>
      <c r="H272" t="b">
        <v>1</v>
      </c>
      <c r="I272" t="b">
        <v>1</v>
      </c>
      <c r="J272" t="b">
        <v>1</v>
      </c>
      <c r="L272" t="str">
        <f t="shared" si="252"/>
        <v>DB10</v>
      </c>
      <c r="M272" t="str">
        <f t="shared" ref="M272:M279" si="259">"P_"&amp;B272&amp;"_"</f>
        <v>P_G64_</v>
      </c>
      <c r="O272" s="40" t="str">
        <f>IF(E272="","-",COUNTIF($O$10:O271,"&lt;&gt;-")+1-2)</f>
        <v>-</v>
      </c>
      <c r="P272" s="25" t="str">
        <f>IF($E272="","//" &amp; $B272,$M272&amp;B272&amp;": '"&amp;$L272&amp;","&amp;VLOOKUP(C272,LookupTable!$A$10:$G$24,4,0)&amp;IF(AND(C272="Bool",MOD(10*D272,10)=0),D272&amp;".0",D272)&amp;IF(C272="String",".255","")&amp;IF(B273&lt;&gt;"","',","'")&amp;"     //"&amp;O272)</f>
        <v>//G64</v>
      </c>
      <c r="Q272" s="20" t="str">
        <f t="shared" si="254"/>
        <v>//G64</v>
      </c>
      <c r="R272" s="20" t="str">
        <f t="shared" si="255"/>
        <v>//G64</v>
      </c>
    </row>
    <row r="273" spans="2:18" ht="15.75">
      <c r="B273" t="s">
        <v>163</v>
      </c>
      <c r="C273" t="s">
        <v>15</v>
      </c>
      <c r="D273">
        <v>1026</v>
      </c>
      <c r="E273">
        <v>0</v>
      </c>
      <c r="F273" t="b">
        <v>0</v>
      </c>
      <c r="G273" t="b">
        <v>1</v>
      </c>
      <c r="H273" t="b">
        <v>1</v>
      </c>
      <c r="I273" t="b">
        <v>1</v>
      </c>
      <c r="J273" t="b">
        <v>0</v>
      </c>
      <c r="K273" t="s">
        <v>164</v>
      </c>
      <c r="L273" t="str">
        <f t="shared" si="252"/>
        <v>DB10</v>
      </c>
      <c r="M273" t="str">
        <f t="shared" ref="M273:M279" si="260">"P_"&amp;B272&amp;"_"</f>
        <v>P_G64_</v>
      </c>
      <c r="O273" s="40">
        <f>IF(E273="","-",COUNTIF($O$10:O272,"&lt;&gt;-")+1-2)</f>
        <v>197</v>
      </c>
      <c r="P273" s="25" t="str">
        <f>IF($E273="","//" &amp; $B273,$M273&amp;B273&amp;": '"&amp;$L273&amp;","&amp;VLOOKUP(C273,LookupTable!$A$10:$G$24,4,0)&amp;IF(AND(C273="Bool",MOD(10*D273,10)=0),D273&amp;".0",D273)&amp;IF(C273="String",".255","")&amp;IF(B274&lt;&gt;"","',","'")&amp;"     //"&amp;O273)</f>
        <v>P_G64_Time_Working: 'DB10,REAL1026',     //197</v>
      </c>
      <c r="Q273" s="20" t="str">
        <f t="shared" si="254"/>
        <v>'P_G64_Time_Working',     //197</v>
      </c>
      <c r="R273" s="20" t="str">
        <f t="shared" si="255"/>
        <v>socket.emit('P_G64_Time_Working', arr_tag_value[197]);</v>
      </c>
    </row>
    <row r="274" spans="2:18" ht="15.75">
      <c r="B274" t="s">
        <v>165</v>
      </c>
      <c r="C274" t="s">
        <v>15</v>
      </c>
      <c r="D274">
        <v>1030</v>
      </c>
      <c r="E274">
        <v>0</v>
      </c>
      <c r="F274" t="b">
        <v>0</v>
      </c>
      <c r="G274" t="b">
        <v>1</v>
      </c>
      <c r="H274" t="b">
        <v>1</v>
      </c>
      <c r="I274" t="b">
        <v>1</v>
      </c>
      <c r="J274" t="b">
        <v>0</v>
      </c>
      <c r="K274" t="s">
        <v>166</v>
      </c>
      <c r="L274" t="str">
        <f t="shared" si="252"/>
        <v>DB10</v>
      </c>
      <c r="M274" t="str">
        <f t="shared" ref="M274" si="261">"P_"&amp;B272&amp;"_"</f>
        <v>P_G64_</v>
      </c>
      <c r="O274" s="40">
        <f>IF(E274="","-",COUNTIF($O$10:O273,"&lt;&gt;-")+1-2)</f>
        <v>198</v>
      </c>
      <c r="P274" s="25" t="str">
        <f>IF($E274="","//" &amp; $B274,$M274&amp;B274&amp;": '"&amp;$L274&amp;","&amp;VLOOKUP(C274,LookupTable!$A$10:$G$24,4,0)&amp;IF(AND(C274="Bool",MOD(10*D274,10)=0),D274&amp;".0",D274)&amp;IF(C274="String",".255","")&amp;IF(B275&lt;&gt;"","',","'")&amp;"     //"&amp;O274)</f>
        <v>P_G64_Time_Standby: 'DB10,REAL1030',     //198</v>
      </c>
      <c r="Q274" s="20" t="str">
        <f t="shared" si="254"/>
        <v>'P_G64_Time_Standby',     //198</v>
      </c>
      <c r="R274" s="20" t="str">
        <f t="shared" si="255"/>
        <v>socket.emit('P_G64_Time_Standby', arr_tag_value[198]);</v>
      </c>
    </row>
    <row r="275" spans="2:18" ht="15.75">
      <c r="B275" t="s">
        <v>167</v>
      </c>
      <c r="C275" t="s">
        <v>15</v>
      </c>
      <c r="D275">
        <v>1034</v>
      </c>
      <c r="E275">
        <v>0</v>
      </c>
      <c r="F275" t="b">
        <v>0</v>
      </c>
      <c r="G275" t="b">
        <v>1</v>
      </c>
      <c r="H275" t="b">
        <v>1</v>
      </c>
      <c r="I275" t="b">
        <v>1</v>
      </c>
      <c r="J275" t="b">
        <v>0</v>
      </c>
      <c r="K275" t="s">
        <v>168</v>
      </c>
      <c r="L275" t="str">
        <f t="shared" si="252"/>
        <v>DB10</v>
      </c>
      <c r="M275" t="str">
        <f t="shared" ref="M275" si="262">"P_"&amp;B272&amp;"_"</f>
        <v>P_G64_</v>
      </c>
      <c r="O275" s="40">
        <f>IF(E275="","-",COUNTIF($O$10:O274,"&lt;&gt;-")+1-2)</f>
        <v>199</v>
      </c>
      <c r="P275" s="25" t="str">
        <f>IF($E275="","//" &amp; $B275,$M275&amp;B275&amp;": '"&amp;$L275&amp;","&amp;VLOOKUP(C275,LookupTable!$A$10:$G$24,4,0)&amp;IF(AND(C275="Bool",MOD(10*D275,10)=0),D275&amp;".0",D275)&amp;IF(C275="String",".255","")&amp;IF(B276&lt;&gt;"","',","'")&amp;"     //"&amp;O275)</f>
        <v>P_G64_TIme_Maintenance: 'DB10,REAL1034',     //199</v>
      </c>
      <c r="Q275" s="20" t="str">
        <f t="shared" si="254"/>
        <v>'P_G64_TIme_Maintenance',     //199</v>
      </c>
      <c r="R275" s="20" t="str">
        <f t="shared" si="255"/>
        <v>socket.emit('P_G64_TIme_Maintenance', arr_tag_value[199]);</v>
      </c>
    </row>
    <row r="276" spans="2:18" ht="15.75">
      <c r="B276" t="s">
        <v>162</v>
      </c>
      <c r="C276" t="s">
        <v>97</v>
      </c>
      <c r="D276">
        <v>1038</v>
      </c>
      <c r="F276" t="b">
        <v>0</v>
      </c>
      <c r="G276" t="b">
        <v>1</v>
      </c>
      <c r="H276" t="b">
        <v>1</v>
      </c>
      <c r="I276" t="b">
        <v>1</v>
      </c>
      <c r="J276" t="b">
        <v>1</v>
      </c>
      <c r="L276" t="str">
        <f t="shared" si="252"/>
        <v>DB10</v>
      </c>
      <c r="M276" t="str">
        <f t="shared" ref="M276:M279" si="263">"P_"&amp;B276&amp;"_"</f>
        <v>P_G65_</v>
      </c>
      <c r="O276" s="40" t="str">
        <f>IF(E276="","-",COUNTIF($O$10:O275,"&lt;&gt;-")+1-2)</f>
        <v>-</v>
      </c>
      <c r="P276" s="25" t="str">
        <f>IF($E276="","//" &amp; $B276,$M276&amp;B276&amp;": '"&amp;$L276&amp;","&amp;VLOOKUP(C276,LookupTable!$A$10:$G$24,4,0)&amp;IF(AND(C276="Bool",MOD(10*D276,10)=0),D276&amp;".0",D276)&amp;IF(C276="String",".255","")&amp;IF(B277&lt;&gt;"","',","'")&amp;"     //"&amp;O276)</f>
        <v>//G65</v>
      </c>
      <c r="Q276" s="20" t="str">
        <f t="shared" si="254"/>
        <v>//G65</v>
      </c>
      <c r="R276" s="20" t="str">
        <f t="shared" si="255"/>
        <v>//G65</v>
      </c>
    </row>
    <row r="277" spans="2:18" ht="15.75">
      <c r="B277" t="s">
        <v>163</v>
      </c>
      <c r="C277" t="s">
        <v>15</v>
      </c>
      <c r="D277">
        <v>1038</v>
      </c>
      <c r="E277">
        <v>0</v>
      </c>
      <c r="F277" t="b">
        <v>0</v>
      </c>
      <c r="G277" t="b">
        <v>1</v>
      </c>
      <c r="H277" t="b">
        <v>1</v>
      </c>
      <c r="I277" t="b">
        <v>1</v>
      </c>
      <c r="J277" t="b">
        <v>0</v>
      </c>
      <c r="K277" t="s">
        <v>164</v>
      </c>
      <c r="L277" t="str">
        <f t="shared" si="252"/>
        <v>DB10</v>
      </c>
      <c r="M277" t="str">
        <f t="shared" ref="M277:M279" si="264">"P_"&amp;B276&amp;"_"</f>
        <v>P_G65_</v>
      </c>
      <c r="O277" s="40">
        <f>IF(E277="","-",COUNTIF($O$10:O276,"&lt;&gt;-")+1-2)</f>
        <v>200</v>
      </c>
      <c r="P277" s="25" t="str">
        <f>IF($E277="","//" &amp; $B277,$M277&amp;B277&amp;": '"&amp;$L277&amp;","&amp;VLOOKUP(C277,LookupTable!$A$10:$G$24,4,0)&amp;IF(AND(C277="Bool",MOD(10*D277,10)=0),D277&amp;".0",D277)&amp;IF(C277="String",".255","")&amp;IF(B278&lt;&gt;"","',","'")&amp;"     //"&amp;O277)</f>
        <v>P_G65_Time_Working: 'DB10,REAL1038',     //200</v>
      </c>
      <c r="Q277" s="20" t="str">
        <f t="shared" si="254"/>
        <v>'P_G65_Time_Working',     //200</v>
      </c>
      <c r="R277" s="20" t="str">
        <f t="shared" si="255"/>
        <v>socket.emit('P_G65_Time_Working', arr_tag_value[200]);</v>
      </c>
    </row>
    <row r="278" spans="2:18" ht="15.75">
      <c r="B278" t="s">
        <v>165</v>
      </c>
      <c r="C278" t="s">
        <v>15</v>
      </c>
      <c r="D278">
        <v>1042</v>
      </c>
      <c r="E278">
        <v>0</v>
      </c>
      <c r="F278" t="b">
        <v>0</v>
      </c>
      <c r="G278" t="b">
        <v>1</v>
      </c>
      <c r="H278" t="b">
        <v>1</v>
      </c>
      <c r="I278" t="b">
        <v>1</v>
      </c>
      <c r="J278" t="b">
        <v>0</v>
      </c>
      <c r="K278" t="s">
        <v>166</v>
      </c>
      <c r="L278" t="str">
        <f t="shared" si="252"/>
        <v>DB10</v>
      </c>
      <c r="M278" t="str">
        <f t="shared" ref="M278" si="265">"P_"&amp;B276&amp;"_"</f>
        <v>P_G65_</v>
      </c>
      <c r="O278" s="40">
        <f>IF(E278="","-",COUNTIF($O$10:O277,"&lt;&gt;-")+1-2)</f>
        <v>201</v>
      </c>
      <c r="P278" s="25" t="str">
        <f>IF($E278="","//" &amp; $B278,$M278&amp;B278&amp;": '"&amp;$L278&amp;","&amp;VLOOKUP(C278,LookupTable!$A$10:$G$24,4,0)&amp;IF(AND(C278="Bool",MOD(10*D278,10)=0),D278&amp;".0",D278)&amp;IF(C278="String",".255","")&amp;IF(B279&lt;&gt;"","',","'")&amp;"     //"&amp;O278)</f>
        <v>P_G65_Time_Standby: 'DB10,REAL1042',     //201</v>
      </c>
      <c r="Q278" s="20" t="str">
        <f t="shared" si="254"/>
        <v>'P_G65_Time_Standby',     //201</v>
      </c>
      <c r="R278" s="20" t="str">
        <f t="shared" si="255"/>
        <v>socket.emit('P_G65_Time_Standby', arr_tag_value[201]);</v>
      </c>
    </row>
    <row r="279" spans="2:18" ht="15.75">
      <c r="B279" t="s">
        <v>167</v>
      </c>
      <c r="C279" t="s">
        <v>15</v>
      </c>
      <c r="D279">
        <v>1046</v>
      </c>
      <c r="E279">
        <v>0</v>
      </c>
      <c r="F279" t="b">
        <v>0</v>
      </c>
      <c r="G279" t="b">
        <v>1</v>
      </c>
      <c r="H279" t="b">
        <v>1</v>
      </c>
      <c r="I279" t="b">
        <v>1</v>
      </c>
      <c r="J279" t="b">
        <v>0</v>
      </c>
      <c r="K279" t="s">
        <v>168</v>
      </c>
      <c r="L279" t="str">
        <f t="shared" si="252"/>
        <v>DB10</v>
      </c>
      <c r="M279" t="str">
        <f t="shared" ref="M279" si="266">"P_"&amp;B276&amp;"_"</f>
        <v>P_G65_</v>
      </c>
      <c r="O279" s="40">
        <f>IF(E279="","-",COUNTIF($O$10:O278,"&lt;&gt;-")+1-2)</f>
        <v>202</v>
      </c>
      <c r="P279" s="25" t="str">
        <f>IF($E279="","//" &amp; $B279,$M279&amp;B279&amp;": '"&amp;$L279&amp;","&amp;VLOOKUP(C279,LookupTable!$A$10:$G$24,4,0)&amp;IF(AND(C279="Bool",MOD(10*D279,10)=0),D279&amp;".0",D279)&amp;IF(C279="String",".255","")&amp;IF(B280&lt;&gt;"","',","'")&amp;"     //"&amp;O279)</f>
        <v>P_G65_TIme_Maintenance: 'DB10,REAL1046',     //202</v>
      </c>
      <c r="Q279" s="20" t="str">
        <f t="shared" si="254"/>
        <v>'P_G65_TIme_Maintenance',     //202</v>
      </c>
      <c r="R279" s="20" t="str">
        <f t="shared" si="255"/>
        <v>socket.emit('P_G65_TIme_Maintenance', arr_tag_value[202]);</v>
      </c>
    </row>
    <row r="280" spans="2:18" ht="15.75">
      <c r="B280" t="s">
        <v>78</v>
      </c>
      <c r="L280" t="str">
        <f t="shared" si="252"/>
        <v>DB11</v>
      </c>
      <c r="M280" t="s">
        <v>245</v>
      </c>
      <c r="O280" s="40" t="str">
        <f>IF(E280="","-",COUNTIF($O$10:O279,"&lt;&gt;-")+1-2)</f>
        <v>-</v>
      </c>
      <c r="P280" s="25" t="str">
        <f>IF($E280="","//" &amp; $B280,$M280&amp;B280&amp;": '"&amp;$L280&amp;","&amp;VLOOKUP(C280,LookupTable!$A$10:$G$24,4,0)&amp;IF(AND(C280="Bool",MOD(10*D280,10)=0),D280&amp;".0",D280)&amp;IF(C280="String",".255","")&amp;IF(B281&lt;&gt;"","',","'")&amp;"     //"&amp;O280)</f>
        <v>//Static</v>
      </c>
      <c r="Q280" s="20" t="str">
        <f t="shared" si="254"/>
        <v>//Static</v>
      </c>
      <c r="R280" s="20" t="str">
        <f t="shared" si="255"/>
        <v>//Static</v>
      </c>
    </row>
    <row r="281" spans="2:18" ht="15.75">
      <c r="B281" t="s">
        <v>93</v>
      </c>
      <c r="C281" t="s">
        <v>53</v>
      </c>
      <c r="D281">
        <v>0</v>
      </c>
      <c r="E281" t="s">
        <v>94</v>
      </c>
      <c r="F281" t="b">
        <v>0</v>
      </c>
      <c r="G281" t="b">
        <v>1</v>
      </c>
      <c r="H281" t="b">
        <v>1</v>
      </c>
      <c r="I281" t="b">
        <v>1</v>
      </c>
      <c r="J281" t="b">
        <v>0</v>
      </c>
      <c r="K281" t="s">
        <v>95</v>
      </c>
      <c r="L281" t="str">
        <f t="shared" si="252"/>
        <v>DB11</v>
      </c>
      <c r="M281" t="s">
        <v>245</v>
      </c>
      <c r="O281" s="40">
        <f>IF(E281="","-",COUNTIF($O$10:O280,"&lt;&gt;-")+1-2)</f>
        <v>203</v>
      </c>
      <c r="P281" s="25" t="str">
        <f>IF($E281="","//" &amp; $B281,$M281&amp;B281&amp;": '"&amp;$L281&amp;","&amp;VLOOKUP(C281,LookupTable!$A$10:$G$24,4,0)&amp;IF(AND(C281="Bool",MOD(10*D281,10)=0),D281&amp;".0",D281)&amp;IF(C281="String",".255","")&amp;IF(B282&lt;&gt;"","',","'")&amp;"     //"&amp;O281)</f>
        <v>E_Send_Operator: 'DB11,S0.255',     //203</v>
      </c>
      <c r="Q281" s="20" t="str">
        <f t="shared" si="254"/>
        <v>'E_Send_Operator',     //203</v>
      </c>
      <c r="R281" s="20" t="str">
        <f t="shared" si="255"/>
        <v>socket.emit('E_Send_Operator', arr_tag_value[203]);</v>
      </c>
    </row>
    <row r="282" spans="2:18" ht="15.75">
      <c r="B282" t="s">
        <v>169</v>
      </c>
      <c r="C282" t="s">
        <v>1</v>
      </c>
      <c r="D282">
        <v>256</v>
      </c>
      <c r="E282">
        <v>0</v>
      </c>
      <c r="F282" t="b">
        <v>0</v>
      </c>
      <c r="G282" t="b">
        <v>1</v>
      </c>
      <c r="H282" t="b">
        <v>1</v>
      </c>
      <c r="I282" t="b">
        <v>1</v>
      </c>
      <c r="J282" t="b">
        <v>0</v>
      </c>
      <c r="K282" t="s">
        <v>170</v>
      </c>
      <c r="L282" t="str">
        <f t="shared" si="252"/>
        <v>DB11</v>
      </c>
      <c r="M282" t="s">
        <v>245</v>
      </c>
      <c r="O282" s="40">
        <f>IF(E282="","-",COUNTIF($O$10:O281,"&lt;&gt;-")+1-2)</f>
        <v>204</v>
      </c>
      <c r="P282" s="25" t="str">
        <f>IF($E282="","//" &amp; $B282,$M282&amp;B282&amp;": '"&amp;$L282&amp;","&amp;VLOOKUP(C282,LookupTable!$A$10:$G$24,4,0)&amp;IF(AND(C282="Bool",MOD(10*D282,10)=0),D282&amp;".0",D282)&amp;IF(C282="String",".255","")&amp;IF(B283&lt;&gt;"","',","'")&amp;"     //"&amp;O282)</f>
        <v>E_G1_Fault_ID: 'DB11,INT256',     //204</v>
      </c>
      <c r="Q282" s="20" t="str">
        <f t="shared" si="254"/>
        <v>'E_G1_Fault_ID',     //204</v>
      </c>
      <c r="R282" s="20" t="str">
        <f t="shared" si="255"/>
        <v>socket.emit('E_G1_Fault_ID', arr_tag_value[204]);</v>
      </c>
    </row>
    <row r="283" spans="2:18" ht="15.75">
      <c r="B283" t="s">
        <v>171</v>
      </c>
      <c r="C283" t="s">
        <v>1</v>
      </c>
      <c r="D283">
        <v>258</v>
      </c>
      <c r="E283">
        <v>0</v>
      </c>
      <c r="F283" t="b">
        <v>0</v>
      </c>
      <c r="G283" t="b">
        <v>1</v>
      </c>
      <c r="H283" t="b">
        <v>1</v>
      </c>
      <c r="I283" t="b">
        <v>1</v>
      </c>
      <c r="J283" t="b">
        <v>0</v>
      </c>
      <c r="L283" t="str">
        <f t="shared" si="252"/>
        <v>DB11</v>
      </c>
      <c r="M283" t="s">
        <v>245</v>
      </c>
      <c r="O283" s="40">
        <f>IF(E283="","-",COUNTIF($O$10:O282,"&lt;&gt;-")+1-2)</f>
        <v>205</v>
      </c>
      <c r="P283" s="25" t="str">
        <f>IF($E283="","//" &amp; $B283,$M283&amp;B283&amp;": '"&amp;$L283&amp;","&amp;VLOOKUP(C283,LookupTable!$A$10:$G$24,4,0)&amp;IF(AND(C283="Bool",MOD(10*D283,10)=0),D283&amp;".0",D283)&amp;IF(C283="String",".255","")&amp;IF(B284&lt;&gt;"","',","'")&amp;"     //"&amp;O283)</f>
        <v>E_G2_Fault_ID: 'DB11,INT258',     //205</v>
      </c>
      <c r="Q283" s="20" t="str">
        <f t="shared" si="254"/>
        <v>'E_G2_Fault_ID',     //205</v>
      </c>
      <c r="R283" s="20" t="str">
        <f t="shared" si="255"/>
        <v>socket.emit('E_G2_Fault_ID', arr_tag_value[205]);</v>
      </c>
    </row>
    <row r="284" spans="2:18" ht="15.75">
      <c r="B284" t="s">
        <v>172</v>
      </c>
      <c r="C284" t="s">
        <v>1</v>
      </c>
      <c r="D284">
        <v>260</v>
      </c>
      <c r="E284">
        <v>0</v>
      </c>
      <c r="F284" t="b">
        <v>0</v>
      </c>
      <c r="G284" t="b">
        <v>1</v>
      </c>
      <c r="H284" t="b">
        <v>1</v>
      </c>
      <c r="I284" t="b">
        <v>1</v>
      </c>
      <c r="J284" t="b">
        <v>0</v>
      </c>
      <c r="L284" t="str">
        <f t="shared" si="252"/>
        <v>DB11</v>
      </c>
      <c r="M284" t="s">
        <v>245</v>
      </c>
      <c r="O284" s="40">
        <f>IF(E284="","-",COUNTIF($O$10:O283,"&lt;&gt;-")+1-2)</f>
        <v>206</v>
      </c>
      <c r="P284" s="25" t="str">
        <f>IF($E284="","//" &amp; $B284,$M284&amp;B284&amp;": '"&amp;$L284&amp;","&amp;VLOOKUP(C284,LookupTable!$A$10:$G$24,4,0)&amp;IF(AND(C284="Bool",MOD(10*D284,10)=0),D284&amp;".0",D284)&amp;IF(C284="String",".255","")&amp;IF(B285&lt;&gt;"","',","'")&amp;"     //"&amp;O284)</f>
        <v>E_G3_Fault_ID: 'DB11,INT260',     //206</v>
      </c>
      <c r="Q284" s="20" t="str">
        <f t="shared" si="254"/>
        <v>'E_G3_Fault_ID',     //206</v>
      </c>
      <c r="R284" s="20" t="str">
        <f t="shared" si="255"/>
        <v>socket.emit('E_G3_Fault_ID', arr_tag_value[206]);</v>
      </c>
    </row>
    <row r="285" spans="2:18" ht="15.75">
      <c r="B285" t="s">
        <v>173</v>
      </c>
      <c r="C285" t="s">
        <v>1</v>
      </c>
      <c r="D285">
        <v>262</v>
      </c>
      <c r="E285">
        <v>0</v>
      </c>
      <c r="F285" t="b">
        <v>0</v>
      </c>
      <c r="G285" t="b">
        <v>1</v>
      </c>
      <c r="H285" t="b">
        <v>1</v>
      </c>
      <c r="I285" t="b">
        <v>1</v>
      </c>
      <c r="J285" t="b">
        <v>0</v>
      </c>
      <c r="L285" t="str">
        <f t="shared" si="252"/>
        <v>DB11</v>
      </c>
      <c r="M285" t="s">
        <v>245</v>
      </c>
      <c r="O285" s="40">
        <f>IF(E285="","-",COUNTIF($O$10:O284,"&lt;&gt;-")+1-2)</f>
        <v>207</v>
      </c>
      <c r="P285" s="25" t="str">
        <f>IF($E285="","//" &amp; $B285,$M285&amp;B285&amp;": '"&amp;$L285&amp;","&amp;VLOOKUP(C285,LookupTable!$A$10:$G$24,4,0)&amp;IF(AND(C285="Bool",MOD(10*D285,10)=0),D285&amp;".0",D285)&amp;IF(C285="String",".255","")&amp;IF(B286&lt;&gt;"","',","'")&amp;"     //"&amp;O285)</f>
        <v>E_G4_Fault_ID: 'DB11,INT262',     //207</v>
      </c>
      <c r="Q285" s="20" t="str">
        <f t="shared" si="254"/>
        <v>'E_G4_Fault_ID',     //207</v>
      </c>
      <c r="R285" s="20" t="str">
        <f t="shared" si="255"/>
        <v>socket.emit('E_G4_Fault_ID', arr_tag_value[207]);</v>
      </c>
    </row>
    <row r="286" spans="2:18" ht="15.75">
      <c r="B286" t="s">
        <v>174</v>
      </c>
      <c r="C286" t="s">
        <v>1</v>
      </c>
      <c r="D286">
        <v>264</v>
      </c>
      <c r="E286">
        <v>0</v>
      </c>
      <c r="F286" t="b">
        <v>0</v>
      </c>
      <c r="G286" t="b">
        <v>1</v>
      </c>
      <c r="H286" t="b">
        <v>1</v>
      </c>
      <c r="I286" t="b">
        <v>1</v>
      </c>
      <c r="J286" t="b">
        <v>0</v>
      </c>
      <c r="L286" t="str">
        <f t="shared" si="252"/>
        <v>DB11</v>
      </c>
      <c r="M286" t="s">
        <v>245</v>
      </c>
      <c r="O286" s="40">
        <f>IF(E286="","-",COUNTIF($O$10:O285,"&lt;&gt;-")+1-2)</f>
        <v>208</v>
      </c>
      <c r="P286" s="25" t="str">
        <f>IF($E286="","//" &amp; $B286,$M286&amp;B286&amp;": '"&amp;$L286&amp;","&amp;VLOOKUP(C286,LookupTable!$A$10:$G$24,4,0)&amp;IF(AND(C286="Bool",MOD(10*D286,10)=0),D286&amp;".0",D286)&amp;IF(C286="String",".255","")&amp;IF(B287&lt;&gt;"","',","'")&amp;"     //"&amp;O286)</f>
        <v>E_G5_Fault_ID: 'DB11,INT264',     //208</v>
      </c>
      <c r="Q286" s="20" t="str">
        <f t="shared" si="254"/>
        <v>'E_G5_Fault_ID',     //208</v>
      </c>
      <c r="R286" s="20" t="str">
        <f t="shared" si="255"/>
        <v>socket.emit('E_G5_Fault_ID', arr_tag_value[208]);</v>
      </c>
    </row>
    <row r="287" spans="2:18" ht="15.75">
      <c r="B287" t="s">
        <v>175</v>
      </c>
      <c r="C287" t="s">
        <v>1</v>
      </c>
      <c r="D287">
        <v>266</v>
      </c>
      <c r="E287">
        <v>0</v>
      </c>
      <c r="F287" t="b">
        <v>0</v>
      </c>
      <c r="G287" t="b">
        <v>1</v>
      </c>
      <c r="H287" t="b">
        <v>1</v>
      </c>
      <c r="I287" t="b">
        <v>1</v>
      </c>
      <c r="J287" t="b">
        <v>0</v>
      </c>
      <c r="L287" t="str">
        <f t="shared" si="252"/>
        <v>DB11</v>
      </c>
      <c r="M287" t="s">
        <v>245</v>
      </c>
      <c r="O287" s="40">
        <f>IF(E287="","-",COUNTIF($O$10:O286,"&lt;&gt;-")+1-2)</f>
        <v>209</v>
      </c>
      <c r="P287" s="25" t="str">
        <f>IF($E287="","//" &amp; $B287,$M287&amp;B287&amp;": '"&amp;$L287&amp;","&amp;VLOOKUP(C287,LookupTable!$A$10:$G$24,4,0)&amp;IF(AND(C287="Bool",MOD(10*D287,10)=0),D287&amp;".0",D287)&amp;IF(C287="String",".255","")&amp;IF(B288&lt;&gt;"","',","'")&amp;"     //"&amp;O287)</f>
        <v>E_G6_Fault_ID: 'DB11,INT266',     //209</v>
      </c>
      <c r="Q287" s="20" t="str">
        <f t="shared" si="254"/>
        <v>'E_G6_Fault_ID',     //209</v>
      </c>
      <c r="R287" s="20" t="str">
        <f t="shared" si="255"/>
        <v>socket.emit('E_G6_Fault_ID', arr_tag_value[209]);</v>
      </c>
    </row>
    <row r="288" spans="2:18" ht="15.75">
      <c r="B288" t="s">
        <v>176</v>
      </c>
      <c r="C288" t="s">
        <v>1</v>
      </c>
      <c r="D288">
        <v>268</v>
      </c>
      <c r="E288">
        <v>0</v>
      </c>
      <c r="F288" t="b">
        <v>0</v>
      </c>
      <c r="G288" t="b">
        <v>1</v>
      </c>
      <c r="H288" t="b">
        <v>1</v>
      </c>
      <c r="I288" t="b">
        <v>1</v>
      </c>
      <c r="J288" t="b">
        <v>0</v>
      </c>
      <c r="L288" t="str">
        <f t="shared" si="252"/>
        <v>DB11</v>
      </c>
      <c r="M288" t="s">
        <v>245</v>
      </c>
      <c r="O288" s="40">
        <f>IF(E288="","-",COUNTIF($O$10:O287,"&lt;&gt;-")+1-2)</f>
        <v>210</v>
      </c>
      <c r="P288" s="25" t="str">
        <f>IF($E288="","//" &amp; $B288,$M288&amp;B288&amp;": '"&amp;$L288&amp;","&amp;VLOOKUP(C288,LookupTable!$A$10:$G$24,4,0)&amp;IF(AND(C288="Bool",MOD(10*D288,10)=0),D288&amp;".0",D288)&amp;IF(C288="String",".255","")&amp;IF(B289&lt;&gt;"","',","'")&amp;"     //"&amp;O288)</f>
        <v>E_G7_Fault_ID: 'DB11,INT268',     //210</v>
      </c>
      <c r="Q288" s="20" t="str">
        <f t="shared" si="254"/>
        <v>'E_G7_Fault_ID',     //210</v>
      </c>
      <c r="R288" s="20" t="str">
        <f t="shared" si="255"/>
        <v>socket.emit('E_G7_Fault_ID', arr_tag_value[210]);</v>
      </c>
    </row>
    <row r="289" spans="2:18" ht="15.75">
      <c r="B289" t="s">
        <v>177</v>
      </c>
      <c r="C289" t="s">
        <v>1</v>
      </c>
      <c r="D289">
        <v>270</v>
      </c>
      <c r="E289">
        <v>0</v>
      </c>
      <c r="F289" t="b">
        <v>0</v>
      </c>
      <c r="G289" t="b">
        <v>1</v>
      </c>
      <c r="H289" t="b">
        <v>1</v>
      </c>
      <c r="I289" t="b">
        <v>1</v>
      </c>
      <c r="J289" t="b">
        <v>0</v>
      </c>
      <c r="L289" t="str">
        <f t="shared" si="252"/>
        <v>DB11</v>
      </c>
      <c r="M289" t="s">
        <v>245</v>
      </c>
      <c r="O289" s="40">
        <f>IF(E289="","-",COUNTIF($O$10:O288,"&lt;&gt;-")+1-2)</f>
        <v>211</v>
      </c>
      <c r="P289" s="25" t="str">
        <f>IF($E289="","//" &amp; $B289,$M289&amp;B289&amp;": '"&amp;$L289&amp;","&amp;VLOOKUP(C289,LookupTable!$A$10:$G$24,4,0)&amp;IF(AND(C289="Bool",MOD(10*D289,10)=0),D289&amp;".0",D289)&amp;IF(C289="String",".255","")&amp;IF(B290&lt;&gt;"","',","'")&amp;"     //"&amp;O289)</f>
        <v>E_G8_Fault_ID: 'DB11,INT270',     //211</v>
      </c>
      <c r="Q289" s="20" t="str">
        <f t="shared" si="254"/>
        <v>'E_G8_Fault_ID',     //211</v>
      </c>
      <c r="R289" s="20" t="str">
        <f t="shared" si="255"/>
        <v>socket.emit('E_G8_Fault_ID', arr_tag_value[211]);</v>
      </c>
    </row>
    <row r="290" spans="2:18" ht="15.75">
      <c r="B290" t="s">
        <v>178</v>
      </c>
      <c r="C290" t="s">
        <v>1</v>
      </c>
      <c r="D290">
        <v>272</v>
      </c>
      <c r="E290">
        <v>0</v>
      </c>
      <c r="F290" t="b">
        <v>0</v>
      </c>
      <c r="G290" t="b">
        <v>1</v>
      </c>
      <c r="H290" t="b">
        <v>1</v>
      </c>
      <c r="I290" t="b">
        <v>1</v>
      </c>
      <c r="J290" t="b">
        <v>0</v>
      </c>
      <c r="L290" t="str">
        <f t="shared" si="252"/>
        <v>DB11</v>
      </c>
      <c r="M290" t="s">
        <v>245</v>
      </c>
      <c r="O290" s="40">
        <f>IF(E290="","-",COUNTIF($O$10:O289,"&lt;&gt;-")+1-2)</f>
        <v>212</v>
      </c>
      <c r="P290" s="25" t="str">
        <f>IF($E290="","//" &amp; $B290,$M290&amp;B290&amp;": '"&amp;$L290&amp;","&amp;VLOOKUP(C290,LookupTable!$A$10:$G$24,4,0)&amp;IF(AND(C290="Bool",MOD(10*D290,10)=0),D290&amp;".0",D290)&amp;IF(C290="String",".255","")&amp;IF(B291&lt;&gt;"","',","'")&amp;"     //"&amp;O290)</f>
        <v>E_G9_Fault_ID: 'DB11,INT272',     //212</v>
      </c>
      <c r="Q290" s="20" t="str">
        <f t="shared" si="254"/>
        <v>'E_G9_Fault_ID',     //212</v>
      </c>
      <c r="R290" s="20" t="str">
        <f t="shared" si="255"/>
        <v>socket.emit('E_G9_Fault_ID', arr_tag_value[212]);</v>
      </c>
    </row>
    <row r="291" spans="2:18" ht="15.75">
      <c r="B291" t="s">
        <v>179</v>
      </c>
      <c r="C291" t="s">
        <v>1</v>
      </c>
      <c r="D291">
        <v>274</v>
      </c>
      <c r="E291">
        <v>0</v>
      </c>
      <c r="F291" t="b">
        <v>0</v>
      </c>
      <c r="G291" t="b">
        <v>1</v>
      </c>
      <c r="H291" t="b">
        <v>1</v>
      </c>
      <c r="I291" t="b">
        <v>1</v>
      </c>
      <c r="J291" t="b">
        <v>0</v>
      </c>
      <c r="L291" t="str">
        <f t="shared" si="252"/>
        <v>DB11</v>
      </c>
      <c r="M291" t="s">
        <v>245</v>
      </c>
      <c r="O291" s="40">
        <f>IF(E291="","-",COUNTIF($O$10:O290,"&lt;&gt;-")+1-2)</f>
        <v>213</v>
      </c>
      <c r="P291" s="25" t="str">
        <f>IF($E291="","//" &amp; $B291,$M291&amp;B291&amp;": '"&amp;$L291&amp;","&amp;VLOOKUP(C291,LookupTable!$A$10:$G$24,4,0)&amp;IF(AND(C291="Bool",MOD(10*D291,10)=0),D291&amp;".0",D291)&amp;IF(C291="String",".255","")&amp;IF(B292&lt;&gt;"","',","'")&amp;"     //"&amp;O291)</f>
        <v>E_G10_Fault_ID: 'DB11,INT274',     //213</v>
      </c>
      <c r="Q291" s="20" t="str">
        <f t="shared" si="254"/>
        <v>'E_G10_Fault_ID',     //213</v>
      </c>
      <c r="R291" s="20" t="str">
        <f t="shared" si="255"/>
        <v>socket.emit('E_G10_Fault_ID', arr_tag_value[213]);</v>
      </c>
    </row>
    <row r="292" spans="2:18" ht="15.75">
      <c r="B292" t="s">
        <v>180</v>
      </c>
      <c r="C292" t="s">
        <v>1</v>
      </c>
      <c r="D292">
        <v>276</v>
      </c>
      <c r="E292">
        <v>0</v>
      </c>
      <c r="F292" t="b">
        <v>0</v>
      </c>
      <c r="G292" t="b">
        <v>1</v>
      </c>
      <c r="H292" t="b">
        <v>1</v>
      </c>
      <c r="I292" t="b">
        <v>1</v>
      </c>
      <c r="J292" t="b">
        <v>0</v>
      </c>
      <c r="L292" t="str">
        <f t="shared" si="252"/>
        <v>DB11</v>
      </c>
      <c r="M292" t="s">
        <v>245</v>
      </c>
      <c r="O292" s="40">
        <f>IF(E292="","-",COUNTIF($O$10:O291,"&lt;&gt;-")+1-2)</f>
        <v>214</v>
      </c>
      <c r="P292" s="25" t="str">
        <f>IF($E292="","//" &amp; $B292,$M292&amp;B292&amp;": '"&amp;$L292&amp;","&amp;VLOOKUP(C292,LookupTable!$A$10:$G$24,4,0)&amp;IF(AND(C292="Bool",MOD(10*D292,10)=0),D292&amp;".0",D292)&amp;IF(C292="String",".255","")&amp;IF(B293&lt;&gt;"","',","'")&amp;"     //"&amp;O292)</f>
        <v>E_G11_Fault_ID: 'DB11,INT276',     //214</v>
      </c>
      <c r="Q292" s="20" t="str">
        <f t="shared" si="254"/>
        <v>'E_G11_Fault_ID',     //214</v>
      </c>
      <c r="R292" s="20" t="str">
        <f t="shared" si="255"/>
        <v>socket.emit('E_G11_Fault_ID', arr_tag_value[214]);</v>
      </c>
    </row>
    <row r="293" spans="2:18" ht="15.75">
      <c r="B293" t="s">
        <v>181</v>
      </c>
      <c r="C293" t="s">
        <v>1</v>
      </c>
      <c r="D293">
        <v>278</v>
      </c>
      <c r="E293">
        <v>0</v>
      </c>
      <c r="F293" t="b">
        <v>0</v>
      </c>
      <c r="G293" t="b">
        <v>1</v>
      </c>
      <c r="H293" t="b">
        <v>1</v>
      </c>
      <c r="I293" t="b">
        <v>1</v>
      </c>
      <c r="J293" t="b">
        <v>0</v>
      </c>
      <c r="L293" t="str">
        <f t="shared" si="252"/>
        <v>DB11</v>
      </c>
      <c r="M293" t="s">
        <v>245</v>
      </c>
      <c r="O293" s="40">
        <f>IF(E293="","-",COUNTIF($O$10:O292,"&lt;&gt;-")+1-2)</f>
        <v>215</v>
      </c>
      <c r="P293" s="25" t="str">
        <f>IF($E293="","//" &amp; $B293,$M293&amp;B293&amp;": '"&amp;$L293&amp;","&amp;VLOOKUP(C293,LookupTable!$A$10:$G$24,4,0)&amp;IF(AND(C293="Bool",MOD(10*D293,10)=0),D293&amp;".0",D293)&amp;IF(C293="String",".255","")&amp;IF(B294&lt;&gt;"","',","'")&amp;"     //"&amp;O293)</f>
        <v>E_G12_Fault_ID: 'DB11,INT278',     //215</v>
      </c>
      <c r="Q293" s="20" t="str">
        <f t="shared" si="254"/>
        <v>'E_G12_Fault_ID',     //215</v>
      </c>
      <c r="R293" s="20" t="str">
        <f t="shared" si="255"/>
        <v>socket.emit('E_G12_Fault_ID', arr_tag_value[215]);</v>
      </c>
    </row>
    <row r="294" spans="2:18" ht="15.75">
      <c r="B294" t="s">
        <v>182</v>
      </c>
      <c r="C294" t="s">
        <v>1</v>
      </c>
      <c r="D294">
        <v>280</v>
      </c>
      <c r="E294">
        <v>0</v>
      </c>
      <c r="F294" t="b">
        <v>0</v>
      </c>
      <c r="G294" t="b">
        <v>1</v>
      </c>
      <c r="H294" t="b">
        <v>1</v>
      </c>
      <c r="I294" t="b">
        <v>1</v>
      </c>
      <c r="J294" t="b">
        <v>0</v>
      </c>
      <c r="L294" t="str">
        <f t="shared" si="252"/>
        <v>DB11</v>
      </c>
      <c r="M294" t="s">
        <v>245</v>
      </c>
      <c r="O294" s="40">
        <f>IF(E294="","-",COUNTIF($O$10:O293,"&lt;&gt;-")+1-2)</f>
        <v>216</v>
      </c>
      <c r="P294" s="25" t="str">
        <f>IF($E294="","//" &amp; $B294,$M294&amp;B294&amp;": '"&amp;$L294&amp;","&amp;VLOOKUP(C294,LookupTable!$A$10:$G$24,4,0)&amp;IF(AND(C294="Bool",MOD(10*D294,10)=0),D294&amp;".0",D294)&amp;IF(C294="String",".255","")&amp;IF(B295&lt;&gt;"","',","'")&amp;"     //"&amp;O294)</f>
        <v>E_G13_Fault_ID: 'DB11,INT280',     //216</v>
      </c>
      <c r="Q294" s="20" t="str">
        <f t="shared" si="254"/>
        <v>'E_G13_Fault_ID',     //216</v>
      </c>
      <c r="R294" s="20" t="str">
        <f t="shared" si="255"/>
        <v>socket.emit('E_G13_Fault_ID', arr_tag_value[216]);</v>
      </c>
    </row>
    <row r="295" spans="2:18" ht="15.75">
      <c r="B295" t="s">
        <v>183</v>
      </c>
      <c r="C295" t="s">
        <v>1</v>
      </c>
      <c r="D295">
        <v>282</v>
      </c>
      <c r="E295">
        <v>0</v>
      </c>
      <c r="F295" t="b">
        <v>0</v>
      </c>
      <c r="G295" t="b">
        <v>1</v>
      </c>
      <c r="H295" t="b">
        <v>1</v>
      </c>
      <c r="I295" t="b">
        <v>1</v>
      </c>
      <c r="J295" t="b">
        <v>0</v>
      </c>
      <c r="L295" t="str">
        <f t="shared" si="252"/>
        <v>DB11</v>
      </c>
      <c r="M295" t="s">
        <v>245</v>
      </c>
      <c r="O295" s="40">
        <f>IF(E295="","-",COUNTIF($O$10:O294,"&lt;&gt;-")+1-2)</f>
        <v>217</v>
      </c>
      <c r="P295" s="25" t="str">
        <f>IF($E295="","//" &amp; $B295,$M295&amp;B295&amp;": '"&amp;$L295&amp;","&amp;VLOOKUP(C295,LookupTable!$A$10:$G$24,4,0)&amp;IF(AND(C295="Bool",MOD(10*D295,10)=0),D295&amp;".0",D295)&amp;IF(C295="String",".255","")&amp;IF(B296&lt;&gt;"","',","'")&amp;"     //"&amp;O295)</f>
        <v>E_G14_Fault_ID: 'DB11,INT282',     //217</v>
      </c>
      <c r="Q295" s="20" t="str">
        <f t="shared" si="254"/>
        <v>'E_G14_Fault_ID',     //217</v>
      </c>
      <c r="R295" s="20" t="str">
        <f t="shared" si="255"/>
        <v>socket.emit('E_G14_Fault_ID', arr_tag_value[217]);</v>
      </c>
    </row>
    <row r="296" spans="2:18" ht="15.75">
      <c r="B296" t="s">
        <v>184</v>
      </c>
      <c r="C296" t="s">
        <v>1</v>
      </c>
      <c r="D296">
        <v>284</v>
      </c>
      <c r="E296">
        <v>0</v>
      </c>
      <c r="F296" t="b">
        <v>0</v>
      </c>
      <c r="G296" t="b">
        <v>1</v>
      </c>
      <c r="H296" t="b">
        <v>1</v>
      </c>
      <c r="I296" t="b">
        <v>1</v>
      </c>
      <c r="J296" t="b">
        <v>0</v>
      </c>
      <c r="L296" t="str">
        <f t="shared" si="252"/>
        <v>DB11</v>
      </c>
      <c r="M296" t="s">
        <v>245</v>
      </c>
      <c r="O296" s="40">
        <f>IF(E296="","-",COUNTIF($O$10:O295,"&lt;&gt;-")+1-2)</f>
        <v>218</v>
      </c>
      <c r="P296" s="25" t="str">
        <f>IF($E296="","//" &amp; $B296,$M296&amp;B296&amp;": '"&amp;$L296&amp;","&amp;VLOOKUP(C296,LookupTable!$A$10:$G$24,4,0)&amp;IF(AND(C296="Bool",MOD(10*D296,10)=0),D296&amp;".0",D296)&amp;IF(C296="String",".255","")&amp;IF(B297&lt;&gt;"","',","'")&amp;"     //"&amp;O296)</f>
        <v>E_G15_Fault_ID: 'DB11,INT284',     //218</v>
      </c>
      <c r="Q296" s="20" t="str">
        <f t="shared" si="254"/>
        <v>'E_G15_Fault_ID',     //218</v>
      </c>
      <c r="R296" s="20" t="str">
        <f t="shared" si="255"/>
        <v>socket.emit('E_G15_Fault_ID', arr_tag_value[218]);</v>
      </c>
    </row>
    <row r="297" spans="2:18" ht="15.75">
      <c r="B297" t="s">
        <v>185</v>
      </c>
      <c r="C297" t="s">
        <v>1</v>
      </c>
      <c r="D297">
        <v>286</v>
      </c>
      <c r="E297">
        <v>0</v>
      </c>
      <c r="F297" t="b">
        <v>0</v>
      </c>
      <c r="G297" t="b">
        <v>1</v>
      </c>
      <c r="H297" t="b">
        <v>1</v>
      </c>
      <c r="I297" t="b">
        <v>1</v>
      </c>
      <c r="J297" t="b">
        <v>0</v>
      </c>
      <c r="L297" t="str">
        <f t="shared" si="252"/>
        <v>DB11</v>
      </c>
      <c r="M297" t="s">
        <v>245</v>
      </c>
      <c r="O297" s="40">
        <f>IF(E297="","-",COUNTIF($O$10:O296,"&lt;&gt;-")+1-2)</f>
        <v>219</v>
      </c>
      <c r="P297" s="25" t="str">
        <f>IF($E297="","//" &amp; $B297,$M297&amp;B297&amp;": '"&amp;$L297&amp;","&amp;VLOOKUP(C297,LookupTable!$A$10:$G$24,4,0)&amp;IF(AND(C297="Bool",MOD(10*D297,10)=0),D297&amp;".0",D297)&amp;IF(C297="String",".255","")&amp;IF(B298&lt;&gt;"","',","'")&amp;"     //"&amp;O297)</f>
        <v>E_G16_Fault_ID: 'DB11,INT286',     //219</v>
      </c>
      <c r="Q297" s="20" t="str">
        <f t="shared" si="254"/>
        <v>'E_G16_Fault_ID',     //219</v>
      </c>
      <c r="R297" s="20" t="str">
        <f t="shared" si="255"/>
        <v>socket.emit('E_G16_Fault_ID', arr_tag_value[219]);</v>
      </c>
    </row>
    <row r="298" spans="2:18" ht="15.75">
      <c r="B298" t="s">
        <v>186</v>
      </c>
      <c r="C298" t="s">
        <v>1</v>
      </c>
      <c r="D298">
        <v>288</v>
      </c>
      <c r="E298">
        <v>0</v>
      </c>
      <c r="F298" t="b">
        <v>0</v>
      </c>
      <c r="G298" t="b">
        <v>1</v>
      </c>
      <c r="H298" t="b">
        <v>1</v>
      </c>
      <c r="I298" t="b">
        <v>1</v>
      </c>
      <c r="J298" t="b">
        <v>0</v>
      </c>
      <c r="L298" t="str">
        <f t="shared" si="252"/>
        <v>DB11</v>
      </c>
      <c r="M298" t="s">
        <v>245</v>
      </c>
      <c r="O298" s="40">
        <f>IF(E298="","-",COUNTIF($O$10:O297,"&lt;&gt;-")+1-2)</f>
        <v>220</v>
      </c>
      <c r="P298" s="25" t="str">
        <f>IF($E298="","//" &amp; $B298,$M298&amp;B298&amp;": '"&amp;$L298&amp;","&amp;VLOOKUP(C298,LookupTable!$A$10:$G$24,4,0)&amp;IF(AND(C298="Bool",MOD(10*D298,10)=0),D298&amp;".0",D298)&amp;IF(C298="String",".255","")&amp;IF(B299&lt;&gt;"","',","'")&amp;"     //"&amp;O298)</f>
        <v>E_G17_Fault_ID: 'DB11,INT288',     //220</v>
      </c>
      <c r="Q298" s="20" t="str">
        <f t="shared" si="254"/>
        <v>'E_G17_Fault_ID',     //220</v>
      </c>
      <c r="R298" s="20" t="str">
        <f t="shared" si="255"/>
        <v>socket.emit('E_G17_Fault_ID', arr_tag_value[220]);</v>
      </c>
    </row>
    <row r="299" spans="2:18" ht="15.75">
      <c r="B299" t="s">
        <v>187</v>
      </c>
      <c r="C299" t="s">
        <v>1</v>
      </c>
      <c r="D299">
        <v>290</v>
      </c>
      <c r="E299">
        <v>0</v>
      </c>
      <c r="F299" t="b">
        <v>0</v>
      </c>
      <c r="G299" t="b">
        <v>1</v>
      </c>
      <c r="H299" t="b">
        <v>1</v>
      </c>
      <c r="I299" t="b">
        <v>1</v>
      </c>
      <c r="J299" t="b">
        <v>0</v>
      </c>
      <c r="L299" t="str">
        <f t="shared" si="252"/>
        <v>DB11</v>
      </c>
      <c r="M299" t="s">
        <v>245</v>
      </c>
      <c r="O299" s="40">
        <f>IF(E299="","-",COUNTIF($O$10:O298,"&lt;&gt;-")+1-2)</f>
        <v>221</v>
      </c>
      <c r="P299" s="25" t="str">
        <f>IF($E299="","//" &amp; $B299,$M299&amp;B299&amp;": '"&amp;$L299&amp;","&amp;VLOOKUP(C299,LookupTable!$A$10:$G$24,4,0)&amp;IF(AND(C299="Bool",MOD(10*D299,10)=0),D299&amp;".0",D299)&amp;IF(C299="String",".255","")&amp;IF(B300&lt;&gt;"","',","'")&amp;"     //"&amp;O299)</f>
        <v>E_G18_Fault_ID: 'DB11,INT290',     //221</v>
      </c>
      <c r="Q299" s="20" t="str">
        <f t="shared" si="254"/>
        <v>'E_G18_Fault_ID',     //221</v>
      </c>
      <c r="R299" s="20" t="str">
        <f t="shared" si="255"/>
        <v>socket.emit('E_G18_Fault_ID', arr_tag_value[221]);</v>
      </c>
    </row>
    <row r="300" spans="2:18" ht="15.75">
      <c r="B300" t="s">
        <v>188</v>
      </c>
      <c r="C300" t="s">
        <v>1</v>
      </c>
      <c r="D300">
        <v>292</v>
      </c>
      <c r="E300">
        <v>0</v>
      </c>
      <c r="F300" t="b">
        <v>0</v>
      </c>
      <c r="G300" t="b">
        <v>1</v>
      </c>
      <c r="H300" t="b">
        <v>1</v>
      </c>
      <c r="I300" t="b">
        <v>1</v>
      </c>
      <c r="J300" t="b">
        <v>0</v>
      </c>
      <c r="L300" t="str">
        <f t="shared" si="252"/>
        <v>DB11</v>
      </c>
      <c r="M300" t="s">
        <v>245</v>
      </c>
      <c r="O300" s="40">
        <f>IF(E300="","-",COUNTIF($O$10:O299,"&lt;&gt;-")+1-2)</f>
        <v>222</v>
      </c>
      <c r="P300" s="25" t="str">
        <f>IF($E300="","//" &amp; $B300,$M300&amp;B300&amp;": '"&amp;$L300&amp;","&amp;VLOOKUP(C300,LookupTable!$A$10:$G$24,4,0)&amp;IF(AND(C300="Bool",MOD(10*D300,10)=0),D300&amp;".0",D300)&amp;IF(C300="String",".255","")&amp;IF(B301&lt;&gt;"","',","'")&amp;"     //"&amp;O300)</f>
        <v>E_G19_Fault_ID: 'DB11,INT292',     //222</v>
      </c>
      <c r="Q300" s="20" t="str">
        <f t="shared" si="254"/>
        <v>'E_G19_Fault_ID',     //222</v>
      </c>
      <c r="R300" s="20" t="str">
        <f t="shared" si="255"/>
        <v>socket.emit('E_G19_Fault_ID', arr_tag_value[222]);</v>
      </c>
    </row>
    <row r="301" spans="2:18" ht="15.75">
      <c r="B301" t="s">
        <v>189</v>
      </c>
      <c r="C301" t="s">
        <v>1</v>
      </c>
      <c r="D301">
        <v>294</v>
      </c>
      <c r="E301">
        <v>0</v>
      </c>
      <c r="F301" t="b">
        <v>0</v>
      </c>
      <c r="G301" t="b">
        <v>1</v>
      </c>
      <c r="H301" t="b">
        <v>1</v>
      </c>
      <c r="I301" t="b">
        <v>1</v>
      </c>
      <c r="J301" t="b">
        <v>0</v>
      </c>
      <c r="L301" t="str">
        <f t="shared" si="252"/>
        <v>DB11</v>
      </c>
      <c r="M301" t="s">
        <v>245</v>
      </c>
      <c r="O301" s="40">
        <f>IF(E301="","-",COUNTIF($O$10:O300,"&lt;&gt;-")+1-2)</f>
        <v>223</v>
      </c>
      <c r="P301" s="25" t="str">
        <f>IF($E301="","//" &amp; $B301,$M301&amp;B301&amp;": '"&amp;$L301&amp;","&amp;VLOOKUP(C301,LookupTable!$A$10:$G$24,4,0)&amp;IF(AND(C301="Bool",MOD(10*D301,10)=0),D301&amp;".0",D301)&amp;IF(C301="String",".255","")&amp;IF(B302&lt;&gt;"","',","'")&amp;"     //"&amp;O301)</f>
        <v>E_G20_Fault_ID: 'DB11,INT294',     //223</v>
      </c>
      <c r="Q301" s="20" t="str">
        <f t="shared" si="254"/>
        <v>'E_G20_Fault_ID',     //223</v>
      </c>
      <c r="R301" s="20" t="str">
        <f t="shared" si="255"/>
        <v>socket.emit('E_G20_Fault_ID', arr_tag_value[223]);</v>
      </c>
    </row>
    <row r="302" spans="2:18" ht="15.75">
      <c r="B302" t="s">
        <v>190</v>
      </c>
      <c r="C302" t="s">
        <v>1</v>
      </c>
      <c r="D302">
        <v>296</v>
      </c>
      <c r="E302">
        <v>0</v>
      </c>
      <c r="F302" t="b">
        <v>0</v>
      </c>
      <c r="G302" t="b">
        <v>1</v>
      </c>
      <c r="H302" t="b">
        <v>1</v>
      </c>
      <c r="I302" t="b">
        <v>1</v>
      </c>
      <c r="J302" t="b">
        <v>0</v>
      </c>
      <c r="L302" t="str">
        <f t="shared" si="252"/>
        <v>DB11</v>
      </c>
      <c r="M302" t="s">
        <v>245</v>
      </c>
      <c r="O302" s="40">
        <f>IF(E302="","-",COUNTIF($O$10:O301,"&lt;&gt;-")+1-2)</f>
        <v>224</v>
      </c>
      <c r="P302" s="25" t="str">
        <f>IF($E302="","//" &amp; $B302,$M302&amp;B302&amp;": '"&amp;$L302&amp;","&amp;VLOOKUP(C302,LookupTable!$A$10:$G$24,4,0)&amp;IF(AND(C302="Bool",MOD(10*D302,10)=0),D302&amp;".0",D302)&amp;IF(C302="String",".255","")&amp;IF(B303&lt;&gt;"","',","'")&amp;"     //"&amp;O302)</f>
        <v>E_G21_Fault_ID: 'DB11,INT296',     //224</v>
      </c>
      <c r="Q302" s="20" t="str">
        <f t="shared" si="254"/>
        <v>'E_G21_Fault_ID',     //224</v>
      </c>
      <c r="R302" s="20" t="str">
        <f t="shared" si="255"/>
        <v>socket.emit('E_G21_Fault_ID', arr_tag_value[224]);</v>
      </c>
    </row>
    <row r="303" spans="2:18" ht="15.75">
      <c r="B303" t="s">
        <v>191</v>
      </c>
      <c r="C303" t="s">
        <v>1</v>
      </c>
      <c r="D303">
        <v>298</v>
      </c>
      <c r="E303">
        <v>0</v>
      </c>
      <c r="F303" t="b">
        <v>0</v>
      </c>
      <c r="G303" t="b">
        <v>1</v>
      </c>
      <c r="H303" t="b">
        <v>1</v>
      </c>
      <c r="I303" t="b">
        <v>1</v>
      </c>
      <c r="J303" t="b">
        <v>0</v>
      </c>
      <c r="L303" t="str">
        <f t="shared" si="252"/>
        <v>DB11</v>
      </c>
      <c r="M303" t="s">
        <v>245</v>
      </c>
      <c r="O303" s="40">
        <f>IF(E303="","-",COUNTIF($O$10:O302,"&lt;&gt;-")+1-2)</f>
        <v>225</v>
      </c>
      <c r="P303" s="25" t="str">
        <f>IF($E303="","//" &amp; $B303,$M303&amp;B303&amp;": '"&amp;$L303&amp;","&amp;VLOOKUP(C303,LookupTable!$A$10:$G$24,4,0)&amp;IF(AND(C303="Bool",MOD(10*D303,10)=0),D303&amp;".0",D303)&amp;IF(C303="String",".255","")&amp;IF(B304&lt;&gt;"","',","'")&amp;"     //"&amp;O303)</f>
        <v>E_G22_Fault_ID: 'DB11,INT298',     //225</v>
      </c>
      <c r="Q303" s="20" t="str">
        <f t="shared" si="254"/>
        <v>'E_G22_Fault_ID',     //225</v>
      </c>
      <c r="R303" s="20" t="str">
        <f t="shared" si="255"/>
        <v>socket.emit('E_G22_Fault_ID', arr_tag_value[225]);</v>
      </c>
    </row>
    <row r="304" spans="2:18" ht="15.75">
      <c r="B304" t="s">
        <v>192</v>
      </c>
      <c r="C304" t="s">
        <v>1</v>
      </c>
      <c r="D304">
        <v>300</v>
      </c>
      <c r="E304">
        <v>0</v>
      </c>
      <c r="F304" t="b">
        <v>0</v>
      </c>
      <c r="G304" t="b">
        <v>1</v>
      </c>
      <c r="H304" t="b">
        <v>1</v>
      </c>
      <c r="I304" t="b">
        <v>1</v>
      </c>
      <c r="J304" t="b">
        <v>0</v>
      </c>
      <c r="L304" t="str">
        <f t="shared" si="252"/>
        <v>DB11</v>
      </c>
      <c r="M304" t="s">
        <v>245</v>
      </c>
      <c r="O304" s="40">
        <f>IF(E304="","-",COUNTIF($O$10:O303,"&lt;&gt;-")+1-2)</f>
        <v>226</v>
      </c>
      <c r="P304" s="25" t="str">
        <f>IF($E304="","//" &amp; $B304,$M304&amp;B304&amp;": '"&amp;$L304&amp;","&amp;VLOOKUP(C304,LookupTable!$A$10:$G$24,4,0)&amp;IF(AND(C304="Bool",MOD(10*D304,10)=0),D304&amp;".0",D304)&amp;IF(C304="String",".255","")&amp;IF(B305&lt;&gt;"","',","'")&amp;"     //"&amp;O304)</f>
        <v>E_G23_Fault_ID: 'DB11,INT300',     //226</v>
      </c>
      <c r="Q304" s="20" t="str">
        <f t="shared" si="254"/>
        <v>'E_G23_Fault_ID',     //226</v>
      </c>
      <c r="R304" s="20" t="str">
        <f t="shared" si="255"/>
        <v>socket.emit('E_G23_Fault_ID', arr_tag_value[226]);</v>
      </c>
    </row>
    <row r="305" spans="2:18" ht="15.75">
      <c r="B305" t="s">
        <v>193</v>
      </c>
      <c r="C305" t="s">
        <v>1</v>
      </c>
      <c r="D305">
        <v>302</v>
      </c>
      <c r="E305">
        <v>0</v>
      </c>
      <c r="F305" t="b">
        <v>0</v>
      </c>
      <c r="G305" t="b">
        <v>1</v>
      </c>
      <c r="H305" t="b">
        <v>1</v>
      </c>
      <c r="I305" t="b">
        <v>1</v>
      </c>
      <c r="J305" t="b">
        <v>0</v>
      </c>
      <c r="L305" t="str">
        <f t="shared" si="252"/>
        <v>DB11</v>
      </c>
      <c r="M305" t="s">
        <v>245</v>
      </c>
      <c r="O305" s="40">
        <f>IF(E305="","-",COUNTIF($O$10:O304,"&lt;&gt;-")+1-2)</f>
        <v>227</v>
      </c>
      <c r="P305" s="25" t="str">
        <f>IF($E305="","//" &amp; $B305,$M305&amp;B305&amp;": '"&amp;$L305&amp;","&amp;VLOOKUP(C305,LookupTable!$A$10:$G$24,4,0)&amp;IF(AND(C305="Bool",MOD(10*D305,10)=0),D305&amp;".0",D305)&amp;IF(C305="String",".255","")&amp;IF(B306&lt;&gt;"","',","'")&amp;"     //"&amp;O305)</f>
        <v>E_G24_Fault_ID: 'DB11,INT302',     //227</v>
      </c>
      <c r="Q305" s="20" t="str">
        <f t="shared" si="254"/>
        <v>'E_G24_Fault_ID',     //227</v>
      </c>
      <c r="R305" s="20" t="str">
        <f t="shared" si="255"/>
        <v>socket.emit('E_G24_Fault_ID', arr_tag_value[227]);</v>
      </c>
    </row>
    <row r="306" spans="2:18" ht="15.75">
      <c r="B306" t="s">
        <v>194</v>
      </c>
      <c r="C306" t="s">
        <v>1</v>
      </c>
      <c r="D306">
        <v>304</v>
      </c>
      <c r="E306">
        <v>0</v>
      </c>
      <c r="F306" t="b">
        <v>0</v>
      </c>
      <c r="G306" t="b">
        <v>1</v>
      </c>
      <c r="H306" t="b">
        <v>1</v>
      </c>
      <c r="I306" t="b">
        <v>1</v>
      </c>
      <c r="J306" t="b">
        <v>0</v>
      </c>
      <c r="L306" t="str">
        <f t="shared" si="252"/>
        <v>DB11</v>
      </c>
      <c r="M306" t="s">
        <v>245</v>
      </c>
      <c r="O306" s="40">
        <f>IF(E306="","-",COUNTIF($O$10:O305,"&lt;&gt;-")+1-2)</f>
        <v>228</v>
      </c>
      <c r="P306" s="25" t="str">
        <f>IF($E306="","//" &amp; $B306,$M306&amp;B306&amp;": '"&amp;$L306&amp;","&amp;VLOOKUP(C306,LookupTable!$A$10:$G$24,4,0)&amp;IF(AND(C306="Bool",MOD(10*D306,10)=0),D306&amp;".0",D306)&amp;IF(C306="String",".255","")&amp;IF(B307&lt;&gt;"","',","'")&amp;"     //"&amp;O306)</f>
        <v>E_G25_Fault_ID: 'DB11,INT304',     //228</v>
      </c>
      <c r="Q306" s="20" t="str">
        <f t="shared" si="254"/>
        <v>'E_G25_Fault_ID',     //228</v>
      </c>
      <c r="R306" s="20" t="str">
        <f t="shared" si="255"/>
        <v>socket.emit('E_G25_Fault_ID', arr_tag_value[228]);</v>
      </c>
    </row>
    <row r="307" spans="2:18" ht="15.75">
      <c r="B307" t="s">
        <v>195</v>
      </c>
      <c r="C307" t="s">
        <v>1</v>
      </c>
      <c r="D307">
        <v>306</v>
      </c>
      <c r="E307">
        <v>0</v>
      </c>
      <c r="F307" t="b">
        <v>0</v>
      </c>
      <c r="G307" t="b">
        <v>1</v>
      </c>
      <c r="H307" t="b">
        <v>1</v>
      </c>
      <c r="I307" t="b">
        <v>1</v>
      </c>
      <c r="J307" t="b">
        <v>0</v>
      </c>
      <c r="L307" t="str">
        <f t="shared" si="252"/>
        <v>DB11</v>
      </c>
      <c r="M307" t="s">
        <v>245</v>
      </c>
      <c r="O307" s="40">
        <f>IF(E307="","-",COUNTIF($O$10:O306,"&lt;&gt;-")+1-2)</f>
        <v>229</v>
      </c>
      <c r="P307" s="25" t="str">
        <f>IF($E307="","//" &amp; $B307,$M307&amp;B307&amp;": '"&amp;$L307&amp;","&amp;VLOOKUP(C307,LookupTable!$A$10:$G$24,4,0)&amp;IF(AND(C307="Bool",MOD(10*D307,10)=0),D307&amp;".0",D307)&amp;IF(C307="String",".255","")&amp;IF(B308&lt;&gt;"","',","'")&amp;"     //"&amp;O307)</f>
        <v>E_G26_Fault_ID: 'DB11,INT306',     //229</v>
      </c>
      <c r="Q307" s="20" t="str">
        <f t="shared" si="254"/>
        <v>'E_G26_Fault_ID',     //229</v>
      </c>
      <c r="R307" s="20" t="str">
        <f t="shared" si="255"/>
        <v>socket.emit('E_G26_Fault_ID', arr_tag_value[229]);</v>
      </c>
    </row>
    <row r="308" spans="2:18" ht="15.75">
      <c r="B308" t="s">
        <v>196</v>
      </c>
      <c r="C308" t="s">
        <v>1</v>
      </c>
      <c r="D308">
        <v>308</v>
      </c>
      <c r="E308">
        <v>0</v>
      </c>
      <c r="F308" t="b">
        <v>0</v>
      </c>
      <c r="G308" t="b">
        <v>1</v>
      </c>
      <c r="H308" t="b">
        <v>1</v>
      </c>
      <c r="I308" t="b">
        <v>1</v>
      </c>
      <c r="J308" t="b">
        <v>0</v>
      </c>
      <c r="L308" t="str">
        <f t="shared" si="252"/>
        <v>DB11</v>
      </c>
      <c r="M308" t="s">
        <v>245</v>
      </c>
      <c r="O308" s="40">
        <f>IF(E308="","-",COUNTIF($O$10:O307,"&lt;&gt;-")+1-2)</f>
        <v>230</v>
      </c>
      <c r="P308" s="25" t="str">
        <f>IF($E308="","//" &amp; $B308,$M308&amp;B308&amp;": '"&amp;$L308&amp;","&amp;VLOOKUP(C308,LookupTable!$A$10:$G$24,4,0)&amp;IF(AND(C308="Bool",MOD(10*D308,10)=0),D308&amp;".0",D308)&amp;IF(C308="String",".255","")&amp;IF(B309&lt;&gt;"","',","'")&amp;"     //"&amp;O308)</f>
        <v>E_G27_Fault_ID: 'DB11,INT308',     //230</v>
      </c>
      <c r="Q308" s="20" t="str">
        <f t="shared" si="254"/>
        <v>'E_G27_Fault_ID',     //230</v>
      </c>
      <c r="R308" s="20" t="str">
        <f t="shared" si="255"/>
        <v>socket.emit('E_G27_Fault_ID', arr_tag_value[230]);</v>
      </c>
    </row>
    <row r="309" spans="2:18" ht="15.75">
      <c r="B309" t="s">
        <v>197</v>
      </c>
      <c r="C309" t="s">
        <v>1</v>
      </c>
      <c r="D309">
        <v>310</v>
      </c>
      <c r="E309">
        <v>0</v>
      </c>
      <c r="F309" t="b">
        <v>0</v>
      </c>
      <c r="G309" t="b">
        <v>1</v>
      </c>
      <c r="H309" t="b">
        <v>1</v>
      </c>
      <c r="I309" t="b">
        <v>1</v>
      </c>
      <c r="J309" t="b">
        <v>0</v>
      </c>
      <c r="L309" t="str">
        <f t="shared" si="252"/>
        <v>DB11</v>
      </c>
      <c r="M309" t="s">
        <v>245</v>
      </c>
      <c r="O309" s="40">
        <f>IF(E309="","-",COUNTIF($O$10:O308,"&lt;&gt;-")+1-2)</f>
        <v>231</v>
      </c>
      <c r="P309" s="25" t="str">
        <f>IF($E309="","//" &amp; $B309,$M309&amp;B309&amp;": '"&amp;$L309&amp;","&amp;VLOOKUP(C309,LookupTable!$A$10:$G$24,4,0)&amp;IF(AND(C309="Bool",MOD(10*D309,10)=0),D309&amp;".0",D309)&amp;IF(C309="String",".255","")&amp;IF(B310&lt;&gt;"","',","'")&amp;"     //"&amp;O309)</f>
        <v>E_G28_Fault_ID: 'DB11,INT310',     //231</v>
      </c>
      <c r="Q309" s="20" t="str">
        <f t="shared" si="254"/>
        <v>'E_G28_Fault_ID',     //231</v>
      </c>
      <c r="R309" s="20" t="str">
        <f t="shared" si="255"/>
        <v>socket.emit('E_G28_Fault_ID', arr_tag_value[231]);</v>
      </c>
    </row>
    <row r="310" spans="2:18" ht="15.75">
      <c r="B310" t="s">
        <v>198</v>
      </c>
      <c r="C310" t="s">
        <v>1</v>
      </c>
      <c r="D310">
        <v>312</v>
      </c>
      <c r="E310">
        <v>0</v>
      </c>
      <c r="F310" t="b">
        <v>0</v>
      </c>
      <c r="G310" t="b">
        <v>1</v>
      </c>
      <c r="H310" t="b">
        <v>1</v>
      </c>
      <c r="I310" t="b">
        <v>1</v>
      </c>
      <c r="J310" t="b">
        <v>0</v>
      </c>
      <c r="L310" t="str">
        <f t="shared" si="252"/>
        <v>DB11</v>
      </c>
      <c r="M310" t="s">
        <v>245</v>
      </c>
      <c r="O310" s="40">
        <f>IF(E310="","-",COUNTIF($O$10:O309,"&lt;&gt;-")+1-2)</f>
        <v>232</v>
      </c>
      <c r="P310" s="25" t="str">
        <f>IF($E310="","//" &amp; $B310,$M310&amp;B310&amp;": '"&amp;$L310&amp;","&amp;VLOOKUP(C310,LookupTable!$A$10:$G$24,4,0)&amp;IF(AND(C310="Bool",MOD(10*D310,10)=0),D310&amp;".0",D310)&amp;IF(C310="String",".255","")&amp;IF(B311&lt;&gt;"","',","'")&amp;"     //"&amp;O310)</f>
        <v>E_G29_Fault_ID: 'DB11,INT312',     //232</v>
      </c>
      <c r="Q310" s="20" t="str">
        <f t="shared" si="254"/>
        <v>'E_G29_Fault_ID',     //232</v>
      </c>
      <c r="R310" s="20" t="str">
        <f t="shared" si="255"/>
        <v>socket.emit('E_G29_Fault_ID', arr_tag_value[232]);</v>
      </c>
    </row>
    <row r="311" spans="2:18" ht="15.75">
      <c r="B311" t="s">
        <v>199</v>
      </c>
      <c r="C311" t="s">
        <v>1</v>
      </c>
      <c r="D311">
        <v>314</v>
      </c>
      <c r="E311">
        <v>0</v>
      </c>
      <c r="F311" t="b">
        <v>0</v>
      </c>
      <c r="G311" t="b">
        <v>1</v>
      </c>
      <c r="H311" t="b">
        <v>1</v>
      </c>
      <c r="I311" t="b">
        <v>1</v>
      </c>
      <c r="J311" t="b">
        <v>0</v>
      </c>
      <c r="L311" t="str">
        <f t="shared" si="252"/>
        <v>DB11</v>
      </c>
      <c r="M311" t="s">
        <v>245</v>
      </c>
      <c r="O311" s="40">
        <f>IF(E311="","-",COUNTIF($O$10:O310,"&lt;&gt;-")+1-2)</f>
        <v>233</v>
      </c>
      <c r="P311" s="25" t="str">
        <f>IF($E311="","//" &amp; $B311,$M311&amp;B311&amp;": '"&amp;$L311&amp;","&amp;VLOOKUP(C311,LookupTable!$A$10:$G$24,4,0)&amp;IF(AND(C311="Bool",MOD(10*D311,10)=0),D311&amp;".0",D311)&amp;IF(C311="String",".255","")&amp;IF(B312&lt;&gt;"","',","'")&amp;"     //"&amp;O311)</f>
        <v>E_G30_Fault_ID: 'DB11,INT314',     //233</v>
      </c>
      <c r="Q311" s="20" t="str">
        <f t="shared" si="254"/>
        <v>'E_G30_Fault_ID',     //233</v>
      </c>
      <c r="R311" s="20" t="str">
        <f t="shared" si="255"/>
        <v>socket.emit('E_G30_Fault_ID', arr_tag_value[233]);</v>
      </c>
    </row>
    <row r="312" spans="2:18" ht="15.75">
      <c r="B312" t="s">
        <v>200</v>
      </c>
      <c r="C312" t="s">
        <v>1</v>
      </c>
      <c r="D312">
        <v>316</v>
      </c>
      <c r="E312">
        <v>0</v>
      </c>
      <c r="F312" t="b">
        <v>0</v>
      </c>
      <c r="G312" t="b">
        <v>1</v>
      </c>
      <c r="H312" t="b">
        <v>1</v>
      </c>
      <c r="I312" t="b">
        <v>1</v>
      </c>
      <c r="J312" t="b">
        <v>0</v>
      </c>
      <c r="L312" t="str">
        <f t="shared" si="252"/>
        <v>DB11</v>
      </c>
      <c r="M312" t="s">
        <v>245</v>
      </c>
      <c r="O312" s="40">
        <f>IF(E312="","-",COUNTIF($O$10:O311,"&lt;&gt;-")+1-2)</f>
        <v>234</v>
      </c>
      <c r="P312" s="25" t="str">
        <f>IF($E312="","//" &amp; $B312,$M312&amp;B312&amp;": '"&amp;$L312&amp;","&amp;VLOOKUP(C312,LookupTable!$A$10:$G$24,4,0)&amp;IF(AND(C312="Bool",MOD(10*D312,10)=0),D312&amp;".0",D312)&amp;IF(C312="String",".255","")&amp;IF(B313&lt;&gt;"","',","'")&amp;"     //"&amp;O312)</f>
        <v>E_G31_Fault_ID: 'DB11,INT316',     //234</v>
      </c>
      <c r="Q312" s="20" t="str">
        <f t="shared" si="254"/>
        <v>'E_G31_Fault_ID',     //234</v>
      </c>
      <c r="R312" s="20" t="str">
        <f t="shared" si="255"/>
        <v>socket.emit('E_G31_Fault_ID', arr_tag_value[234]);</v>
      </c>
    </row>
    <row r="313" spans="2:18" ht="15.75">
      <c r="B313" t="s">
        <v>201</v>
      </c>
      <c r="C313" t="s">
        <v>1</v>
      </c>
      <c r="D313">
        <v>318</v>
      </c>
      <c r="E313">
        <v>0</v>
      </c>
      <c r="F313" t="b">
        <v>0</v>
      </c>
      <c r="G313" t="b">
        <v>1</v>
      </c>
      <c r="H313" t="b">
        <v>1</v>
      </c>
      <c r="I313" t="b">
        <v>1</v>
      </c>
      <c r="J313" t="b">
        <v>0</v>
      </c>
      <c r="L313" t="str">
        <f t="shared" si="252"/>
        <v>DB11</v>
      </c>
      <c r="M313" t="s">
        <v>245</v>
      </c>
      <c r="O313" s="40">
        <f>IF(E313="","-",COUNTIF($O$10:O312,"&lt;&gt;-")+1-2)</f>
        <v>235</v>
      </c>
      <c r="P313" s="25" t="str">
        <f>IF($E313="","//" &amp; $B313,$M313&amp;B313&amp;": '"&amp;$L313&amp;","&amp;VLOOKUP(C313,LookupTable!$A$10:$G$24,4,0)&amp;IF(AND(C313="Bool",MOD(10*D313,10)=0),D313&amp;".0",D313)&amp;IF(C313="String",".255","")&amp;IF(B314&lt;&gt;"","',","'")&amp;"     //"&amp;O313)</f>
        <v>E_G32_Fault_ID: 'DB11,INT318',     //235</v>
      </c>
      <c r="Q313" s="20" t="str">
        <f t="shared" si="254"/>
        <v>'E_G32_Fault_ID',     //235</v>
      </c>
      <c r="R313" s="20" t="str">
        <f t="shared" si="255"/>
        <v>socket.emit('E_G32_Fault_ID', arr_tag_value[235]);</v>
      </c>
    </row>
    <row r="314" spans="2:18" ht="15.75">
      <c r="B314" t="s">
        <v>202</v>
      </c>
      <c r="C314" t="s">
        <v>1</v>
      </c>
      <c r="D314">
        <v>320</v>
      </c>
      <c r="E314">
        <v>0</v>
      </c>
      <c r="F314" t="b">
        <v>0</v>
      </c>
      <c r="G314" t="b">
        <v>1</v>
      </c>
      <c r="H314" t="b">
        <v>1</v>
      </c>
      <c r="I314" t="b">
        <v>1</v>
      </c>
      <c r="J314" t="b">
        <v>0</v>
      </c>
      <c r="L314" t="str">
        <f t="shared" si="252"/>
        <v>DB11</v>
      </c>
      <c r="M314" t="s">
        <v>245</v>
      </c>
      <c r="O314" s="40">
        <f>IF(E314="","-",COUNTIF($O$10:O313,"&lt;&gt;-")+1-2)</f>
        <v>236</v>
      </c>
      <c r="P314" s="25" t="str">
        <f>IF($E314="","//" &amp; $B314,$M314&amp;B314&amp;": '"&amp;$L314&amp;","&amp;VLOOKUP(C314,LookupTable!$A$10:$G$24,4,0)&amp;IF(AND(C314="Bool",MOD(10*D314,10)=0),D314&amp;".0",D314)&amp;IF(C314="String",".255","")&amp;IF(B315&lt;&gt;"","',","'")&amp;"     //"&amp;O314)</f>
        <v>E_G33_Fault_ID: 'DB11,INT320',     //236</v>
      </c>
      <c r="Q314" s="20" t="str">
        <f t="shared" si="254"/>
        <v>'E_G33_Fault_ID',     //236</v>
      </c>
      <c r="R314" s="20" t="str">
        <f t="shared" si="255"/>
        <v>socket.emit('E_G33_Fault_ID', arr_tag_value[236]);</v>
      </c>
    </row>
    <row r="315" spans="2:18" ht="15.75">
      <c r="B315" t="s">
        <v>203</v>
      </c>
      <c r="C315" t="s">
        <v>1</v>
      </c>
      <c r="D315">
        <v>322</v>
      </c>
      <c r="E315">
        <v>0</v>
      </c>
      <c r="F315" t="b">
        <v>0</v>
      </c>
      <c r="G315" t="b">
        <v>1</v>
      </c>
      <c r="H315" t="b">
        <v>1</v>
      </c>
      <c r="I315" t="b">
        <v>1</v>
      </c>
      <c r="J315" t="b">
        <v>0</v>
      </c>
      <c r="L315" t="str">
        <f t="shared" si="252"/>
        <v>DB11</v>
      </c>
      <c r="M315" t="s">
        <v>245</v>
      </c>
      <c r="O315" s="40">
        <f>IF(E315="","-",COUNTIF($O$10:O314,"&lt;&gt;-")+1-2)</f>
        <v>237</v>
      </c>
      <c r="P315" s="25" t="str">
        <f>IF($E315="","//" &amp; $B315,$M315&amp;B315&amp;": '"&amp;$L315&amp;","&amp;VLOOKUP(C315,LookupTable!$A$10:$G$24,4,0)&amp;IF(AND(C315="Bool",MOD(10*D315,10)=0),D315&amp;".0",D315)&amp;IF(C315="String",".255","")&amp;IF(B316&lt;&gt;"","',","'")&amp;"     //"&amp;O315)</f>
        <v>E_G34_Fault_ID: 'DB11,INT322',     //237</v>
      </c>
      <c r="Q315" s="20" t="str">
        <f t="shared" si="254"/>
        <v>'E_G34_Fault_ID',     //237</v>
      </c>
      <c r="R315" s="20" t="str">
        <f t="shared" si="255"/>
        <v>socket.emit('E_G34_Fault_ID', arr_tag_value[237]);</v>
      </c>
    </row>
    <row r="316" spans="2:18" ht="15.75">
      <c r="B316" t="s">
        <v>204</v>
      </c>
      <c r="C316" t="s">
        <v>1</v>
      </c>
      <c r="D316">
        <v>324</v>
      </c>
      <c r="E316">
        <v>0</v>
      </c>
      <c r="F316" t="b">
        <v>0</v>
      </c>
      <c r="G316" t="b">
        <v>1</v>
      </c>
      <c r="H316" t="b">
        <v>1</v>
      </c>
      <c r="I316" t="b">
        <v>1</v>
      </c>
      <c r="J316" t="b">
        <v>0</v>
      </c>
      <c r="L316" t="str">
        <f t="shared" si="252"/>
        <v>DB11</v>
      </c>
      <c r="M316" t="s">
        <v>245</v>
      </c>
      <c r="O316" s="40">
        <f>IF(E316="","-",COUNTIF($O$10:O315,"&lt;&gt;-")+1-2)</f>
        <v>238</v>
      </c>
      <c r="P316" s="25" t="str">
        <f>IF($E316="","//" &amp; $B316,$M316&amp;B316&amp;": '"&amp;$L316&amp;","&amp;VLOOKUP(C316,LookupTable!$A$10:$G$24,4,0)&amp;IF(AND(C316="Bool",MOD(10*D316,10)=0),D316&amp;".0",D316)&amp;IF(C316="String",".255","")&amp;IF(B317&lt;&gt;"","',","'")&amp;"     //"&amp;O316)</f>
        <v>E_G35_Fault_ID: 'DB11,INT324',     //238</v>
      </c>
      <c r="Q316" s="20" t="str">
        <f t="shared" si="254"/>
        <v>'E_G35_Fault_ID',     //238</v>
      </c>
      <c r="R316" s="20" t="str">
        <f t="shared" si="255"/>
        <v>socket.emit('E_G35_Fault_ID', arr_tag_value[238]);</v>
      </c>
    </row>
    <row r="317" spans="2:18" ht="15.75">
      <c r="B317" t="s">
        <v>205</v>
      </c>
      <c r="C317" t="s">
        <v>1</v>
      </c>
      <c r="D317">
        <v>326</v>
      </c>
      <c r="E317">
        <v>0</v>
      </c>
      <c r="F317" t="b">
        <v>0</v>
      </c>
      <c r="G317" t="b">
        <v>1</v>
      </c>
      <c r="H317" t="b">
        <v>1</v>
      </c>
      <c r="I317" t="b">
        <v>1</v>
      </c>
      <c r="J317" t="b">
        <v>0</v>
      </c>
      <c r="L317" t="str">
        <f t="shared" si="252"/>
        <v>DB11</v>
      </c>
      <c r="M317" t="s">
        <v>245</v>
      </c>
      <c r="O317" s="40">
        <f>IF(E317="","-",COUNTIF($O$10:O316,"&lt;&gt;-")+1-2)</f>
        <v>239</v>
      </c>
      <c r="P317" s="25" t="str">
        <f>IF($E317="","//" &amp; $B317,$M317&amp;B317&amp;": '"&amp;$L317&amp;","&amp;VLOOKUP(C317,LookupTable!$A$10:$G$24,4,0)&amp;IF(AND(C317="Bool",MOD(10*D317,10)=0),D317&amp;".0",D317)&amp;IF(C317="String",".255","")&amp;IF(B318&lt;&gt;"","',","'")&amp;"     //"&amp;O317)</f>
        <v>E_G36_Fault_ID: 'DB11,INT326',     //239</v>
      </c>
      <c r="Q317" s="20" t="str">
        <f t="shared" si="254"/>
        <v>'E_G36_Fault_ID',     //239</v>
      </c>
      <c r="R317" s="20" t="str">
        <f t="shared" si="255"/>
        <v>socket.emit('E_G36_Fault_ID', arr_tag_value[239]);</v>
      </c>
    </row>
    <row r="318" spans="2:18" ht="15.75">
      <c r="B318" t="s">
        <v>206</v>
      </c>
      <c r="C318" t="s">
        <v>1</v>
      </c>
      <c r="D318">
        <v>328</v>
      </c>
      <c r="E318">
        <v>0</v>
      </c>
      <c r="F318" t="b">
        <v>0</v>
      </c>
      <c r="G318" t="b">
        <v>1</v>
      </c>
      <c r="H318" t="b">
        <v>1</v>
      </c>
      <c r="I318" t="b">
        <v>1</v>
      </c>
      <c r="J318" t="b">
        <v>0</v>
      </c>
      <c r="L318" t="str">
        <f t="shared" si="252"/>
        <v>DB11</v>
      </c>
      <c r="M318" t="s">
        <v>245</v>
      </c>
      <c r="O318" s="40">
        <f>IF(E318="","-",COUNTIF($O$10:O317,"&lt;&gt;-")+1-2)</f>
        <v>240</v>
      </c>
      <c r="P318" s="25" t="str">
        <f>IF($E318="","//" &amp; $B318,$M318&amp;B318&amp;": '"&amp;$L318&amp;","&amp;VLOOKUP(C318,LookupTable!$A$10:$G$24,4,0)&amp;IF(AND(C318="Bool",MOD(10*D318,10)=0),D318&amp;".0",D318)&amp;IF(C318="String",".255","")&amp;IF(B319&lt;&gt;"","',","'")&amp;"     //"&amp;O318)</f>
        <v>E_G37_Fault_ID: 'DB11,INT328',     //240</v>
      </c>
      <c r="Q318" s="20" t="str">
        <f t="shared" si="254"/>
        <v>'E_G37_Fault_ID',     //240</v>
      </c>
      <c r="R318" s="20" t="str">
        <f t="shared" si="255"/>
        <v>socket.emit('E_G37_Fault_ID', arr_tag_value[240]);</v>
      </c>
    </row>
    <row r="319" spans="2:18" ht="15.75">
      <c r="B319" t="s">
        <v>207</v>
      </c>
      <c r="C319" t="s">
        <v>1</v>
      </c>
      <c r="D319">
        <v>330</v>
      </c>
      <c r="E319">
        <v>0</v>
      </c>
      <c r="F319" t="b">
        <v>0</v>
      </c>
      <c r="G319" t="b">
        <v>1</v>
      </c>
      <c r="H319" t="b">
        <v>1</v>
      </c>
      <c r="I319" t="b">
        <v>1</v>
      </c>
      <c r="J319" t="b">
        <v>0</v>
      </c>
      <c r="L319" t="str">
        <f t="shared" si="252"/>
        <v>DB11</v>
      </c>
      <c r="M319" t="s">
        <v>245</v>
      </c>
      <c r="O319" s="40">
        <f>IF(E319="","-",COUNTIF($O$10:O318,"&lt;&gt;-")+1-2)</f>
        <v>241</v>
      </c>
      <c r="P319" s="25" t="str">
        <f>IF($E319="","//" &amp; $B319,$M319&amp;B319&amp;": '"&amp;$L319&amp;","&amp;VLOOKUP(C319,LookupTable!$A$10:$G$24,4,0)&amp;IF(AND(C319="Bool",MOD(10*D319,10)=0),D319&amp;".0",D319)&amp;IF(C319="String",".255","")&amp;IF(B320&lt;&gt;"","',","'")&amp;"     //"&amp;O319)</f>
        <v>E_G38_Fault_ID: 'DB11,INT330',     //241</v>
      </c>
      <c r="Q319" s="20" t="str">
        <f t="shared" si="254"/>
        <v>'E_G38_Fault_ID',     //241</v>
      </c>
      <c r="R319" s="20" t="str">
        <f t="shared" si="255"/>
        <v>socket.emit('E_G38_Fault_ID', arr_tag_value[241]);</v>
      </c>
    </row>
    <row r="320" spans="2:18" ht="15.75">
      <c r="B320" t="s">
        <v>208</v>
      </c>
      <c r="C320" t="s">
        <v>1</v>
      </c>
      <c r="D320">
        <v>332</v>
      </c>
      <c r="E320">
        <v>0</v>
      </c>
      <c r="F320" t="b">
        <v>0</v>
      </c>
      <c r="G320" t="b">
        <v>1</v>
      </c>
      <c r="H320" t="b">
        <v>1</v>
      </c>
      <c r="I320" t="b">
        <v>1</v>
      </c>
      <c r="J320" t="b">
        <v>0</v>
      </c>
      <c r="L320" t="str">
        <f t="shared" si="252"/>
        <v>DB11</v>
      </c>
      <c r="M320" t="s">
        <v>245</v>
      </c>
      <c r="O320" s="40">
        <f>IF(E320="","-",COUNTIF($O$10:O319,"&lt;&gt;-")+1-2)</f>
        <v>242</v>
      </c>
      <c r="P320" s="25" t="str">
        <f>IF($E320="","//" &amp; $B320,$M320&amp;B320&amp;": '"&amp;$L320&amp;","&amp;VLOOKUP(C320,LookupTable!$A$10:$G$24,4,0)&amp;IF(AND(C320="Bool",MOD(10*D320,10)=0),D320&amp;".0",D320)&amp;IF(C320="String",".255","")&amp;IF(B321&lt;&gt;"","',","'")&amp;"     //"&amp;O320)</f>
        <v>E_G39_Fault_ID: 'DB11,INT332',     //242</v>
      </c>
      <c r="Q320" s="20" t="str">
        <f t="shared" si="254"/>
        <v>'E_G39_Fault_ID',     //242</v>
      </c>
      <c r="R320" s="20" t="str">
        <f t="shared" si="255"/>
        <v>socket.emit('E_G39_Fault_ID', arr_tag_value[242]);</v>
      </c>
    </row>
    <row r="321" spans="2:18" ht="15.75">
      <c r="B321" t="s">
        <v>209</v>
      </c>
      <c r="C321" t="s">
        <v>1</v>
      </c>
      <c r="D321">
        <v>334</v>
      </c>
      <c r="E321">
        <v>0</v>
      </c>
      <c r="F321" t="b">
        <v>0</v>
      </c>
      <c r="G321" t="b">
        <v>1</v>
      </c>
      <c r="H321" t="b">
        <v>1</v>
      </c>
      <c r="I321" t="b">
        <v>1</v>
      </c>
      <c r="J321" t="b">
        <v>0</v>
      </c>
      <c r="L321" t="str">
        <f t="shared" si="252"/>
        <v>DB11</v>
      </c>
      <c r="M321" t="s">
        <v>245</v>
      </c>
      <c r="O321" s="40">
        <f>IF(E321="","-",COUNTIF($O$10:O320,"&lt;&gt;-")+1-2)</f>
        <v>243</v>
      </c>
      <c r="P321" s="25" t="str">
        <f>IF($E321="","//" &amp; $B321,$M321&amp;B321&amp;": '"&amp;$L321&amp;","&amp;VLOOKUP(C321,LookupTable!$A$10:$G$24,4,0)&amp;IF(AND(C321="Bool",MOD(10*D321,10)=0),D321&amp;".0",D321)&amp;IF(C321="String",".255","")&amp;IF(B322&lt;&gt;"","',","'")&amp;"     //"&amp;O321)</f>
        <v>E_G40_Fault_ID: 'DB11,INT334',     //243</v>
      </c>
      <c r="Q321" s="20" t="str">
        <f t="shared" si="254"/>
        <v>'E_G40_Fault_ID',     //243</v>
      </c>
      <c r="R321" s="20" t="str">
        <f t="shared" si="255"/>
        <v>socket.emit('E_G40_Fault_ID', arr_tag_value[243]);</v>
      </c>
    </row>
    <row r="322" spans="2:18" ht="15.75">
      <c r="B322" t="s">
        <v>210</v>
      </c>
      <c r="C322" t="s">
        <v>1</v>
      </c>
      <c r="D322">
        <v>336</v>
      </c>
      <c r="E322">
        <v>0</v>
      </c>
      <c r="F322" t="b">
        <v>0</v>
      </c>
      <c r="G322" t="b">
        <v>1</v>
      </c>
      <c r="H322" t="b">
        <v>1</v>
      </c>
      <c r="I322" t="b">
        <v>1</v>
      </c>
      <c r="J322" t="b">
        <v>0</v>
      </c>
      <c r="L322" t="str">
        <f t="shared" si="252"/>
        <v>DB11</v>
      </c>
      <c r="M322" t="s">
        <v>245</v>
      </c>
      <c r="O322" s="40">
        <f>IF(E322="","-",COUNTIF($O$10:O321,"&lt;&gt;-")+1-2)</f>
        <v>244</v>
      </c>
      <c r="P322" s="25" t="str">
        <f>IF($E322="","//" &amp; $B322,$M322&amp;B322&amp;": '"&amp;$L322&amp;","&amp;VLOOKUP(C322,LookupTable!$A$10:$G$24,4,0)&amp;IF(AND(C322="Bool",MOD(10*D322,10)=0),D322&amp;".0",D322)&amp;IF(C322="String",".255","")&amp;IF(B323&lt;&gt;"","',","'")&amp;"     //"&amp;O322)</f>
        <v>E_G41_Fault_ID: 'DB11,INT336',     //244</v>
      </c>
      <c r="Q322" s="20" t="str">
        <f t="shared" si="254"/>
        <v>'E_G41_Fault_ID',     //244</v>
      </c>
      <c r="R322" s="20" t="str">
        <f t="shared" si="255"/>
        <v>socket.emit('E_G41_Fault_ID', arr_tag_value[244]);</v>
      </c>
    </row>
    <row r="323" spans="2:18" ht="15.75">
      <c r="B323" t="s">
        <v>211</v>
      </c>
      <c r="C323" t="s">
        <v>1</v>
      </c>
      <c r="D323">
        <v>338</v>
      </c>
      <c r="E323">
        <v>0</v>
      </c>
      <c r="F323" t="b">
        <v>0</v>
      </c>
      <c r="G323" t="b">
        <v>1</v>
      </c>
      <c r="H323" t="b">
        <v>1</v>
      </c>
      <c r="I323" t="b">
        <v>1</v>
      </c>
      <c r="J323" t="b">
        <v>0</v>
      </c>
      <c r="L323" t="str">
        <f t="shared" si="252"/>
        <v>DB11</v>
      </c>
      <c r="M323" t="s">
        <v>245</v>
      </c>
      <c r="O323" s="40">
        <f>IF(E323="","-",COUNTIF($O$10:O322,"&lt;&gt;-")+1-2)</f>
        <v>245</v>
      </c>
      <c r="P323" s="25" t="str">
        <f>IF($E323="","//" &amp; $B323,$M323&amp;B323&amp;": '"&amp;$L323&amp;","&amp;VLOOKUP(C323,LookupTable!$A$10:$G$24,4,0)&amp;IF(AND(C323="Bool",MOD(10*D323,10)=0),D323&amp;".0",D323)&amp;IF(C323="String",".255","")&amp;IF(B324&lt;&gt;"","',","'")&amp;"     //"&amp;O323)</f>
        <v>E_G42_Fault_ID: 'DB11,INT338',     //245</v>
      </c>
      <c r="Q323" s="20" t="str">
        <f t="shared" si="254"/>
        <v>'E_G42_Fault_ID',     //245</v>
      </c>
      <c r="R323" s="20" t="str">
        <f t="shared" si="255"/>
        <v>socket.emit('E_G42_Fault_ID', arr_tag_value[245]);</v>
      </c>
    </row>
    <row r="324" spans="2:18" ht="15.75">
      <c r="B324" t="s">
        <v>212</v>
      </c>
      <c r="C324" t="s">
        <v>1</v>
      </c>
      <c r="D324">
        <v>340</v>
      </c>
      <c r="E324">
        <v>0</v>
      </c>
      <c r="F324" t="b">
        <v>0</v>
      </c>
      <c r="G324" t="b">
        <v>1</v>
      </c>
      <c r="H324" t="b">
        <v>1</v>
      </c>
      <c r="I324" t="b">
        <v>1</v>
      </c>
      <c r="J324" t="b">
        <v>0</v>
      </c>
      <c r="L324" t="str">
        <f t="shared" si="252"/>
        <v>DB11</v>
      </c>
      <c r="M324" t="s">
        <v>245</v>
      </c>
      <c r="O324" s="40">
        <f>IF(E324="","-",COUNTIF($O$10:O323,"&lt;&gt;-")+1-2)</f>
        <v>246</v>
      </c>
      <c r="P324" s="25" t="str">
        <f>IF($E324="","//" &amp; $B324,$M324&amp;B324&amp;": '"&amp;$L324&amp;","&amp;VLOOKUP(C324,LookupTable!$A$10:$G$24,4,0)&amp;IF(AND(C324="Bool",MOD(10*D324,10)=0),D324&amp;".0",D324)&amp;IF(C324="String",".255","")&amp;IF(B325&lt;&gt;"","',","'")&amp;"     //"&amp;O324)</f>
        <v>E_G43_Fault_ID: 'DB11,INT340',     //246</v>
      </c>
      <c r="Q324" s="20" t="str">
        <f t="shared" si="254"/>
        <v>'E_G43_Fault_ID',     //246</v>
      </c>
      <c r="R324" s="20" t="str">
        <f t="shared" si="255"/>
        <v>socket.emit('E_G43_Fault_ID', arr_tag_value[246]);</v>
      </c>
    </row>
    <row r="325" spans="2:18" ht="15.75">
      <c r="B325" t="s">
        <v>213</v>
      </c>
      <c r="C325" t="s">
        <v>1</v>
      </c>
      <c r="D325">
        <v>342</v>
      </c>
      <c r="E325">
        <v>0</v>
      </c>
      <c r="F325" t="b">
        <v>0</v>
      </c>
      <c r="G325" t="b">
        <v>1</v>
      </c>
      <c r="H325" t="b">
        <v>1</v>
      </c>
      <c r="I325" t="b">
        <v>1</v>
      </c>
      <c r="J325" t="b">
        <v>0</v>
      </c>
      <c r="L325" t="str">
        <f t="shared" si="252"/>
        <v>DB11</v>
      </c>
      <c r="M325" t="s">
        <v>245</v>
      </c>
      <c r="O325" s="40">
        <f>IF(E325="","-",COUNTIF($O$10:O324,"&lt;&gt;-")+1-2)</f>
        <v>247</v>
      </c>
      <c r="P325" s="25" t="str">
        <f>IF($E325="","//" &amp; $B325,$M325&amp;B325&amp;": '"&amp;$L325&amp;","&amp;VLOOKUP(C325,LookupTable!$A$10:$G$24,4,0)&amp;IF(AND(C325="Bool",MOD(10*D325,10)=0),D325&amp;".0",D325)&amp;IF(C325="String",".255","")&amp;IF(B326&lt;&gt;"","',","'")&amp;"     //"&amp;O325)</f>
        <v>E_G44_Fault_ID: 'DB11,INT342',     //247</v>
      </c>
      <c r="Q325" s="20" t="str">
        <f t="shared" si="254"/>
        <v>'E_G44_Fault_ID',     //247</v>
      </c>
      <c r="R325" s="20" t="str">
        <f t="shared" si="255"/>
        <v>socket.emit('E_G44_Fault_ID', arr_tag_value[247]);</v>
      </c>
    </row>
    <row r="326" spans="2:18" ht="15.75">
      <c r="B326" t="s">
        <v>214</v>
      </c>
      <c r="C326" t="s">
        <v>1</v>
      </c>
      <c r="D326">
        <v>344</v>
      </c>
      <c r="E326">
        <v>0</v>
      </c>
      <c r="F326" t="b">
        <v>0</v>
      </c>
      <c r="G326" t="b">
        <v>1</v>
      </c>
      <c r="H326" t="b">
        <v>1</v>
      </c>
      <c r="I326" t="b">
        <v>1</v>
      </c>
      <c r="J326" t="b">
        <v>0</v>
      </c>
      <c r="L326" t="str">
        <f t="shared" si="252"/>
        <v>DB11</v>
      </c>
      <c r="M326" t="s">
        <v>245</v>
      </c>
      <c r="O326" s="40">
        <f>IF(E326="","-",COUNTIF($O$10:O325,"&lt;&gt;-")+1-2)</f>
        <v>248</v>
      </c>
      <c r="P326" s="25" t="str">
        <f>IF($E326="","//" &amp; $B326,$M326&amp;B326&amp;": '"&amp;$L326&amp;","&amp;VLOOKUP(C326,LookupTable!$A$10:$G$24,4,0)&amp;IF(AND(C326="Bool",MOD(10*D326,10)=0),D326&amp;".0",D326)&amp;IF(C326="String",".255","")&amp;IF(B327&lt;&gt;"","',","'")&amp;"     //"&amp;O326)</f>
        <v>E_G45_Fault_ID: 'DB11,INT344',     //248</v>
      </c>
      <c r="Q326" s="20" t="str">
        <f t="shared" si="254"/>
        <v>'E_G45_Fault_ID',     //248</v>
      </c>
      <c r="R326" s="20" t="str">
        <f t="shared" si="255"/>
        <v>socket.emit('E_G45_Fault_ID', arr_tag_value[248]);</v>
      </c>
    </row>
    <row r="327" spans="2:18" ht="15.75">
      <c r="B327" t="s">
        <v>215</v>
      </c>
      <c r="C327" t="s">
        <v>1</v>
      </c>
      <c r="D327">
        <v>346</v>
      </c>
      <c r="E327">
        <v>0</v>
      </c>
      <c r="F327" t="b">
        <v>0</v>
      </c>
      <c r="G327" t="b">
        <v>1</v>
      </c>
      <c r="H327" t="b">
        <v>1</v>
      </c>
      <c r="I327" t="b">
        <v>1</v>
      </c>
      <c r="J327" t="b">
        <v>0</v>
      </c>
      <c r="L327" t="str">
        <f t="shared" si="252"/>
        <v>DB11</v>
      </c>
      <c r="M327" t="s">
        <v>245</v>
      </c>
      <c r="O327" s="40">
        <f>IF(E327="","-",COUNTIF($O$10:O326,"&lt;&gt;-")+1-2)</f>
        <v>249</v>
      </c>
      <c r="P327" s="25" t="str">
        <f>IF($E327="","//" &amp; $B327,$M327&amp;B327&amp;": '"&amp;$L327&amp;","&amp;VLOOKUP(C327,LookupTable!$A$10:$G$24,4,0)&amp;IF(AND(C327="Bool",MOD(10*D327,10)=0),D327&amp;".0",D327)&amp;IF(C327="String",".255","")&amp;IF(B328&lt;&gt;"","',","'")&amp;"     //"&amp;O327)</f>
        <v>E_G46_Fault_ID: 'DB11,INT346',     //249</v>
      </c>
      <c r="Q327" s="20" t="str">
        <f t="shared" si="254"/>
        <v>'E_G46_Fault_ID',     //249</v>
      </c>
      <c r="R327" s="20" t="str">
        <f t="shared" si="255"/>
        <v>socket.emit('E_G46_Fault_ID', arr_tag_value[249]);</v>
      </c>
    </row>
    <row r="328" spans="2:18" ht="15.75">
      <c r="B328" t="s">
        <v>216</v>
      </c>
      <c r="C328" t="s">
        <v>1</v>
      </c>
      <c r="D328">
        <v>348</v>
      </c>
      <c r="E328">
        <v>0</v>
      </c>
      <c r="F328" t="b">
        <v>0</v>
      </c>
      <c r="G328" t="b">
        <v>1</v>
      </c>
      <c r="H328" t="b">
        <v>1</v>
      </c>
      <c r="I328" t="b">
        <v>1</v>
      </c>
      <c r="J328" t="b">
        <v>0</v>
      </c>
      <c r="L328" t="str">
        <f t="shared" si="252"/>
        <v>DB11</v>
      </c>
      <c r="M328" t="s">
        <v>245</v>
      </c>
      <c r="O328" s="40">
        <f>IF(E328="","-",COUNTIF($O$10:O327,"&lt;&gt;-")+1-2)</f>
        <v>250</v>
      </c>
      <c r="P328" s="25" t="str">
        <f>IF($E328="","//" &amp; $B328,$M328&amp;B328&amp;": '"&amp;$L328&amp;","&amp;VLOOKUP(C328,LookupTable!$A$10:$G$24,4,0)&amp;IF(AND(C328="Bool",MOD(10*D328,10)=0),D328&amp;".0",D328)&amp;IF(C328="String",".255","")&amp;IF(B329&lt;&gt;"","',","'")&amp;"     //"&amp;O328)</f>
        <v>E_G47_Fault_ID: 'DB11,INT348',     //250</v>
      </c>
      <c r="Q328" s="20" t="str">
        <f t="shared" si="254"/>
        <v>'E_G47_Fault_ID',     //250</v>
      </c>
      <c r="R328" s="20" t="str">
        <f t="shared" si="255"/>
        <v>socket.emit('E_G47_Fault_ID', arr_tag_value[250]);</v>
      </c>
    </row>
    <row r="329" spans="2:18" ht="15.75">
      <c r="B329" t="s">
        <v>217</v>
      </c>
      <c r="C329" t="s">
        <v>1</v>
      </c>
      <c r="D329">
        <v>350</v>
      </c>
      <c r="E329">
        <v>0</v>
      </c>
      <c r="F329" t="b">
        <v>0</v>
      </c>
      <c r="G329" t="b">
        <v>1</v>
      </c>
      <c r="H329" t="b">
        <v>1</v>
      </c>
      <c r="I329" t="b">
        <v>1</v>
      </c>
      <c r="J329" t="b">
        <v>0</v>
      </c>
      <c r="L329" t="str">
        <f t="shared" si="252"/>
        <v>DB11</v>
      </c>
      <c r="M329" t="s">
        <v>245</v>
      </c>
      <c r="O329" s="40">
        <f>IF(E329="","-",COUNTIF($O$10:O328,"&lt;&gt;-")+1-2)</f>
        <v>251</v>
      </c>
      <c r="P329" s="25" t="str">
        <f>IF($E329="","//" &amp; $B329,$M329&amp;B329&amp;": '"&amp;$L329&amp;","&amp;VLOOKUP(C329,LookupTable!$A$10:$G$24,4,0)&amp;IF(AND(C329="Bool",MOD(10*D329,10)=0),D329&amp;".0",D329)&amp;IF(C329="String",".255","")&amp;IF(B330&lt;&gt;"","',","'")&amp;"     //"&amp;O329)</f>
        <v>E_G48_Fault_ID: 'DB11,INT350',     //251</v>
      </c>
      <c r="Q329" s="20" t="str">
        <f t="shared" si="254"/>
        <v>'E_G48_Fault_ID',     //251</v>
      </c>
      <c r="R329" s="20" t="str">
        <f t="shared" si="255"/>
        <v>socket.emit('E_G48_Fault_ID', arr_tag_value[251]);</v>
      </c>
    </row>
    <row r="330" spans="2:18" ht="15.75">
      <c r="B330" t="s">
        <v>218</v>
      </c>
      <c r="C330" t="s">
        <v>1</v>
      </c>
      <c r="D330">
        <v>352</v>
      </c>
      <c r="E330">
        <v>0</v>
      </c>
      <c r="F330" t="b">
        <v>0</v>
      </c>
      <c r="G330" t="b">
        <v>1</v>
      </c>
      <c r="H330" t="b">
        <v>1</v>
      </c>
      <c r="I330" t="b">
        <v>1</v>
      </c>
      <c r="J330" t="b">
        <v>0</v>
      </c>
      <c r="L330" t="str">
        <f t="shared" si="252"/>
        <v>DB11</v>
      </c>
      <c r="M330" t="s">
        <v>245</v>
      </c>
      <c r="O330" s="40">
        <f>IF(E330="","-",COUNTIF($O$10:O329,"&lt;&gt;-")+1-2)</f>
        <v>252</v>
      </c>
      <c r="P330" s="25" t="str">
        <f>IF($E330="","//" &amp; $B330,$M330&amp;B330&amp;": '"&amp;$L330&amp;","&amp;VLOOKUP(C330,LookupTable!$A$10:$G$24,4,0)&amp;IF(AND(C330="Bool",MOD(10*D330,10)=0),D330&amp;".0",D330)&amp;IF(C330="String",".255","")&amp;IF(B331&lt;&gt;"","',","'")&amp;"     //"&amp;O330)</f>
        <v>E_G49_Fault_ID: 'DB11,INT352',     //252</v>
      </c>
      <c r="Q330" s="20" t="str">
        <f t="shared" si="254"/>
        <v>'E_G49_Fault_ID',     //252</v>
      </c>
      <c r="R330" s="20" t="str">
        <f t="shared" si="255"/>
        <v>socket.emit('E_G49_Fault_ID', arr_tag_value[252]);</v>
      </c>
    </row>
    <row r="331" spans="2:18" ht="15.75">
      <c r="B331" t="s">
        <v>219</v>
      </c>
      <c r="C331" t="s">
        <v>1</v>
      </c>
      <c r="D331">
        <v>354</v>
      </c>
      <c r="E331">
        <v>0</v>
      </c>
      <c r="F331" t="b">
        <v>0</v>
      </c>
      <c r="G331" t="b">
        <v>1</v>
      </c>
      <c r="H331" t="b">
        <v>1</v>
      </c>
      <c r="I331" t="b">
        <v>1</v>
      </c>
      <c r="J331" t="b">
        <v>0</v>
      </c>
      <c r="L331" t="str">
        <f t="shared" si="252"/>
        <v>DB11</v>
      </c>
      <c r="M331" t="s">
        <v>245</v>
      </c>
      <c r="O331" s="40">
        <f>IF(E331="","-",COUNTIF($O$10:O330,"&lt;&gt;-")+1-2)</f>
        <v>253</v>
      </c>
      <c r="P331" s="25" t="str">
        <f>IF($E331="","//" &amp; $B331,$M331&amp;B331&amp;": '"&amp;$L331&amp;","&amp;VLOOKUP(C331,LookupTable!$A$10:$G$24,4,0)&amp;IF(AND(C331="Bool",MOD(10*D331,10)=0),D331&amp;".0",D331)&amp;IF(C331="String",".255","")&amp;IF(B332&lt;&gt;"","',","'")&amp;"     //"&amp;O331)</f>
        <v>E_G50_Fault_ID: 'DB11,INT354',     //253</v>
      </c>
      <c r="Q331" s="20" t="str">
        <f t="shared" si="254"/>
        <v>'E_G50_Fault_ID',     //253</v>
      </c>
      <c r="R331" s="20" t="str">
        <f t="shared" si="255"/>
        <v>socket.emit('E_G50_Fault_ID', arr_tag_value[253]);</v>
      </c>
    </row>
    <row r="332" spans="2:18" ht="15.75">
      <c r="B332" t="s">
        <v>220</v>
      </c>
      <c r="C332" t="s">
        <v>1</v>
      </c>
      <c r="D332">
        <v>356</v>
      </c>
      <c r="E332">
        <v>0</v>
      </c>
      <c r="F332" t="b">
        <v>0</v>
      </c>
      <c r="G332" t="b">
        <v>1</v>
      </c>
      <c r="H332" t="b">
        <v>1</v>
      </c>
      <c r="I332" t="b">
        <v>1</v>
      </c>
      <c r="J332" t="b">
        <v>0</v>
      </c>
      <c r="L332" t="str">
        <f t="shared" ref="L332:L395" si="267">IF(LEFT(M332)="P","DB10",
IF(LEFT(M332)="E","DB11",
IF(LEFT(M332)="M","DB12"
)))</f>
        <v>DB11</v>
      </c>
      <c r="M332" t="s">
        <v>245</v>
      </c>
      <c r="O332" s="40">
        <f>IF(E332="","-",COUNTIF($O$10:O331,"&lt;&gt;-")+1-2)</f>
        <v>254</v>
      </c>
      <c r="P332" s="25" t="str">
        <f>IF($E332="","//" &amp; $B332,$M332&amp;B332&amp;": '"&amp;$L332&amp;","&amp;VLOOKUP(C332,LookupTable!$A$10:$G$24,4,0)&amp;IF(AND(C332="Bool",MOD(10*D332,10)=0),D332&amp;".0",D332)&amp;IF(C332="String",".255","")&amp;IF(B333&lt;&gt;"","',","'")&amp;"     //"&amp;O332)</f>
        <v>E_G51_Fault_ID: 'DB11,INT356',     //254</v>
      </c>
      <c r="Q332" s="20" t="str">
        <f t="shared" ref="Q332:Q395" si="268">IF($E332="","//"&amp;$B332,"'"&amp;$M332&amp;B332&amp;IF(B333&lt;&gt;"","',","'")&amp;"     //"&amp;O332)</f>
        <v>'E_G51_Fault_ID',     //254</v>
      </c>
      <c r="R332" s="20" t="str">
        <f t="shared" ref="R332:R395" si="269">IF($E332="","//"&amp;$B332,"socket.emit('"&amp;$M332&amp;B332&amp;"', arr_tag_value["&amp;O332&amp;"]);")</f>
        <v>socket.emit('E_G51_Fault_ID', arr_tag_value[254]);</v>
      </c>
    </row>
    <row r="333" spans="2:18" ht="15.75">
      <c r="B333" t="s">
        <v>221</v>
      </c>
      <c r="C333" t="s">
        <v>1</v>
      </c>
      <c r="D333">
        <v>358</v>
      </c>
      <c r="E333">
        <v>0</v>
      </c>
      <c r="F333" t="b">
        <v>0</v>
      </c>
      <c r="G333" t="b">
        <v>1</v>
      </c>
      <c r="H333" t="b">
        <v>1</v>
      </c>
      <c r="I333" t="b">
        <v>1</v>
      </c>
      <c r="J333" t="b">
        <v>0</v>
      </c>
      <c r="L333" t="str">
        <f t="shared" si="267"/>
        <v>DB11</v>
      </c>
      <c r="M333" t="s">
        <v>245</v>
      </c>
      <c r="O333" s="40">
        <f>IF(E333="","-",COUNTIF($O$10:O332,"&lt;&gt;-")+1-2)</f>
        <v>255</v>
      </c>
      <c r="P333" s="25" t="str">
        <f>IF($E333="","//" &amp; $B333,$M333&amp;B333&amp;": '"&amp;$L333&amp;","&amp;VLOOKUP(C333,LookupTable!$A$10:$G$24,4,0)&amp;IF(AND(C333="Bool",MOD(10*D333,10)=0),D333&amp;".0",D333)&amp;IF(C333="String",".255","")&amp;IF(B334&lt;&gt;"","',","'")&amp;"     //"&amp;O333)</f>
        <v>E_G52_Fault_ID: 'DB11,INT358',     //255</v>
      </c>
      <c r="Q333" s="20" t="str">
        <f t="shared" si="268"/>
        <v>'E_G52_Fault_ID',     //255</v>
      </c>
      <c r="R333" s="20" t="str">
        <f t="shared" si="269"/>
        <v>socket.emit('E_G52_Fault_ID', arr_tag_value[255]);</v>
      </c>
    </row>
    <row r="334" spans="2:18" ht="15.75">
      <c r="B334" t="s">
        <v>222</v>
      </c>
      <c r="C334" t="s">
        <v>1</v>
      </c>
      <c r="D334">
        <v>360</v>
      </c>
      <c r="E334">
        <v>0</v>
      </c>
      <c r="F334" t="b">
        <v>0</v>
      </c>
      <c r="G334" t="b">
        <v>1</v>
      </c>
      <c r="H334" t="b">
        <v>1</v>
      </c>
      <c r="I334" t="b">
        <v>1</v>
      </c>
      <c r="J334" t="b">
        <v>0</v>
      </c>
      <c r="L334" t="str">
        <f t="shared" si="267"/>
        <v>DB11</v>
      </c>
      <c r="M334" t="s">
        <v>245</v>
      </c>
      <c r="O334" s="40">
        <f>IF(E334="","-",COUNTIF($O$10:O333,"&lt;&gt;-")+1-2)</f>
        <v>256</v>
      </c>
      <c r="P334" s="25" t="str">
        <f>IF($E334="","//" &amp; $B334,$M334&amp;B334&amp;": '"&amp;$L334&amp;","&amp;VLOOKUP(C334,LookupTable!$A$10:$G$24,4,0)&amp;IF(AND(C334="Bool",MOD(10*D334,10)=0),D334&amp;".0",D334)&amp;IF(C334="String",".255","")&amp;IF(B335&lt;&gt;"","',","'")&amp;"     //"&amp;O334)</f>
        <v>E_G53_Fault_ID: 'DB11,INT360',     //256</v>
      </c>
      <c r="Q334" s="20" t="str">
        <f t="shared" si="268"/>
        <v>'E_G53_Fault_ID',     //256</v>
      </c>
      <c r="R334" s="20" t="str">
        <f t="shared" si="269"/>
        <v>socket.emit('E_G53_Fault_ID', arr_tag_value[256]);</v>
      </c>
    </row>
    <row r="335" spans="2:18" ht="15.75">
      <c r="B335" t="s">
        <v>223</v>
      </c>
      <c r="C335" t="s">
        <v>1</v>
      </c>
      <c r="D335">
        <v>362</v>
      </c>
      <c r="E335">
        <v>0</v>
      </c>
      <c r="F335" t="b">
        <v>0</v>
      </c>
      <c r="G335" t="b">
        <v>1</v>
      </c>
      <c r="H335" t="b">
        <v>1</v>
      </c>
      <c r="I335" t="b">
        <v>1</v>
      </c>
      <c r="J335" t="b">
        <v>0</v>
      </c>
      <c r="L335" t="str">
        <f t="shared" si="267"/>
        <v>DB11</v>
      </c>
      <c r="M335" t="s">
        <v>245</v>
      </c>
      <c r="O335" s="40">
        <f>IF(E335="","-",COUNTIF($O$10:O334,"&lt;&gt;-")+1-2)</f>
        <v>257</v>
      </c>
      <c r="P335" s="25" t="str">
        <f>IF($E335="","//" &amp; $B335,$M335&amp;B335&amp;": '"&amp;$L335&amp;","&amp;VLOOKUP(C335,LookupTable!$A$10:$G$24,4,0)&amp;IF(AND(C335="Bool",MOD(10*D335,10)=0),D335&amp;".0",D335)&amp;IF(C335="String",".255","")&amp;IF(B336&lt;&gt;"","',","'")&amp;"     //"&amp;O335)</f>
        <v>E_G54_Fault_ID: 'DB11,INT362',     //257</v>
      </c>
      <c r="Q335" s="20" t="str">
        <f t="shared" si="268"/>
        <v>'E_G54_Fault_ID',     //257</v>
      </c>
      <c r="R335" s="20" t="str">
        <f t="shared" si="269"/>
        <v>socket.emit('E_G54_Fault_ID', arr_tag_value[257]);</v>
      </c>
    </row>
    <row r="336" spans="2:18" ht="15.75">
      <c r="B336" t="s">
        <v>224</v>
      </c>
      <c r="C336" t="s">
        <v>1</v>
      </c>
      <c r="D336">
        <v>364</v>
      </c>
      <c r="E336">
        <v>0</v>
      </c>
      <c r="F336" t="b">
        <v>0</v>
      </c>
      <c r="G336" t="b">
        <v>1</v>
      </c>
      <c r="H336" t="b">
        <v>1</v>
      </c>
      <c r="I336" t="b">
        <v>1</v>
      </c>
      <c r="J336" t="b">
        <v>0</v>
      </c>
      <c r="L336" t="str">
        <f t="shared" si="267"/>
        <v>DB11</v>
      </c>
      <c r="M336" t="s">
        <v>245</v>
      </c>
      <c r="O336" s="40">
        <f>IF(E336="","-",COUNTIF($O$10:O335,"&lt;&gt;-")+1-2)</f>
        <v>258</v>
      </c>
      <c r="P336" s="25" t="str">
        <f>IF($E336="","//" &amp; $B336,$M336&amp;B336&amp;": '"&amp;$L336&amp;","&amp;VLOOKUP(C336,LookupTable!$A$10:$G$24,4,0)&amp;IF(AND(C336="Bool",MOD(10*D336,10)=0),D336&amp;".0",D336)&amp;IF(C336="String",".255","")&amp;IF(B337&lt;&gt;"","',","'")&amp;"     //"&amp;O336)</f>
        <v>E_G55_Fault_ID: 'DB11,INT364',     //258</v>
      </c>
      <c r="Q336" s="20" t="str">
        <f t="shared" si="268"/>
        <v>'E_G55_Fault_ID',     //258</v>
      </c>
      <c r="R336" s="20" t="str">
        <f t="shared" si="269"/>
        <v>socket.emit('E_G55_Fault_ID', arr_tag_value[258]);</v>
      </c>
    </row>
    <row r="337" spans="2:18" ht="15.75">
      <c r="B337" t="s">
        <v>225</v>
      </c>
      <c r="C337" t="s">
        <v>1</v>
      </c>
      <c r="D337">
        <v>366</v>
      </c>
      <c r="E337">
        <v>0</v>
      </c>
      <c r="F337" t="b">
        <v>0</v>
      </c>
      <c r="G337" t="b">
        <v>1</v>
      </c>
      <c r="H337" t="b">
        <v>1</v>
      </c>
      <c r="I337" t="b">
        <v>1</v>
      </c>
      <c r="J337" t="b">
        <v>0</v>
      </c>
      <c r="L337" t="str">
        <f t="shared" si="267"/>
        <v>DB11</v>
      </c>
      <c r="M337" t="s">
        <v>245</v>
      </c>
      <c r="O337" s="40">
        <f>IF(E337="","-",COUNTIF($O$10:O336,"&lt;&gt;-")+1-2)</f>
        <v>259</v>
      </c>
      <c r="P337" s="25" t="str">
        <f>IF($E337="","//" &amp; $B337,$M337&amp;B337&amp;": '"&amp;$L337&amp;","&amp;VLOOKUP(C337,LookupTable!$A$10:$G$24,4,0)&amp;IF(AND(C337="Bool",MOD(10*D337,10)=0),D337&amp;".0",D337)&amp;IF(C337="String",".255","")&amp;IF(B338&lt;&gt;"","',","'")&amp;"     //"&amp;O337)</f>
        <v>E_G56_Fault_ID: 'DB11,INT366',     //259</v>
      </c>
      <c r="Q337" s="20" t="str">
        <f t="shared" si="268"/>
        <v>'E_G56_Fault_ID',     //259</v>
      </c>
      <c r="R337" s="20" t="str">
        <f t="shared" si="269"/>
        <v>socket.emit('E_G56_Fault_ID', arr_tag_value[259]);</v>
      </c>
    </row>
    <row r="338" spans="2:18" ht="15.75">
      <c r="B338" t="s">
        <v>226</v>
      </c>
      <c r="C338" t="s">
        <v>1</v>
      </c>
      <c r="D338">
        <v>368</v>
      </c>
      <c r="E338">
        <v>0</v>
      </c>
      <c r="F338" t="b">
        <v>0</v>
      </c>
      <c r="G338" t="b">
        <v>1</v>
      </c>
      <c r="H338" t="b">
        <v>1</v>
      </c>
      <c r="I338" t="b">
        <v>1</v>
      </c>
      <c r="J338" t="b">
        <v>0</v>
      </c>
      <c r="L338" t="str">
        <f t="shared" si="267"/>
        <v>DB11</v>
      </c>
      <c r="M338" t="s">
        <v>245</v>
      </c>
      <c r="O338" s="40">
        <f>IF(E338="","-",COUNTIF($O$10:O337,"&lt;&gt;-")+1-2)</f>
        <v>260</v>
      </c>
      <c r="P338" s="25" t="str">
        <f>IF($E338="","//" &amp; $B338,$M338&amp;B338&amp;": '"&amp;$L338&amp;","&amp;VLOOKUP(C338,LookupTable!$A$10:$G$24,4,0)&amp;IF(AND(C338="Bool",MOD(10*D338,10)=0),D338&amp;".0",D338)&amp;IF(C338="String",".255","")&amp;IF(B339&lt;&gt;"","',","'")&amp;"     //"&amp;O338)</f>
        <v>E_G57_Fault_ID: 'DB11,INT368',     //260</v>
      </c>
      <c r="Q338" s="20" t="str">
        <f t="shared" si="268"/>
        <v>'E_G57_Fault_ID',     //260</v>
      </c>
      <c r="R338" s="20" t="str">
        <f t="shared" si="269"/>
        <v>socket.emit('E_G57_Fault_ID', arr_tag_value[260]);</v>
      </c>
    </row>
    <row r="339" spans="2:18" ht="15.75">
      <c r="B339" t="s">
        <v>227</v>
      </c>
      <c r="C339" t="s">
        <v>1</v>
      </c>
      <c r="D339">
        <v>370</v>
      </c>
      <c r="E339">
        <v>0</v>
      </c>
      <c r="F339" t="b">
        <v>0</v>
      </c>
      <c r="G339" t="b">
        <v>1</v>
      </c>
      <c r="H339" t="b">
        <v>1</v>
      </c>
      <c r="I339" t="b">
        <v>1</v>
      </c>
      <c r="J339" t="b">
        <v>0</v>
      </c>
      <c r="L339" t="str">
        <f t="shared" si="267"/>
        <v>DB11</v>
      </c>
      <c r="M339" t="s">
        <v>245</v>
      </c>
      <c r="O339" s="40">
        <f>IF(E339="","-",COUNTIF($O$10:O338,"&lt;&gt;-")+1-2)</f>
        <v>261</v>
      </c>
      <c r="P339" s="25" t="str">
        <f>IF($E339="","//" &amp; $B339,$M339&amp;B339&amp;": '"&amp;$L339&amp;","&amp;VLOOKUP(C339,LookupTable!$A$10:$G$24,4,0)&amp;IF(AND(C339="Bool",MOD(10*D339,10)=0),D339&amp;".0",D339)&amp;IF(C339="String",".255","")&amp;IF(B340&lt;&gt;"","',","'")&amp;"     //"&amp;O339)</f>
        <v>E_G58_Fault_ID: 'DB11,INT370',     //261</v>
      </c>
      <c r="Q339" s="20" t="str">
        <f t="shared" si="268"/>
        <v>'E_G58_Fault_ID',     //261</v>
      </c>
      <c r="R339" s="20" t="str">
        <f t="shared" si="269"/>
        <v>socket.emit('E_G58_Fault_ID', arr_tag_value[261]);</v>
      </c>
    </row>
    <row r="340" spans="2:18" ht="15.75">
      <c r="B340" t="s">
        <v>228</v>
      </c>
      <c r="C340" t="s">
        <v>1</v>
      </c>
      <c r="D340">
        <v>372</v>
      </c>
      <c r="E340">
        <v>0</v>
      </c>
      <c r="F340" t="b">
        <v>0</v>
      </c>
      <c r="G340" t="b">
        <v>1</v>
      </c>
      <c r="H340" t="b">
        <v>1</v>
      </c>
      <c r="I340" t="b">
        <v>1</v>
      </c>
      <c r="J340" t="b">
        <v>0</v>
      </c>
      <c r="L340" t="str">
        <f t="shared" si="267"/>
        <v>DB11</v>
      </c>
      <c r="M340" t="s">
        <v>245</v>
      </c>
      <c r="O340" s="40">
        <f>IF(E340="","-",COUNTIF($O$10:O339,"&lt;&gt;-")+1-2)</f>
        <v>262</v>
      </c>
      <c r="P340" s="25" t="str">
        <f>IF($E340="","//" &amp; $B340,$M340&amp;B340&amp;": '"&amp;$L340&amp;","&amp;VLOOKUP(C340,LookupTable!$A$10:$G$24,4,0)&amp;IF(AND(C340="Bool",MOD(10*D340,10)=0),D340&amp;".0",D340)&amp;IF(C340="String",".255","")&amp;IF(B341&lt;&gt;"","',","'")&amp;"     //"&amp;O340)</f>
        <v>E_G59_Fault_ID: 'DB11,INT372',     //262</v>
      </c>
      <c r="Q340" s="20" t="str">
        <f t="shared" si="268"/>
        <v>'E_G59_Fault_ID',     //262</v>
      </c>
      <c r="R340" s="20" t="str">
        <f t="shared" si="269"/>
        <v>socket.emit('E_G59_Fault_ID', arr_tag_value[262]);</v>
      </c>
    </row>
    <row r="341" spans="2:18" ht="15.75">
      <c r="B341" t="s">
        <v>229</v>
      </c>
      <c r="C341" t="s">
        <v>1</v>
      </c>
      <c r="D341">
        <v>374</v>
      </c>
      <c r="E341">
        <v>0</v>
      </c>
      <c r="F341" t="b">
        <v>0</v>
      </c>
      <c r="G341" t="b">
        <v>1</v>
      </c>
      <c r="H341" t="b">
        <v>1</v>
      </c>
      <c r="I341" t="b">
        <v>1</v>
      </c>
      <c r="J341" t="b">
        <v>0</v>
      </c>
      <c r="L341" t="str">
        <f t="shared" si="267"/>
        <v>DB11</v>
      </c>
      <c r="M341" t="s">
        <v>245</v>
      </c>
      <c r="O341" s="40">
        <f>IF(E341="","-",COUNTIF($O$10:O340,"&lt;&gt;-")+1-2)</f>
        <v>263</v>
      </c>
      <c r="P341" s="25" t="str">
        <f>IF($E341="","//" &amp; $B341,$M341&amp;B341&amp;": '"&amp;$L341&amp;","&amp;VLOOKUP(C341,LookupTable!$A$10:$G$24,4,0)&amp;IF(AND(C341="Bool",MOD(10*D341,10)=0),D341&amp;".0",D341)&amp;IF(C341="String",".255","")&amp;IF(B342&lt;&gt;"","',","'")&amp;"     //"&amp;O341)</f>
        <v>E_G60_Fault_ID: 'DB11,INT374',     //263</v>
      </c>
      <c r="Q341" s="20" t="str">
        <f t="shared" si="268"/>
        <v>'E_G60_Fault_ID',     //263</v>
      </c>
      <c r="R341" s="20" t="str">
        <f t="shared" si="269"/>
        <v>socket.emit('E_G60_Fault_ID', arr_tag_value[263]);</v>
      </c>
    </row>
    <row r="342" spans="2:18" ht="15.75">
      <c r="B342" t="s">
        <v>230</v>
      </c>
      <c r="C342" t="s">
        <v>1</v>
      </c>
      <c r="D342">
        <v>376</v>
      </c>
      <c r="E342">
        <v>0</v>
      </c>
      <c r="F342" t="b">
        <v>0</v>
      </c>
      <c r="G342" t="b">
        <v>1</v>
      </c>
      <c r="H342" t="b">
        <v>1</v>
      </c>
      <c r="I342" t="b">
        <v>1</v>
      </c>
      <c r="J342" t="b">
        <v>0</v>
      </c>
      <c r="L342" t="str">
        <f t="shared" si="267"/>
        <v>DB11</v>
      </c>
      <c r="M342" t="s">
        <v>245</v>
      </c>
      <c r="O342" s="40">
        <f>IF(E342="","-",COUNTIF($O$10:O341,"&lt;&gt;-")+1-2)</f>
        <v>264</v>
      </c>
      <c r="P342" s="25" t="str">
        <f>IF($E342="","//" &amp; $B342,$M342&amp;B342&amp;": '"&amp;$L342&amp;","&amp;VLOOKUP(C342,LookupTable!$A$10:$G$24,4,0)&amp;IF(AND(C342="Bool",MOD(10*D342,10)=0),D342&amp;".0",D342)&amp;IF(C342="String",".255","")&amp;IF(B343&lt;&gt;"","',","'")&amp;"     //"&amp;O342)</f>
        <v>E_G61_Fault_ID: 'DB11,INT376',     //264</v>
      </c>
      <c r="Q342" s="20" t="str">
        <f t="shared" si="268"/>
        <v>'E_G61_Fault_ID',     //264</v>
      </c>
      <c r="R342" s="20" t="str">
        <f t="shared" si="269"/>
        <v>socket.emit('E_G61_Fault_ID', arr_tag_value[264]);</v>
      </c>
    </row>
    <row r="343" spans="2:18" ht="15.75">
      <c r="B343" t="s">
        <v>231</v>
      </c>
      <c r="C343" t="s">
        <v>1</v>
      </c>
      <c r="D343">
        <v>378</v>
      </c>
      <c r="E343">
        <v>0</v>
      </c>
      <c r="F343" t="b">
        <v>0</v>
      </c>
      <c r="G343" t="b">
        <v>1</v>
      </c>
      <c r="H343" t="b">
        <v>1</v>
      </c>
      <c r="I343" t="b">
        <v>1</v>
      </c>
      <c r="J343" t="b">
        <v>0</v>
      </c>
      <c r="L343" t="str">
        <f t="shared" si="267"/>
        <v>DB11</v>
      </c>
      <c r="M343" t="s">
        <v>245</v>
      </c>
      <c r="O343" s="40">
        <f>IF(E343="","-",COUNTIF($O$10:O342,"&lt;&gt;-")+1-2)</f>
        <v>265</v>
      </c>
      <c r="P343" s="25" t="str">
        <f>IF($E343="","//" &amp; $B343,$M343&amp;B343&amp;": '"&amp;$L343&amp;","&amp;VLOOKUP(C343,LookupTable!$A$10:$G$24,4,0)&amp;IF(AND(C343="Bool",MOD(10*D343,10)=0),D343&amp;".0",D343)&amp;IF(C343="String",".255","")&amp;IF(B344&lt;&gt;"","',","'")&amp;"     //"&amp;O343)</f>
        <v>E_G62_Fault_ID: 'DB11,INT378',     //265</v>
      </c>
      <c r="Q343" s="20" t="str">
        <f t="shared" si="268"/>
        <v>'E_G62_Fault_ID',     //265</v>
      </c>
      <c r="R343" s="20" t="str">
        <f t="shared" si="269"/>
        <v>socket.emit('E_G62_Fault_ID', arr_tag_value[265]);</v>
      </c>
    </row>
    <row r="344" spans="2:18" ht="15.75">
      <c r="B344" t="s">
        <v>232</v>
      </c>
      <c r="C344" t="s">
        <v>1</v>
      </c>
      <c r="D344">
        <v>380</v>
      </c>
      <c r="E344">
        <v>0</v>
      </c>
      <c r="F344" t="b">
        <v>0</v>
      </c>
      <c r="G344" t="b">
        <v>1</v>
      </c>
      <c r="H344" t="b">
        <v>1</v>
      </c>
      <c r="I344" t="b">
        <v>1</v>
      </c>
      <c r="J344" t="b">
        <v>0</v>
      </c>
      <c r="L344" t="str">
        <f t="shared" si="267"/>
        <v>DB11</v>
      </c>
      <c r="M344" t="s">
        <v>245</v>
      </c>
      <c r="O344" s="40">
        <f>IF(E344="","-",COUNTIF($O$10:O343,"&lt;&gt;-")+1-2)</f>
        <v>266</v>
      </c>
      <c r="P344" s="25" t="str">
        <f>IF($E344="","//" &amp; $B344,$M344&amp;B344&amp;": '"&amp;$L344&amp;","&amp;VLOOKUP(C344,LookupTable!$A$10:$G$24,4,0)&amp;IF(AND(C344="Bool",MOD(10*D344,10)=0),D344&amp;".0",D344)&amp;IF(C344="String",".255","")&amp;IF(B345&lt;&gt;"","',","'")&amp;"     //"&amp;O344)</f>
        <v>E_G63_Fault_ID: 'DB11,INT380',     //266</v>
      </c>
      <c r="Q344" s="20" t="str">
        <f t="shared" si="268"/>
        <v>'E_G63_Fault_ID',     //266</v>
      </c>
      <c r="R344" s="20" t="str">
        <f t="shared" si="269"/>
        <v>socket.emit('E_G63_Fault_ID', arr_tag_value[266]);</v>
      </c>
    </row>
    <row r="345" spans="2:18" ht="15.75">
      <c r="B345" t="s">
        <v>233</v>
      </c>
      <c r="C345" t="s">
        <v>1</v>
      </c>
      <c r="D345">
        <v>382</v>
      </c>
      <c r="E345">
        <v>0</v>
      </c>
      <c r="F345" t="b">
        <v>0</v>
      </c>
      <c r="G345" t="b">
        <v>1</v>
      </c>
      <c r="H345" t="b">
        <v>1</v>
      </c>
      <c r="I345" t="b">
        <v>1</v>
      </c>
      <c r="J345" t="b">
        <v>0</v>
      </c>
      <c r="L345" t="str">
        <f t="shared" si="267"/>
        <v>DB11</v>
      </c>
      <c r="M345" t="s">
        <v>245</v>
      </c>
      <c r="O345" s="40">
        <f>IF(E345="","-",COUNTIF($O$10:O344,"&lt;&gt;-")+1-2)</f>
        <v>267</v>
      </c>
      <c r="P345" s="25" t="str">
        <f>IF($E345="","//" &amp; $B345,$M345&amp;B345&amp;": '"&amp;$L345&amp;","&amp;VLOOKUP(C345,LookupTable!$A$10:$G$24,4,0)&amp;IF(AND(C345="Bool",MOD(10*D345,10)=0),D345&amp;".0",D345)&amp;IF(C345="String",".255","")&amp;IF(B346&lt;&gt;"","',","'")&amp;"     //"&amp;O345)</f>
        <v>E_G64_Fault_ID: 'DB11,INT382',     //267</v>
      </c>
      <c r="Q345" s="20" t="str">
        <f t="shared" si="268"/>
        <v>'E_G64_Fault_ID',     //267</v>
      </c>
      <c r="R345" s="20" t="str">
        <f t="shared" si="269"/>
        <v>socket.emit('E_G64_Fault_ID', arr_tag_value[267]);</v>
      </c>
    </row>
    <row r="346" spans="2:18" ht="15.75">
      <c r="B346" t="s">
        <v>234</v>
      </c>
      <c r="C346" t="s">
        <v>1</v>
      </c>
      <c r="D346">
        <v>384</v>
      </c>
      <c r="E346">
        <v>0</v>
      </c>
      <c r="F346" t="b">
        <v>0</v>
      </c>
      <c r="G346" t="b">
        <v>1</v>
      </c>
      <c r="H346" t="b">
        <v>1</v>
      </c>
      <c r="I346" t="b">
        <v>1</v>
      </c>
      <c r="J346" t="b">
        <v>0</v>
      </c>
      <c r="L346" t="str">
        <f t="shared" si="267"/>
        <v>DB11</v>
      </c>
      <c r="M346" t="s">
        <v>245</v>
      </c>
      <c r="O346" s="40">
        <f>IF(E346="","-",COUNTIF($O$10:O345,"&lt;&gt;-")+1-2)</f>
        <v>268</v>
      </c>
      <c r="P346" s="25" t="str">
        <f>IF($E346="","//" &amp; $B346,$M346&amp;B346&amp;": '"&amp;$L346&amp;","&amp;VLOOKUP(C346,LookupTable!$A$10:$G$24,4,0)&amp;IF(AND(C346="Bool",MOD(10*D346,10)=0),D346&amp;".0",D346)&amp;IF(C346="String",".255","")&amp;IF(B347&lt;&gt;"","',","'")&amp;"     //"&amp;O346)</f>
        <v>E_G65_Fault_ID: 'DB11,INT384',     //268</v>
      </c>
      <c r="Q346" s="20" t="str">
        <f t="shared" si="268"/>
        <v>'E_G65_Fault_ID',     //268</v>
      </c>
      <c r="R346" s="20" t="str">
        <f t="shared" si="269"/>
        <v>socket.emit('E_G65_Fault_ID', arr_tag_value[268]);</v>
      </c>
    </row>
    <row r="347" spans="2:18" ht="15.75">
      <c r="B347" t="s">
        <v>78</v>
      </c>
      <c r="L347" t="str">
        <f t="shared" si="267"/>
        <v>DB12</v>
      </c>
      <c r="M347" t="s">
        <v>246</v>
      </c>
      <c r="O347" s="40" t="str">
        <f>IF(E347="","-",COUNTIF($O$10:O346,"&lt;&gt;-")+1-2)</f>
        <v>-</v>
      </c>
      <c r="P347" s="25" t="str">
        <f>IF($E347="","//" &amp; $B347,$M347&amp;B347&amp;": '"&amp;$L347&amp;","&amp;VLOOKUP(C347,LookupTable!$A$10:$G$24,4,0)&amp;IF(AND(C347="Bool",MOD(10*D347,10)=0),D347&amp;".0",D347)&amp;IF(C347="String",".255","")&amp;IF(B348&lt;&gt;"","',","'")&amp;"     //"&amp;O347)</f>
        <v>//Static</v>
      </c>
      <c r="Q347" s="20" t="str">
        <f t="shared" si="268"/>
        <v>//Static</v>
      </c>
      <c r="R347" s="20" t="str">
        <f t="shared" si="269"/>
        <v>//Static</v>
      </c>
    </row>
    <row r="348" spans="2:18" ht="15.75">
      <c r="B348" t="s">
        <v>96</v>
      </c>
      <c r="C348" t="s">
        <v>235</v>
      </c>
      <c r="D348">
        <v>0</v>
      </c>
      <c r="F348" t="b">
        <v>0</v>
      </c>
      <c r="G348" t="b">
        <v>1</v>
      </c>
      <c r="H348" t="b">
        <v>1</v>
      </c>
      <c r="I348" t="b">
        <v>1</v>
      </c>
      <c r="J348" t="b">
        <v>0</v>
      </c>
      <c r="L348" t="str">
        <f t="shared" si="267"/>
        <v>DB12</v>
      </c>
      <c r="M348" t="str">
        <f>"M_"&amp;B348&amp;"_"</f>
        <v>M_G1_</v>
      </c>
      <c r="O348" s="40" t="str">
        <f>IF(E348="","-",COUNTIF($O$10:O347,"&lt;&gt;-")+1-2)</f>
        <v>-</v>
      </c>
      <c r="P348" s="25" t="str">
        <f>IF($E348="","//" &amp; $B348,$M348&amp;B348&amp;": '"&amp;$L348&amp;","&amp;VLOOKUP(C348,LookupTable!$A$10:$G$24,4,0)&amp;IF(AND(C348="Bool",MOD(10*D348,10)=0),D348&amp;".0",D348)&amp;IF(C348="String",".255","")&amp;IF(B349&lt;&gt;"","',","'")&amp;"     //"&amp;O348)</f>
        <v>//G1</v>
      </c>
      <c r="Q348" s="20" t="str">
        <f t="shared" si="268"/>
        <v>//G1</v>
      </c>
      <c r="R348" s="20" t="str">
        <f t="shared" si="269"/>
        <v>//G1</v>
      </c>
    </row>
    <row r="349" spans="2:18" ht="15.75">
      <c r="B349" t="s">
        <v>236</v>
      </c>
      <c r="C349" t="s">
        <v>15</v>
      </c>
      <c r="D349">
        <v>0</v>
      </c>
      <c r="E349">
        <v>0</v>
      </c>
      <c r="F349" t="b">
        <v>0</v>
      </c>
      <c r="G349" t="b">
        <v>1</v>
      </c>
      <c r="H349" t="b">
        <v>1</v>
      </c>
      <c r="I349" t="b">
        <v>1</v>
      </c>
      <c r="J349" t="b">
        <v>0</v>
      </c>
      <c r="K349" t="s">
        <v>237</v>
      </c>
      <c r="L349" t="str">
        <f t="shared" si="267"/>
        <v>DB12</v>
      </c>
      <c r="M349" t="str">
        <f>"M_"&amp;B348&amp;"_"</f>
        <v>M_G1_</v>
      </c>
      <c r="O349" s="40">
        <f>IF(E349="","-",COUNTIF($O$10:O348,"&lt;&gt;-")+1-2)</f>
        <v>269</v>
      </c>
      <c r="P349" s="25" t="str">
        <f>IF($E349="","//" &amp; $B349,$M349&amp;B349&amp;": '"&amp;$L349&amp;","&amp;VLOOKUP(C349,LookupTable!$A$10:$G$24,4,0)&amp;IF(AND(C349="Bool",MOD(10*D349,10)=0),D349&amp;".0",D349)&amp;IF(C349="String",".255","")&amp;IF(B350&lt;&gt;"","',","'")&amp;"     //"&amp;O349)</f>
        <v>M_G1_Time_BD: 'DB12,REAL0',     //269</v>
      </c>
      <c r="Q349" s="20" t="str">
        <f t="shared" si="268"/>
        <v>'M_G1_Time_BD',     //269</v>
      </c>
      <c r="R349" s="20" t="str">
        <f t="shared" si="269"/>
        <v>socket.emit('M_G1_Time_BD', arr_tag_value[269]);</v>
      </c>
    </row>
    <row r="350" spans="2:18" ht="15.75">
      <c r="B350" t="s">
        <v>238</v>
      </c>
      <c r="C350" t="s">
        <v>15</v>
      </c>
      <c r="D350">
        <v>4</v>
      </c>
      <c r="E350">
        <v>0</v>
      </c>
      <c r="F350" t="b">
        <v>0</v>
      </c>
      <c r="G350" t="b">
        <v>1</v>
      </c>
      <c r="H350" t="b">
        <v>1</v>
      </c>
      <c r="I350" t="b">
        <v>1</v>
      </c>
      <c r="J350" t="b">
        <v>0</v>
      </c>
      <c r="K350" t="s">
        <v>239</v>
      </c>
      <c r="L350" t="str">
        <f t="shared" si="267"/>
        <v>DB12</v>
      </c>
      <c r="M350" t="str">
        <f>"M_"&amp;B348&amp;"_"</f>
        <v>M_G1_</v>
      </c>
      <c r="O350" s="40">
        <f>IF(E350="","-",COUNTIF($O$10:O349,"&lt;&gt;-")+1-2)</f>
        <v>270</v>
      </c>
      <c r="P350" s="25" t="str">
        <f>IF($E350="","//" &amp; $B350,$M350&amp;B350&amp;": '"&amp;$L350&amp;","&amp;VLOOKUP(C350,LookupTable!$A$10:$G$24,4,0)&amp;IF(AND(C350="Bool",MOD(10*D350,10)=0),D350&amp;".0",D350)&amp;IF(C350="String",".255","")&amp;IF(B351&lt;&gt;"","',","'")&amp;"     //"&amp;O350)</f>
        <v>M_G1_Time_CUROA: 'DB12,REAL4',     //270</v>
      </c>
      <c r="Q350" s="20" t="str">
        <f t="shared" si="268"/>
        <v>'M_G1_Time_CUROA',     //270</v>
      </c>
      <c r="R350" s="20" t="str">
        <f t="shared" si="269"/>
        <v>socket.emit('M_G1_Time_CUROA', arr_tag_value[270]);</v>
      </c>
    </row>
    <row r="351" spans="2:18" ht="15.75">
      <c r="B351" t="s">
        <v>240</v>
      </c>
      <c r="C351" t="s">
        <v>15</v>
      </c>
      <c r="D351">
        <v>8</v>
      </c>
      <c r="E351">
        <v>0</v>
      </c>
      <c r="F351" t="b">
        <v>0</v>
      </c>
      <c r="G351" t="b">
        <v>1</v>
      </c>
      <c r="H351" t="b">
        <v>1</v>
      </c>
      <c r="I351" t="b">
        <v>1</v>
      </c>
      <c r="J351" t="b">
        <v>0</v>
      </c>
      <c r="K351" t="s">
        <v>241</v>
      </c>
      <c r="L351" t="str">
        <f t="shared" si="267"/>
        <v>DB12</v>
      </c>
      <c r="M351" t="str">
        <f>"M_"&amp;B348&amp;"_"</f>
        <v>M_G1_</v>
      </c>
      <c r="O351" s="40">
        <f>IF(E351="","-",COUNTIF($O$10:O350,"&lt;&gt;-")+1-2)</f>
        <v>271</v>
      </c>
      <c r="P351" s="25" t="str">
        <f>IF($E351="","//" &amp; $B351,$M351&amp;B351&amp;": '"&amp;$L351&amp;","&amp;VLOOKUP(C351,LookupTable!$A$10:$G$24,4,0)&amp;IF(AND(C351="Bool",MOD(10*D351,10)=0),D351&amp;".0",D351)&amp;IF(C351="String",".255","")&amp;IF(B352&lt;&gt;"","',","'")&amp;"     //"&amp;O351)</f>
        <v>M_G1_Time_Belt: 'DB12,REAL8',     //271</v>
      </c>
      <c r="Q351" s="20" t="str">
        <f t="shared" si="268"/>
        <v>'M_G1_Time_Belt',     //271</v>
      </c>
      <c r="R351" s="20" t="str">
        <f t="shared" si="269"/>
        <v>socket.emit('M_G1_Time_Belt', arr_tag_value[271]);</v>
      </c>
    </row>
    <row r="352" spans="2:18" ht="15.75">
      <c r="B352" t="s">
        <v>242</v>
      </c>
      <c r="C352" t="s">
        <v>15</v>
      </c>
      <c r="D352">
        <v>12</v>
      </c>
      <c r="E352">
        <v>0</v>
      </c>
      <c r="F352" t="b">
        <v>0</v>
      </c>
      <c r="G352" t="b">
        <v>1</v>
      </c>
      <c r="H352" t="b">
        <v>1</v>
      </c>
      <c r="I352" t="b">
        <v>1</v>
      </c>
      <c r="J352" t="b">
        <v>0</v>
      </c>
      <c r="K352" t="s">
        <v>243</v>
      </c>
      <c r="L352" t="str">
        <f t="shared" si="267"/>
        <v>DB12</v>
      </c>
      <c r="M352" t="str">
        <f>"M_"&amp;B348&amp;"_"</f>
        <v>M_G1_</v>
      </c>
      <c r="O352" s="40">
        <f>IF(E352="","-",COUNTIF($O$10:O351,"&lt;&gt;-")+1-2)</f>
        <v>272</v>
      </c>
      <c r="P352" s="25" t="str">
        <f>IF($E352="","//" &amp; $B352,$M352&amp;B352&amp;": '"&amp;$L352&amp;","&amp;VLOOKUP(C352,LookupTable!$A$10:$G$24,4,0)&amp;IF(AND(C352="Bool",MOD(10*D352,10)=0),D352&amp;".0",D352)&amp;IF(C352="String",".255","")&amp;IF(B353&lt;&gt;"","',","'")&amp;"     //"&amp;O352)</f>
        <v>M_G1_TIme_Motor: 'DB12,REAL12',     //272</v>
      </c>
      <c r="Q352" s="20" t="str">
        <f t="shared" si="268"/>
        <v>'M_G1_TIme_Motor',     //272</v>
      </c>
      <c r="R352" s="20" t="str">
        <f t="shared" si="269"/>
        <v>socket.emit('M_G1_TIme_Motor', arr_tag_value[272]);</v>
      </c>
    </row>
    <row r="353" spans="2:18" ht="15.75">
      <c r="B353" t="s">
        <v>99</v>
      </c>
      <c r="C353" t="s">
        <v>235</v>
      </c>
      <c r="D353">
        <v>16</v>
      </c>
      <c r="F353" t="b">
        <v>0</v>
      </c>
      <c r="G353" t="b">
        <v>1</v>
      </c>
      <c r="H353" t="b">
        <v>1</v>
      </c>
      <c r="I353" t="b">
        <v>1</v>
      </c>
      <c r="J353" t="b">
        <v>1</v>
      </c>
      <c r="L353" t="str">
        <f t="shared" si="267"/>
        <v>DB12</v>
      </c>
      <c r="M353" t="str">
        <f>"M_"&amp;B353&amp;"_"</f>
        <v>M_G2_</v>
      </c>
      <c r="O353" s="40" t="str">
        <f>IF(E353="","-",COUNTIF($O$10:O352,"&lt;&gt;-")+1-2)</f>
        <v>-</v>
      </c>
      <c r="P353" s="25" t="str">
        <f>IF($E353="","//" &amp; $B353,$M353&amp;B353&amp;": '"&amp;$L353&amp;","&amp;VLOOKUP(C353,LookupTable!$A$10:$G$24,4,0)&amp;IF(AND(C353="Bool",MOD(10*D353,10)=0),D353&amp;".0",D353)&amp;IF(C353="String",".255","")&amp;IF(B354&lt;&gt;"","',","'")&amp;"     //"&amp;O353)</f>
        <v>//G2</v>
      </c>
      <c r="Q353" s="20" t="str">
        <f t="shared" si="268"/>
        <v>//G2</v>
      </c>
      <c r="R353" s="20" t="str">
        <f t="shared" si="269"/>
        <v>//G2</v>
      </c>
    </row>
    <row r="354" spans="2:18" ht="15.75">
      <c r="B354" t="s">
        <v>236</v>
      </c>
      <c r="C354" t="s">
        <v>15</v>
      </c>
      <c r="D354">
        <v>16</v>
      </c>
      <c r="E354">
        <v>0</v>
      </c>
      <c r="F354" t="b">
        <v>0</v>
      </c>
      <c r="G354" t="b">
        <v>1</v>
      </c>
      <c r="H354" t="b">
        <v>1</v>
      </c>
      <c r="I354" t="b">
        <v>1</v>
      </c>
      <c r="J354" t="b">
        <v>0</v>
      </c>
      <c r="K354" t="s">
        <v>237</v>
      </c>
      <c r="L354" t="str">
        <f t="shared" si="267"/>
        <v>DB12</v>
      </c>
      <c r="M354" t="str">
        <f>"M_"&amp;B353&amp;"_"</f>
        <v>M_G2_</v>
      </c>
      <c r="O354" s="40">
        <f>IF(E354="","-",COUNTIF($O$10:O353,"&lt;&gt;-")+1-2)</f>
        <v>273</v>
      </c>
      <c r="P354" s="25" t="str">
        <f>IF($E354="","//" &amp; $B354,$M354&amp;B354&amp;": '"&amp;$L354&amp;","&amp;VLOOKUP(C354,LookupTable!$A$10:$G$24,4,0)&amp;IF(AND(C354="Bool",MOD(10*D354,10)=0),D354&amp;".0",D354)&amp;IF(C354="String",".255","")&amp;IF(B355&lt;&gt;"","',","'")&amp;"     //"&amp;O354)</f>
        <v>M_G2_Time_BD: 'DB12,REAL16',     //273</v>
      </c>
      <c r="Q354" s="20" t="str">
        <f t="shared" si="268"/>
        <v>'M_G2_Time_BD',     //273</v>
      </c>
      <c r="R354" s="20" t="str">
        <f t="shared" si="269"/>
        <v>socket.emit('M_G2_Time_BD', arr_tag_value[273]);</v>
      </c>
    </row>
    <row r="355" spans="2:18" ht="15.75">
      <c r="B355" t="s">
        <v>238</v>
      </c>
      <c r="C355" t="s">
        <v>15</v>
      </c>
      <c r="D355">
        <v>20</v>
      </c>
      <c r="E355">
        <v>0</v>
      </c>
      <c r="F355" t="b">
        <v>0</v>
      </c>
      <c r="G355" t="b">
        <v>1</v>
      </c>
      <c r="H355" t="b">
        <v>1</v>
      </c>
      <c r="I355" t="b">
        <v>1</v>
      </c>
      <c r="J355" t="b">
        <v>0</v>
      </c>
      <c r="K355" t="s">
        <v>239</v>
      </c>
      <c r="L355" t="str">
        <f t="shared" si="267"/>
        <v>DB12</v>
      </c>
      <c r="M355" t="str">
        <f>"M_"&amp;B353&amp;"_"</f>
        <v>M_G2_</v>
      </c>
      <c r="O355" s="40">
        <f>IF(E355="","-",COUNTIF($O$10:O354,"&lt;&gt;-")+1-2)</f>
        <v>274</v>
      </c>
      <c r="P355" s="25" t="str">
        <f>IF($E355="","//" &amp; $B355,$M355&amp;B355&amp;": '"&amp;$L355&amp;","&amp;VLOOKUP(C355,LookupTable!$A$10:$G$24,4,0)&amp;IF(AND(C355="Bool",MOD(10*D355,10)=0),D355&amp;".0",D355)&amp;IF(C355="String",".255","")&amp;IF(B356&lt;&gt;"","',","'")&amp;"     //"&amp;O355)</f>
        <v>M_G2_Time_CUROA: 'DB12,REAL20',     //274</v>
      </c>
      <c r="Q355" s="20" t="str">
        <f t="shared" si="268"/>
        <v>'M_G2_Time_CUROA',     //274</v>
      </c>
      <c r="R355" s="20" t="str">
        <f t="shared" si="269"/>
        <v>socket.emit('M_G2_Time_CUROA', arr_tag_value[274]);</v>
      </c>
    </row>
    <row r="356" spans="2:18" ht="15.75">
      <c r="B356" t="s">
        <v>240</v>
      </c>
      <c r="C356" t="s">
        <v>15</v>
      </c>
      <c r="D356">
        <v>24</v>
      </c>
      <c r="E356">
        <v>0</v>
      </c>
      <c r="F356" t="b">
        <v>0</v>
      </c>
      <c r="G356" t="b">
        <v>1</v>
      </c>
      <c r="H356" t="b">
        <v>1</v>
      </c>
      <c r="I356" t="b">
        <v>1</v>
      </c>
      <c r="J356" t="b">
        <v>0</v>
      </c>
      <c r="K356" t="s">
        <v>241</v>
      </c>
      <c r="L356" t="str">
        <f t="shared" si="267"/>
        <v>DB12</v>
      </c>
      <c r="M356" t="str">
        <f>"M_"&amp;B353&amp;"_"</f>
        <v>M_G2_</v>
      </c>
      <c r="O356" s="40">
        <f>IF(E356="","-",COUNTIF($O$10:O355,"&lt;&gt;-")+1-2)</f>
        <v>275</v>
      </c>
      <c r="P356" s="25" t="str">
        <f>IF($E356="","//" &amp; $B356,$M356&amp;B356&amp;": '"&amp;$L356&amp;","&amp;VLOOKUP(C356,LookupTable!$A$10:$G$24,4,0)&amp;IF(AND(C356="Bool",MOD(10*D356,10)=0),D356&amp;".0",D356)&amp;IF(C356="String",".255","")&amp;IF(B357&lt;&gt;"","',","'")&amp;"     //"&amp;O356)</f>
        <v>M_G2_Time_Belt: 'DB12,REAL24',     //275</v>
      </c>
      <c r="Q356" s="20" t="str">
        <f t="shared" si="268"/>
        <v>'M_G2_Time_Belt',     //275</v>
      </c>
      <c r="R356" s="20" t="str">
        <f t="shared" si="269"/>
        <v>socket.emit('M_G2_Time_Belt', arr_tag_value[275]);</v>
      </c>
    </row>
    <row r="357" spans="2:18" ht="15.75">
      <c r="B357" t="s">
        <v>242</v>
      </c>
      <c r="C357" t="s">
        <v>15</v>
      </c>
      <c r="D357">
        <v>28</v>
      </c>
      <c r="E357">
        <v>0</v>
      </c>
      <c r="F357" t="b">
        <v>0</v>
      </c>
      <c r="G357" t="b">
        <v>1</v>
      </c>
      <c r="H357" t="b">
        <v>1</v>
      </c>
      <c r="I357" t="b">
        <v>1</v>
      </c>
      <c r="J357" t="b">
        <v>0</v>
      </c>
      <c r="K357" t="s">
        <v>243</v>
      </c>
      <c r="L357" t="str">
        <f t="shared" si="267"/>
        <v>DB12</v>
      </c>
      <c r="M357" t="str">
        <f>"M_"&amp;B353&amp;"_"</f>
        <v>M_G2_</v>
      </c>
      <c r="O357" s="40">
        <f>IF(E357="","-",COUNTIF($O$10:O356,"&lt;&gt;-")+1-2)</f>
        <v>276</v>
      </c>
      <c r="P357" s="25" t="str">
        <f>IF($E357="","//" &amp; $B357,$M357&amp;B357&amp;": '"&amp;$L357&amp;","&amp;VLOOKUP(C357,LookupTable!$A$10:$G$24,4,0)&amp;IF(AND(C357="Bool",MOD(10*D357,10)=0),D357&amp;".0",D357)&amp;IF(C357="String",".255","")&amp;IF(B358&lt;&gt;"","',","'")&amp;"     //"&amp;O357)</f>
        <v>M_G2_TIme_Motor: 'DB12,REAL28',     //276</v>
      </c>
      <c r="Q357" s="20" t="str">
        <f t="shared" si="268"/>
        <v>'M_G2_TIme_Motor',     //276</v>
      </c>
      <c r="R357" s="20" t="str">
        <f t="shared" si="269"/>
        <v>socket.emit('M_G2_TIme_Motor', arr_tag_value[276]);</v>
      </c>
    </row>
    <row r="358" spans="2:18" ht="15.75">
      <c r="B358" t="s">
        <v>100</v>
      </c>
      <c r="C358" t="s">
        <v>235</v>
      </c>
      <c r="D358">
        <v>32</v>
      </c>
      <c r="F358" t="b">
        <v>0</v>
      </c>
      <c r="G358" t="b">
        <v>1</v>
      </c>
      <c r="H358" t="b">
        <v>1</v>
      </c>
      <c r="I358" t="b">
        <v>1</v>
      </c>
      <c r="J358" t="b">
        <v>1</v>
      </c>
      <c r="L358" t="str">
        <f t="shared" si="267"/>
        <v>DB12</v>
      </c>
      <c r="M358" t="str">
        <f>"M_"&amp;B358&amp;"_"</f>
        <v>M_G3_</v>
      </c>
      <c r="O358" s="40" t="str">
        <f>IF(E358="","-",COUNTIF($O$10:O357,"&lt;&gt;-")+1-2)</f>
        <v>-</v>
      </c>
      <c r="P358" s="25" t="str">
        <f>IF($E358="","//" &amp; $B358,$M358&amp;B358&amp;": '"&amp;$L358&amp;","&amp;VLOOKUP(C358,LookupTable!$A$10:$G$24,4,0)&amp;IF(AND(C358="Bool",MOD(10*D358,10)=0),D358&amp;".0",D358)&amp;IF(C358="String",".255","")&amp;IF(B359&lt;&gt;"","',","'")&amp;"     //"&amp;O358)</f>
        <v>//G3</v>
      </c>
      <c r="Q358" s="20" t="str">
        <f t="shared" si="268"/>
        <v>//G3</v>
      </c>
      <c r="R358" s="20" t="str">
        <f t="shared" si="269"/>
        <v>//G3</v>
      </c>
    </row>
    <row r="359" spans="2:18" ht="15.75">
      <c r="B359" t="s">
        <v>236</v>
      </c>
      <c r="C359" t="s">
        <v>15</v>
      </c>
      <c r="D359">
        <v>32</v>
      </c>
      <c r="E359">
        <v>0</v>
      </c>
      <c r="F359" t="b">
        <v>0</v>
      </c>
      <c r="G359" t="b">
        <v>1</v>
      </c>
      <c r="H359" t="b">
        <v>1</v>
      </c>
      <c r="I359" t="b">
        <v>1</v>
      </c>
      <c r="J359" t="b">
        <v>0</v>
      </c>
      <c r="K359" t="s">
        <v>237</v>
      </c>
      <c r="L359" t="str">
        <f t="shared" si="267"/>
        <v>DB12</v>
      </c>
      <c r="M359" t="str">
        <f>"M_"&amp;B358&amp;"_"</f>
        <v>M_G3_</v>
      </c>
      <c r="O359" s="40">
        <f>IF(E359="","-",COUNTIF($O$10:O358,"&lt;&gt;-")+1-2)</f>
        <v>277</v>
      </c>
      <c r="P359" s="25" t="str">
        <f>IF($E359="","//" &amp; $B359,$M359&amp;B359&amp;": '"&amp;$L359&amp;","&amp;VLOOKUP(C359,LookupTable!$A$10:$G$24,4,0)&amp;IF(AND(C359="Bool",MOD(10*D359,10)=0),D359&amp;".0",D359)&amp;IF(C359="String",".255","")&amp;IF(B360&lt;&gt;"","',","'")&amp;"     //"&amp;O359)</f>
        <v>M_G3_Time_BD: 'DB12,REAL32',     //277</v>
      </c>
      <c r="Q359" s="20" t="str">
        <f t="shared" si="268"/>
        <v>'M_G3_Time_BD',     //277</v>
      </c>
      <c r="R359" s="20" t="str">
        <f t="shared" si="269"/>
        <v>socket.emit('M_G3_Time_BD', arr_tag_value[277]);</v>
      </c>
    </row>
    <row r="360" spans="2:18" ht="15.75">
      <c r="B360" t="s">
        <v>238</v>
      </c>
      <c r="C360" t="s">
        <v>15</v>
      </c>
      <c r="D360">
        <v>36</v>
      </c>
      <c r="E360">
        <v>0</v>
      </c>
      <c r="F360" t="b">
        <v>0</v>
      </c>
      <c r="G360" t="b">
        <v>1</v>
      </c>
      <c r="H360" t="b">
        <v>1</v>
      </c>
      <c r="I360" t="b">
        <v>1</v>
      </c>
      <c r="J360" t="b">
        <v>0</v>
      </c>
      <c r="K360" t="s">
        <v>239</v>
      </c>
      <c r="L360" t="str">
        <f t="shared" si="267"/>
        <v>DB12</v>
      </c>
      <c r="M360" t="str">
        <f>"M_"&amp;B358&amp;"_"</f>
        <v>M_G3_</v>
      </c>
      <c r="O360" s="40">
        <f>IF(E360="","-",COUNTIF($O$10:O359,"&lt;&gt;-")+1-2)</f>
        <v>278</v>
      </c>
      <c r="P360" s="25" t="str">
        <f>IF($E360="","//" &amp; $B360,$M360&amp;B360&amp;": '"&amp;$L360&amp;","&amp;VLOOKUP(C360,LookupTable!$A$10:$G$24,4,0)&amp;IF(AND(C360="Bool",MOD(10*D360,10)=0),D360&amp;".0",D360)&amp;IF(C360="String",".255","")&amp;IF(B361&lt;&gt;"","',","'")&amp;"     //"&amp;O360)</f>
        <v>M_G3_Time_CUROA: 'DB12,REAL36',     //278</v>
      </c>
      <c r="Q360" s="20" t="str">
        <f t="shared" si="268"/>
        <v>'M_G3_Time_CUROA',     //278</v>
      </c>
      <c r="R360" s="20" t="str">
        <f t="shared" si="269"/>
        <v>socket.emit('M_G3_Time_CUROA', arr_tag_value[278]);</v>
      </c>
    </row>
    <row r="361" spans="2:18" ht="15.75">
      <c r="B361" t="s">
        <v>240</v>
      </c>
      <c r="C361" t="s">
        <v>15</v>
      </c>
      <c r="D361">
        <v>40</v>
      </c>
      <c r="E361">
        <v>0</v>
      </c>
      <c r="F361" t="b">
        <v>0</v>
      </c>
      <c r="G361" t="b">
        <v>1</v>
      </c>
      <c r="H361" t="b">
        <v>1</v>
      </c>
      <c r="I361" t="b">
        <v>1</v>
      </c>
      <c r="J361" t="b">
        <v>0</v>
      </c>
      <c r="K361" t="s">
        <v>241</v>
      </c>
      <c r="L361" t="str">
        <f t="shared" si="267"/>
        <v>DB12</v>
      </c>
      <c r="M361" t="str">
        <f>"M_"&amp;B358&amp;"_"</f>
        <v>M_G3_</v>
      </c>
      <c r="O361" s="40">
        <f>IF(E361="","-",COUNTIF($O$10:O360,"&lt;&gt;-")+1-2)</f>
        <v>279</v>
      </c>
      <c r="P361" s="25" t="str">
        <f>IF($E361="","//" &amp; $B361,$M361&amp;B361&amp;": '"&amp;$L361&amp;","&amp;VLOOKUP(C361,LookupTable!$A$10:$G$24,4,0)&amp;IF(AND(C361="Bool",MOD(10*D361,10)=0),D361&amp;".0",D361)&amp;IF(C361="String",".255","")&amp;IF(B362&lt;&gt;"","',","'")&amp;"     //"&amp;O361)</f>
        <v>M_G3_Time_Belt: 'DB12,REAL40',     //279</v>
      </c>
      <c r="Q361" s="20" t="str">
        <f t="shared" si="268"/>
        <v>'M_G3_Time_Belt',     //279</v>
      </c>
      <c r="R361" s="20" t="str">
        <f t="shared" si="269"/>
        <v>socket.emit('M_G3_Time_Belt', arr_tag_value[279]);</v>
      </c>
    </row>
    <row r="362" spans="2:18" ht="15.75">
      <c r="B362" t="s">
        <v>242</v>
      </c>
      <c r="C362" t="s">
        <v>15</v>
      </c>
      <c r="D362">
        <v>44</v>
      </c>
      <c r="E362">
        <v>0</v>
      </c>
      <c r="F362" t="b">
        <v>0</v>
      </c>
      <c r="G362" t="b">
        <v>1</v>
      </c>
      <c r="H362" t="b">
        <v>1</v>
      </c>
      <c r="I362" t="b">
        <v>1</v>
      </c>
      <c r="J362" t="b">
        <v>0</v>
      </c>
      <c r="K362" t="s">
        <v>243</v>
      </c>
      <c r="L362" t="str">
        <f t="shared" si="267"/>
        <v>DB12</v>
      </c>
      <c r="M362" t="str">
        <f>"M_"&amp;B358&amp;"_"</f>
        <v>M_G3_</v>
      </c>
      <c r="O362" s="40">
        <f>IF(E362="","-",COUNTIF($O$10:O361,"&lt;&gt;-")+1-2)</f>
        <v>280</v>
      </c>
      <c r="P362" s="25" t="str">
        <f>IF($E362="","//" &amp; $B362,$M362&amp;B362&amp;": '"&amp;$L362&amp;","&amp;VLOOKUP(C362,LookupTable!$A$10:$G$24,4,0)&amp;IF(AND(C362="Bool",MOD(10*D362,10)=0),D362&amp;".0",D362)&amp;IF(C362="String",".255","")&amp;IF(B363&lt;&gt;"","',","'")&amp;"     //"&amp;O362)</f>
        <v>M_G3_TIme_Motor: 'DB12,REAL44',     //280</v>
      </c>
      <c r="Q362" s="20" t="str">
        <f t="shared" si="268"/>
        <v>'M_G3_TIme_Motor',     //280</v>
      </c>
      <c r="R362" s="20" t="str">
        <f t="shared" si="269"/>
        <v>socket.emit('M_G3_TIme_Motor', arr_tag_value[280]);</v>
      </c>
    </row>
    <row r="363" spans="2:18" ht="15.75">
      <c r="B363" t="s">
        <v>101</v>
      </c>
      <c r="C363" t="s">
        <v>235</v>
      </c>
      <c r="D363">
        <v>48</v>
      </c>
      <c r="F363" t="b">
        <v>0</v>
      </c>
      <c r="G363" t="b">
        <v>1</v>
      </c>
      <c r="H363" t="b">
        <v>1</v>
      </c>
      <c r="I363" t="b">
        <v>1</v>
      </c>
      <c r="J363" t="b">
        <v>1</v>
      </c>
      <c r="L363" t="str">
        <f t="shared" si="267"/>
        <v>DB12</v>
      </c>
      <c r="M363" t="str">
        <f>"M_"&amp;B363&amp;"_"</f>
        <v>M_G4_</v>
      </c>
      <c r="O363" s="40" t="str">
        <f>IF(E363="","-",COUNTIF($O$10:O362,"&lt;&gt;-")+1-2)</f>
        <v>-</v>
      </c>
      <c r="P363" s="25" t="str">
        <f>IF($E363="","//" &amp; $B363,$M363&amp;B363&amp;": '"&amp;$L363&amp;","&amp;VLOOKUP(C363,LookupTable!$A$10:$G$24,4,0)&amp;IF(AND(C363="Bool",MOD(10*D363,10)=0),D363&amp;".0",D363)&amp;IF(C363="String",".255","")&amp;IF(B364&lt;&gt;"","',","'")&amp;"     //"&amp;O363)</f>
        <v>//G4</v>
      </c>
      <c r="Q363" s="20" t="str">
        <f t="shared" si="268"/>
        <v>//G4</v>
      </c>
      <c r="R363" s="20" t="str">
        <f t="shared" si="269"/>
        <v>//G4</v>
      </c>
    </row>
    <row r="364" spans="2:18" ht="15.75">
      <c r="B364" t="s">
        <v>236</v>
      </c>
      <c r="C364" t="s">
        <v>15</v>
      </c>
      <c r="D364">
        <v>48</v>
      </c>
      <c r="E364">
        <v>0</v>
      </c>
      <c r="F364" t="b">
        <v>0</v>
      </c>
      <c r="G364" t="b">
        <v>1</v>
      </c>
      <c r="H364" t="b">
        <v>1</v>
      </c>
      <c r="I364" t="b">
        <v>1</v>
      </c>
      <c r="J364" t="b">
        <v>0</v>
      </c>
      <c r="K364" t="s">
        <v>237</v>
      </c>
      <c r="L364" t="str">
        <f t="shared" si="267"/>
        <v>DB12</v>
      </c>
      <c r="M364" t="str">
        <f>"M_"&amp;B363&amp;"_"</f>
        <v>M_G4_</v>
      </c>
      <c r="O364" s="40">
        <f>IF(E364="","-",COUNTIF($O$10:O363,"&lt;&gt;-")+1-2)</f>
        <v>281</v>
      </c>
      <c r="P364" s="25" t="str">
        <f>IF($E364="","//" &amp; $B364,$M364&amp;B364&amp;": '"&amp;$L364&amp;","&amp;VLOOKUP(C364,LookupTable!$A$10:$G$24,4,0)&amp;IF(AND(C364="Bool",MOD(10*D364,10)=0),D364&amp;".0",D364)&amp;IF(C364="String",".255","")&amp;IF(B365&lt;&gt;"","',","'")&amp;"     //"&amp;O364)</f>
        <v>M_G4_Time_BD: 'DB12,REAL48',     //281</v>
      </c>
      <c r="Q364" s="20" t="str">
        <f t="shared" si="268"/>
        <v>'M_G4_Time_BD',     //281</v>
      </c>
      <c r="R364" s="20" t="str">
        <f t="shared" si="269"/>
        <v>socket.emit('M_G4_Time_BD', arr_tag_value[281]);</v>
      </c>
    </row>
    <row r="365" spans="2:18" ht="15.75">
      <c r="B365" t="s">
        <v>238</v>
      </c>
      <c r="C365" t="s">
        <v>15</v>
      </c>
      <c r="D365">
        <v>52</v>
      </c>
      <c r="E365">
        <v>0</v>
      </c>
      <c r="F365" t="b">
        <v>0</v>
      </c>
      <c r="G365" t="b">
        <v>1</v>
      </c>
      <c r="H365" t="b">
        <v>1</v>
      </c>
      <c r="I365" t="b">
        <v>1</v>
      </c>
      <c r="J365" t="b">
        <v>0</v>
      </c>
      <c r="K365" t="s">
        <v>239</v>
      </c>
      <c r="L365" t="str">
        <f t="shared" si="267"/>
        <v>DB12</v>
      </c>
      <c r="M365" t="str">
        <f>"M_"&amp;B363&amp;"_"</f>
        <v>M_G4_</v>
      </c>
      <c r="O365" s="40">
        <f>IF(E365="","-",COUNTIF($O$10:O364,"&lt;&gt;-")+1-2)</f>
        <v>282</v>
      </c>
      <c r="P365" s="25" t="str">
        <f>IF($E365="","//" &amp; $B365,$M365&amp;B365&amp;": '"&amp;$L365&amp;","&amp;VLOOKUP(C365,LookupTable!$A$10:$G$24,4,0)&amp;IF(AND(C365="Bool",MOD(10*D365,10)=0),D365&amp;".0",D365)&amp;IF(C365="String",".255","")&amp;IF(B366&lt;&gt;"","',","'")&amp;"     //"&amp;O365)</f>
        <v>M_G4_Time_CUROA: 'DB12,REAL52',     //282</v>
      </c>
      <c r="Q365" s="20" t="str">
        <f t="shared" si="268"/>
        <v>'M_G4_Time_CUROA',     //282</v>
      </c>
      <c r="R365" s="20" t="str">
        <f t="shared" si="269"/>
        <v>socket.emit('M_G4_Time_CUROA', arr_tag_value[282]);</v>
      </c>
    </row>
    <row r="366" spans="2:18" ht="15.75">
      <c r="B366" t="s">
        <v>240</v>
      </c>
      <c r="C366" t="s">
        <v>15</v>
      </c>
      <c r="D366">
        <v>56</v>
      </c>
      <c r="E366">
        <v>0</v>
      </c>
      <c r="F366" t="b">
        <v>0</v>
      </c>
      <c r="G366" t="b">
        <v>1</v>
      </c>
      <c r="H366" t="b">
        <v>1</v>
      </c>
      <c r="I366" t="b">
        <v>1</v>
      </c>
      <c r="J366" t="b">
        <v>0</v>
      </c>
      <c r="K366" t="s">
        <v>241</v>
      </c>
      <c r="L366" t="str">
        <f t="shared" si="267"/>
        <v>DB12</v>
      </c>
      <c r="M366" t="str">
        <f>"M_"&amp;B363&amp;"_"</f>
        <v>M_G4_</v>
      </c>
      <c r="O366" s="40">
        <f>IF(E366="","-",COUNTIF($O$10:O365,"&lt;&gt;-")+1-2)</f>
        <v>283</v>
      </c>
      <c r="P366" s="25" t="str">
        <f>IF($E366="","//" &amp; $B366,$M366&amp;B366&amp;": '"&amp;$L366&amp;","&amp;VLOOKUP(C366,LookupTable!$A$10:$G$24,4,0)&amp;IF(AND(C366="Bool",MOD(10*D366,10)=0),D366&amp;".0",D366)&amp;IF(C366="String",".255","")&amp;IF(B367&lt;&gt;"","',","'")&amp;"     //"&amp;O366)</f>
        <v>M_G4_Time_Belt: 'DB12,REAL56',     //283</v>
      </c>
      <c r="Q366" s="20" t="str">
        <f t="shared" si="268"/>
        <v>'M_G4_Time_Belt',     //283</v>
      </c>
      <c r="R366" s="20" t="str">
        <f t="shared" si="269"/>
        <v>socket.emit('M_G4_Time_Belt', arr_tag_value[283]);</v>
      </c>
    </row>
    <row r="367" spans="2:18" ht="15.75">
      <c r="B367" t="s">
        <v>242</v>
      </c>
      <c r="C367" t="s">
        <v>15</v>
      </c>
      <c r="D367">
        <v>60</v>
      </c>
      <c r="E367">
        <v>0</v>
      </c>
      <c r="F367" t="b">
        <v>0</v>
      </c>
      <c r="G367" t="b">
        <v>1</v>
      </c>
      <c r="H367" t="b">
        <v>1</v>
      </c>
      <c r="I367" t="b">
        <v>1</v>
      </c>
      <c r="J367" t="b">
        <v>0</v>
      </c>
      <c r="K367" t="s">
        <v>243</v>
      </c>
      <c r="L367" t="str">
        <f t="shared" si="267"/>
        <v>DB12</v>
      </c>
      <c r="M367" t="str">
        <f>"M_"&amp;B363&amp;"_"</f>
        <v>M_G4_</v>
      </c>
      <c r="O367" s="40">
        <f>IF(E367="","-",COUNTIF($O$10:O366,"&lt;&gt;-")+1-2)</f>
        <v>284</v>
      </c>
      <c r="P367" s="25" t="str">
        <f>IF($E367="","//" &amp; $B367,$M367&amp;B367&amp;": '"&amp;$L367&amp;","&amp;VLOOKUP(C367,LookupTable!$A$10:$G$24,4,0)&amp;IF(AND(C367="Bool",MOD(10*D367,10)=0),D367&amp;".0",D367)&amp;IF(C367="String",".255","")&amp;IF(B368&lt;&gt;"","',","'")&amp;"     //"&amp;O367)</f>
        <v>M_G4_TIme_Motor: 'DB12,REAL60',     //284</v>
      </c>
      <c r="Q367" s="20" t="str">
        <f t="shared" si="268"/>
        <v>'M_G4_TIme_Motor',     //284</v>
      </c>
      <c r="R367" s="20" t="str">
        <f t="shared" si="269"/>
        <v>socket.emit('M_G4_TIme_Motor', arr_tag_value[284]);</v>
      </c>
    </row>
    <row r="368" spans="2:18" ht="15.75">
      <c r="B368" t="s">
        <v>102</v>
      </c>
      <c r="C368" t="s">
        <v>235</v>
      </c>
      <c r="D368">
        <v>64</v>
      </c>
      <c r="F368" t="b">
        <v>0</v>
      </c>
      <c r="G368" t="b">
        <v>1</v>
      </c>
      <c r="H368" t="b">
        <v>1</v>
      </c>
      <c r="I368" t="b">
        <v>1</v>
      </c>
      <c r="J368" t="b">
        <v>1</v>
      </c>
      <c r="L368" t="str">
        <f t="shared" si="267"/>
        <v>DB12</v>
      </c>
      <c r="M368" t="str">
        <f>"M_"&amp;B368&amp;"_"</f>
        <v>M_G5_</v>
      </c>
      <c r="O368" s="40" t="str">
        <f>IF(E368="","-",COUNTIF($O$10:O367,"&lt;&gt;-")+1-2)</f>
        <v>-</v>
      </c>
      <c r="P368" s="25" t="str">
        <f>IF($E368="","//" &amp; $B368,$M368&amp;B368&amp;": '"&amp;$L368&amp;","&amp;VLOOKUP(C368,LookupTable!$A$10:$G$24,4,0)&amp;IF(AND(C368="Bool",MOD(10*D368,10)=0),D368&amp;".0",D368)&amp;IF(C368="String",".255","")&amp;IF(B369&lt;&gt;"","',","'")&amp;"     //"&amp;O368)</f>
        <v>//G5</v>
      </c>
      <c r="Q368" s="20" t="str">
        <f t="shared" si="268"/>
        <v>//G5</v>
      </c>
      <c r="R368" s="20" t="str">
        <f t="shared" si="269"/>
        <v>//G5</v>
      </c>
    </row>
    <row r="369" spans="2:18" ht="15.75">
      <c r="B369" t="s">
        <v>236</v>
      </c>
      <c r="C369" t="s">
        <v>15</v>
      </c>
      <c r="D369">
        <v>64</v>
      </c>
      <c r="E369">
        <v>0</v>
      </c>
      <c r="F369" t="b">
        <v>0</v>
      </c>
      <c r="G369" t="b">
        <v>1</v>
      </c>
      <c r="H369" t="b">
        <v>1</v>
      </c>
      <c r="I369" t="b">
        <v>1</v>
      </c>
      <c r="J369" t="b">
        <v>0</v>
      </c>
      <c r="K369" t="s">
        <v>237</v>
      </c>
      <c r="L369" t="str">
        <f t="shared" si="267"/>
        <v>DB12</v>
      </c>
      <c r="M369" t="str">
        <f>"M_"&amp;B368&amp;"_"</f>
        <v>M_G5_</v>
      </c>
      <c r="O369" s="40">
        <f>IF(E369="","-",COUNTIF($O$10:O368,"&lt;&gt;-")+1-2)</f>
        <v>285</v>
      </c>
      <c r="P369" s="25" t="str">
        <f>IF($E369="","//" &amp; $B369,$M369&amp;B369&amp;": '"&amp;$L369&amp;","&amp;VLOOKUP(C369,LookupTable!$A$10:$G$24,4,0)&amp;IF(AND(C369="Bool",MOD(10*D369,10)=0),D369&amp;".0",D369)&amp;IF(C369="String",".255","")&amp;IF(B370&lt;&gt;"","',","'")&amp;"     //"&amp;O369)</f>
        <v>M_G5_Time_BD: 'DB12,REAL64',     //285</v>
      </c>
      <c r="Q369" s="20" t="str">
        <f t="shared" si="268"/>
        <v>'M_G5_Time_BD',     //285</v>
      </c>
      <c r="R369" s="20" t="str">
        <f t="shared" si="269"/>
        <v>socket.emit('M_G5_Time_BD', arr_tag_value[285]);</v>
      </c>
    </row>
    <row r="370" spans="2:18" ht="15.75">
      <c r="B370" t="s">
        <v>238</v>
      </c>
      <c r="C370" t="s">
        <v>15</v>
      </c>
      <c r="D370">
        <v>68</v>
      </c>
      <c r="E370">
        <v>0</v>
      </c>
      <c r="F370" t="b">
        <v>0</v>
      </c>
      <c r="G370" t="b">
        <v>1</v>
      </c>
      <c r="H370" t="b">
        <v>1</v>
      </c>
      <c r="I370" t="b">
        <v>1</v>
      </c>
      <c r="J370" t="b">
        <v>0</v>
      </c>
      <c r="K370" t="s">
        <v>239</v>
      </c>
      <c r="L370" t="str">
        <f t="shared" si="267"/>
        <v>DB12</v>
      </c>
      <c r="M370" t="str">
        <f>"M_"&amp;B368&amp;"_"</f>
        <v>M_G5_</v>
      </c>
      <c r="O370" s="40">
        <f>IF(E370="","-",COUNTIF($O$10:O369,"&lt;&gt;-")+1-2)</f>
        <v>286</v>
      </c>
      <c r="P370" s="25" t="str">
        <f>IF($E370="","//" &amp; $B370,$M370&amp;B370&amp;": '"&amp;$L370&amp;","&amp;VLOOKUP(C370,LookupTable!$A$10:$G$24,4,0)&amp;IF(AND(C370="Bool",MOD(10*D370,10)=0),D370&amp;".0",D370)&amp;IF(C370="String",".255","")&amp;IF(B371&lt;&gt;"","',","'")&amp;"     //"&amp;O370)</f>
        <v>M_G5_Time_CUROA: 'DB12,REAL68',     //286</v>
      </c>
      <c r="Q370" s="20" t="str">
        <f t="shared" si="268"/>
        <v>'M_G5_Time_CUROA',     //286</v>
      </c>
      <c r="R370" s="20" t="str">
        <f t="shared" si="269"/>
        <v>socket.emit('M_G5_Time_CUROA', arr_tag_value[286]);</v>
      </c>
    </row>
    <row r="371" spans="2:18" ht="15.75">
      <c r="B371" t="s">
        <v>240</v>
      </c>
      <c r="C371" t="s">
        <v>15</v>
      </c>
      <c r="D371">
        <v>72</v>
      </c>
      <c r="E371">
        <v>0</v>
      </c>
      <c r="F371" t="b">
        <v>0</v>
      </c>
      <c r="G371" t="b">
        <v>1</v>
      </c>
      <c r="H371" t="b">
        <v>1</v>
      </c>
      <c r="I371" t="b">
        <v>1</v>
      </c>
      <c r="J371" t="b">
        <v>0</v>
      </c>
      <c r="K371" t="s">
        <v>241</v>
      </c>
      <c r="L371" t="str">
        <f t="shared" si="267"/>
        <v>DB12</v>
      </c>
      <c r="M371" t="str">
        <f>"M_"&amp;B368&amp;"_"</f>
        <v>M_G5_</v>
      </c>
      <c r="O371" s="40">
        <f>IF(E371="","-",COUNTIF($O$10:O370,"&lt;&gt;-")+1-2)</f>
        <v>287</v>
      </c>
      <c r="P371" s="25" t="str">
        <f>IF($E371="","//" &amp; $B371,$M371&amp;B371&amp;": '"&amp;$L371&amp;","&amp;VLOOKUP(C371,LookupTable!$A$10:$G$24,4,0)&amp;IF(AND(C371="Bool",MOD(10*D371,10)=0),D371&amp;".0",D371)&amp;IF(C371="String",".255","")&amp;IF(B372&lt;&gt;"","',","'")&amp;"     //"&amp;O371)</f>
        <v>M_G5_Time_Belt: 'DB12,REAL72',     //287</v>
      </c>
      <c r="Q371" s="20" t="str">
        <f t="shared" si="268"/>
        <v>'M_G5_Time_Belt',     //287</v>
      </c>
      <c r="R371" s="20" t="str">
        <f t="shared" si="269"/>
        <v>socket.emit('M_G5_Time_Belt', arr_tag_value[287]);</v>
      </c>
    </row>
    <row r="372" spans="2:18" ht="15.75">
      <c r="B372" t="s">
        <v>242</v>
      </c>
      <c r="C372" t="s">
        <v>15</v>
      </c>
      <c r="D372">
        <v>76</v>
      </c>
      <c r="E372">
        <v>0</v>
      </c>
      <c r="F372" t="b">
        <v>0</v>
      </c>
      <c r="G372" t="b">
        <v>1</v>
      </c>
      <c r="H372" t="b">
        <v>1</v>
      </c>
      <c r="I372" t="b">
        <v>1</v>
      </c>
      <c r="J372" t="b">
        <v>0</v>
      </c>
      <c r="K372" t="s">
        <v>243</v>
      </c>
      <c r="L372" t="str">
        <f t="shared" si="267"/>
        <v>DB12</v>
      </c>
      <c r="M372" t="str">
        <f>"M_"&amp;B368&amp;"_"</f>
        <v>M_G5_</v>
      </c>
      <c r="O372" s="40">
        <f>IF(E372="","-",COUNTIF($O$10:O371,"&lt;&gt;-")+1-2)</f>
        <v>288</v>
      </c>
      <c r="P372" s="25" t="str">
        <f>IF($E372="","//" &amp; $B372,$M372&amp;B372&amp;": '"&amp;$L372&amp;","&amp;VLOOKUP(C372,LookupTable!$A$10:$G$24,4,0)&amp;IF(AND(C372="Bool",MOD(10*D372,10)=0),D372&amp;".0",D372)&amp;IF(C372="String",".255","")&amp;IF(B373&lt;&gt;"","',","'")&amp;"     //"&amp;O372)</f>
        <v>M_G5_TIme_Motor: 'DB12,REAL76',     //288</v>
      </c>
      <c r="Q372" s="20" t="str">
        <f t="shared" si="268"/>
        <v>'M_G5_TIme_Motor',     //288</v>
      </c>
      <c r="R372" s="20" t="str">
        <f t="shared" si="269"/>
        <v>socket.emit('M_G5_TIme_Motor', arr_tag_value[288]);</v>
      </c>
    </row>
    <row r="373" spans="2:18" ht="15.75">
      <c r="B373" t="s">
        <v>103</v>
      </c>
      <c r="C373" t="s">
        <v>235</v>
      </c>
      <c r="D373">
        <v>80</v>
      </c>
      <c r="F373" t="b">
        <v>0</v>
      </c>
      <c r="G373" t="b">
        <v>1</v>
      </c>
      <c r="H373" t="b">
        <v>1</v>
      </c>
      <c r="I373" t="b">
        <v>1</v>
      </c>
      <c r="J373" t="b">
        <v>1</v>
      </c>
      <c r="L373" t="str">
        <f t="shared" si="267"/>
        <v>DB12</v>
      </c>
      <c r="M373" t="str">
        <f t="shared" ref="M373:M436" si="270">"M_"&amp;B373&amp;"_"</f>
        <v>M_G6_</v>
      </c>
      <c r="O373" s="40" t="str">
        <f>IF(E373="","-",COUNTIF($O$10:O372,"&lt;&gt;-")+1-2)</f>
        <v>-</v>
      </c>
      <c r="P373" s="25" t="str">
        <f>IF($E373="","//" &amp; $B373,$M373&amp;B373&amp;": '"&amp;$L373&amp;","&amp;VLOOKUP(C373,LookupTable!$A$10:$G$24,4,0)&amp;IF(AND(C373="Bool",MOD(10*D373,10)=0),D373&amp;".0",D373)&amp;IF(C373="String",".255","")&amp;IF(B374&lt;&gt;"","',","'")&amp;"     //"&amp;O373)</f>
        <v>//G6</v>
      </c>
      <c r="Q373" s="20" t="str">
        <f t="shared" si="268"/>
        <v>//G6</v>
      </c>
      <c r="R373" s="20" t="str">
        <f t="shared" si="269"/>
        <v>//G6</v>
      </c>
    </row>
    <row r="374" spans="2:18" ht="15.75">
      <c r="B374" t="s">
        <v>236</v>
      </c>
      <c r="C374" t="s">
        <v>15</v>
      </c>
      <c r="D374">
        <v>80</v>
      </c>
      <c r="E374">
        <v>0</v>
      </c>
      <c r="F374" t="b">
        <v>0</v>
      </c>
      <c r="G374" t="b">
        <v>1</v>
      </c>
      <c r="H374" t="b">
        <v>1</v>
      </c>
      <c r="I374" t="b">
        <v>1</v>
      </c>
      <c r="J374" t="b">
        <v>0</v>
      </c>
      <c r="K374" t="s">
        <v>237</v>
      </c>
      <c r="L374" t="str">
        <f t="shared" si="267"/>
        <v>DB12</v>
      </c>
      <c r="M374" t="str">
        <f t="shared" ref="M374:M437" si="271">"M_"&amp;B373&amp;"_"</f>
        <v>M_G6_</v>
      </c>
      <c r="O374" s="40">
        <f>IF(E374="","-",COUNTIF($O$10:O373,"&lt;&gt;-")+1-2)</f>
        <v>289</v>
      </c>
      <c r="P374" s="25" t="str">
        <f>IF($E374="","//" &amp; $B374,$M374&amp;B374&amp;": '"&amp;$L374&amp;","&amp;VLOOKUP(C374,LookupTable!$A$10:$G$24,4,0)&amp;IF(AND(C374="Bool",MOD(10*D374,10)=0),D374&amp;".0",D374)&amp;IF(C374="String",".255","")&amp;IF(B375&lt;&gt;"","',","'")&amp;"     //"&amp;O374)</f>
        <v>M_G6_Time_BD: 'DB12,REAL80',     //289</v>
      </c>
      <c r="Q374" s="20" t="str">
        <f t="shared" si="268"/>
        <v>'M_G6_Time_BD',     //289</v>
      </c>
      <c r="R374" s="20" t="str">
        <f t="shared" si="269"/>
        <v>socket.emit('M_G6_Time_BD', arr_tag_value[289]);</v>
      </c>
    </row>
    <row r="375" spans="2:18" ht="15.75">
      <c r="B375" t="s">
        <v>238</v>
      </c>
      <c r="C375" t="s">
        <v>15</v>
      </c>
      <c r="D375">
        <v>84</v>
      </c>
      <c r="E375">
        <v>0</v>
      </c>
      <c r="F375" t="b">
        <v>0</v>
      </c>
      <c r="G375" t="b">
        <v>1</v>
      </c>
      <c r="H375" t="b">
        <v>1</v>
      </c>
      <c r="I375" t="b">
        <v>1</v>
      </c>
      <c r="J375" t="b">
        <v>0</v>
      </c>
      <c r="K375" t="s">
        <v>239</v>
      </c>
      <c r="L375" t="str">
        <f t="shared" si="267"/>
        <v>DB12</v>
      </c>
      <c r="M375" t="str">
        <f t="shared" ref="M375" si="272">"M_"&amp;B373&amp;"_"</f>
        <v>M_G6_</v>
      </c>
      <c r="O375" s="40">
        <f>IF(E375="","-",COUNTIF($O$10:O374,"&lt;&gt;-")+1-2)</f>
        <v>290</v>
      </c>
      <c r="P375" s="25" t="str">
        <f>IF($E375="","//" &amp; $B375,$M375&amp;B375&amp;": '"&amp;$L375&amp;","&amp;VLOOKUP(C375,LookupTable!$A$10:$G$24,4,0)&amp;IF(AND(C375="Bool",MOD(10*D375,10)=0),D375&amp;".0",D375)&amp;IF(C375="String",".255","")&amp;IF(B376&lt;&gt;"","',","'")&amp;"     //"&amp;O375)</f>
        <v>M_G6_Time_CUROA: 'DB12,REAL84',     //290</v>
      </c>
      <c r="Q375" s="20" t="str">
        <f t="shared" si="268"/>
        <v>'M_G6_Time_CUROA',     //290</v>
      </c>
      <c r="R375" s="20" t="str">
        <f t="shared" si="269"/>
        <v>socket.emit('M_G6_Time_CUROA', arr_tag_value[290]);</v>
      </c>
    </row>
    <row r="376" spans="2:18" ht="15.75">
      <c r="B376" t="s">
        <v>240</v>
      </c>
      <c r="C376" t="s">
        <v>15</v>
      </c>
      <c r="D376">
        <v>88</v>
      </c>
      <c r="E376">
        <v>0</v>
      </c>
      <c r="F376" t="b">
        <v>0</v>
      </c>
      <c r="G376" t="b">
        <v>1</v>
      </c>
      <c r="H376" t="b">
        <v>1</v>
      </c>
      <c r="I376" t="b">
        <v>1</v>
      </c>
      <c r="J376" t="b">
        <v>0</v>
      </c>
      <c r="K376" t="s">
        <v>241</v>
      </c>
      <c r="L376" t="str">
        <f t="shared" si="267"/>
        <v>DB12</v>
      </c>
      <c r="M376" t="str">
        <f t="shared" ref="M376" si="273">"M_"&amp;B373&amp;"_"</f>
        <v>M_G6_</v>
      </c>
      <c r="O376" s="40">
        <f>IF(E376="","-",COUNTIF($O$10:O375,"&lt;&gt;-")+1-2)</f>
        <v>291</v>
      </c>
      <c r="P376" s="25" t="str">
        <f>IF($E376="","//" &amp; $B376,$M376&amp;B376&amp;": '"&amp;$L376&amp;","&amp;VLOOKUP(C376,LookupTable!$A$10:$G$24,4,0)&amp;IF(AND(C376="Bool",MOD(10*D376,10)=0),D376&amp;".0",D376)&amp;IF(C376="String",".255","")&amp;IF(B377&lt;&gt;"","',","'")&amp;"     //"&amp;O376)</f>
        <v>M_G6_Time_Belt: 'DB12,REAL88',     //291</v>
      </c>
      <c r="Q376" s="20" t="str">
        <f t="shared" si="268"/>
        <v>'M_G6_Time_Belt',     //291</v>
      </c>
      <c r="R376" s="20" t="str">
        <f t="shared" si="269"/>
        <v>socket.emit('M_G6_Time_Belt', arr_tag_value[291]);</v>
      </c>
    </row>
    <row r="377" spans="2:18" ht="15.75">
      <c r="B377" t="s">
        <v>242</v>
      </c>
      <c r="C377" t="s">
        <v>15</v>
      </c>
      <c r="D377">
        <v>92</v>
      </c>
      <c r="E377">
        <v>0</v>
      </c>
      <c r="F377" t="b">
        <v>0</v>
      </c>
      <c r="G377" t="b">
        <v>1</v>
      </c>
      <c r="H377" t="b">
        <v>1</v>
      </c>
      <c r="I377" t="b">
        <v>1</v>
      </c>
      <c r="J377" t="b">
        <v>0</v>
      </c>
      <c r="K377" t="s">
        <v>243</v>
      </c>
      <c r="L377" t="str">
        <f t="shared" si="267"/>
        <v>DB12</v>
      </c>
      <c r="M377" t="str">
        <f t="shared" ref="M377" si="274">"M_"&amp;B373&amp;"_"</f>
        <v>M_G6_</v>
      </c>
      <c r="O377" s="40">
        <f>IF(E377="","-",COUNTIF($O$10:O376,"&lt;&gt;-")+1-2)</f>
        <v>292</v>
      </c>
      <c r="P377" s="25" t="str">
        <f>IF($E377="","//" &amp; $B377,$M377&amp;B377&amp;": '"&amp;$L377&amp;","&amp;VLOOKUP(C377,LookupTable!$A$10:$G$24,4,0)&amp;IF(AND(C377="Bool",MOD(10*D377,10)=0),D377&amp;".0",D377)&amp;IF(C377="String",".255","")&amp;IF(B378&lt;&gt;"","',","'")&amp;"     //"&amp;O377)</f>
        <v>M_G6_TIme_Motor: 'DB12,REAL92',     //292</v>
      </c>
      <c r="Q377" s="20" t="str">
        <f t="shared" si="268"/>
        <v>'M_G6_TIme_Motor',     //292</v>
      </c>
      <c r="R377" s="20" t="str">
        <f t="shared" si="269"/>
        <v>socket.emit('M_G6_TIme_Motor', arr_tag_value[292]);</v>
      </c>
    </row>
    <row r="378" spans="2:18" ht="15.75">
      <c r="B378" t="s">
        <v>104</v>
      </c>
      <c r="C378" t="s">
        <v>235</v>
      </c>
      <c r="D378">
        <v>96</v>
      </c>
      <c r="F378" t="b">
        <v>0</v>
      </c>
      <c r="G378" t="b">
        <v>1</v>
      </c>
      <c r="H378" t="b">
        <v>1</v>
      </c>
      <c r="I378" t="b">
        <v>1</v>
      </c>
      <c r="J378" t="b">
        <v>1</v>
      </c>
      <c r="L378" t="str">
        <f t="shared" si="267"/>
        <v>DB12</v>
      </c>
      <c r="M378" t="str">
        <f t="shared" ref="M378:M441" si="275">"M_"&amp;B378&amp;"_"</f>
        <v>M_G7_</v>
      </c>
      <c r="O378" s="40" t="str">
        <f>IF(E378="","-",COUNTIF($O$10:O377,"&lt;&gt;-")+1-2)</f>
        <v>-</v>
      </c>
      <c r="P378" s="25" t="str">
        <f>IF($E378="","//" &amp; $B378,$M378&amp;B378&amp;": '"&amp;$L378&amp;","&amp;VLOOKUP(C378,LookupTable!$A$10:$G$24,4,0)&amp;IF(AND(C378="Bool",MOD(10*D378,10)=0),D378&amp;".0",D378)&amp;IF(C378="String",".255","")&amp;IF(B379&lt;&gt;"","',","'")&amp;"     //"&amp;O378)</f>
        <v>//G7</v>
      </c>
      <c r="Q378" s="20" t="str">
        <f t="shared" si="268"/>
        <v>//G7</v>
      </c>
      <c r="R378" s="20" t="str">
        <f t="shared" si="269"/>
        <v>//G7</v>
      </c>
    </row>
    <row r="379" spans="2:18" ht="15.75">
      <c r="B379" t="s">
        <v>236</v>
      </c>
      <c r="C379" t="s">
        <v>15</v>
      </c>
      <c r="D379">
        <v>96</v>
      </c>
      <c r="E379">
        <v>0</v>
      </c>
      <c r="F379" t="b">
        <v>0</v>
      </c>
      <c r="G379" t="b">
        <v>1</v>
      </c>
      <c r="H379" t="b">
        <v>1</v>
      </c>
      <c r="I379" t="b">
        <v>1</v>
      </c>
      <c r="J379" t="b">
        <v>0</v>
      </c>
      <c r="K379" t="s">
        <v>237</v>
      </c>
      <c r="L379" t="str">
        <f t="shared" si="267"/>
        <v>DB12</v>
      </c>
      <c r="M379" t="str">
        <f t="shared" ref="M379:M442" si="276">"M_"&amp;B378&amp;"_"</f>
        <v>M_G7_</v>
      </c>
      <c r="O379" s="40">
        <f>IF(E379="","-",COUNTIF($O$10:O378,"&lt;&gt;-")+1-2)</f>
        <v>293</v>
      </c>
      <c r="P379" s="25" t="str">
        <f>IF($E379="","//" &amp; $B379,$M379&amp;B379&amp;": '"&amp;$L379&amp;","&amp;VLOOKUP(C379,LookupTable!$A$10:$G$24,4,0)&amp;IF(AND(C379="Bool",MOD(10*D379,10)=0),D379&amp;".0",D379)&amp;IF(C379="String",".255","")&amp;IF(B380&lt;&gt;"","',","'")&amp;"     //"&amp;O379)</f>
        <v>M_G7_Time_BD: 'DB12,REAL96',     //293</v>
      </c>
      <c r="Q379" s="20" t="str">
        <f t="shared" si="268"/>
        <v>'M_G7_Time_BD',     //293</v>
      </c>
      <c r="R379" s="20" t="str">
        <f t="shared" si="269"/>
        <v>socket.emit('M_G7_Time_BD', arr_tag_value[293]);</v>
      </c>
    </row>
    <row r="380" spans="2:18" ht="15.75">
      <c r="B380" t="s">
        <v>238</v>
      </c>
      <c r="C380" t="s">
        <v>15</v>
      </c>
      <c r="D380">
        <v>100</v>
      </c>
      <c r="E380">
        <v>0</v>
      </c>
      <c r="F380" t="b">
        <v>0</v>
      </c>
      <c r="G380" t="b">
        <v>1</v>
      </c>
      <c r="H380" t="b">
        <v>1</v>
      </c>
      <c r="I380" t="b">
        <v>1</v>
      </c>
      <c r="J380" t="b">
        <v>0</v>
      </c>
      <c r="K380" t="s">
        <v>239</v>
      </c>
      <c r="L380" t="str">
        <f t="shared" si="267"/>
        <v>DB12</v>
      </c>
      <c r="M380" t="str">
        <f t="shared" ref="M380" si="277">"M_"&amp;B378&amp;"_"</f>
        <v>M_G7_</v>
      </c>
      <c r="O380" s="40">
        <f>IF(E380="","-",COUNTIF($O$10:O379,"&lt;&gt;-")+1-2)</f>
        <v>294</v>
      </c>
      <c r="P380" s="25" t="str">
        <f>IF($E380="","//" &amp; $B380,$M380&amp;B380&amp;": '"&amp;$L380&amp;","&amp;VLOOKUP(C380,LookupTable!$A$10:$G$24,4,0)&amp;IF(AND(C380="Bool",MOD(10*D380,10)=0),D380&amp;".0",D380)&amp;IF(C380="String",".255","")&amp;IF(B381&lt;&gt;"","',","'")&amp;"     //"&amp;O380)</f>
        <v>M_G7_Time_CUROA: 'DB12,REAL100',     //294</v>
      </c>
      <c r="Q380" s="20" t="str">
        <f t="shared" si="268"/>
        <v>'M_G7_Time_CUROA',     //294</v>
      </c>
      <c r="R380" s="20" t="str">
        <f t="shared" si="269"/>
        <v>socket.emit('M_G7_Time_CUROA', arr_tag_value[294]);</v>
      </c>
    </row>
    <row r="381" spans="2:18" ht="15.75">
      <c r="B381" t="s">
        <v>240</v>
      </c>
      <c r="C381" t="s">
        <v>15</v>
      </c>
      <c r="D381">
        <v>104</v>
      </c>
      <c r="E381">
        <v>0</v>
      </c>
      <c r="F381" t="b">
        <v>0</v>
      </c>
      <c r="G381" t="b">
        <v>1</v>
      </c>
      <c r="H381" t="b">
        <v>1</v>
      </c>
      <c r="I381" t="b">
        <v>1</v>
      </c>
      <c r="J381" t="b">
        <v>0</v>
      </c>
      <c r="K381" t="s">
        <v>241</v>
      </c>
      <c r="L381" t="str">
        <f t="shared" si="267"/>
        <v>DB12</v>
      </c>
      <c r="M381" t="str">
        <f t="shared" ref="M381" si="278">"M_"&amp;B378&amp;"_"</f>
        <v>M_G7_</v>
      </c>
      <c r="O381" s="40">
        <f>IF(E381="","-",COUNTIF($O$10:O380,"&lt;&gt;-")+1-2)</f>
        <v>295</v>
      </c>
      <c r="P381" s="25" t="str">
        <f>IF($E381="","//" &amp; $B381,$M381&amp;B381&amp;": '"&amp;$L381&amp;","&amp;VLOOKUP(C381,LookupTable!$A$10:$G$24,4,0)&amp;IF(AND(C381="Bool",MOD(10*D381,10)=0),D381&amp;".0",D381)&amp;IF(C381="String",".255","")&amp;IF(B382&lt;&gt;"","',","'")&amp;"     //"&amp;O381)</f>
        <v>M_G7_Time_Belt: 'DB12,REAL104',     //295</v>
      </c>
      <c r="Q381" s="20" t="str">
        <f t="shared" si="268"/>
        <v>'M_G7_Time_Belt',     //295</v>
      </c>
      <c r="R381" s="20" t="str">
        <f t="shared" si="269"/>
        <v>socket.emit('M_G7_Time_Belt', arr_tag_value[295]);</v>
      </c>
    </row>
    <row r="382" spans="2:18" ht="15.75">
      <c r="B382" t="s">
        <v>242</v>
      </c>
      <c r="C382" t="s">
        <v>15</v>
      </c>
      <c r="D382">
        <v>108</v>
      </c>
      <c r="E382">
        <v>0</v>
      </c>
      <c r="F382" t="b">
        <v>0</v>
      </c>
      <c r="G382" t="b">
        <v>1</v>
      </c>
      <c r="H382" t="b">
        <v>1</v>
      </c>
      <c r="I382" t="b">
        <v>1</v>
      </c>
      <c r="J382" t="b">
        <v>0</v>
      </c>
      <c r="K382" t="s">
        <v>243</v>
      </c>
      <c r="L382" t="str">
        <f t="shared" si="267"/>
        <v>DB12</v>
      </c>
      <c r="M382" t="str">
        <f t="shared" ref="M382" si="279">"M_"&amp;B378&amp;"_"</f>
        <v>M_G7_</v>
      </c>
      <c r="O382" s="40">
        <f>IF(E382="","-",COUNTIF($O$10:O381,"&lt;&gt;-")+1-2)</f>
        <v>296</v>
      </c>
      <c r="P382" s="25" t="str">
        <f>IF($E382="","//" &amp; $B382,$M382&amp;B382&amp;": '"&amp;$L382&amp;","&amp;VLOOKUP(C382,LookupTable!$A$10:$G$24,4,0)&amp;IF(AND(C382="Bool",MOD(10*D382,10)=0),D382&amp;".0",D382)&amp;IF(C382="String",".255","")&amp;IF(B383&lt;&gt;"","',","'")&amp;"     //"&amp;O382)</f>
        <v>M_G7_TIme_Motor: 'DB12,REAL108',     //296</v>
      </c>
      <c r="Q382" s="20" t="str">
        <f t="shared" si="268"/>
        <v>'M_G7_TIme_Motor',     //296</v>
      </c>
      <c r="R382" s="20" t="str">
        <f t="shared" si="269"/>
        <v>socket.emit('M_G7_TIme_Motor', arr_tag_value[296]);</v>
      </c>
    </row>
    <row r="383" spans="2:18" ht="15.75">
      <c r="B383" t="s">
        <v>105</v>
      </c>
      <c r="C383" t="s">
        <v>235</v>
      </c>
      <c r="D383">
        <v>112</v>
      </c>
      <c r="F383" t="b">
        <v>0</v>
      </c>
      <c r="G383" t="b">
        <v>1</v>
      </c>
      <c r="H383" t="b">
        <v>1</v>
      </c>
      <c r="I383" t="b">
        <v>1</v>
      </c>
      <c r="J383" t="b">
        <v>1</v>
      </c>
      <c r="L383" t="str">
        <f t="shared" si="267"/>
        <v>DB12</v>
      </c>
      <c r="M383" t="str">
        <f t="shared" ref="M383:M446" si="280">"M_"&amp;B383&amp;"_"</f>
        <v>M_G8_</v>
      </c>
      <c r="O383" s="40" t="str">
        <f>IF(E383="","-",COUNTIF($O$10:O382,"&lt;&gt;-")+1-2)</f>
        <v>-</v>
      </c>
      <c r="P383" s="25" t="str">
        <f>IF($E383="","//" &amp; $B383,$M383&amp;B383&amp;": '"&amp;$L383&amp;","&amp;VLOOKUP(C383,LookupTable!$A$10:$G$24,4,0)&amp;IF(AND(C383="Bool",MOD(10*D383,10)=0),D383&amp;".0",D383)&amp;IF(C383="String",".255","")&amp;IF(B384&lt;&gt;"","',","'")&amp;"     //"&amp;O383)</f>
        <v>//G8</v>
      </c>
      <c r="Q383" s="20" t="str">
        <f t="shared" si="268"/>
        <v>//G8</v>
      </c>
      <c r="R383" s="20" t="str">
        <f t="shared" si="269"/>
        <v>//G8</v>
      </c>
    </row>
    <row r="384" spans="2:18" ht="15.75">
      <c r="B384" t="s">
        <v>236</v>
      </c>
      <c r="C384" t="s">
        <v>15</v>
      </c>
      <c r="D384">
        <v>112</v>
      </c>
      <c r="E384">
        <v>0</v>
      </c>
      <c r="F384" t="b">
        <v>0</v>
      </c>
      <c r="G384" t="b">
        <v>1</v>
      </c>
      <c r="H384" t="b">
        <v>1</v>
      </c>
      <c r="I384" t="b">
        <v>1</v>
      </c>
      <c r="J384" t="b">
        <v>0</v>
      </c>
      <c r="K384" t="s">
        <v>237</v>
      </c>
      <c r="L384" t="str">
        <f t="shared" si="267"/>
        <v>DB12</v>
      </c>
      <c r="M384" t="str">
        <f t="shared" ref="M384:M447" si="281">"M_"&amp;B383&amp;"_"</f>
        <v>M_G8_</v>
      </c>
      <c r="O384" s="40">
        <f>IF(E384="","-",COUNTIF($O$10:O383,"&lt;&gt;-")+1-2)</f>
        <v>297</v>
      </c>
      <c r="P384" s="25" t="str">
        <f>IF($E384="","//" &amp; $B384,$M384&amp;B384&amp;": '"&amp;$L384&amp;","&amp;VLOOKUP(C384,LookupTable!$A$10:$G$24,4,0)&amp;IF(AND(C384="Bool",MOD(10*D384,10)=0),D384&amp;".0",D384)&amp;IF(C384="String",".255","")&amp;IF(B385&lt;&gt;"","',","'")&amp;"     //"&amp;O384)</f>
        <v>M_G8_Time_BD: 'DB12,REAL112',     //297</v>
      </c>
      <c r="Q384" s="20" t="str">
        <f t="shared" si="268"/>
        <v>'M_G8_Time_BD',     //297</v>
      </c>
      <c r="R384" s="20" t="str">
        <f t="shared" si="269"/>
        <v>socket.emit('M_G8_Time_BD', arr_tag_value[297]);</v>
      </c>
    </row>
    <row r="385" spans="2:18" ht="15.75">
      <c r="B385" t="s">
        <v>238</v>
      </c>
      <c r="C385" t="s">
        <v>15</v>
      </c>
      <c r="D385">
        <v>116</v>
      </c>
      <c r="E385">
        <v>0</v>
      </c>
      <c r="F385" t="b">
        <v>0</v>
      </c>
      <c r="G385" t="b">
        <v>1</v>
      </c>
      <c r="H385" t="b">
        <v>1</v>
      </c>
      <c r="I385" t="b">
        <v>1</v>
      </c>
      <c r="J385" t="b">
        <v>0</v>
      </c>
      <c r="K385" t="s">
        <v>239</v>
      </c>
      <c r="L385" t="str">
        <f t="shared" si="267"/>
        <v>DB12</v>
      </c>
      <c r="M385" t="str">
        <f t="shared" ref="M385" si="282">"M_"&amp;B383&amp;"_"</f>
        <v>M_G8_</v>
      </c>
      <c r="O385" s="40">
        <f>IF(E385="","-",COUNTIF($O$10:O384,"&lt;&gt;-")+1-2)</f>
        <v>298</v>
      </c>
      <c r="P385" s="25" t="str">
        <f>IF($E385="","//" &amp; $B385,$M385&amp;B385&amp;": '"&amp;$L385&amp;","&amp;VLOOKUP(C385,LookupTable!$A$10:$G$24,4,0)&amp;IF(AND(C385="Bool",MOD(10*D385,10)=0),D385&amp;".0",D385)&amp;IF(C385="String",".255","")&amp;IF(B386&lt;&gt;"","',","'")&amp;"     //"&amp;O385)</f>
        <v>M_G8_Time_CUROA: 'DB12,REAL116',     //298</v>
      </c>
      <c r="Q385" s="20" t="str">
        <f t="shared" si="268"/>
        <v>'M_G8_Time_CUROA',     //298</v>
      </c>
      <c r="R385" s="20" t="str">
        <f t="shared" si="269"/>
        <v>socket.emit('M_G8_Time_CUROA', arr_tag_value[298]);</v>
      </c>
    </row>
    <row r="386" spans="2:18" ht="15.75">
      <c r="B386" t="s">
        <v>240</v>
      </c>
      <c r="C386" t="s">
        <v>15</v>
      </c>
      <c r="D386">
        <v>120</v>
      </c>
      <c r="E386">
        <v>0</v>
      </c>
      <c r="F386" t="b">
        <v>0</v>
      </c>
      <c r="G386" t="b">
        <v>1</v>
      </c>
      <c r="H386" t="b">
        <v>1</v>
      </c>
      <c r="I386" t="b">
        <v>1</v>
      </c>
      <c r="J386" t="b">
        <v>0</v>
      </c>
      <c r="K386" t="s">
        <v>241</v>
      </c>
      <c r="L386" t="str">
        <f t="shared" si="267"/>
        <v>DB12</v>
      </c>
      <c r="M386" t="str">
        <f t="shared" ref="M386" si="283">"M_"&amp;B383&amp;"_"</f>
        <v>M_G8_</v>
      </c>
      <c r="O386" s="40">
        <f>IF(E386="","-",COUNTIF($O$10:O385,"&lt;&gt;-")+1-2)</f>
        <v>299</v>
      </c>
      <c r="P386" s="25" t="str">
        <f>IF($E386="","//" &amp; $B386,$M386&amp;B386&amp;": '"&amp;$L386&amp;","&amp;VLOOKUP(C386,LookupTable!$A$10:$G$24,4,0)&amp;IF(AND(C386="Bool",MOD(10*D386,10)=0),D386&amp;".0",D386)&amp;IF(C386="String",".255","")&amp;IF(B387&lt;&gt;"","',","'")&amp;"     //"&amp;O386)</f>
        <v>M_G8_Time_Belt: 'DB12,REAL120',     //299</v>
      </c>
      <c r="Q386" s="20" t="str">
        <f t="shared" si="268"/>
        <v>'M_G8_Time_Belt',     //299</v>
      </c>
      <c r="R386" s="20" t="str">
        <f t="shared" si="269"/>
        <v>socket.emit('M_G8_Time_Belt', arr_tag_value[299]);</v>
      </c>
    </row>
    <row r="387" spans="2:18" ht="15.75">
      <c r="B387" t="s">
        <v>242</v>
      </c>
      <c r="C387" t="s">
        <v>15</v>
      </c>
      <c r="D387">
        <v>124</v>
      </c>
      <c r="E387">
        <v>0</v>
      </c>
      <c r="F387" t="b">
        <v>0</v>
      </c>
      <c r="G387" t="b">
        <v>1</v>
      </c>
      <c r="H387" t="b">
        <v>1</v>
      </c>
      <c r="I387" t="b">
        <v>1</v>
      </c>
      <c r="J387" t="b">
        <v>0</v>
      </c>
      <c r="K387" t="s">
        <v>243</v>
      </c>
      <c r="L387" t="str">
        <f t="shared" si="267"/>
        <v>DB12</v>
      </c>
      <c r="M387" t="str">
        <f t="shared" ref="M387" si="284">"M_"&amp;B383&amp;"_"</f>
        <v>M_G8_</v>
      </c>
      <c r="O387" s="40">
        <f>IF(E387="","-",COUNTIF($O$10:O386,"&lt;&gt;-")+1-2)</f>
        <v>300</v>
      </c>
      <c r="P387" s="25" t="str">
        <f>IF($E387="","//" &amp; $B387,$M387&amp;B387&amp;": '"&amp;$L387&amp;","&amp;VLOOKUP(C387,LookupTable!$A$10:$G$24,4,0)&amp;IF(AND(C387="Bool",MOD(10*D387,10)=0),D387&amp;".0",D387)&amp;IF(C387="String",".255","")&amp;IF(B388&lt;&gt;"","',","'")&amp;"     //"&amp;O387)</f>
        <v>M_G8_TIme_Motor: 'DB12,REAL124',     //300</v>
      </c>
      <c r="Q387" s="20" t="str">
        <f t="shared" si="268"/>
        <v>'M_G8_TIme_Motor',     //300</v>
      </c>
      <c r="R387" s="20" t="str">
        <f t="shared" si="269"/>
        <v>socket.emit('M_G8_TIme_Motor', arr_tag_value[300]);</v>
      </c>
    </row>
    <row r="388" spans="2:18" ht="15.75">
      <c r="B388" t="s">
        <v>106</v>
      </c>
      <c r="C388" t="s">
        <v>235</v>
      </c>
      <c r="D388">
        <v>128</v>
      </c>
      <c r="F388" t="b">
        <v>0</v>
      </c>
      <c r="G388" t="b">
        <v>1</v>
      </c>
      <c r="H388" t="b">
        <v>1</v>
      </c>
      <c r="I388" t="b">
        <v>1</v>
      </c>
      <c r="J388" t="b">
        <v>1</v>
      </c>
      <c r="L388" t="str">
        <f t="shared" si="267"/>
        <v>DB12</v>
      </c>
      <c r="M388" t="str">
        <f t="shared" ref="M388:M451" si="285">"M_"&amp;B388&amp;"_"</f>
        <v>M_G9_</v>
      </c>
      <c r="O388" s="40" t="str">
        <f>IF(E388="","-",COUNTIF($O$10:O387,"&lt;&gt;-")+1-2)</f>
        <v>-</v>
      </c>
      <c r="P388" s="25" t="str">
        <f>IF($E388="","//" &amp; $B388,$M388&amp;B388&amp;": '"&amp;$L388&amp;","&amp;VLOOKUP(C388,LookupTable!$A$10:$G$24,4,0)&amp;IF(AND(C388="Bool",MOD(10*D388,10)=0),D388&amp;".0",D388)&amp;IF(C388="String",".255","")&amp;IF(B389&lt;&gt;"","',","'")&amp;"     //"&amp;O388)</f>
        <v>//G9</v>
      </c>
      <c r="Q388" s="20" t="str">
        <f t="shared" si="268"/>
        <v>//G9</v>
      </c>
      <c r="R388" s="20" t="str">
        <f t="shared" si="269"/>
        <v>//G9</v>
      </c>
    </row>
    <row r="389" spans="2:18" ht="15.75">
      <c r="B389" t="s">
        <v>236</v>
      </c>
      <c r="C389" t="s">
        <v>15</v>
      </c>
      <c r="D389">
        <v>128</v>
      </c>
      <c r="E389">
        <v>0</v>
      </c>
      <c r="F389" t="b">
        <v>0</v>
      </c>
      <c r="G389" t="b">
        <v>1</v>
      </c>
      <c r="H389" t="b">
        <v>1</v>
      </c>
      <c r="I389" t="b">
        <v>1</v>
      </c>
      <c r="J389" t="b">
        <v>0</v>
      </c>
      <c r="K389" t="s">
        <v>237</v>
      </c>
      <c r="L389" t="str">
        <f t="shared" si="267"/>
        <v>DB12</v>
      </c>
      <c r="M389" t="str">
        <f t="shared" ref="M389:M452" si="286">"M_"&amp;B388&amp;"_"</f>
        <v>M_G9_</v>
      </c>
      <c r="O389" s="40">
        <f>IF(E389="","-",COUNTIF($O$10:O388,"&lt;&gt;-")+1-2)</f>
        <v>301</v>
      </c>
      <c r="P389" s="25" t="str">
        <f>IF($E389="","//" &amp; $B389,$M389&amp;B389&amp;": '"&amp;$L389&amp;","&amp;VLOOKUP(C389,LookupTable!$A$10:$G$24,4,0)&amp;IF(AND(C389="Bool",MOD(10*D389,10)=0),D389&amp;".0",D389)&amp;IF(C389="String",".255","")&amp;IF(B390&lt;&gt;"","',","'")&amp;"     //"&amp;O389)</f>
        <v>M_G9_Time_BD: 'DB12,REAL128',     //301</v>
      </c>
      <c r="Q389" s="20" t="str">
        <f t="shared" si="268"/>
        <v>'M_G9_Time_BD',     //301</v>
      </c>
      <c r="R389" s="20" t="str">
        <f t="shared" si="269"/>
        <v>socket.emit('M_G9_Time_BD', arr_tag_value[301]);</v>
      </c>
    </row>
    <row r="390" spans="2:18" ht="15.75">
      <c r="B390" t="s">
        <v>238</v>
      </c>
      <c r="C390" t="s">
        <v>15</v>
      </c>
      <c r="D390">
        <v>132</v>
      </c>
      <c r="E390">
        <v>0</v>
      </c>
      <c r="F390" t="b">
        <v>0</v>
      </c>
      <c r="G390" t="b">
        <v>1</v>
      </c>
      <c r="H390" t="b">
        <v>1</v>
      </c>
      <c r="I390" t="b">
        <v>1</v>
      </c>
      <c r="J390" t="b">
        <v>0</v>
      </c>
      <c r="K390" t="s">
        <v>239</v>
      </c>
      <c r="L390" t="str">
        <f t="shared" si="267"/>
        <v>DB12</v>
      </c>
      <c r="M390" t="str">
        <f t="shared" ref="M390" si="287">"M_"&amp;B388&amp;"_"</f>
        <v>M_G9_</v>
      </c>
      <c r="O390" s="40">
        <f>IF(E390="","-",COUNTIF($O$10:O389,"&lt;&gt;-")+1-2)</f>
        <v>302</v>
      </c>
      <c r="P390" s="25" t="str">
        <f>IF($E390="","//" &amp; $B390,$M390&amp;B390&amp;": '"&amp;$L390&amp;","&amp;VLOOKUP(C390,LookupTable!$A$10:$G$24,4,0)&amp;IF(AND(C390="Bool",MOD(10*D390,10)=0),D390&amp;".0",D390)&amp;IF(C390="String",".255","")&amp;IF(B391&lt;&gt;"","',","'")&amp;"     //"&amp;O390)</f>
        <v>M_G9_Time_CUROA: 'DB12,REAL132',     //302</v>
      </c>
      <c r="Q390" s="20" t="str">
        <f t="shared" si="268"/>
        <v>'M_G9_Time_CUROA',     //302</v>
      </c>
      <c r="R390" s="20" t="str">
        <f t="shared" si="269"/>
        <v>socket.emit('M_G9_Time_CUROA', arr_tag_value[302]);</v>
      </c>
    </row>
    <row r="391" spans="2:18" ht="15.75">
      <c r="B391" t="s">
        <v>240</v>
      </c>
      <c r="C391" t="s">
        <v>15</v>
      </c>
      <c r="D391">
        <v>136</v>
      </c>
      <c r="E391">
        <v>0</v>
      </c>
      <c r="F391" t="b">
        <v>0</v>
      </c>
      <c r="G391" t="b">
        <v>1</v>
      </c>
      <c r="H391" t="b">
        <v>1</v>
      </c>
      <c r="I391" t="b">
        <v>1</v>
      </c>
      <c r="J391" t="b">
        <v>0</v>
      </c>
      <c r="K391" t="s">
        <v>241</v>
      </c>
      <c r="L391" t="str">
        <f t="shared" si="267"/>
        <v>DB12</v>
      </c>
      <c r="M391" t="str">
        <f t="shared" ref="M391" si="288">"M_"&amp;B388&amp;"_"</f>
        <v>M_G9_</v>
      </c>
      <c r="O391" s="40">
        <f>IF(E391="","-",COUNTIF($O$10:O390,"&lt;&gt;-")+1-2)</f>
        <v>303</v>
      </c>
      <c r="P391" s="25" t="str">
        <f>IF($E391="","//" &amp; $B391,$M391&amp;B391&amp;": '"&amp;$L391&amp;","&amp;VLOOKUP(C391,LookupTable!$A$10:$G$24,4,0)&amp;IF(AND(C391="Bool",MOD(10*D391,10)=0),D391&amp;".0",D391)&amp;IF(C391="String",".255","")&amp;IF(B392&lt;&gt;"","',","'")&amp;"     //"&amp;O391)</f>
        <v>M_G9_Time_Belt: 'DB12,REAL136',     //303</v>
      </c>
      <c r="Q391" s="20" t="str">
        <f t="shared" si="268"/>
        <v>'M_G9_Time_Belt',     //303</v>
      </c>
      <c r="R391" s="20" t="str">
        <f t="shared" si="269"/>
        <v>socket.emit('M_G9_Time_Belt', arr_tag_value[303]);</v>
      </c>
    </row>
    <row r="392" spans="2:18" ht="15.75">
      <c r="B392" t="s">
        <v>242</v>
      </c>
      <c r="C392" t="s">
        <v>15</v>
      </c>
      <c r="D392">
        <v>140</v>
      </c>
      <c r="E392">
        <v>0</v>
      </c>
      <c r="F392" t="b">
        <v>0</v>
      </c>
      <c r="G392" t="b">
        <v>1</v>
      </c>
      <c r="H392" t="b">
        <v>1</v>
      </c>
      <c r="I392" t="b">
        <v>1</v>
      </c>
      <c r="J392" t="b">
        <v>0</v>
      </c>
      <c r="K392" t="s">
        <v>243</v>
      </c>
      <c r="L392" t="str">
        <f t="shared" si="267"/>
        <v>DB12</v>
      </c>
      <c r="M392" t="str">
        <f t="shared" ref="M392" si="289">"M_"&amp;B388&amp;"_"</f>
        <v>M_G9_</v>
      </c>
      <c r="O392" s="40">
        <f>IF(E392="","-",COUNTIF($O$10:O391,"&lt;&gt;-")+1-2)</f>
        <v>304</v>
      </c>
      <c r="P392" s="25" t="str">
        <f>IF($E392="","//" &amp; $B392,$M392&amp;B392&amp;": '"&amp;$L392&amp;","&amp;VLOOKUP(C392,LookupTable!$A$10:$G$24,4,0)&amp;IF(AND(C392="Bool",MOD(10*D392,10)=0),D392&amp;".0",D392)&amp;IF(C392="String",".255","")&amp;IF(B393&lt;&gt;"","',","'")&amp;"     //"&amp;O392)</f>
        <v>M_G9_TIme_Motor: 'DB12,REAL140',     //304</v>
      </c>
      <c r="Q392" s="20" t="str">
        <f t="shared" si="268"/>
        <v>'M_G9_TIme_Motor',     //304</v>
      </c>
      <c r="R392" s="20" t="str">
        <f t="shared" si="269"/>
        <v>socket.emit('M_G9_TIme_Motor', arr_tag_value[304]);</v>
      </c>
    </row>
    <row r="393" spans="2:18" ht="15.75">
      <c r="B393" t="s">
        <v>107</v>
      </c>
      <c r="C393" t="s">
        <v>235</v>
      </c>
      <c r="D393">
        <v>144</v>
      </c>
      <c r="F393" t="b">
        <v>0</v>
      </c>
      <c r="G393" t="b">
        <v>1</v>
      </c>
      <c r="H393" t="b">
        <v>1</v>
      </c>
      <c r="I393" t="b">
        <v>1</v>
      </c>
      <c r="J393" t="b">
        <v>1</v>
      </c>
      <c r="L393" t="str">
        <f t="shared" si="267"/>
        <v>DB12</v>
      </c>
      <c r="M393" t="str">
        <f t="shared" ref="M393:M456" si="290">"M_"&amp;B393&amp;"_"</f>
        <v>M_G10_</v>
      </c>
      <c r="O393" s="40" t="str">
        <f>IF(E393="","-",COUNTIF($O$10:O392,"&lt;&gt;-")+1-2)</f>
        <v>-</v>
      </c>
      <c r="P393" s="25" t="str">
        <f>IF($E393="","//" &amp; $B393,$M393&amp;B393&amp;": '"&amp;$L393&amp;","&amp;VLOOKUP(C393,LookupTable!$A$10:$G$24,4,0)&amp;IF(AND(C393="Bool",MOD(10*D393,10)=0),D393&amp;".0",D393)&amp;IF(C393="String",".255","")&amp;IF(B394&lt;&gt;"","',","'")&amp;"     //"&amp;O393)</f>
        <v>//G10</v>
      </c>
      <c r="Q393" s="20" t="str">
        <f t="shared" si="268"/>
        <v>//G10</v>
      </c>
      <c r="R393" s="20" t="str">
        <f t="shared" si="269"/>
        <v>//G10</v>
      </c>
    </row>
    <row r="394" spans="2:18" ht="15.75">
      <c r="B394" t="s">
        <v>236</v>
      </c>
      <c r="C394" t="s">
        <v>15</v>
      </c>
      <c r="D394">
        <v>144</v>
      </c>
      <c r="E394">
        <v>0</v>
      </c>
      <c r="F394" t="b">
        <v>0</v>
      </c>
      <c r="G394" t="b">
        <v>1</v>
      </c>
      <c r="H394" t="b">
        <v>1</v>
      </c>
      <c r="I394" t="b">
        <v>1</v>
      </c>
      <c r="J394" t="b">
        <v>0</v>
      </c>
      <c r="K394" t="s">
        <v>237</v>
      </c>
      <c r="L394" t="str">
        <f t="shared" si="267"/>
        <v>DB12</v>
      </c>
      <c r="M394" t="str">
        <f t="shared" ref="M394:M457" si="291">"M_"&amp;B393&amp;"_"</f>
        <v>M_G10_</v>
      </c>
      <c r="O394" s="40">
        <f>IF(E394="","-",COUNTIF($O$10:O393,"&lt;&gt;-")+1-2)</f>
        <v>305</v>
      </c>
      <c r="P394" s="25" t="str">
        <f>IF($E394="","//" &amp; $B394,$M394&amp;B394&amp;": '"&amp;$L394&amp;","&amp;VLOOKUP(C394,LookupTable!$A$10:$G$24,4,0)&amp;IF(AND(C394="Bool",MOD(10*D394,10)=0),D394&amp;".0",D394)&amp;IF(C394="String",".255","")&amp;IF(B395&lt;&gt;"","',","'")&amp;"     //"&amp;O394)</f>
        <v>M_G10_Time_BD: 'DB12,REAL144',     //305</v>
      </c>
      <c r="Q394" s="20" t="str">
        <f t="shared" si="268"/>
        <v>'M_G10_Time_BD',     //305</v>
      </c>
      <c r="R394" s="20" t="str">
        <f t="shared" si="269"/>
        <v>socket.emit('M_G10_Time_BD', arr_tag_value[305]);</v>
      </c>
    </row>
    <row r="395" spans="2:18" ht="15.75">
      <c r="B395" t="s">
        <v>238</v>
      </c>
      <c r="C395" t="s">
        <v>15</v>
      </c>
      <c r="D395">
        <v>148</v>
      </c>
      <c r="E395">
        <v>0</v>
      </c>
      <c r="F395" t="b">
        <v>0</v>
      </c>
      <c r="G395" t="b">
        <v>1</v>
      </c>
      <c r="H395" t="b">
        <v>1</v>
      </c>
      <c r="I395" t="b">
        <v>1</v>
      </c>
      <c r="J395" t="b">
        <v>0</v>
      </c>
      <c r="K395" t="s">
        <v>239</v>
      </c>
      <c r="L395" t="str">
        <f t="shared" si="267"/>
        <v>DB12</v>
      </c>
      <c r="M395" t="str">
        <f t="shared" ref="M395" si="292">"M_"&amp;B393&amp;"_"</f>
        <v>M_G10_</v>
      </c>
      <c r="O395" s="40">
        <f>IF(E395="","-",COUNTIF($O$10:O394,"&lt;&gt;-")+1-2)</f>
        <v>306</v>
      </c>
      <c r="P395" s="25" t="str">
        <f>IF($E395="","//" &amp; $B395,$M395&amp;B395&amp;": '"&amp;$L395&amp;","&amp;VLOOKUP(C395,LookupTable!$A$10:$G$24,4,0)&amp;IF(AND(C395="Bool",MOD(10*D395,10)=0),D395&amp;".0",D395)&amp;IF(C395="String",".255","")&amp;IF(B396&lt;&gt;"","',","'")&amp;"     //"&amp;O395)</f>
        <v>M_G10_Time_CUROA: 'DB12,REAL148',     //306</v>
      </c>
      <c r="Q395" s="20" t="str">
        <f t="shared" si="268"/>
        <v>'M_G10_Time_CUROA',     //306</v>
      </c>
      <c r="R395" s="20" t="str">
        <f t="shared" si="269"/>
        <v>socket.emit('M_G10_Time_CUROA', arr_tag_value[306]);</v>
      </c>
    </row>
    <row r="396" spans="2:18" ht="15.75">
      <c r="B396" t="s">
        <v>240</v>
      </c>
      <c r="C396" t="s">
        <v>15</v>
      </c>
      <c r="D396">
        <v>152</v>
      </c>
      <c r="E396">
        <v>0</v>
      </c>
      <c r="F396" t="b">
        <v>0</v>
      </c>
      <c r="G396" t="b">
        <v>1</v>
      </c>
      <c r="H396" t="b">
        <v>1</v>
      </c>
      <c r="I396" t="b">
        <v>1</v>
      </c>
      <c r="J396" t="b">
        <v>0</v>
      </c>
      <c r="K396" t="s">
        <v>241</v>
      </c>
      <c r="L396" t="str">
        <f t="shared" ref="L396:L459" si="293">IF(LEFT(M396)="P","DB10",
IF(LEFT(M396)="E","DB11",
IF(LEFT(M396)="M","DB12"
)))</f>
        <v>DB12</v>
      </c>
      <c r="M396" t="str">
        <f t="shared" ref="M396" si="294">"M_"&amp;B393&amp;"_"</f>
        <v>M_G10_</v>
      </c>
      <c r="O396" s="40">
        <f>IF(E396="","-",COUNTIF($O$10:O395,"&lt;&gt;-")+1-2)</f>
        <v>307</v>
      </c>
      <c r="P396" s="25" t="str">
        <f>IF($E396="","//" &amp; $B396,$M396&amp;B396&amp;": '"&amp;$L396&amp;","&amp;VLOOKUP(C396,LookupTable!$A$10:$G$24,4,0)&amp;IF(AND(C396="Bool",MOD(10*D396,10)=0),D396&amp;".0",D396)&amp;IF(C396="String",".255","")&amp;IF(B397&lt;&gt;"","',","'")&amp;"     //"&amp;O396)</f>
        <v>M_G10_Time_Belt: 'DB12,REAL152',     //307</v>
      </c>
      <c r="Q396" s="20" t="str">
        <f t="shared" ref="Q396:Q459" si="295">IF($E396="","//"&amp;$B396,"'"&amp;$M396&amp;B396&amp;IF(B397&lt;&gt;"","',","'")&amp;"     //"&amp;O396)</f>
        <v>'M_G10_Time_Belt',     //307</v>
      </c>
      <c r="R396" s="20" t="str">
        <f t="shared" ref="R396:R459" si="296">IF($E396="","//"&amp;$B396,"socket.emit('"&amp;$M396&amp;B396&amp;"', arr_tag_value["&amp;O396&amp;"]);")</f>
        <v>socket.emit('M_G10_Time_Belt', arr_tag_value[307]);</v>
      </c>
    </row>
    <row r="397" spans="2:18" ht="15.75">
      <c r="B397" t="s">
        <v>242</v>
      </c>
      <c r="C397" t="s">
        <v>15</v>
      </c>
      <c r="D397">
        <v>156</v>
      </c>
      <c r="E397">
        <v>0</v>
      </c>
      <c r="F397" t="b">
        <v>0</v>
      </c>
      <c r="G397" t="b">
        <v>1</v>
      </c>
      <c r="H397" t="b">
        <v>1</v>
      </c>
      <c r="I397" t="b">
        <v>1</v>
      </c>
      <c r="J397" t="b">
        <v>0</v>
      </c>
      <c r="K397" t="s">
        <v>243</v>
      </c>
      <c r="L397" t="str">
        <f t="shared" si="293"/>
        <v>DB12</v>
      </c>
      <c r="M397" t="str">
        <f t="shared" ref="M397" si="297">"M_"&amp;B393&amp;"_"</f>
        <v>M_G10_</v>
      </c>
      <c r="O397" s="40">
        <f>IF(E397="","-",COUNTIF($O$10:O396,"&lt;&gt;-")+1-2)</f>
        <v>308</v>
      </c>
      <c r="P397" s="25" t="str">
        <f>IF($E397="","//" &amp; $B397,$M397&amp;B397&amp;": '"&amp;$L397&amp;","&amp;VLOOKUP(C397,LookupTable!$A$10:$G$24,4,0)&amp;IF(AND(C397="Bool",MOD(10*D397,10)=0),D397&amp;".0",D397)&amp;IF(C397="String",".255","")&amp;IF(B398&lt;&gt;"","',","'")&amp;"     //"&amp;O397)</f>
        <v>M_G10_TIme_Motor: 'DB12,REAL156',     //308</v>
      </c>
      <c r="Q397" s="20" t="str">
        <f t="shared" si="295"/>
        <v>'M_G10_TIme_Motor',     //308</v>
      </c>
      <c r="R397" s="20" t="str">
        <f t="shared" si="296"/>
        <v>socket.emit('M_G10_TIme_Motor', arr_tag_value[308]);</v>
      </c>
    </row>
    <row r="398" spans="2:18" ht="15.75">
      <c r="B398" t="s">
        <v>108</v>
      </c>
      <c r="C398" t="s">
        <v>235</v>
      </c>
      <c r="D398">
        <v>160</v>
      </c>
      <c r="F398" t="b">
        <v>0</v>
      </c>
      <c r="G398" t="b">
        <v>1</v>
      </c>
      <c r="H398" t="b">
        <v>1</v>
      </c>
      <c r="I398" t="b">
        <v>1</v>
      </c>
      <c r="J398" t="b">
        <v>1</v>
      </c>
      <c r="L398" t="str">
        <f t="shared" si="293"/>
        <v>DB12</v>
      </c>
      <c r="M398" t="str">
        <f t="shared" ref="M398:M461" si="298">"M_"&amp;B398&amp;"_"</f>
        <v>M_G11_</v>
      </c>
      <c r="O398" s="40" t="str">
        <f>IF(E398="","-",COUNTIF($O$10:O397,"&lt;&gt;-")+1-2)</f>
        <v>-</v>
      </c>
      <c r="P398" s="25" t="str">
        <f>IF($E398="","//" &amp; $B398,$M398&amp;B398&amp;": '"&amp;$L398&amp;","&amp;VLOOKUP(C398,LookupTable!$A$10:$G$24,4,0)&amp;IF(AND(C398="Bool",MOD(10*D398,10)=0),D398&amp;".0",D398)&amp;IF(C398="String",".255","")&amp;IF(B399&lt;&gt;"","',","'")&amp;"     //"&amp;O398)</f>
        <v>//G11</v>
      </c>
      <c r="Q398" s="20" t="str">
        <f t="shared" si="295"/>
        <v>//G11</v>
      </c>
      <c r="R398" s="20" t="str">
        <f t="shared" si="296"/>
        <v>//G11</v>
      </c>
    </row>
    <row r="399" spans="2:18" ht="15.75">
      <c r="B399" t="s">
        <v>236</v>
      </c>
      <c r="C399" t="s">
        <v>15</v>
      </c>
      <c r="D399">
        <v>160</v>
      </c>
      <c r="E399">
        <v>0</v>
      </c>
      <c r="F399" t="b">
        <v>0</v>
      </c>
      <c r="G399" t="b">
        <v>1</v>
      </c>
      <c r="H399" t="b">
        <v>1</v>
      </c>
      <c r="I399" t="b">
        <v>1</v>
      </c>
      <c r="J399" t="b">
        <v>0</v>
      </c>
      <c r="K399" t="s">
        <v>237</v>
      </c>
      <c r="L399" t="str">
        <f t="shared" si="293"/>
        <v>DB12</v>
      </c>
      <c r="M399" t="str">
        <f t="shared" ref="M399:M462" si="299">"M_"&amp;B398&amp;"_"</f>
        <v>M_G11_</v>
      </c>
      <c r="O399" s="40">
        <f>IF(E399="","-",COUNTIF($O$10:O398,"&lt;&gt;-")+1-2)</f>
        <v>309</v>
      </c>
      <c r="P399" s="25" t="str">
        <f>IF($E399="","//" &amp; $B399,$M399&amp;B399&amp;": '"&amp;$L399&amp;","&amp;VLOOKUP(C399,LookupTable!$A$10:$G$24,4,0)&amp;IF(AND(C399="Bool",MOD(10*D399,10)=0),D399&amp;".0",D399)&amp;IF(C399="String",".255","")&amp;IF(B400&lt;&gt;"","',","'")&amp;"     //"&amp;O399)</f>
        <v>M_G11_Time_BD: 'DB12,REAL160',     //309</v>
      </c>
      <c r="Q399" s="20" t="str">
        <f t="shared" si="295"/>
        <v>'M_G11_Time_BD',     //309</v>
      </c>
      <c r="R399" s="20" t="str">
        <f t="shared" si="296"/>
        <v>socket.emit('M_G11_Time_BD', arr_tag_value[309]);</v>
      </c>
    </row>
    <row r="400" spans="2:18" ht="15.75">
      <c r="B400" t="s">
        <v>238</v>
      </c>
      <c r="C400" t="s">
        <v>15</v>
      </c>
      <c r="D400">
        <v>164</v>
      </c>
      <c r="E400">
        <v>0</v>
      </c>
      <c r="F400" t="b">
        <v>0</v>
      </c>
      <c r="G400" t="b">
        <v>1</v>
      </c>
      <c r="H400" t="b">
        <v>1</v>
      </c>
      <c r="I400" t="b">
        <v>1</v>
      </c>
      <c r="J400" t="b">
        <v>0</v>
      </c>
      <c r="K400" t="s">
        <v>239</v>
      </c>
      <c r="L400" t="str">
        <f t="shared" si="293"/>
        <v>DB12</v>
      </c>
      <c r="M400" t="str">
        <f t="shared" ref="M400" si="300">"M_"&amp;B398&amp;"_"</f>
        <v>M_G11_</v>
      </c>
      <c r="O400" s="40">
        <f>IF(E400="","-",COUNTIF($O$10:O399,"&lt;&gt;-")+1-2)</f>
        <v>310</v>
      </c>
      <c r="P400" s="25" t="str">
        <f>IF($E400="","//" &amp; $B400,$M400&amp;B400&amp;": '"&amp;$L400&amp;","&amp;VLOOKUP(C400,LookupTable!$A$10:$G$24,4,0)&amp;IF(AND(C400="Bool",MOD(10*D400,10)=0),D400&amp;".0",D400)&amp;IF(C400="String",".255","")&amp;IF(B401&lt;&gt;"","',","'")&amp;"     //"&amp;O400)</f>
        <v>M_G11_Time_CUROA: 'DB12,REAL164',     //310</v>
      </c>
      <c r="Q400" s="20" t="str">
        <f t="shared" si="295"/>
        <v>'M_G11_Time_CUROA',     //310</v>
      </c>
      <c r="R400" s="20" t="str">
        <f t="shared" si="296"/>
        <v>socket.emit('M_G11_Time_CUROA', arr_tag_value[310]);</v>
      </c>
    </row>
    <row r="401" spans="2:18" ht="15.75">
      <c r="B401" t="s">
        <v>240</v>
      </c>
      <c r="C401" t="s">
        <v>15</v>
      </c>
      <c r="D401">
        <v>168</v>
      </c>
      <c r="E401">
        <v>0</v>
      </c>
      <c r="F401" t="b">
        <v>0</v>
      </c>
      <c r="G401" t="b">
        <v>1</v>
      </c>
      <c r="H401" t="b">
        <v>1</v>
      </c>
      <c r="I401" t="b">
        <v>1</v>
      </c>
      <c r="J401" t="b">
        <v>0</v>
      </c>
      <c r="K401" t="s">
        <v>241</v>
      </c>
      <c r="L401" t="str">
        <f t="shared" si="293"/>
        <v>DB12</v>
      </c>
      <c r="M401" t="str">
        <f t="shared" ref="M401" si="301">"M_"&amp;B398&amp;"_"</f>
        <v>M_G11_</v>
      </c>
      <c r="O401" s="40">
        <f>IF(E401="","-",COUNTIF($O$10:O400,"&lt;&gt;-")+1-2)</f>
        <v>311</v>
      </c>
      <c r="P401" s="25" t="str">
        <f>IF($E401="","//" &amp; $B401,$M401&amp;B401&amp;": '"&amp;$L401&amp;","&amp;VLOOKUP(C401,LookupTable!$A$10:$G$24,4,0)&amp;IF(AND(C401="Bool",MOD(10*D401,10)=0),D401&amp;".0",D401)&amp;IF(C401="String",".255","")&amp;IF(B402&lt;&gt;"","',","'")&amp;"     //"&amp;O401)</f>
        <v>M_G11_Time_Belt: 'DB12,REAL168',     //311</v>
      </c>
      <c r="Q401" s="20" t="str">
        <f t="shared" si="295"/>
        <v>'M_G11_Time_Belt',     //311</v>
      </c>
      <c r="R401" s="20" t="str">
        <f t="shared" si="296"/>
        <v>socket.emit('M_G11_Time_Belt', arr_tag_value[311]);</v>
      </c>
    </row>
    <row r="402" spans="2:18" ht="15.75">
      <c r="B402" t="s">
        <v>242</v>
      </c>
      <c r="C402" t="s">
        <v>15</v>
      </c>
      <c r="D402">
        <v>172</v>
      </c>
      <c r="E402">
        <v>0</v>
      </c>
      <c r="F402" t="b">
        <v>0</v>
      </c>
      <c r="G402" t="b">
        <v>1</v>
      </c>
      <c r="H402" t="b">
        <v>1</v>
      </c>
      <c r="I402" t="b">
        <v>1</v>
      </c>
      <c r="J402" t="b">
        <v>0</v>
      </c>
      <c r="K402" t="s">
        <v>243</v>
      </c>
      <c r="L402" t="str">
        <f t="shared" si="293"/>
        <v>DB12</v>
      </c>
      <c r="M402" t="str">
        <f t="shared" ref="M402" si="302">"M_"&amp;B398&amp;"_"</f>
        <v>M_G11_</v>
      </c>
      <c r="O402" s="40">
        <f>IF(E402="","-",COUNTIF($O$10:O401,"&lt;&gt;-")+1-2)</f>
        <v>312</v>
      </c>
      <c r="P402" s="25" t="str">
        <f>IF($E402="","//" &amp; $B402,$M402&amp;B402&amp;": '"&amp;$L402&amp;","&amp;VLOOKUP(C402,LookupTable!$A$10:$G$24,4,0)&amp;IF(AND(C402="Bool",MOD(10*D402,10)=0),D402&amp;".0",D402)&amp;IF(C402="String",".255","")&amp;IF(B403&lt;&gt;"","',","'")&amp;"     //"&amp;O402)</f>
        <v>M_G11_TIme_Motor: 'DB12,REAL172',     //312</v>
      </c>
      <c r="Q402" s="20" t="str">
        <f t="shared" si="295"/>
        <v>'M_G11_TIme_Motor',     //312</v>
      </c>
      <c r="R402" s="20" t="str">
        <f t="shared" si="296"/>
        <v>socket.emit('M_G11_TIme_Motor', arr_tag_value[312]);</v>
      </c>
    </row>
    <row r="403" spans="2:18" ht="15.75">
      <c r="B403" t="s">
        <v>109</v>
      </c>
      <c r="C403" t="s">
        <v>235</v>
      </c>
      <c r="D403">
        <v>176</v>
      </c>
      <c r="F403" t="b">
        <v>0</v>
      </c>
      <c r="G403" t="b">
        <v>1</v>
      </c>
      <c r="H403" t="b">
        <v>1</v>
      </c>
      <c r="I403" t="b">
        <v>1</v>
      </c>
      <c r="J403" t="b">
        <v>1</v>
      </c>
      <c r="L403" t="str">
        <f t="shared" si="293"/>
        <v>DB12</v>
      </c>
      <c r="M403" t="str">
        <f t="shared" ref="M403:M466" si="303">"M_"&amp;B403&amp;"_"</f>
        <v>M_G12_</v>
      </c>
      <c r="O403" s="40" t="str">
        <f>IF(E403="","-",COUNTIF($O$10:O402,"&lt;&gt;-")+1-2)</f>
        <v>-</v>
      </c>
      <c r="P403" s="25" t="str">
        <f>IF($E403="","//" &amp; $B403,$M403&amp;B403&amp;": '"&amp;$L403&amp;","&amp;VLOOKUP(C403,LookupTable!$A$10:$G$24,4,0)&amp;IF(AND(C403="Bool",MOD(10*D403,10)=0),D403&amp;".0",D403)&amp;IF(C403="String",".255","")&amp;IF(B404&lt;&gt;"","',","'")&amp;"     //"&amp;O403)</f>
        <v>//G12</v>
      </c>
      <c r="Q403" s="20" t="str">
        <f t="shared" si="295"/>
        <v>//G12</v>
      </c>
      <c r="R403" s="20" t="str">
        <f t="shared" si="296"/>
        <v>//G12</v>
      </c>
    </row>
    <row r="404" spans="2:18" ht="15.75">
      <c r="B404" t="s">
        <v>236</v>
      </c>
      <c r="C404" t="s">
        <v>15</v>
      </c>
      <c r="D404">
        <v>176</v>
      </c>
      <c r="E404">
        <v>0</v>
      </c>
      <c r="F404" t="b">
        <v>0</v>
      </c>
      <c r="G404" t="b">
        <v>1</v>
      </c>
      <c r="H404" t="b">
        <v>1</v>
      </c>
      <c r="I404" t="b">
        <v>1</v>
      </c>
      <c r="J404" t="b">
        <v>0</v>
      </c>
      <c r="K404" t="s">
        <v>237</v>
      </c>
      <c r="L404" t="str">
        <f t="shared" si="293"/>
        <v>DB12</v>
      </c>
      <c r="M404" t="str">
        <f t="shared" ref="M404:M467" si="304">"M_"&amp;B403&amp;"_"</f>
        <v>M_G12_</v>
      </c>
      <c r="O404" s="40">
        <f>IF(E404="","-",COUNTIF($O$10:O403,"&lt;&gt;-")+1-2)</f>
        <v>313</v>
      </c>
      <c r="P404" s="25" t="str">
        <f>IF($E404="","//" &amp; $B404,$M404&amp;B404&amp;": '"&amp;$L404&amp;","&amp;VLOOKUP(C404,LookupTable!$A$10:$G$24,4,0)&amp;IF(AND(C404="Bool",MOD(10*D404,10)=0),D404&amp;".0",D404)&amp;IF(C404="String",".255","")&amp;IF(B405&lt;&gt;"","',","'")&amp;"     //"&amp;O404)</f>
        <v>M_G12_Time_BD: 'DB12,REAL176',     //313</v>
      </c>
      <c r="Q404" s="20" t="str">
        <f t="shared" si="295"/>
        <v>'M_G12_Time_BD',     //313</v>
      </c>
      <c r="R404" s="20" t="str">
        <f t="shared" si="296"/>
        <v>socket.emit('M_G12_Time_BD', arr_tag_value[313]);</v>
      </c>
    </row>
    <row r="405" spans="2:18" ht="15.75">
      <c r="B405" t="s">
        <v>238</v>
      </c>
      <c r="C405" t="s">
        <v>15</v>
      </c>
      <c r="D405">
        <v>180</v>
      </c>
      <c r="E405">
        <v>0</v>
      </c>
      <c r="F405" t="b">
        <v>0</v>
      </c>
      <c r="G405" t="b">
        <v>1</v>
      </c>
      <c r="H405" t="b">
        <v>1</v>
      </c>
      <c r="I405" t="b">
        <v>1</v>
      </c>
      <c r="J405" t="b">
        <v>0</v>
      </c>
      <c r="K405" t="s">
        <v>239</v>
      </c>
      <c r="L405" t="str">
        <f t="shared" si="293"/>
        <v>DB12</v>
      </c>
      <c r="M405" t="str">
        <f t="shared" ref="M405" si="305">"M_"&amp;B403&amp;"_"</f>
        <v>M_G12_</v>
      </c>
      <c r="O405" s="40">
        <f>IF(E405="","-",COUNTIF($O$10:O404,"&lt;&gt;-")+1-2)</f>
        <v>314</v>
      </c>
      <c r="P405" s="25" t="str">
        <f>IF($E405="","//" &amp; $B405,$M405&amp;B405&amp;": '"&amp;$L405&amp;","&amp;VLOOKUP(C405,LookupTable!$A$10:$G$24,4,0)&amp;IF(AND(C405="Bool",MOD(10*D405,10)=0),D405&amp;".0",D405)&amp;IF(C405="String",".255","")&amp;IF(B406&lt;&gt;"","',","'")&amp;"     //"&amp;O405)</f>
        <v>M_G12_Time_CUROA: 'DB12,REAL180',     //314</v>
      </c>
      <c r="Q405" s="20" t="str">
        <f t="shared" si="295"/>
        <v>'M_G12_Time_CUROA',     //314</v>
      </c>
      <c r="R405" s="20" t="str">
        <f t="shared" si="296"/>
        <v>socket.emit('M_G12_Time_CUROA', arr_tag_value[314]);</v>
      </c>
    </row>
    <row r="406" spans="2:18" ht="15.75">
      <c r="B406" t="s">
        <v>240</v>
      </c>
      <c r="C406" t="s">
        <v>15</v>
      </c>
      <c r="D406">
        <v>184</v>
      </c>
      <c r="E406">
        <v>0</v>
      </c>
      <c r="F406" t="b">
        <v>0</v>
      </c>
      <c r="G406" t="b">
        <v>1</v>
      </c>
      <c r="H406" t="b">
        <v>1</v>
      </c>
      <c r="I406" t="b">
        <v>1</v>
      </c>
      <c r="J406" t="b">
        <v>0</v>
      </c>
      <c r="K406" t="s">
        <v>241</v>
      </c>
      <c r="L406" t="str">
        <f t="shared" si="293"/>
        <v>DB12</v>
      </c>
      <c r="M406" t="str">
        <f t="shared" ref="M406" si="306">"M_"&amp;B403&amp;"_"</f>
        <v>M_G12_</v>
      </c>
      <c r="O406" s="40">
        <f>IF(E406="","-",COUNTIF($O$10:O405,"&lt;&gt;-")+1-2)</f>
        <v>315</v>
      </c>
      <c r="P406" s="25" t="str">
        <f>IF($E406="","//" &amp; $B406,$M406&amp;B406&amp;": '"&amp;$L406&amp;","&amp;VLOOKUP(C406,LookupTable!$A$10:$G$24,4,0)&amp;IF(AND(C406="Bool",MOD(10*D406,10)=0),D406&amp;".0",D406)&amp;IF(C406="String",".255","")&amp;IF(B407&lt;&gt;"","',","'")&amp;"     //"&amp;O406)</f>
        <v>M_G12_Time_Belt: 'DB12,REAL184',     //315</v>
      </c>
      <c r="Q406" s="20" t="str">
        <f t="shared" si="295"/>
        <v>'M_G12_Time_Belt',     //315</v>
      </c>
      <c r="R406" s="20" t="str">
        <f t="shared" si="296"/>
        <v>socket.emit('M_G12_Time_Belt', arr_tag_value[315]);</v>
      </c>
    </row>
    <row r="407" spans="2:18" ht="15.75">
      <c r="B407" t="s">
        <v>242</v>
      </c>
      <c r="C407" t="s">
        <v>15</v>
      </c>
      <c r="D407">
        <v>188</v>
      </c>
      <c r="E407">
        <v>0</v>
      </c>
      <c r="F407" t="b">
        <v>0</v>
      </c>
      <c r="G407" t="b">
        <v>1</v>
      </c>
      <c r="H407" t="b">
        <v>1</v>
      </c>
      <c r="I407" t="b">
        <v>1</v>
      </c>
      <c r="J407" t="b">
        <v>0</v>
      </c>
      <c r="K407" t="s">
        <v>243</v>
      </c>
      <c r="L407" t="str">
        <f t="shared" si="293"/>
        <v>DB12</v>
      </c>
      <c r="M407" t="str">
        <f t="shared" ref="M407" si="307">"M_"&amp;B403&amp;"_"</f>
        <v>M_G12_</v>
      </c>
      <c r="O407" s="40">
        <f>IF(E407="","-",COUNTIF($O$10:O406,"&lt;&gt;-")+1-2)</f>
        <v>316</v>
      </c>
      <c r="P407" s="25" t="str">
        <f>IF($E407="","//" &amp; $B407,$M407&amp;B407&amp;": '"&amp;$L407&amp;","&amp;VLOOKUP(C407,LookupTable!$A$10:$G$24,4,0)&amp;IF(AND(C407="Bool",MOD(10*D407,10)=0),D407&amp;".0",D407)&amp;IF(C407="String",".255","")&amp;IF(B408&lt;&gt;"","',","'")&amp;"     //"&amp;O407)</f>
        <v>M_G12_TIme_Motor: 'DB12,REAL188',     //316</v>
      </c>
      <c r="Q407" s="20" t="str">
        <f t="shared" si="295"/>
        <v>'M_G12_TIme_Motor',     //316</v>
      </c>
      <c r="R407" s="20" t="str">
        <f t="shared" si="296"/>
        <v>socket.emit('M_G12_TIme_Motor', arr_tag_value[316]);</v>
      </c>
    </row>
    <row r="408" spans="2:18" ht="15.75">
      <c r="B408" t="s">
        <v>110</v>
      </c>
      <c r="C408" t="s">
        <v>235</v>
      </c>
      <c r="D408">
        <v>192</v>
      </c>
      <c r="F408" t="b">
        <v>0</v>
      </c>
      <c r="G408" t="b">
        <v>1</v>
      </c>
      <c r="H408" t="b">
        <v>1</v>
      </c>
      <c r="I408" t="b">
        <v>1</v>
      </c>
      <c r="J408" t="b">
        <v>1</v>
      </c>
      <c r="L408" t="str">
        <f t="shared" si="293"/>
        <v>DB12</v>
      </c>
      <c r="M408" t="str">
        <f t="shared" ref="M408:M471" si="308">"M_"&amp;B408&amp;"_"</f>
        <v>M_G13_</v>
      </c>
      <c r="O408" s="40" t="str">
        <f>IF(E408="","-",COUNTIF($O$10:O407,"&lt;&gt;-")+1-2)</f>
        <v>-</v>
      </c>
      <c r="P408" s="25" t="str">
        <f>IF($E408="","//" &amp; $B408,$M408&amp;B408&amp;": '"&amp;$L408&amp;","&amp;VLOOKUP(C408,LookupTable!$A$10:$G$24,4,0)&amp;IF(AND(C408="Bool",MOD(10*D408,10)=0),D408&amp;".0",D408)&amp;IF(C408="String",".255","")&amp;IF(B409&lt;&gt;"","',","'")&amp;"     //"&amp;O408)</f>
        <v>//G13</v>
      </c>
      <c r="Q408" s="20" t="str">
        <f t="shared" si="295"/>
        <v>//G13</v>
      </c>
      <c r="R408" s="20" t="str">
        <f t="shared" si="296"/>
        <v>//G13</v>
      </c>
    </row>
    <row r="409" spans="2:18" ht="15.75">
      <c r="B409" t="s">
        <v>236</v>
      </c>
      <c r="C409" t="s">
        <v>15</v>
      </c>
      <c r="D409">
        <v>192</v>
      </c>
      <c r="E409">
        <v>0</v>
      </c>
      <c r="F409" t="b">
        <v>0</v>
      </c>
      <c r="G409" t="b">
        <v>1</v>
      </c>
      <c r="H409" t="b">
        <v>1</v>
      </c>
      <c r="I409" t="b">
        <v>1</v>
      </c>
      <c r="J409" t="b">
        <v>0</v>
      </c>
      <c r="K409" t="s">
        <v>237</v>
      </c>
      <c r="L409" t="str">
        <f t="shared" si="293"/>
        <v>DB12</v>
      </c>
      <c r="M409" t="str">
        <f t="shared" ref="M409:M472" si="309">"M_"&amp;B408&amp;"_"</f>
        <v>M_G13_</v>
      </c>
      <c r="O409" s="40">
        <f>IF(E409="","-",COUNTIF($O$10:O408,"&lt;&gt;-")+1-2)</f>
        <v>317</v>
      </c>
      <c r="P409" s="25" t="str">
        <f>IF($E409="","//" &amp; $B409,$M409&amp;B409&amp;": '"&amp;$L409&amp;","&amp;VLOOKUP(C409,LookupTable!$A$10:$G$24,4,0)&amp;IF(AND(C409="Bool",MOD(10*D409,10)=0),D409&amp;".0",D409)&amp;IF(C409="String",".255","")&amp;IF(B410&lt;&gt;"","',","'")&amp;"     //"&amp;O409)</f>
        <v>M_G13_Time_BD: 'DB12,REAL192',     //317</v>
      </c>
      <c r="Q409" s="20" t="str">
        <f t="shared" si="295"/>
        <v>'M_G13_Time_BD',     //317</v>
      </c>
      <c r="R409" s="20" t="str">
        <f t="shared" si="296"/>
        <v>socket.emit('M_G13_Time_BD', arr_tag_value[317]);</v>
      </c>
    </row>
    <row r="410" spans="2:18" ht="15.75">
      <c r="B410" t="s">
        <v>238</v>
      </c>
      <c r="C410" t="s">
        <v>15</v>
      </c>
      <c r="D410">
        <v>196</v>
      </c>
      <c r="E410">
        <v>0</v>
      </c>
      <c r="F410" t="b">
        <v>0</v>
      </c>
      <c r="G410" t="b">
        <v>1</v>
      </c>
      <c r="H410" t="b">
        <v>1</v>
      </c>
      <c r="I410" t="b">
        <v>1</v>
      </c>
      <c r="J410" t="b">
        <v>0</v>
      </c>
      <c r="K410" t="s">
        <v>239</v>
      </c>
      <c r="L410" t="str">
        <f t="shared" si="293"/>
        <v>DB12</v>
      </c>
      <c r="M410" t="str">
        <f t="shared" ref="M410" si="310">"M_"&amp;B408&amp;"_"</f>
        <v>M_G13_</v>
      </c>
      <c r="O410" s="40">
        <f>IF(E410="","-",COUNTIF($O$10:O409,"&lt;&gt;-")+1-2)</f>
        <v>318</v>
      </c>
      <c r="P410" s="25" t="str">
        <f>IF($E410="","//" &amp; $B410,$M410&amp;B410&amp;": '"&amp;$L410&amp;","&amp;VLOOKUP(C410,LookupTable!$A$10:$G$24,4,0)&amp;IF(AND(C410="Bool",MOD(10*D410,10)=0),D410&amp;".0",D410)&amp;IF(C410="String",".255","")&amp;IF(B411&lt;&gt;"","',","'")&amp;"     //"&amp;O410)</f>
        <v>M_G13_Time_CUROA: 'DB12,REAL196',     //318</v>
      </c>
      <c r="Q410" s="20" t="str">
        <f t="shared" si="295"/>
        <v>'M_G13_Time_CUROA',     //318</v>
      </c>
      <c r="R410" s="20" t="str">
        <f t="shared" si="296"/>
        <v>socket.emit('M_G13_Time_CUROA', arr_tag_value[318]);</v>
      </c>
    </row>
    <row r="411" spans="2:18" ht="15.75">
      <c r="B411" t="s">
        <v>240</v>
      </c>
      <c r="C411" t="s">
        <v>15</v>
      </c>
      <c r="D411">
        <v>200</v>
      </c>
      <c r="E411">
        <v>0</v>
      </c>
      <c r="F411" t="b">
        <v>0</v>
      </c>
      <c r="G411" t="b">
        <v>1</v>
      </c>
      <c r="H411" t="b">
        <v>1</v>
      </c>
      <c r="I411" t="b">
        <v>1</v>
      </c>
      <c r="J411" t="b">
        <v>0</v>
      </c>
      <c r="K411" t="s">
        <v>241</v>
      </c>
      <c r="L411" t="str">
        <f t="shared" si="293"/>
        <v>DB12</v>
      </c>
      <c r="M411" t="str">
        <f t="shared" ref="M411" si="311">"M_"&amp;B408&amp;"_"</f>
        <v>M_G13_</v>
      </c>
      <c r="O411" s="40">
        <f>IF(E411="","-",COUNTIF($O$10:O410,"&lt;&gt;-")+1-2)</f>
        <v>319</v>
      </c>
      <c r="P411" s="25" t="str">
        <f>IF($E411="","//" &amp; $B411,$M411&amp;B411&amp;": '"&amp;$L411&amp;","&amp;VLOOKUP(C411,LookupTable!$A$10:$G$24,4,0)&amp;IF(AND(C411="Bool",MOD(10*D411,10)=0),D411&amp;".0",D411)&amp;IF(C411="String",".255","")&amp;IF(B412&lt;&gt;"","',","'")&amp;"     //"&amp;O411)</f>
        <v>M_G13_Time_Belt: 'DB12,REAL200',     //319</v>
      </c>
      <c r="Q411" s="20" t="str">
        <f t="shared" si="295"/>
        <v>'M_G13_Time_Belt',     //319</v>
      </c>
      <c r="R411" s="20" t="str">
        <f t="shared" si="296"/>
        <v>socket.emit('M_G13_Time_Belt', arr_tag_value[319]);</v>
      </c>
    </row>
    <row r="412" spans="2:18" ht="15.75">
      <c r="B412" t="s">
        <v>242</v>
      </c>
      <c r="C412" t="s">
        <v>15</v>
      </c>
      <c r="D412">
        <v>204</v>
      </c>
      <c r="E412">
        <v>0</v>
      </c>
      <c r="F412" t="b">
        <v>0</v>
      </c>
      <c r="G412" t="b">
        <v>1</v>
      </c>
      <c r="H412" t="b">
        <v>1</v>
      </c>
      <c r="I412" t="b">
        <v>1</v>
      </c>
      <c r="J412" t="b">
        <v>0</v>
      </c>
      <c r="K412" t="s">
        <v>243</v>
      </c>
      <c r="L412" t="str">
        <f t="shared" si="293"/>
        <v>DB12</v>
      </c>
      <c r="M412" t="str">
        <f t="shared" ref="M412" si="312">"M_"&amp;B408&amp;"_"</f>
        <v>M_G13_</v>
      </c>
      <c r="O412" s="40">
        <f>IF(E412="","-",COUNTIF($O$10:O411,"&lt;&gt;-")+1-2)</f>
        <v>320</v>
      </c>
      <c r="P412" s="25" t="str">
        <f>IF($E412="","//" &amp; $B412,$M412&amp;B412&amp;": '"&amp;$L412&amp;","&amp;VLOOKUP(C412,LookupTable!$A$10:$G$24,4,0)&amp;IF(AND(C412="Bool",MOD(10*D412,10)=0),D412&amp;".0",D412)&amp;IF(C412="String",".255","")&amp;IF(B413&lt;&gt;"","',","'")&amp;"     //"&amp;O412)</f>
        <v>M_G13_TIme_Motor: 'DB12,REAL204',     //320</v>
      </c>
      <c r="Q412" s="20" t="str">
        <f t="shared" si="295"/>
        <v>'M_G13_TIme_Motor',     //320</v>
      </c>
      <c r="R412" s="20" t="str">
        <f t="shared" si="296"/>
        <v>socket.emit('M_G13_TIme_Motor', arr_tag_value[320]);</v>
      </c>
    </row>
    <row r="413" spans="2:18" ht="15.75">
      <c r="B413" t="s">
        <v>111</v>
      </c>
      <c r="C413" t="s">
        <v>235</v>
      </c>
      <c r="D413">
        <v>208</v>
      </c>
      <c r="F413" t="b">
        <v>0</v>
      </c>
      <c r="G413" t="b">
        <v>1</v>
      </c>
      <c r="H413" t="b">
        <v>1</v>
      </c>
      <c r="I413" t="b">
        <v>1</v>
      </c>
      <c r="J413" t="b">
        <v>1</v>
      </c>
      <c r="L413" t="str">
        <f t="shared" si="293"/>
        <v>DB12</v>
      </c>
      <c r="M413" t="str">
        <f t="shared" ref="M413:M476" si="313">"M_"&amp;B413&amp;"_"</f>
        <v>M_G14_</v>
      </c>
      <c r="O413" s="40" t="str">
        <f>IF(E413="","-",COUNTIF($O$10:O412,"&lt;&gt;-")+1-2)</f>
        <v>-</v>
      </c>
      <c r="P413" s="25" t="str">
        <f>IF($E413="","//" &amp; $B413,$M413&amp;B413&amp;": '"&amp;$L413&amp;","&amp;VLOOKUP(C413,LookupTable!$A$10:$G$24,4,0)&amp;IF(AND(C413="Bool",MOD(10*D413,10)=0),D413&amp;".0",D413)&amp;IF(C413="String",".255","")&amp;IF(B414&lt;&gt;"","',","'")&amp;"     //"&amp;O413)</f>
        <v>//G14</v>
      </c>
      <c r="Q413" s="20" t="str">
        <f t="shared" si="295"/>
        <v>//G14</v>
      </c>
      <c r="R413" s="20" t="str">
        <f t="shared" si="296"/>
        <v>//G14</v>
      </c>
    </row>
    <row r="414" spans="2:18" ht="15.75">
      <c r="B414" t="s">
        <v>236</v>
      </c>
      <c r="C414" t="s">
        <v>15</v>
      </c>
      <c r="D414">
        <v>208</v>
      </c>
      <c r="E414">
        <v>0</v>
      </c>
      <c r="F414" t="b">
        <v>0</v>
      </c>
      <c r="G414" t="b">
        <v>1</v>
      </c>
      <c r="H414" t="b">
        <v>1</v>
      </c>
      <c r="I414" t="b">
        <v>1</v>
      </c>
      <c r="J414" t="b">
        <v>0</v>
      </c>
      <c r="K414" t="s">
        <v>237</v>
      </c>
      <c r="L414" t="str">
        <f t="shared" si="293"/>
        <v>DB12</v>
      </c>
      <c r="M414" t="str">
        <f t="shared" ref="M414:M477" si="314">"M_"&amp;B413&amp;"_"</f>
        <v>M_G14_</v>
      </c>
      <c r="O414" s="40">
        <f>IF(E414="","-",COUNTIF($O$10:O413,"&lt;&gt;-")+1-2)</f>
        <v>321</v>
      </c>
      <c r="P414" s="25" t="str">
        <f>IF($E414="","//" &amp; $B414,$M414&amp;B414&amp;": '"&amp;$L414&amp;","&amp;VLOOKUP(C414,LookupTable!$A$10:$G$24,4,0)&amp;IF(AND(C414="Bool",MOD(10*D414,10)=0),D414&amp;".0",D414)&amp;IF(C414="String",".255","")&amp;IF(B415&lt;&gt;"","',","'")&amp;"     //"&amp;O414)</f>
        <v>M_G14_Time_BD: 'DB12,REAL208',     //321</v>
      </c>
      <c r="Q414" s="20" t="str">
        <f t="shared" si="295"/>
        <v>'M_G14_Time_BD',     //321</v>
      </c>
      <c r="R414" s="20" t="str">
        <f t="shared" si="296"/>
        <v>socket.emit('M_G14_Time_BD', arr_tag_value[321]);</v>
      </c>
    </row>
    <row r="415" spans="2:18" ht="15.75">
      <c r="B415" t="s">
        <v>238</v>
      </c>
      <c r="C415" t="s">
        <v>15</v>
      </c>
      <c r="D415">
        <v>212</v>
      </c>
      <c r="E415">
        <v>0</v>
      </c>
      <c r="F415" t="b">
        <v>0</v>
      </c>
      <c r="G415" t="b">
        <v>1</v>
      </c>
      <c r="H415" t="b">
        <v>1</v>
      </c>
      <c r="I415" t="b">
        <v>1</v>
      </c>
      <c r="J415" t="b">
        <v>0</v>
      </c>
      <c r="K415" t="s">
        <v>239</v>
      </c>
      <c r="L415" t="str">
        <f t="shared" si="293"/>
        <v>DB12</v>
      </c>
      <c r="M415" t="str">
        <f t="shared" ref="M415" si="315">"M_"&amp;B413&amp;"_"</f>
        <v>M_G14_</v>
      </c>
      <c r="O415" s="40">
        <f>IF(E415="","-",COUNTIF($O$10:O414,"&lt;&gt;-")+1-2)</f>
        <v>322</v>
      </c>
      <c r="P415" s="25" t="str">
        <f>IF($E415="","//" &amp; $B415,$M415&amp;B415&amp;": '"&amp;$L415&amp;","&amp;VLOOKUP(C415,LookupTable!$A$10:$G$24,4,0)&amp;IF(AND(C415="Bool",MOD(10*D415,10)=0),D415&amp;".0",D415)&amp;IF(C415="String",".255","")&amp;IF(B416&lt;&gt;"","',","'")&amp;"     //"&amp;O415)</f>
        <v>M_G14_Time_CUROA: 'DB12,REAL212',     //322</v>
      </c>
      <c r="Q415" s="20" t="str">
        <f t="shared" si="295"/>
        <v>'M_G14_Time_CUROA',     //322</v>
      </c>
      <c r="R415" s="20" t="str">
        <f t="shared" si="296"/>
        <v>socket.emit('M_G14_Time_CUROA', arr_tag_value[322]);</v>
      </c>
    </row>
    <row r="416" spans="2:18" ht="15.75">
      <c r="B416" t="s">
        <v>240</v>
      </c>
      <c r="C416" t="s">
        <v>15</v>
      </c>
      <c r="D416">
        <v>216</v>
      </c>
      <c r="E416">
        <v>0</v>
      </c>
      <c r="F416" t="b">
        <v>0</v>
      </c>
      <c r="G416" t="b">
        <v>1</v>
      </c>
      <c r="H416" t="b">
        <v>1</v>
      </c>
      <c r="I416" t="b">
        <v>1</v>
      </c>
      <c r="J416" t="b">
        <v>0</v>
      </c>
      <c r="K416" t="s">
        <v>241</v>
      </c>
      <c r="L416" t="str">
        <f t="shared" si="293"/>
        <v>DB12</v>
      </c>
      <c r="M416" t="str">
        <f t="shared" ref="M416" si="316">"M_"&amp;B413&amp;"_"</f>
        <v>M_G14_</v>
      </c>
      <c r="O416" s="40">
        <f>IF(E416="","-",COUNTIF($O$10:O415,"&lt;&gt;-")+1-2)</f>
        <v>323</v>
      </c>
      <c r="P416" s="25" t="str">
        <f>IF($E416="","//" &amp; $B416,$M416&amp;B416&amp;": '"&amp;$L416&amp;","&amp;VLOOKUP(C416,LookupTable!$A$10:$G$24,4,0)&amp;IF(AND(C416="Bool",MOD(10*D416,10)=0),D416&amp;".0",D416)&amp;IF(C416="String",".255","")&amp;IF(B417&lt;&gt;"","',","'")&amp;"     //"&amp;O416)</f>
        <v>M_G14_Time_Belt: 'DB12,REAL216',     //323</v>
      </c>
      <c r="Q416" s="20" t="str">
        <f t="shared" si="295"/>
        <v>'M_G14_Time_Belt',     //323</v>
      </c>
      <c r="R416" s="20" t="str">
        <f t="shared" si="296"/>
        <v>socket.emit('M_G14_Time_Belt', arr_tag_value[323]);</v>
      </c>
    </row>
    <row r="417" spans="2:18" ht="15.75">
      <c r="B417" t="s">
        <v>242</v>
      </c>
      <c r="C417" t="s">
        <v>15</v>
      </c>
      <c r="D417">
        <v>220</v>
      </c>
      <c r="E417">
        <v>0</v>
      </c>
      <c r="F417" t="b">
        <v>0</v>
      </c>
      <c r="G417" t="b">
        <v>1</v>
      </c>
      <c r="H417" t="b">
        <v>1</v>
      </c>
      <c r="I417" t="b">
        <v>1</v>
      </c>
      <c r="J417" t="b">
        <v>0</v>
      </c>
      <c r="K417" t="s">
        <v>243</v>
      </c>
      <c r="L417" t="str">
        <f t="shared" si="293"/>
        <v>DB12</v>
      </c>
      <c r="M417" t="str">
        <f t="shared" ref="M417" si="317">"M_"&amp;B413&amp;"_"</f>
        <v>M_G14_</v>
      </c>
      <c r="O417" s="40">
        <f>IF(E417="","-",COUNTIF($O$10:O416,"&lt;&gt;-")+1-2)</f>
        <v>324</v>
      </c>
      <c r="P417" s="25" t="str">
        <f>IF($E417="","//" &amp; $B417,$M417&amp;B417&amp;": '"&amp;$L417&amp;","&amp;VLOOKUP(C417,LookupTable!$A$10:$G$24,4,0)&amp;IF(AND(C417="Bool",MOD(10*D417,10)=0),D417&amp;".0",D417)&amp;IF(C417="String",".255","")&amp;IF(B418&lt;&gt;"","',","'")&amp;"     //"&amp;O417)</f>
        <v>M_G14_TIme_Motor: 'DB12,REAL220',     //324</v>
      </c>
      <c r="Q417" s="20" t="str">
        <f t="shared" si="295"/>
        <v>'M_G14_TIme_Motor',     //324</v>
      </c>
      <c r="R417" s="20" t="str">
        <f t="shared" si="296"/>
        <v>socket.emit('M_G14_TIme_Motor', arr_tag_value[324]);</v>
      </c>
    </row>
    <row r="418" spans="2:18" ht="15.75">
      <c r="B418" t="s">
        <v>112</v>
      </c>
      <c r="C418" t="s">
        <v>235</v>
      </c>
      <c r="D418">
        <v>224</v>
      </c>
      <c r="F418" t="b">
        <v>0</v>
      </c>
      <c r="G418" t="b">
        <v>1</v>
      </c>
      <c r="H418" t="b">
        <v>1</v>
      </c>
      <c r="I418" t="b">
        <v>1</v>
      </c>
      <c r="J418" t="b">
        <v>1</v>
      </c>
      <c r="L418" t="str">
        <f t="shared" si="293"/>
        <v>DB12</v>
      </c>
      <c r="M418" t="str">
        <f t="shared" ref="M418:M481" si="318">"M_"&amp;B418&amp;"_"</f>
        <v>M_G15_</v>
      </c>
      <c r="O418" s="40" t="str">
        <f>IF(E418="","-",COUNTIF($O$10:O417,"&lt;&gt;-")+1-2)</f>
        <v>-</v>
      </c>
      <c r="P418" s="25" t="str">
        <f>IF($E418="","//" &amp; $B418,$M418&amp;B418&amp;": '"&amp;$L418&amp;","&amp;VLOOKUP(C418,LookupTable!$A$10:$G$24,4,0)&amp;IF(AND(C418="Bool",MOD(10*D418,10)=0),D418&amp;".0",D418)&amp;IF(C418="String",".255","")&amp;IF(B419&lt;&gt;"","',","'")&amp;"     //"&amp;O418)</f>
        <v>//G15</v>
      </c>
      <c r="Q418" s="20" t="str">
        <f t="shared" si="295"/>
        <v>//G15</v>
      </c>
      <c r="R418" s="20" t="str">
        <f t="shared" si="296"/>
        <v>//G15</v>
      </c>
    </row>
    <row r="419" spans="2:18" ht="15.75">
      <c r="B419" t="s">
        <v>236</v>
      </c>
      <c r="C419" t="s">
        <v>15</v>
      </c>
      <c r="D419">
        <v>224</v>
      </c>
      <c r="E419">
        <v>0</v>
      </c>
      <c r="F419" t="b">
        <v>0</v>
      </c>
      <c r="G419" t="b">
        <v>1</v>
      </c>
      <c r="H419" t="b">
        <v>1</v>
      </c>
      <c r="I419" t="b">
        <v>1</v>
      </c>
      <c r="J419" t="b">
        <v>0</v>
      </c>
      <c r="K419" t="s">
        <v>237</v>
      </c>
      <c r="L419" t="str">
        <f t="shared" si="293"/>
        <v>DB12</v>
      </c>
      <c r="M419" t="str">
        <f t="shared" ref="M419:M482" si="319">"M_"&amp;B418&amp;"_"</f>
        <v>M_G15_</v>
      </c>
      <c r="O419" s="40">
        <f>IF(E419="","-",COUNTIF($O$10:O418,"&lt;&gt;-")+1-2)</f>
        <v>325</v>
      </c>
      <c r="P419" s="25" t="str">
        <f>IF($E419="","//" &amp; $B419,$M419&amp;B419&amp;": '"&amp;$L419&amp;","&amp;VLOOKUP(C419,LookupTable!$A$10:$G$24,4,0)&amp;IF(AND(C419="Bool",MOD(10*D419,10)=0),D419&amp;".0",D419)&amp;IF(C419="String",".255","")&amp;IF(B420&lt;&gt;"","',","'")&amp;"     //"&amp;O419)</f>
        <v>M_G15_Time_BD: 'DB12,REAL224',     //325</v>
      </c>
      <c r="Q419" s="20" t="str">
        <f t="shared" si="295"/>
        <v>'M_G15_Time_BD',     //325</v>
      </c>
      <c r="R419" s="20" t="str">
        <f t="shared" si="296"/>
        <v>socket.emit('M_G15_Time_BD', arr_tag_value[325]);</v>
      </c>
    </row>
    <row r="420" spans="2:18" ht="15.75">
      <c r="B420" t="s">
        <v>238</v>
      </c>
      <c r="C420" t="s">
        <v>15</v>
      </c>
      <c r="D420">
        <v>228</v>
      </c>
      <c r="E420">
        <v>0</v>
      </c>
      <c r="F420" t="b">
        <v>0</v>
      </c>
      <c r="G420" t="b">
        <v>1</v>
      </c>
      <c r="H420" t="b">
        <v>1</v>
      </c>
      <c r="I420" t="b">
        <v>1</v>
      </c>
      <c r="J420" t="b">
        <v>0</v>
      </c>
      <c r="K420" t="s">
        <v>239</v>
      </c>
      <c r="L420" t="str">
        <f t="shared" si="293"/>
        <v>DB12</v>
      </c>
      <c r="M420" t="str">
        <f t="shared" ref="M420" si="320">"M_"&amp;B418&amp;"_"</f>
        <v>M_G15_</v>
      </c>
      <c r="O420" s="40">
        <f>IF(E420="","-",COUNTIF($O$10:O419,"&lt;&gt;-")+1-2)</f>
        <v>326</v>
      </c>
      <c r="P420" s="25" t="str">
        <f>IF($E420="","//" &amp; $B420,$M420&amp;B420&amp;": '"&amp;$L420&amp;","&amp;VLOOKUP(C420,LookupTable!$A$10:$G$24,4,0)&amp;IF(AND(C420="Bool",MOD(10*D420,10)=0),D420&amp;".0",D420)&amp;IF(C420="String",".255","")&amp;IF(B421&lt;&gt;"","',","'")&amp;"     //"&amp;O420)</f>
        <v>M_G15_Time_CUROA: 'DB12,REAL228',     //326</v>
      </c>
      <c r="Q420" s="20" t="str">
        <f t="shared" si="295"/>
        <v>'M_G15_Time_CUROA',     //326</v>
      </c>
      <c r="R420" s="20" t="str">
        <f t="shared" si="296"/>
        <v>socket.emit('M_G15_Time_CUROA', arr_tag_value[326]);</v>
      </c>
    </row>
    <row r="421" spans="2:18" ht="15.75">
      <c r="B421" t="s">
        <v>240</v>
      </c>
      <c r="C421" t="s">
        <v>15</v>
      </c>
      <c r="D421">
        <v>232</v>
      </c>
      <c r="E421">
        <v>0</v>
      </c>
      <c r="F421" t="b">
        <v>0</v>
      </c>
      <c r="G421" t="b">
        <v>1</v>
      </c>
      <c r="H421" t="b">
        <v>1</v>
      </c>
      <c r="I421" t="b">
        <v>1</v>
      </c>
      <c r="J421" t="b">
        <v>0</v>
      </c>
      <c r="K421" t="s">
        <v>241</v>
      </c>
      <c r="L421" t="str">
        <f t="shared" si="293"/>
        <v>DB12</v>
      </c>
      <c r="M421" t="str">
        <f t="shared" ref="M421" si="321">"M_"&amp;B418&amp;"_"</f>
        <v>M_G15_</v>
      </c>
      <c r="O421" s="40">
        <f>IF(E421="","-",COUNTIF($O$10:O420,"&lt;&gt;-")+1-2)</f>
        <v>327</v>
      </c>
      <c r="P421" s="25" t="str">
        <f>IF($E421="","//" &amp; $B421,$M421&amp;B421&amp;": '"&amp;$L421&amp;","&amp;VLOOKUP(C421,LookupTable!$A$10:$G$24,4,0)&amp;IF(AND(C421="Bool",MOD(10*D421,10)=0),D421&amp;".0",D421)&amp;IF(C421="String",".255","")&amp;IF(B422&lt;&gt;"","',","'")&amp;"     //"&amp;O421)</f>
        <v>M_G15_Time_Belt: 'DB12,REAL232',     //327</v>
      </c>
      <c r="Q421" s="20" t="str">
        <f t="shared" si="295"/>
        <v>'M_G15_Time_Belt',     //327</v>
      </c>
      <c r="R421" s="20" t="str">
        <f t="shared" si="296"/>
        <v>socket.emit('M_G15_Time_Belt', arr_tag_value[327]);</v>
      </c>
    </row>
    <row r="422" spans="2:18" ht="15.75">
      <c r="B422" t="s">
        <v>242</v>
      </c>
      <c r="C422" t="s">
        <v>15</v>
      </c>
      <c r="D422">
        <v>236</v>
      </c>
      <c r="E422">
        <v>0</v>
      </c>
      <c r="F422" t="b">
        <v>0</v>
      </c>
      <c r="G422" t="b">
        <v>1</v>
      </c>
      <c r="H422" t="b">
        <v>1</v>
      </c>
      <c r="I422" t="b">
        <v>1</v>
      </c>
      <c r="J422" t="b">
        <v>0</v>
      </c>
      <c r="K422" t="s">
        <v>243</v>
      </c>
      <c r="L422" t="str">
        <f t="shared" si="293"/>
        <v>DB12</v>
      </c>
      <c r="M422" t="str">
        <f t="shared" ref="M422" si="322">"M_"&amp;B418&amp;"_"</f>
        <v>M_G15_</v>
      </c>
      <c r="O422" s="40">
        <f>IF(E422="","-",COUNTIF($O$10:O421,"&lt;&gt;-")+1-2)</f>
        <v>328</v>
      </c>
      <c r="P422" s="25" t="str">
        <f>IF($E422="","//" &amp; $B422,$M422&amp;B422&amp;": '"&amp;$L422&amp;","&amp;VLOOKUP(C422,LookupTable!$A$10:$G$24,4,0)&amp;IF(AND(C422="Bool",MOD(10*D422,10)=0),D422&amp;".0",D422)&amp;IF(C422="String",".255","")&amp;IF(B423&lt;&gt;"","',","'")&amp;"     //"&amp;O422)</f>
        <v>M_G15_TIme_Motor: 'DB12,REAL236',     //328</v>
      </c>
      <c r="Q422" s="20" t="str">
        <f t="shared" si="295"/>
        <v>'M_G15_TIme_Motor',     //328</v>
      </c>
      <c r="R422" s="20" t="str">
        <f t="shared" si="296"/>
        <v>socket.emit('M_G15_TIme_Motor', arr_tag_value[328]);</v>
      </c>
    </row>
    <row r="423" spans="2:18" ht="15.75">
      <c r="B423" t="s">
        <v>113</v>
      </c>
      <c r="C423" t="s">
        <v>235</v>
      </c>
      <c r="D423">
        <v>240</v>
      </c>
      <c r="F423" t="b">
        <v>0</v>
      </c>
      <c r="G423" t="b">
        <v>1</v>
      </c>
      <c r="H423" t="b">
        <v>1</v>
      </c>
      <c r="I423" t="b">
        <v>1</v>
      </c>
      <c r="J423" t="b">
        <v>1</v>
      </c>
      <c r="L423" t="str">
        <f t="shared" si="293"/>
        <v>DB12</v>
      </c>
      <c r="M423" t="str">
        <f t="shared" ref="M423:M486" si="323">"M_"&amp;B423&amp;"_"</f>
        <v>M_G16_</v>
      </c>
      <c r="O423" s="40" t="str">
        <f>IF(E423="","-",COUNTIF($O$10:O422,"&lt;&gt;-")+1-2)</f>
        <v>-</v>
      </c>
      <c r="P423" s="25" t="str">
        <f>IF($E423="","//" &amp; $B423,$M423&amp;B423&amp;": '"&amp;$L423&amp;","&amp;VLOOKUP(C423,LookupTable!$A$10:$G$24,4,0)&amp;IF(AND(C423="Bool",MOD(10*D423,10)=0),D423&amp;".0",D423)&amp;IF(C423="String",".255","")&amp;IF(B424&lt;&gt;"","',","'")&amp;"     //"&amp;O423)</f>
        <v>//G16</v>
      </c>
      <c r="Q423" s="20" t="str">
        <f t="shared" si="295"/>
        <v>//G16</v>
      </c>
      <c r="R423" s="20" t="str">
        <f t="shared" si="296"/>
        <v>//G16</v>
      </c>
    </row>
    <row r="424" spans="2:18" ht="15.75">
      <c r="B424" t="s">
        <v>236</v>
      </c>
      <c r="C424" t="s">
        <v>15</v>
      </c>
      <c r="D424">
        <v>240</v>
      </c>
      <c r="E424">
        <v>0</v>
      </c>
      <c r="F424" t="b">
        <v>0</v>
      </c>
      <c r="G424" t="b">
        <v>1</v>
      </c>
      <c r="H424" t="b">
        <v>1</v>
      </c>
      <c r="I424" t="b">
        <v>1</v>
      </c>
      <c r="J424" t="b">
        <v>0</v>
      </c>
      <c r="K424" t="s">
        <v>237</v>
      </c>
      <c r="L424" t="str">
        <f t="shared" si="293"/>
        <v>DB12</v>
      </c>
      <c r="M424" t="str">
        <f t="shared" ref="M424:M487" si="324">"M_"&amp;B423&amp;"_"</f>
        <v>M_G16_</v>
      </c>
      <c r="O424" s="40">
        <f>IF(E424="","-",COUNTIF($O$10:O423,"&lt;&gt;-")+1-2)</f>
        <v>329</v>
      </c>
      <c r="P424" s="25" t="str">
        <f>IF($E424="","//" &amp; $B424,$M424&amp;B424&amp;": '"&amp;$L424&amp;","&amp;VLOOKUP(C424,LookupTable!$A$10:$G$24,4,0)&amp;IF(AND(C424="Bool",MOD(10*D424,10)=0),D424&amp;".0",D424)&amp;IF(C424="String",".255","")&amp;IF(B425&lt;&gt;"","',","'")&amp;"     //"&amp;O424)</f>
        <v>M_G16_Time_BD: 'DB12,REAL240',     //329</v>
      </c>
      <c r="Q424" s="20" t="str">
        <f t="shared" si="295"/>
        <v>'M_G16_Time_BD',     //329</v>
      </c>
      <c r="R424" s="20" t="str">
        <f t="shared" si="296"/>
        <v>socket.emit('M_G16_Time_BD', arr_tag_value[329]);</v>
      </c>
    </row>
    <row r="425" spans="2:18" ht="15.75">
      <c r="B425" t="s">
        <v>238</v>
      </c>
      <c r="C425" t="s">
        <v>15</v>
      </c>
      <c r="D425">
        <v>244</v>
      </c>
      <c r="E425">
        <v>0</v>
      </c>
      <c r="F425" t="b">
        <v>0</v>
      </c>
      <c r="G425" t="b">
        <v>1</v>
      </c>
      <c r="H425" t="b">
        <v>1</v>
      </c>
      <c r="I425" t="b">
        <v>1</v>
      </c>
      <c r="J425" t="b">
        <v>0</v>
      </c>
      <c r="K425" t="s">
        <v>239</v>
      </c>
      <c r="L425" t="str">
        <f t="shared" si="293"/>
        <v>DB12</v>
      </c>
      <c r="M425" t="str">
        <f t="shared" ref="M425" si="325">"M_"&amp;B423&amp;"_"</f>
        <v>M_G16_</v>
      </c>
      <c r="O425" s="40">
        <f>IF(E425="","-",COUNTIF($O$10:O424,"&lt;&gt;-")+1-2)</f>
        <v>330</v>
      </c>
      <c r="P425" s="25" t="str">
        <f>IF($E425="","//" &amp; $B425,$M425&amp;B425&amp;": '"&amp;$L425&amp;","&amp;VLOOKUP(C425,LookupTable!$A$10:$G$24,4,0)&amp;IF(AND(C425="Bool",MOD(10*D425,10)=0),D425&amp;".0",D425)&amp;IF(C425="String",".255","")&amp;IF(B426&lt;&gt;"","',","'")&amp;"     //"&amp;O425)</f>
        <v>M_G16_Time_CUROA: 'DB12,REAL244',     //330</v>
      </c>
      <c r="Q425" s="20" t="str">
        <f t="shared" si="295"/>
        <v>'M_G16_Time_CUROA',     //330</v>
      </c>
      <c r="R425" s="20" t="str">
        <f t="shared" si="296"/>
        <v>socket.emit('M_G16_Time_CUROA', arr_tag_value[330]);</v>
      </c>
    </row>
    <row r="426" spans="2:18" ht="15.75">
      <c r="B426" t="s">
        <v>240</v>
      </c>
      <c r="C426" t="s">
        <v>15</v>
      </c>
      <c r="D426">
        <v>248</v>
      </c>
      <c r="E426">
        <v>0</v>
      </c>
      <c r="F426" t="b">
        <v>0</v>
      </c>
      <c r="G426" t="b">
        <v>1</v>
      </c>
      <c r="H426" t="b">
        <v>1</v>
      </c>
      <c r="I426" t="b">
        <v>1</v>
      </c>
      <c r="J426" t="b">
        <v>0</v>
      </c>
      <c r="K426" t="s">
        <v>241</v>
      </c>
      <c r="L426" t="str">
        <f t="shared" si="293"/>
        <v>DB12</v>
      </c>
      <c r="M426" t="str">
        <f t="shared" ref="M426" si="326">"M_"&amp;B423&amp;"_"</f>
        <v>M_G16_</v>
      </c>
      <c r="O426" s="40">
        <f>IF(E426="","-",COUNTIF($O$10:O425,"&lt;&gt;-")+1-2)</f>
        <v>331</v>
      </c>
      <c r="P426" s="25" t="str">
        <f>IF($E426="","//" &amp; $B426,$M426&amp;B426&amp;": '"&amp;$L426&amp;","&amp;VLOOKUP(C426,LookupTable!$A$10:$G$24,4,0)&amp;IF(AND(C426="Bool",MOD(10*D426,10)=0),D426&amp;".0",D426)&amp;IF(C426="String",".255","")&amp;IF(B427&lt;&gt;"","',","'")&amp;"     //"&amp;O426)</f>
        <v>M_G16_Time_Belt: 'DB12,REAL248',     //331</v>
      </c>
      <c r="Q426" s="20" t="str">
        <f t="shared" si="295"/>
        <v>'M_G16_Time_Belt',     //331</v>
      </c>
      <c r="R426" s="20" t="str">
        <f t="shared" si="296"/>
        <v>socket.emit('M_G16_Time_Belt', arr_tag_value[331]);</v>
      </c>
    </row>
    <row r="427" spans="2:18" ht="15.75">
      <c r="B427" t="s">
        <v>242</v>
      </c>
      <c r="C427" t="s">
        <v>15</v>
      </c>
      <c r="D427">
        <v>252</v>
      </c>
      <c r="E427">
        <v>0</v>
      </c>
      <c r="F427" t="b">
        <v>0</v>
      </c>
      <c r="G427" t="b">
        <v>1</v>
      </c>
      <c r="H427" t="b">
        <v>1</v>
      </c>
      <c r="I427" t="b">
        <v>1</v>
      </c>
      <c r="J427" t="b">
        <v>0</v>
      </c>
      <c r="K427" t="s">
        <v>243</v>
      </c>
      <c r="L427" t="str">
        <f t="shared" si="293"/>
        <v>DB12</v>
      </c>
      <c r="M427" t="str">
        <f t="shared" ref="M427" si="327">"M_"&amp;B423&amp;"_"</f>
        <v>M_G16_</v>
      </c>
      <c r="O427" s="40">
        <f>IF(E427="","-",COUNTIF($O$10:O426,"&lt;&gt;-")+1-2)</f>
        <v>332</v>
      </c>
      <c r="P427" s="25" t="str">
        <f>IF($E427="","//" &amp; $B427,$M427&amp;B427&amp;": '"&amp;$L427&amp;","&amp;VLOOKUP(C427,LookupTable!$A$10:$G$24,4,0)&amp;IF(AND(C427="Bool",MOD(10*D427,10)=0),D427&amp;".0",D427)&amp;IF(C427="String",".255","")&amp;IF(B428&lt;&gt;"","',","'")&amp;"     //"&amp;O427)</f>
        <v>M_G16_TIme_Motor: 'DB12,REAL252',     //332</v>
      </c>
      <c r="Q427" s="20" t="str">
        <f t="shared" si="295"/>
        <v>'M_G16_TIme_Motor',     //332</v>
      </c>
      <c r="R427" s="20" t="str">
        <f t="shared" si="296"/>
        <v>socket.emit('M_G16_TIme_Motor', arr_tag_value[332]);</v>
      </c>
    </row>
    <row r="428" spans="2:18" ht="15.75">
      <c r="B428" t="s">
        <v>114</v>
      </c>
      <c r="C428" t="s">
        <v>235</v>
      </c>
      <c r="D428">
        <v>256</v>
      </c>
      <c r="F428" t="b">
        <v>0</v>
      </c>
      <c r="G428" t="b">
        <v>1</v>
      </c>
      <c r="H428" t="b">
        <v>1</v>
      </c>
      <c r="I428" t="b">
        <v>1</v>
      </c>
      <c r="J428" t="b">
        <v>1</v>
      </c>
      <c r="L428" t="str">
        <f t="shared" si="293"/>
        <v>DB12</v>
      </c>
      <c r="M428" t="str">
        <f t="shared" ref="M428:M491" si="328">"M_"&amp;B428&amp;"_"</f>
        <v>M_G17_</v>
      </c>
      <c r="O428" s="40" t="str">
        <f>IF(E428="","-",COUNTIF($O$10:O427,"&lt;&gt;-")+1-2)</f>
        <v>-</v>
      </c>
      <c r="P428" s="25" t="str">
        <f>IF($E428="","//" &amp; $B428,$M428&amp;B428&amp;": '"&amp;$L428&amp;","&amp;VLOOKUP(C428,LookupTable!$A$10:$G$24,4,0)&amp;IF(AND(C428="Bool",MOD(10*D428,10)=0),D428&amp;".0",D428)&amp;IF(C428="String",".255","")&amp;IF(B429&lt;&gt;"","',","'")&amp;"     //"&amp;O428)</f>
        <v>//G17</v>
      </c>
      <c r="Q428" s="20" t="str">
        <f t="shared" si="295"/>
        <v>//G17</v>
      </c>
      <c r="R428" s="20" t="str">
        <f t="shared" si="296"/>
        <v>//G17</v>
      </c>
    </row>
    <row r="429" spans="2:18" ht="15.75">
      <c r="B429" t="s">
        <v>236</v>
      </c>
      <c r="C429" t="s">
        <v>15</v>
      </c>
      <c r="D429">
        <v>256</v>
      </c>
      <c r="E429">
        <v>0</v>
      </c>
      <c r="F429" t="b">
        <v>0</v>
      </c>
      <c r="G429" t="b">
        <v>1</v>
      </c>
      <c r="H429" t="b">
        <v>1</v>
      </c>
      <c r="I429" t="b">
        <v>1</v>
      </c>
      <c r="J429" t="b">
        <v>0</v>
      </c>
      <c r="K429" t="s">
        <v>237</v>
      </c>
      <c r="L429" t="str">
        <f t="shared" si="293"/>
        <v>DB12</v>
      </c>
      <c r="M429" t="str">
        <f t="shared" ref="M429:M492" si="329">"M_"&amp;B428&amp;"_"</f>
        <v>M_G17_</v>
      </c>
      <c r="O429" s="40">
        <f>IF(E429="","-",COUNTIF($O$10:O428,"&lt;&gt;-")+1-2)</f>
        <v>333</v>
      </c>
      <c r="P429" s="25" t="str">
        <f>IF($E429="","//" &amp; $B429,$M429&amp;B429&amp;": '"&amp;$L429&amp;","&amp;VLOOKUP(C429,LookupTable!$A$10:$G$24,4,0)&amp;IF(AND(C429="Bool",MOD(10*D429,10)=0),D429&amp;".0",D429)&amp;IF(C429="String",".255","")&amp;IF(B430&lt;&gt;"","',","'")&amp;"     //"&amp;O429)</f>
        <v>M_G17_Time_BD: 'DB12,REAL256',     //333</v>
      </c>
      <c r="Q429" s="20" t="str">
        <f t="shared" si="295"/>
        <v>'M_G17_Time_BD',     //333</v>
      </c>
      <c r="R429" s="20" t="str">
        <f t="shared" si="296"/>
        <v>socket.emit('M_G17_Time_BD', arr_tag_value[333]);</v>
      </c>
    </row>
    <row r="430" spans="2:18" ht="15.75">
      <c r="B430" t="s">
        <v>238</v>
      </c>
      <c r="C430" t="s">
        <v>15</v>
      </c>
      <c r="D430">
        <v>260</v>
      </c>
      <c r="E430">
        <v>0</v>
      </c>
      <c r="F430" t="b">
        <v>0</v>
      </c>
      <c r="G430" t="b">
        <v>1</v>
      </c>
      <c r="H430" t="b">
        <v>1</v>
      </c>
      <c r="I430" t="b">
        <v>1</v>
      </c>
      <c r="J430" t="b">
        <v>0</v>
      </c>
      <c r="K430" t="s">
        <v>239</v>
      </c>
      <c r="L430" t="str">
        <f t="shared" si="293"/>
        <v>DB12</v>
      </c>
      <c r="M430" t="str">
        <f t="shared" ref="M430" si="330">"M_"&amp;B428&amp;"_"</f>
        <v>M_G17_</v>
      </c>
      <c r="O430" s="40">
        <f>IF(E430="","-",COUNTIF($O$10:O429,"&lt;&gt;-")+1-2)</f>
        <v>334</v>
      </c>
      <c r="P430" s="25" t="str">
        <f>IF($E430="","//" &amp; $B430,$M430&amp;B430&amp;": '"&amp;$L430&amp;","&amp;VLOOKUP(C430,LookupTable!$A$10:$G$24,4,0)&amp;IF(AND(C430="Bool",MOD(10*D430,10)=0),D430&amp;".0",D430)&amp;IF(C430="String",".255","")&amp;IF(B431&lt;&gt;"","',","'")&amp;"     //"&amp;O430)</f>
        <v>M_G17_Time_CUROA: 'DB12,REAL260',     //334</v>
      </c>
      <c r="Q430" s="20" t="str">
        <f t="shared" si="295"/>
        <v>'M_G17_Time_CUROA',     //334</v>
      </c>
      <c r="R430" s="20" t="str">
        <f t="shared" si="296"/>
        <v>socket.emit('M_G17_Time_CUROA', arr_tag_value[334]);</v>
      </c>
    </row>
    <row r="431" spans="2:18" ht="15.75">
      <c r="B431" t="s">
        <v>240</v>
      </c>
      <c r="C431" t="s">
        <v>15</v>
      </c>
      <c r="D431">
        <v>264</v>
      </c>
      <c r="E431">
        <v>0</v>
      </c>
      <c r="F431" t="b">
        <v>0</v>
      </c>
      <c r="G431" t="b">
        <v>1</v>
      </c>
      <c r="H431" t="b">
        <v>1</v>
      </c>
      <c r="I431" t="b">
        <v>1</v>
      </c>
      <c r="J431" t="b">
        <v>0</v>
      </c>
      <c r="K431" t="s">
        <v>241</v>
      </c>
      <c r="L431" t="str">
        <f t="shared" si="293"/>
        <v>DB12</v>
      </c>
      <c r="M431" t="str">
        <f t="shared" ref="M431" si="331">"M_"&amp;B428&amp;"_"</f>
        <v>M_G17_</v>
      </c>
      <c r="O431" s="40">
        <f>IF(E431="","-",COUNTIF($O$10:O430,"&lt;&gt;-")+1-2)</f>
        <v>335</v>
      </c>
      <c r="P431" s="25" t="str">
        <f>IF($E431="","//" &amp; $B431,$M431&amp;B431&amp;": '"&amp;$L431&amp;","&amp;VLOOKUP(C431,LookupTable!$A$10:$G$24,4,0)&amp;IF(AND(C431="Bool",MOD(10*D431,10)=0),D431&amp;".0",D431)&amp;IF(C431="String",".255","")&amp;IF(B432&lt;&gt;"","',","'")&amp;"     //"&amp;O431)</f>
        <v>M_G17_Time_Belt: 'DB12,REAL264',     //335</v>
      </c>
      <c r="Q431" s="20" t="str">
        <f t="shared" si="295"/>
        <v>'M_G17_Time_Belt',     //335</v>
      </c>
      <c r="R431" s="20" t="str">
        <f t="shared" si="296"/>
        <v>socket.emit('M_G17_Time_Belt', arr_tag_value[335]);</v>
      </c>
    </row>
    <row r="432" spans="2:18" ht="15.75">
      <c r="B432" t="s">
        <v>242</v>
      </c>
      <c r="C432" t="s">
        <v>15</v>
      </c>
      <c r="D432">
        <v>268</v>
      </c>
      <c r="E432">
        <v>0</v>
      </c>
      <c r="F432" t="b">
        <v>0</v>
      </c>
      <c r="G432" t="b">
        <v>1</v>
      </c>
      <c r="H432" t="b">
        <v>1</v>
      </c>
      <c r="I432" t="b">
        <v>1</v>
      </c>
      <c r="J432" t="b">
        <v>0</v>
      </c>
      <c r="K432" t="s">
        <v>243</v>
      </c>
      <c r="L432" t="str">
        <f t="shared" si="293"/>
        <v>DB12</v>
      </c>
      <c r="M432" t="str">
        <f t="shared" ref="M432" si="332">"M_"&amp;B428&amp;"_"</f>
        <v>M_G17_</v>
      </c>
      <c r="O432" s="40">
        <f>IF(E432="","-",COUNTIF($O$10:O431,"&lt;&gt;-")+1-2)</f>
        <v>336</v>
      </c>
      <c r="P432" s="25" t="str">
        <f>IF($E432="","//" &amp; $B432,$M432&amp;B432&amp;": '"&amp;$L432&amp;","&amp;VLOOKUP(C432,LookupTable!$A$10:$G$24,4,0)&amp;IF(AND(C432="Bool",MOD(10*D432,10)=0),D432&amp;".0",D432)&amp;IF(C432="String",".255","")&amp;IF(B433&lt;&gt;"","',","'")&amp;"     //"&amp;O432)</f>
        <v>M_G17_TIme_Motor: 'DB12,REAL268',     //336</v>
      </c>
      <c r="Q432" s="20" t="str">
        <f t="shared" si="295"/>
        <v>'M_G17_TIme_Motor',     //336</v>
      </c>
      <c r="R432" s="20" t="str">
        <f t="shared" si="296"/>
        <v>socket.emit('M_G17_TIme_Motor', arr_tag_value[336]);</v>
      </c>
    </row>
    <row r="433" spans="2:18" ht="15.75">
      <c r="B433" t="s">
        <v>115</v>
      </c>
      <c r="C433" t="s">
        <v>235</v>
      </c>
      <c r="D433">
        <v>272</v>
      </c>
      <c r="F433" t="b">
        <v>0</v>
      </c>
      <c r="G433" t="b">
        <v>1</v>
      </c>
      <c r="H433" t="b">
        <v>1</v>
      </c>
      <c r="I433" t="b">
        <v>1</v>
      </c>
      <c r="J433" t="b">
        <v>1</v>
      </c>
      <c r="L433" t="str">
        <f t="shared" si="293"/>
        <v>DB12</v>
      </c>
      <c r="M433" t="str">
        <f t="shared" ref="M433:M496" si="333">"M_"&amp;B433&amp;"_"</f>
        <v>M_G18_</v>
      </c>
      <c r="O433" s="40" t="str">
        <f>IF(E433="","-",COUNTIF($O$10:O432,"&lt;&gt;-")+1-2)</f>
        <v>-</v>
      </c>
      <c r="P433" s="25" t="str">
        <f>IF($E433="","//" &amp; $B433,$M433&amp;B433&amp;": '"&amp;$L433&amp;","&amp;VLOOKUP(C433,LookupTable!$A$10:$G$24,4,0)&amp;IF(AND(C433="Bool",MOD(10*D433,10)=0),D433&amp;".0",D433)&amp;IF(C433="String",".255","")&amp;IF(B434&lt;&gt;"","',","'")&amp;"     //"&amp;O433)</f>
        <v>//G18</v>
      </c>
      <c r="Q433" s="20" t="str">
        <f t="shared" si="295"/>
        <v>//G18</v>
      </c>
      <c r="R433" s="20" t="str">
        <f t="shared" si="296"/>
        <v>//G18</v>
      </c>
    </row>
    <row r="434" spans="2:18" ht="15.75">
      <c r="B434" t="s">
        <v>236</v>
      </c>
      <c r="C434" t="s">
        <v>15</v>
      </c>
      <c r="D434">
        <v>272</v>
      </c>
      <c r="E434">
        <v>0</v>
      </c>
      <c r="F434" t="b">
        <v>0</v>
      </c>
      <c r="G434" t="b">
        <v>1</v>
      </c>
      <c r="H434" t="b">
        <v>1</v>
      </c>
      <c r="I434" t="b">
        <v>1</v>
      </c>
      <c r="J434" t="b">
        <v>0</v>
      </c>
      <c r="K434" t="s">
        <v>237</v>
      </c>
      <c r="L434" t="str">
        <f t="shared" si="293"/>
        <v>DB12</v>
      </c>
      <c r="M434" t="str">
        <f t="shared" ref="M434:M497" si="334">"M_"&amp;B433&amp;"_"</f>
        <v>M_G18_</v>
      </c>
      <c r="O434" s="40">
        <f>IF(E434="","-",COUNTIF($O$10:O433,"&lt;&gt;-")+1-2)</f>
        <v>337</v>
      </c>
      <c r="P434" s="25" t="str">
        <f>IF($E434="","//" &amp; $B434,$M434&amp;B434&amp;": '"&amp;$L434&amp;","&amp;VLOOKUP(C434,LookupTable!$A$10:$G$24,4,0)&amp;IF(AND(C434="Bool",MOD(10*D434,10)=0),D434&amp;".0",D434)&amp;IF(C434="String",".255","")&amp;IF(B435&lt;&gt;"","',","'")&amp;"     //"&amp;O434)</f>
        <v>M_G18_Time_BD: 'DB12,REAL272',     //337</v>
      </c>
      <c r="Q434" s="20" t="str">
        <f t="shared" si="295"/>
        <v>'M_G18_Time_BD',     //337</v>
      </c>
      <c r="R434" s="20" t="str">
        <f t="shared" si="296"/>
        <v>socket.emit('M_G18_Time_BD', arr_tag_value[337]);</v>
      </c>
    </row>
    <row r="435" spans="2:18" ht="15.75">
      <c r="B435" t="s">
        <v>238</v>
      </c>
      <c r="C435" t="s">
        <v>15</v>
      </c>
      <c r="D435">
        <v>276</v>
      </c>
      <c r="E435">
        <v>0</v>
      </c>
      <c r="F435" t="b">
        <v>0</v>
      </c>
      <c r="G435" t="b">
        <v>1</v>
      </c>
      <c r="H435" t="b">
        <v>1</v>
      </c>
      <c r="I435" t="b">
        <v>1</v>
      </c>
      <c r="J435" t="b">
        <v>0</v>
      </c>
      <c r="K435" t="s">
        <v>239</v>
      </c>
      <c r="L435" t="str">
        <f t="shared" si="293"/>
        <v>DB12</v>
      </c>
      <c r="M435" t="str">
        <f t="shared" ref="M435" si="335">"M_"&amp;B433&amp;"_"</f>
        <v>M_G18_</v>
      </c>
      <c r="O435" s="40">
        <f>IF(E435="","-",COUNTIF($O$10:O434,"&lt;&gt;-")+1-2)</f>
        <v>338</v>
      </c>
      <c r="P435" s="25" t="str">
        <f>IF($E435="","//" &amp; $B435,$M435&amp;B435&amp;": '"&amp;$L435&amp;","&amp;VLOOKUP(C435,LookupTable!$A$10:$G$24,4,0)&amp;IF(AND(C435="Bool",MOD(10*D435,10)=0),D435&amp;".0",D435)&amp;IF(C435="String",".255","")&amp;IF(B436&lt;&gt;"","',","'")&amp;"     //"&amp;O435)</f>
        <v>M_G18_Time_CUROA: 'DB12,REAL276',     //338</v>
      </c>
      <c r="Q435" s="20" t="str">
        <f t="shared" si="295"/>
        <v>'M_G18_Time_CUROA',     //338</v>
      </c>
      <c r="R435" s="20" t="str">
        <f t="shared" si="296"/>
        <v>socket.emit('M_G18_Time_CUROA', arr_tag_value[338]);</v>
      </c>
    </row>
    <row r="436" spans="2:18" ht="15.75">
      <c r="B436" t="s">
        <v>240</v>
      </c>
      <c r="C436" t="s">
        <v>15</v>
      </c>
      <c r="D436">
        <v>280</v>
      </c>
      <c r="E436">
        <v>0</v>
      </c>
      <c r="F436" t="b">
        <v>0</v>
      </c>
      <c r="G436" t="b">
        <v>1</v>
      </c>
      <c r="H436" t="b">
        <v>1</v>
      </c>
      <c r="I436" t="b">
        <v>1</v>
      </c>
      <c r="J436" t="b">
        <v>0</v>
      </c>
      <c r="K436" t="s">
        <v>241</v>
      </c>
      <c r="L436" t="str">
        <f t="shared" si="293"/>
        <v>DB12</v>
      </c>
      <c r="M436" t="str">
        <f t="shared" ref="M436" si="336">"M_"&amp;B433&amp;"_"</f>
        <v>M_G18_</v>
      </c>
      <c r="O436" s="40">
        <f>IF(E436="","-",COUNTIF($O$10:O435,"&lt;&gt;-")+1-2)</f>
        <v>339</v>
      </c>
      <c r="P436" s="25" t="str">
        <f>IF($E436="","//" &amp; $B436,$M436&amp;B436&amp;": '"&amp;$L436&amp;","&amp;VLOOKUP(C436,LookupTable!$A$10:$G$24,4,0)&amp;IF(AND(C436="Bool",MOD(10*D436,10)=0),D436&amp;".0",D436)&amp;IF(C436="String",".255","")&amp;IF(B437&lt;&gt;"","',","'")&amp;"     //"&amp;O436)</f>
        <v>M_G18_Time_Belt: 'DB12,REAL280',     //339</v>
      </c>
      <c r="Q436" s="20" t="str">
        <f t="shared" si="295"/>
        <v>'M_G18_Time_Belt',     //339</v>
      </c>
      <c r="R436" s="20" t="str">
        <f t="shared" si="296"/>
        <v>socket.emit('M_G18_Time_Belt', arr_tag_value[339]);</v>
      </c>
    </row>
    <row r="437" spans="2:18" ht="15.75">
      <c r="B437" t="s">
        <v>242</v>
      </c>
      <c r="C437" t="s">
        <v>15</v>
      </c>
      <c r="D437">
        <v>284</v>
      </c>
      <c r="E437">
        <v>0</v>
      </c>
      <c r="F437" t="b">
        <v>0</v>
      </c>
      <c r="G437" t="b">
        <v>1</v>
      </c>
      <c r="H437" t="b">
        <v>1</v>
      </c>
      <c r="I437" t="b">
        <v>1</v>
      </c>
      <c r="J437" t="b">
        <v>0</v>
      </c>
      <c r="K437" t="s">
        <v>243</v>
      </c>
      <c r="L437" t="str">
        <f t="shared" si="293"/>
        <v>DB12</v>
      </c>
      <c r="M437" t="str">
        <f t="shared" ref="M437" si="337">"M_"&amp;B433&amp;"_"</f>
        <v>M_G18_</v>
      </c>
      <c r="O437" s="40">
        <f>IF(E437="","-",COUNTIF($O$10:O436,"&lt;&gt;-")+1-2)</f>
        <v>340</v>
      </c>
      <c r="P437" s="25" t="str">
        <f>IF($E437="","//" &amp; $B437,$M437&amp;B437&amp;": '"&amp;$L437&amp;","&amp;VLOOKUP(C437,LookupTable!$A$10:$G$24,4,0)&amp;IF(AND(C437="Bool",MOD(10*D437,10)=0),D437&amp;".0",D437)&amp;IF(C437="String",".255","")&amp;IF(B438&lt;&gt;"","',","'")&amp;"     //"&amp;O437)</f>
        <v>M_G18_TIme_Motor: 'DB12,REAL284',     //340</v>
      </c>
      <c r="Q437" s="20" t="str">
        <f t="shared" si="295"/>
        <v>'M_G18_TIme_Motor',     //340</v>
      </c>
      <c r="R437" s="20" t="str">
        <f t="shared" si="296"/>
        <v>socket.emit('M_G18_TIme_Motor', arr_tag_value[340]);</v>
      </c>
    </row>
    <row r="438" spans="2:18" ht="15.75">
      <c r="B438" t="s">
        <v>116</v>
      </c>
      <c r="C438" t="s">
        <v>235</v>
      </c>
      <c r="D438">
        <v>288</v>
      </c>
      <c r="F438" t="b">
        <v>0</v>
      </c>
      <c r="G438" t="b">
        <v>1</v>
      </c>
      <c r="H438" t="b">
        <v>1</v>
      </c>
      <c r="I438" t="b">
        <v>1</v>
      </c>
      <c r="J438" t="b">
        <v>1</v>
      </c>
      <c r="L438" t="str">
        <f t="shared" si="293"/>
        <v>DB12</v>
      </c>
      <c r="M438" t="str">
        <f t="shared" ref="M438:M501" si="338">"M_"&amp;B438&amp;"_"</f>
        <v>M_G19_</v>
      </c>
      <c r="O438" s="40" t="str">
        <f>IF(E438="","-",COUNTIF($O$10:O437,"&lt;&gt;-")+1-2)</f>
        <v>-</v>
      </c>
      <c r="P438" s="25" t="str">
        <f>IF($E438="","//" &amp; $B438,$M438&amp;B438&amp;": '"&amp;$L438&amp;","&amp;VLOOKUP(C438,LookupTable!$A$10:$G$24,4,0)&amp;IF(AND(C438="Bool",MOD(10*D438,10)=0),D438&amp;".0",D438)&amp;IF(C438="String",".255","")&amp;IF(B439&lt;&gt;"","',","'")&amp;"     //"&amp;O438)</f>
        <v>//G19</v>
      </c>
      <c r="Q438" s="20" t="str">
        <f t="shared" si="295"/>
        <v>//G19</v>
      </c>
      <c r="R438" s="20" t="str">
        <f t="shared" si="296"/>
        <v>//G19</v>
      </c>
    </row>
    <row r="439" spans="2:18" ht="15.75">
      <c r="B439" t="s">
        <v>236</v>
      </c>
      <c r="C439" t="s">
        <v>15</v>
      </c>
      <c r="D439">
        <v>288</v>
      </c>
      <c r="E439">
        <v>0</v>
      </c>
      <c r="F439" t="b">
        <v>0</v>
      </c>
      <c r="G439" t="b">
        <v>1</v>
      </c>
      <c r="H439" t="b">
        <v>1</v>
      </c>
      <c r="I439" t="b">
        <v>1</v>
      </c>
      <c r="J439" t="b">
        <v>0</v>
      </c>
      <c r="K439" t="s">
        <v>237</v>
      </c>
      <c r="L439" t="str">
        <f t="shared" si="293"/>
        <v>DB12</v>
      </c>
      <c r="M439" t="str">
        <f t="shared" ref="M439:M502" si="339">"M_"&amp;B438&amp;"_"</f>
        <v>M_G19_</v>
      </c>
      <c r="O439" s="40">
        <f>IF(E439="","-",COUNTIF($O$10:O438,"&lt;&gt;-")+1-2)</f>
        <v>341</v>
      </c>
      <c r="P439" s="25" t="str">
        <f>IF($E439="","//" &amp; $B439,$M439&amp;B439&amp;": '"&amp;$L439&amp;","&amp;VLOOKUP(C439,LookupTable!$A$10:$G$24,4,0)&amp;IF(AND(C439="Bool",MOD(10*D439,10)=0),D439&amp;".0",D439)&amp;IF(C439="String",".255","")&amp;IF(B440&lt;&gt;"","',","'")&amp;"     //"&amp;O439)</f>
        <v>M_G19_Time_BD: 'DB12,REAL288',     //341</v>
      </c>
      <c r="Q439" s="20" t="str">
        <f t="shared" si="295"/>
        <v>'M_G19_Time_BD',     //341</v>
      </c>
      <c r="R439" s="20" t="str">
        <f t="shared" si="296"/>
        <v>socket.emit('M_G19_Time_BD', arr_tag_value[341]);</v>
      </c>
    </row>
    <row r="440" spans="2:18" ht="15.75">
      <c r="B440" t="s">
        <v>238</v>
      </c>
      <c r="C440" t="s">
        <v>15</v>
      </c>
      <c r="D440">
        <v>292</v>
      </c>
      <c r="E440">
        <v>0</v>
      </c>
      <c r="F440" t="b">
        <v>0</v>
      </c>
      <c r="G440" t="b">
        <v>1</v>
      </c>
      <c r="H440" t="b">
        <v>1</v>
      </c>
      <c r="I440" t="b">
        <v>1</v>
      </c>
      <c r="J440" t="b">
        <v>0</v>
      </c>
      <c r="K440" t="s">
        <v>239</v>
      </c>
      <c r="L440" t="str">
        <f t="shared" si="293"/>
        <v>DB12</v>
      </c>
      <c r="M440" t="str">
        <f t="shared" ref="M440" si="340">"M_"&amp;B438&amp;"_"</f>
        <v>M_G19_</v>
      </c>
      <c r="O440" s="40">
        <f>IF(E440="","-",COUNTIF($O$10:O439,"&lt;&gt;-")+1-2)</f>
        <v>342</v>
      </c>
      <c r="P440" s="25" t="str">
        <f>IF($E440="","//" &amp; $B440,$M440&amp;B440&amp;": '"&amp;$L440&amp;","&amp;VLOOKUP(C440,LookupTable!$A$10:$G$24,4,0)&amp;IF(AND(C440="Bool",MOD(10*D440,10)=0),D440&amp;".0",D440)&amp;IF(C440="String",".255","")&amp;IF(B441&lt;&gt;"","',","'")&amp;"     //"&amp;O440)</f>
        <v>M_G19_Time_CUROA: 'DB12,REAL292',     //342</v>
      </c>
      <c r="Q440" s="20" t="str">
        <f t="shared" si="295"/>
        <v>'M_G19_Time_CUROA',     //342</v>
      </c>
      <c r="R440" s="20" t="str">
        <f t="shared" si="296"/>
        <v>socket.emit('M_G19_Time_CUROA', arr_tag_value[342]);</v>
      </c>
    </row>
    <row r="441" spans="2:18" ht="15.75">
      <c r="B441" t="s">
        <v>240</v>
      </c>
      <c r="C441" t="s">
        <v>15</v>
      </c>
      <c r="D441">
        <v>296</v>
      </c>
      <c r="E441">
        <v>0</v>
      </c>
      <c r="F441" t="b">
        <v>0</v>
      </c>
      <c r="G441" t="b">
        <v>1</v>
      </c>
      <c r="H441" t="b">
        <v>1</v>
      </c>
      <c r="I441" t="b">
        <v>1</v>
      </c>
      <c r="J441" t="b">
        <v>0</v>
      </c>
      <c r="K441" t="s">
        <v>241</v>
      </c>
      <c r="L441" t="str">
        <f t="shared" si="293"/>
        <v>DB12</v>
      </c>
      <c r="M441" t="str">
        <f t="shared" ref="M441" si="341">"M_"&amp;B438&amp;"_"</f>
        <v>M_G19_</v>
      </c>
      <c r="O441" s="40">
        <f>IF(E441="","-",COUNTIF($O$10:O440,"&lt;&gt;-")+1-2)</f>
        <v>343</v>
      </c>
      <c r="P441" s="25" t="str">
        <f>IF($E441="","//" &amp; $B441,$M441&amp;B441&amp;": '"&amp;$L441&amp;","&amp;VLOOKUP(C441,LookupTable!$A$10:$G$24,4,0)&amp;IF(AND(C441="Bool",MOD(10*D441,10)=0),D441&amp;".0",D441)&amp;IF(C441="String",".255","")&amp;IF(B442&lt;&gt;"","',","'")&amp;"     //"&amp;O441)</f>
        <v>M_G19_Time_Belt: 'DB12,REAL296',     //343</v>
      </c>
      <c r="Q441" s="20" t="str">
        <f t="shared" si="295"/>
        <v>'M_G19_Time_Belt',     //343</v>
      </c>
      <c r="R441" s="20" t="str">
        <f t="shared" si="296"/>
        <v>socket.emit('M_G19_Time_Belt', arr_tag_value[343]);</v>
      </c>
    </row>
    <row r="442" spans="2:18" ht="15.75">
      <c r="B442" t="s">
        <v>242</v>
      </c>
      <c r="C442" t="s">
        <v>15</v>
      </c>
      <c r="D442">
        <v>300</v>
      </c>
      <c r="E442">
        <v>0</v>
      </c>
      <c r="F442" t="b">
        <v>0</v>
      </c>
      <c r="G442" t="b">
        <v>1</v>
      </c>
      <c r="H442" t="b">
        <v>1</v>
      </c>
      <c r="I442" t="b">
        <v>1</v>
      </c>
      <c r="J442" t="b">
        <v>0</v>
      </c>
      <c r="K442" t="s">
        <v>243</v>
      </c>
      <c r="L442" t="str">
        <f t="shared" si="293"/>
        <v>DB12</v>
      </c>
      <c r="M442" t="str">
        <f t="shared" ref="M442" si="342">"M_"&amp;B438&amp;"_"</f>
        <v>M_G19_</v>
      </c>
      <c r="O442" s="40">
        <f>IF(E442="","-",COUNTIF($O$10:O441,"&lt;&gt;-")+1-2)</f>
        <v>344</v>
      </c>
      <c r="P442" s="25" t="str">
        <f>IF($E442="","//" &amp; $B442,$M442&amp;B442&amp;": '"&amp;$L442&amp;","&amp;VLOOKUP(C442,LookupTable!$A$10:$G$24,4,0)&amp;IF(AND(C442="Bool",MOD(10*D442,10)=0),D442&amp;".0",D442)&amp;IF(C442="String",".255","")&amp;IF(B443&lt;&gt;"","',","'")&amp;"     //"&amp;O442)</f>
        <v>M_G19_TIme_Motor: 'DB12,REAL300',     //344</v>
      </c>
      <c r="Q442" s="20" t="str">
        <f t="shared" si="295"/>
        <v>'M_G19_TIme_Motor',     //344</v>
      </c>
      <c r="R442" s="20" t="str">
        <f t="shared" si="296"/>
        <v>socket.emit('M_G19_TIme_Motor', arr_tag_value[344]);</v>
      </c>
    </row>
    <row r="443" spans="2:18" ht="15.75">
      <c r="B443" t="s">
        <v>117</v>
      </c>
      <c r="C443" t="s">
        <v>235</v>
      </c>
      <c r="D443">
        <v>304</v>
      </c>
      <c r="F443" t="b">
        <v>0</v>
      </c>
      <c r="G443" t="b">
        <v>1</v>
      </c>
      <c r="H443" t="b">
        <v>1</v>
      </c>
      <c r="I443" t="b">
        <v>1</v>
      </c>
      <c r="J443" t="b">
        <v>1</v>
      </c>
      <c r="L443" t="str">
        <f t="shared" si="293"/>
        <v>DB12</v>
      </c>
      <c r="M443" t="str">
        <f t="shared" ref="M443:M506" si="343">"M_"&amp;B443&amp;"_"</f>
        <v>M_G20_</v>
      </c>
      <c r="O443" s="40" t="str">
        <f>IF(E443="","-",COUNTIF($O$10:O442,"&lt;&gt;-")+1-2)</f>
        <v>-</v>
      </c>
      <c r="P443" s="25" t="str">
        <f>IF($E443="","//" &amp; $B443,$M443&amp;B443&amp;": '"&amp;$L443&amp;","&amp;VLOOKUP(C443,LookupTable!$A$10:$G$24,4,0)&amp;IF(AND(C443="Bool",MOD(10*D443,10)=0),D443&amp;".0",D443)&amp;IF(C443="String",".255","")&amp;IF(B444&lt;&gt;"","',","'")&amp;"     //"&amp;O443)</f>
        <v>//G20</v>
      </c>
      <c r="Q443" s="20" t="str">
        <f t="shared" si="295"/>
        <v>//G20</v>
      </c>
      <c r="R443" s="20" t="str">
        <f t="shared" si="296"/>
        <v>//G20</v>
      </c>
    </row>
    <row r="444" spans="2:18" ht="15.75">
      <c r="B444" t="s">
        <v>236</v>
      </c>
      <c r="C444" t="s">
        <v>15</v>
      </c>
      <c r="D444">
        <v>304</v>
      </c>
      <c r="E444">
        <v>0</v>
      </c>
      <c r="F444" t="b">
        <v>0</v>
      </c>
      <c r="G444" t="b">
        <v>1</v>
      </c>
      <c r="H444" t="b">
        <v>1</v>
      </c>
      <c r="I444" t="b">
        <v>1</v>
      </c>
      <c r="J444" t="b">
        <v>0</v>
      </c>
      <c r="K444" t="s">
        <v>237</v>
      </c>
      <c r="L444" t="str">
        <f t="shared" si="293"/>
        <v>DB12</v>
      </c>
      <c r="M444" t="str">
        <f t="shared" ref="M444:M507" si="344">"M_"&amp;B443&amp;"_"</f>
        <v>M_G20_</v>
      </c>
      <c r="O444" s="40">
        <f>IF(E444="","-",COUNTIF($O$10:O443,"&lt;&gt;-")+1-2)</f>
        <v>345</v>
      </c>
      <c r="P444" s="25" t="str">
        <f>IF($E444="","//" &amp; $B444,$M444&amp;B444&amp;": '"&amp;$L444&amp;","&amp;VLOOKUP(C444,LookupTable!$A$10:$G$24,4,0)&amp;IF(AND(C444="Bool",MOD(10*D444,10)=0),D444&amp;".0",D444)&amp;IF(C444="String",".255","")&amp;IF(B445&lt;&gt;"","',","'")&amp;"     //"&amp;O444)</f>
        <v>M_G20_Time_BD: 'DB12,REAL304',     //345</v>
      </c>
      <c r="Q444" s="20" t="str">
        <f t="shared" si="295"/>
        <v>'M_G20_Time_BD',     //345</v>
      </c>
      <c r="R444" s="20" t="str">
        <f t="shared" si="296"/>
        <v>socket.emit('M_G20_Time_BD', arr_tag_value[345]);</v>
      </c>
    </row>
    <row r="445" spans="2:18" ht="15.75">
      <c r="B445" t="s">
        <v>238</v>
      </c>
      <c r="C445" t="s">
        <v>15</v>
      </c>
      <c r="D445">
        <v>308</v>
      </c>
      <c r="E445">
        <v>0</v>
      </c>
      <c r="F445" t="b">
        <v>0</v>
      </c>
      <c r="G445" t="b">
        <v>1</v>
      </c>
      <c r="H445" t="b">
        <v>1</v>
      </c>
      <c r="I445" t="b">
        <v>1</v>
      </c>
      <c r="J445" t="b">
        <v>0</v>
      </c>
      <c r="K445" t="s">
        <v>239</v>
      </c>
      <c r="L445" t="str">
        <f t="shared" si="293"/>
        <v>DB12</v>
      </c>
      <c r="M445" t="str">
        <f t="shared" ref="M445" si="345">"M_"&amp;B443&amp;"_"</f>
        <v>M_G20_</v>
      </c>
      <c r="O445" s="40">
        <f>IF(E445="","-",COUNTIF($O$10:O444,"&lt;&gt;-")+1-2)</f>
        <v>346</v>
      </c>
      <c r="P445" s="25" t="str">
        <f>IF($E445="","//" &amp; $B445,$M445&amp;B445&amp;": '"&amp;$L445&amp;","&amp;VLOOKUP(C445,LookupTable!$A$10:$G$24,4,0)&amp;IF(AND(C445="Bool",MOD(10*D445,10)=0),D445&amp;".0",D445)&amp;IF(C445="String",".255","")&amp;IF(B446&lt;&gt;"","',","'")&amp;"     //"&amp;O445)</f>
        <v>M_G20_Time_CUROA: 'DB12,REAL308',     //346</v>
      </c>
      <c r="Q445" s="20" t="str">
        <f t="shared" si="295"/>
        <v>'M_G20_Time_CUROA',     //346</v>
      </c>
      <c r="R445" s="20" t="str">
        <f t="shared" si="296"/>
        <v>socket.emit('M_G20_Time_CUROA', arr_tag_value[346]);</v>
      </c>
    </row>
    <row r="446" spans="2:18" ht="15.75">
      <c r="B446" t="s">
        <v>240</v>
      </c>
      <c r="C446" t="s">
        <v>15</v>
      </c>
      <c r="D446">
        <v>312</v>
      </c>
      <c r="E446">
        <v>0</v>
      </c>
      <c r="F446" t="b">
        <v>0</v>
      </c>
      <c r="G446" t="b">
        <v>1</v>
      </c>
      <c r="H446" t="b">
        <v>1</v>
      </c>
      <c r="I446" t="b">
        <v>1</v>
      </c>
      <c r="J446" t="b">
        <v>0</v>
      </c>
      <c r="K446" t="s">
        <v>241</v>
      </c>
      <c r="L446" t="str">
        <f t="shared" si="293"/>
        <v>DB12</v>
      </c>
      <c r="M446" t="str">
        <f t="shared" ref="M446" si="346">"M_"&amp;B443&amp;"_"</f>
        <v>M_G20_</v>
      </c>
      <c r="O446" s="40">
        <f>IF(E446="","-",COUNTIF($O$10:O445,"&lt;&gt;-")+1-2)</f>
        <v>347</v>
      </c>
      <c r="P446" s="25" t="str">
        <f>IF($E446="","//" &amp; $B446,$M446&amp;B446&amp;": '"&amp;$L446&amp;","&amp;VLOOKUP(C446,LookupTable!$A$10:$G$24,4,0)&amp;IF(AND(C446="Bool",MOD(10*D446,10)=0),D446&amp;".0",D446)&amp;IF(C446="String",".255","")&amp;IF(B447&lt;&gt;"","',","'")&amp;"     //"&amp;O446)</f>
        <v>M_G20_Time_Belt: 'DB12,REAL312',     //347</v>
      </c>
      <c r="Q446" s="20" t="str">
        <f t="shared" si="295"/>
        <v>'M_G20_Time_Belt',     //347</v>
      </c>
      <c r="R446" s="20" t="str">
        <f t="shared" si="296"/>
        <v>socket.emit('M_G20_Time_Belt', arr_tag_value[347]);</v>
      </c>
    </row>
    <row r="447" spans="2:18" ht="15.75">
      <c r="B447" t="s">
        <v>242</v>
      </c>
      <c r="C447" t="s">
        <v>15</v>
      </c>
      <c r="D447">
        <v>316</v>
      </c>
      <c r="E447">
        <v>0</v>
      </c>
      <c r="F447" t="b">
        <v>0</v>
      </c>
      <c r="G447" t="b">
        <v>1</v>
      </c>
      <c r="H447" t="b">
        <v>1</v>
      </c>
      <c r="I447" t="b">
        <v>1</v>
      </c>
      <c r="J447" t="b">
        <v>0</v>
      </c>
      <c r="K447" t="s">
        <v>243</v>
      </c>
      <c r="L447" t="str">
        <f t="shared" si="293"/>
        <v>DB12</v>
      </c>
      <c r="M447" t="str">
        <f t="shared" ref="M447" si="347">"M_"&amp;B443&amp;"_"</f>
        <v>M_G20_</v>
      </c>
      <c r="O447" s="40">
        <f>IF(E447="","-",COUNTIF($O$10:O446,"&lt;&gt;-")+1-2)</f>
        <v>348</v>
      </c>
      <c r="P447" s="25" t="str">
        <f>IF($E447="","//" &amp; $B447,$M447&amp;B447&amp;": '"&amp;$L447&amp;","&amp;VLOOKUP(C447,LookupTable!$A$10:$G$24,4,0)&amp;IF(AND(C447="Bool",MOD(10*D447,10)=0),D447&amp;".0",D447)&amp;IF(C447="String",".255","")&amp;IF(B448&lt;&gt;"","',","'")&amp;"     //"&amp;O447)</f>
        <v>M_G20_TIme_Motor: 'DB12,REAL316',     //348</v>
      </c>
      <c r="Q447" s="20" t="str">
        <f t="shared" si="295"/>
        <v>'M_G20_TIme_Motor',     //348</v>
      </c>
      <c r="R447" s="20" t="str">
        <f t="shared" si="296"/>
        <v>socket.emit('M_G20_TIme_Motor', arr_tag_value[348]);</v>
      </c>
    </row>
    <row r="448" spans="2:18" ht="15.75">
      <c r="B448" t="s">
        <v>118</v>
      </c>
      <c r="C448" t="s">
        <v>235</v>
      </c>
      <c r="D448">
        <v>320</v>
      </c>
      <c r="F448" t="b">
        <v>0</v>
      </c>
      <c r="G448" t="b">
        <v>1</v>
      </c>
      <c r="H448" t="b">
        <v>1</v>
      </c>
      <c r="I448" t="b">
        <v>1</v>
      </c>
      <c r="J448" t="b">
        <v>1</v>
      </c>
      <c r="L448" t="str">
        <f t="shared" si="293"/>
        <v>DB12</v>
      </c>
      <c r="M448" t="str">
        <f t="shared" ref="M448:M511" si="348">"M_"&amp;B448&amp;"_"</f>
        <v>M_G21_</v>
      </c>
      <c r="O448" s="40" t="str">
        <f>IF(E448="","-",COUNTIF($O$10:O447,"&lt;&gt;-")+1-2)</f>
        <v>-</v>
      </c>
      <c r="P448" s="25" t="str">
        <f>IF($E448="","//" &amp; $B448,$M448&amp;B448&amp;": '"&amp;$L448&amp;","&amp;VLOOKUP(C448,LookupTable!$A$10:$G$24,4,0)&amp;IF(AND(C448="Bool",MOD(10*D448,10)=0),D448&amp;".0",D448)&amp;IF(C448="String",".255","")&amp;IF(B449&lt;&gt;"","',","'")&amp;"     //"&amp;O448)</f>
        <v>//G21</v>
      </c>
      <c r="Q448" s="20" t="str">
        <f t="shared" si="295"/>
        <v>//G21</v>
      </c>
      <c r="R448" s="20" t="str">
        <f t="shared" si="296"/>
        <v>//G21</v>
      </c>
    </row>
    <row r="449" spans="2:18" ht="15.75">
      <c r="B449" t="s">
        <v>236</v>
      </c>
      <c r="C449" t="s">
        <v>15</v>
      </c>
      <c r="D449">
        <v>320</v>
      </c>
      <c r="E449">
        <v>0</v>
      </c>
      <c r="F449" t="b">
        <v>0</v>
      </c>
      <c r="G449" t="b">
        <v>1</v>
      </c>
      <c r="H449" t="b">
        <v>1</v>
      </c>
      <c r="I449" t="b">
        <v>1</v>
      </c>
      <c r="J449" t="b">
        <v>0</v>
      </c>
      <c r="K449" t="s">
        <v>237</v>
      </c>
      <c r="L449" t="str">
        <f t="shared" si="293"/>
        <v>DB12</v>
      </c>
      <c r="M449" t="str">
        <f t="shared" ref="M449:M512" si="349">"M_"&amp;B448&amp;"_"</f>
        <v>M_G21_</v>
      </c>
      <c r="O449" s="40">
        <f>IF(E449="","-",COUNTIF($O$10:O448,"&lt;&gt;-")+1-2)</f>
        <v>349</v>
      </c>
      <c r="P449" s="25" t="str">
        <f>IF($E449="","//" &amp; $B449,$M449&amp;B449&amp;": '"&amp;$L449&amp;","&amp;VLOOKUP(C449,LookupTable!$A$10:$G$24,4,0)&amp;IF(AND(C449="Bool",MOD(10*D449,10)=0),D449&amp;".0",D449)&amp;IF(C449="String",".255","")&amp;IF(B450&lt;&gt;"","',","'")&amp;"     //"&amp;O449)</f>
        <v>M_G21_Time_BD: 'DB12,REAL320',     //349</v>
      </c>
      <c r="Q449" s="20" t="str">
        <f t="shared" si="295"/>
        <v>'M_G21_Time_BD',     //349</v>
      </c>
      <c r="R449" s="20" t="str">
        <f t="shared" si="296"/>
        <v>socket.emit('M_G21_Time_BD', arr_tag_value[349]);</v>
      </c>
    </row>
    <row r="450" spans="2:18" ht="15.75">
      <c r="B450" t="s">
        <v>238</v>
      </c>
      <c r="C450" t="s">
        <v>15</v>
      </c>
      <c r="D450">
        <v>324</v>
      </c>
      <c r="E450">
        <v>0</v>
      </c>
      <c r="F450" t="b">
        <v>0</v>
      </c>
      <c r="G450" t="b">
        <v>1</v>
      </c>
      <c r="H450" t="b">
        <v>1</v>
      </c>
      <c r="I450" t="b">
        <v>1</v>
      </c>
      <c r="J450" t="b">
        <v>0</v>
      </c>
      <c r="K450" t="s">
        <v>239</v>
      </c>
      <c r="L450" t="str">
        <f t="shared" si="293"/>
        <v>DB12</v>
      </c>
      <c r="M450" t="str">
        <f t="shared" ref="M450" si="350">"M_"&amp;B448&amp;"_"</f>
        <v>M_G21_</v>
      </c>
      <c r="O450" s="40">
        <f>IF(E450="","-",COUNTIF($O$10:O449,"&lt;&gt;-")+1-2)</f>
        <v>350</v>
      </c>
      <c r="P450" s="25" t="str">
        <f>IF($E450="","//" &amp; $B450,$M450&amp;B450&amp;": '"&amp;$L450&amp;","&amp;VLOOKUP(C450,LookupTable!$A$10:$G$24,4,0)&amp;IF(AND(C450="Bool",MOD(10*D450,10)=0),D450&amp;".0",D450)&amp;IF(C450="String",".255","")&amp;IF(B451&lt;&gt;"","',","'")&amp;"     //"&amp;O450)</f>
        <v>M_G21_Time_CUROA: 'DB12,REAL324',     //350</v>
      </c>
      <c r="Q450" s="20" t="str">
        <f t="shared" si="295"/>
        <v>'M_G21_Time_CUROA',     //350</v>
      </c>
      <c r="R450" s="20" t="str">
        <f t="shared" si="296"/>
        <v>socket.emit('M_G21_Time_CUROA', arr_tag_value[350]);</v>
      </c>
    </row>
    <row r="451" spans="2:18" ht="15.75">
      <c r="B451" t="s">
        <v>240</v>
      </c>
      <c r="C451" t="s">
        <v>15</v>
      </c>
      <c r="D451">
        <v>328</v>
      </c>
      <c r="E451">
        <v>0</v>
      </c>
      <c r="F451" t="b">
        <v>0</v>
      </c>
      <c r="G451" t="b">
        <v>1</v>
      </c>
      <c r="H451" t="b">
        <v>1</v>
      </c>
      <c r="I451" t="b">
        <v>1</v>
      </c>
      <c r="J451" t="b">
        <v>0</v>
      </c>
      <c r="K451" t="s">
        <v>241</v>
      </c>
      <c r="L451" t="str">
        <f t="shared" si="293"/>
        <v>DB12</v>
      </c>
      <c r="M451" t="str">
        <f t="shared" ref="M451" si="351">"M_"&amp;B448&amp;"_"</f>
        <v>M_G21_</v>
      </c>
      <c r="O451" s="40">
        <f>IF(E451="","-",COUNTIF($O$10:O450,"&lt;&gt;-")+1-2)</f>
        <v>351</v>
      </c>
      <c r="P451" s="25" t="str">
        <f>IF($E451="","//" &amp; $B451,$M451&amp;B451&amp;": '"&amp;$L451&amp;","&amp;VLOOKUP(C451,LookupTable!$A$10:$G$24,4,0)&amp;IF(AND(C451="Bool",MOD(10*D451,10)=0),D451&amp;".0",D451)&amp;IF(C451="String",".255","")&amp;IF(B452&lt;&gt;"","',","'")&amp;"     //"&amp;O451)</f>
        <v>M_G21_Time_Belt: 'DB12,REAL328',     //351</v>
      </c>
      <c r="Q451" s="20" t="str">
        <f t="shared" si="295"/>
        <v>'M_G21_Time_Belt',     //351</v>
      </c>
      <c r="R451" s="20" t="str">
        <f t="shared" si="296"/>
        <v>socket.emit('M_G21_Time_Belt', arr_tag_value[351]);</v>
      </c>
    </row>
    <row r="452" spans="2:18" ht="15.75">
      <c r="B452" t="s">
        <v>242</v>
      </c>
      <c r="C452" t="s">
        <v>15</v>
      </c>
      <c r="D452">
        <v>332</v>
      </c>
      <c r="E452">
        <v>0</v>
      </c>
      <c r="F452" t="b">
        <v>0</v>
      </c>
      <c r="G452" t="b">
        <v>1</v>
      </c>
      <c r="H452" t="b">
        <v>1</v>
      </c>
      <c r="I452" t="b">
        <v>1</v>
      </c>
      <c r="J452" t="b">
        <v>0</v>
      </c>
      <c r="K452" t="s">
        <v>243</v>
      </c>
      <c r="L452" t="str">
        <f t="shared" si="293"/>
        <v>DB12</v>
      </c>
      <c r="M452" t="str">
        <f t="shared" ref="M452" si="352">"M_"&amp;B448&amp;"_"</f>
        <v>M_G21_</v>
      </c>
      <c r="O452" s="40">
        <f>IF(E452="","-",COUNTIF($O$10:O451,"&lt;&gt;-")+1-2)</f>
        <v>352</v>
      </c>
      <c r="P452" s="25" t="str">
        <f>IF($E452="","//" &amp; $B452,$M452&amp;B452&amp;": '"&amp;$L452&amp;","&amp;VLOOKUP(C452,LookupTable!$A$10:$G$24,4,0)&amp;IF(AND(C452="Bool",MOD(10*D452,10)=0),D452&amp;".0",D452)&amp;IF(C452="String",".255","")&amp;IF(B453&lt;&gt;"","',","'")&amp;"     //"&amp;O452)</f>
        <v>M_G21_TIme_Motor: 'DB12,REAL332',     //352</v>
      </c>
      <c r="Q452" s="20" t="str">
        <f t="shared" si="295"/>
        <v>'M_G21_TIme_Motor',     //352</v>
      </c>
      <c r="R452" s="20" t="str">
        <f t="shared" si="296"/>
        <v>socket.emit('M_G21_TIme_Motor', arr_tag_value[352]);</v>
      </c>
    </row>
    <row r="453" spans="2:18" ht="15.75">
      <c r="B453" t="s">
        <v>119</v>
      </c>
      <c r="C453" t="s">
        <v>235</v>
      </c>
      <c r="D453">
        <v>336</v>
      </c>
      <c r="F453" t="b">
        <v>0</v>
      </c>
      <c r="G453" t="b">
        <v>1</v>
      </c>
      <c r="H453" t="b">
        <v>1</v>
      </c>
      <c r="I453" t="b">
        <v>1</v>
      </c>
      <c r="J453" t="b">
        <v>1</v>
      </c>
      <c r="L453" t="str">
        <f t="shared" si="293"/>
        <v>DB12</v>
      </c>
      <c r="M453" t="str">
        <f t="shared" ref="M453:M516" si="353">"M_"&amp;B453&amp;"_"</f>
        <v>M_G22_</v>
      </c>
      <c r="O453" s="40" t="str">
        <f>IF(E453="","-",COUNTIF($O$10:O452,"&lt;&gt;-")+1-2)</f>
        <v>-</v>
      </c>
      <c r="P453" s="25" t="str">
        <f>IF($E453="","//" &amp; $B453,$M453&amp;B453&amp;": '"&amp;$L453&amp;","&amp;VLOOKUP(C453,LookupTable!$A$10:$G$24,4,0)&amp;IF(AND(C453="Bool",MOD(10*D453,10)=0),D453&amp;".0",D453)&amp;IF(C453="String",".255","")&amp;IF(B454&lt;&gt;"","',","'")&amp;"     //"&amp;O453)</f>
        <v>//G22</v>
      </c>
      <c r="Q453" s="20" t="str">
        <f t="shared" si="295"/>
        <v>//G22</v>
      </c>
      <c r="R453" s="20" t="str">
        <f t="shared" si="296"/>
        <v>//G22</v>
      </c>
    </row>
    <row r="454" spans="2:18" ht="15.75">
      <c r="B454" t="s">
        <v>236</v>
      </c>
      <c r="C454" t="s">
        <v>15</v>
      </c>
      <c r="D454">
        <v>336</v>
      </c>
      <c r="E454">
        <v>0</v>
      </c>
      <c r="F454" t="b">
        <v>0</v>
      </c>
      <c r="G454" t="b">
        <v>1</v>
      </c>
      <c r="H454" t="b">
        <v>1</v>
      </c>
      <c r="I454" t="b">
        <v>1</v>
      </c>
      <c r="J454" t="b">
        <v>0</v>
      </c>
      <c r="K454" t="s">
        <v>237</v>
      </c>
      <c r="L454" t="str">
        <f t="shared" si="293"/>
        <v>DB12</v>
      </c>
      <c r="M454" t="str">
        <f t="shared" ref="M454:M517" si="354">"M_"&amp;B453&amp;"_"</f>
        <v>M_G22_</v>
      </c>
      <c r="O454" s="40">
        <f>IF(E454="","-",COUNTIF($O$10:O453,"&lt;&gt;-")+1-2)</f>
        <v>353</v>
      </c>
      <c r="P454" s="25" t="str">
        <f>IF($E454="","//" &amp; $B454,$M454&amp;B454&amp;": '"&amp;$L454&amp;","&amp;VLOOKUP(C454,LookupTable!$A$10:$G$24,4,0)&amp;IF(AND(C454="Bool",MOD(10*D454,10)=0),D454&amp;".0",D454)&amp;IF(C454="String",".255","")&amp;IF(B455&lt;&gt;"","',","'")&amp;"     //"&amp;O454)</f>
        <v>M_G22_Time_BD: 'DB12,REAL336',     //353</v>
      </c>
      <c r="Q454" s="20" t="str">
        <f t="shared" si="295"/>
        <v>'M_G22_Time_BD',     //353</v>
      </c>
      <c r="R454" s="20" t="str">
        <f t="shared" si="296"/>
        <v>socket.emit('M_G22_Time_BD', arr_tag_value[353]);</v>
      </c>
    </row>
    <row r="455" spans="2:18" ht="15.75">
      <c r="B455" t="s">
        <v>238</v>
      </c>
      <c r="C455" t="s">
        <v>15</v>
      </c>
      <c r="D455">
        <v>340</v>
      </c>
      <c r="E455">
        <v>0</v>
      </c>
      <c r="F455" t="b">
        <v>0</v>
      </c>
      <c r="G455" t="b">
        <v>1</v>
      </c>
      <c r="H455" t="b">
        <v>1</v>
      </c>
      <c r="I455" t="b">
        <v>1</v>
      </c>
      <c r="J455" t="b">
        <v>0</v>
      </c>
      <c r="K455" t="s">
        <v>239</v>
      </c>
      <c r="L455" t="str">
        <f t="shared" si="293"/>
        <v>DB12</v>
      </c>
      <c r="M455" t="str">
        <f t="shared" ref="M455" si="355">"M_"&amp;B453&amp;"_"</f>
        <v>M_G22_</v>
      </c>
      <c r="O455" s="40">
        <f>IF(E455="","-",COUNTIF($O$10:O454,"&lt;&gt;-")+1-2)</f>
        <v>354</v>
      </c>
      <c r="P455" s="25" t="str">
        <f>IF($E455="","//" &amp; $B455,$M455&amp;B455&amp;": '"&amp;$L455&amp;","&amp;VLOOKUP(C455,LookupTable!$A$10:$G$24,4,0)&amp;IF(AND(C455="Bool",MOD(10*D455,10)=0),D455&amp;".0",D455)&amp;IF(C455="String",".255","")&amp;IF(B456&lt;&gt;"","',","'")&amp;"     //"&amp;O455)</f>
        <v>M_G22_Time_CUROA: 'DB12,REAL340',     //354</v>
      </c>
      <c r="Q455" s="20" t="str">
        <f t="shared" si="295"/>
        <v>'M_G22_Time_CUROA',     //354</v>
      </c>
      <c r="R455" s="20" t="str">
        <f t="shared" si="296"/>
        <v>socket.emit('M_G22_Time_CUROA', arr_tag_value[354]);</v>
      </c>
    </row>
    <row r="456" spans="2:18" ht="15.75">
      <c r="B456" t="s">
        <v>240</v>
      </c>
      <c r="C456" t="s">
        <v>15</v>
      </c>
      <c r="D456">
        <v>344</v>
      </c>
      <c r="E456">
        <v>0</v>
      </c>
      <c r="F456" t="b">
        <v>0</v>
      </c>
      <c r="G456" t="b">
        <v>1</v>
      </c>
      <c r="H456" t="b">
        <v>1</v>
      </c>
      <c r="I456" t="b">
        <v>1</v>
      </c>
      <c r="J456" t="b">
        <v>0</v>
      </c>
      <c r="K456" t="s">
        <v>241</v>
      </c>
      <c r="L456" t="str">
        <f t="shared" si="293"/>
        <v>DB12</v>
      </c>
      <c r="M456" t="str">
        <f t="shared" ref="M456" si="356">"M_"&amp;B453&amp;"_"</f>
        <v>M_G22_</v>
      </c>
      <c r="O456" s="40">
        <f>IF(E456="","-",COUNTIF($O$10:O455,"&lt;&gt;-")+1-2)</f>
        <v>355</v>
      </c>
      <c r="P456" s="25" t="str">
        <f>IF($E456="","//" &amp; $B456,$M456&amp;B456&amp;": '"&amp;$L456&amp;","&amp;VLOOKUP(C456,LookupTable!$A$10:$G$24,4,0)&amp;IF(AND(C456="Bool",MOD(10*D456,10)=0),D456&amp;".0",D456)&amp;IF(C456="String",".255","")&amp;IF(B457&lt;&gt;"","',","'")&amp;"     //"&amp;O456)</f>
        <v>M_G22_Time_Belt: 'DB12,REAL344',     //355</v>
      </c>
      <c r="Q456" s="20" t="str">
        <f t="shared" si="295"/>
        <v>'M_G22_Time_Belt',     //355</v>
      </c>
      <c r="R456" s="20" t="str">
        <f t="shared" si="296"/>
        <v>socket.emit('M_G22_Time_Belt', arr_tag_value[355]);</v>
      </c>
    </row>
    <row r="457" spans="2:18" ht="15.75">
      <c r="B457" t="s">
        <v>242</v>
      </c>
      <c r="C457" t="s">
        <v>15</v>
      </c>
      <c r="D457">
        <v>348</v>
      </c>
      <c r="E457">
        <v>0</v>
      </c>
      <c r="F457" t="b">
        <v>0</v>
      </c>
      <c r="G457" t="b">
        <v>1</v>
      </c>
      <c r="H457" t="b">
        <v>1</v>
      </c>
      <c r="I457" t="b">
        <v>1</v>
      </c>
      <c r="J457" t="b">
        <v>0</v>
      </c>
      <c r="K457" t="s">
        <v>243</v>
      </c>
      <c r="L457" t="str">
        <f t="shared" si="293"/>
        <v>DB12</v>
      </c>
      <c r="M457" t="str">
        <f t="shared" ref="M457" si="357">"M_"&amp;B453&amp;"_"</f>
        <v>M_G22_</v>
      </c>
      <c r="O457" s="40">
        <f>IF(E457="","-",COUNTIF($O$10:O456,"&lt;&gt;-")+1-2)</f>
        <v>356</v>
      </c>
      <c r="P457" s="25" t="str">
        <f>IF($E457="","//" &amp; $B457,$M457&amp;B457&amp;": '"&amp;$L457&amp;","&amp;VLOOKUP(C457,LookupTable!$A$10:$G$24,4,0)&amp;IF(AND(C457="Bool",MOD(10*D457,10)=0),D457&amp;".0",D457)&amp;IF(C457="String",".255","")&amp;IF(B458&lt;&gt;"","',","'")&amp;"     //"&amp;O457)</f>
        <v>M_G22_TIme_Motor: 'DB12,REAL348',     //356</v>
      </c>
      <c r="Q457" s="20" t="str">
        <f t="shared" si="295"/>
        <v>'M_G22_TIme_Motor',     //356</v>
      </c>
      <c r="R457" s="20" t="str">
        <f t="shared" si="296"/>
        <v>socket.emit('M_G22_TIme_Motor', arr_tag_value[356]);</v>
      </c>
    </row>
    <row r="458" spans="2:18" ht="15.75">
      <c r="B458" t="s">
        <v>120</v>
      </c>
      <c r="C458" t="s">
        <v>235</v>
      </c>
      <c r="D458">
        <v>352</v>
      </c>
      <c r="F458" t="b">
        <v>0</v>
      </c>
      <c r="G458" t="b">
        <v>1</v>
      </c>
      <c r="H458" t="b">
        <v>1</v>
      </c>
      <c r="I458" t="b">
        <v>1</v>
      </c>
      <c r="J458" t="b">
        <v>1</v>
      </c>
      <c r="L458" t="str">
        <f t="shared" si="293"/>
        <v>DB12</v>
      </c>
      <c r="M458" t="str">
        <f t="shared" ref="M458:M521" si="358">"M_"&amp;B458&amp;"_"</f>
        <v>M_G23_</v>
      </c>
      <c r="O458" s="40" t="str">
        <f>IF(E458="","-",COUNTIF($O$10:O457,"&lt;&gt;-")+1-2)</f>
        <v>-</v>
      </c>
      <c r="P458" s="25" t="str">
        <f>IF($E458="","//" &amp; $B458,$M458&amp;B458&amp;": '"&amp;$L458&amp;","&amp;VLOOKUP(C458,LookupTable!$A$10:$G$24,4,0)&amp;IF(AND(C458="Bool",MOD(10*D458,10)=0),D458&amp;".0",D458)&amp;IF(C458="String",".255","")&amp;IF(B459&lt;&gt;"","',","'")&amp;"     //"&amp;O458)</f>
        <v>//G23</v>
      </c>
      <c r="Q458" s="20" t="str">
        <f t="shared" si="295"/>
        <v>//G23</v>
      </c>
      <c r="R458" s="20" t="str">
        <f t="shared" si="296"/>
        <v>//G23</v>
      </c>
    </row>
    <row r="459" spans="2:18" ht="15.75">
      <c r="B459" t="s">
        <v>236</v>
      </c>
      <c r="C459" t="s">
        <v>15</v>
      </c>
      <c r="D459">
        <v>352</v>
      </c>
      <c r="E459">
        <v>0</v>
      </c>
      <c r="F459" t="b">
        <v>0</v>
      </c>
      <c r="G459" t="b">
        <v>1</v>
      </c>
      <c r="H459" t="b">
        <v>1</v>
      </c>
      <c r="I459" t="b">
        <v>1</v>
      </c>
      <c r="J459" t="b">
        <v>0</v>
      </c>
      <c r="K459" t="s">
        <v>237</v>
      </c>
      <c r="L459" t="str">
        <f t="shared" si="293"/>
        <v>DB12</v>
      </c>
      <c r="M459" t="str">
        <f t="shared" ref="M459:M522" si="359">"M_"&amp;B458&amp;"_"</f>
        <v>M_G23_</v>
      </c>
      <c r="O459" s="40">
        <f>IF(E459="","-",COUNTIF($O$10:O458,"&lt;&gt;-")+1-2)</f>
        <v>357</v>
      </c>
      <c r="P459" s="25" t="str">
        <f>IF($E459="","//" &amp; $B459,$M459&amp;B459&amp;": '"&amp;$L459&amp;","&amp;VLOOKUP(C459,LookupTable!$A$10:$G$24,4,0)&amp;IF(AND(C459="Bool",MOD(10*D459,10)=0),D459&amp;".0",D459)&amp;IF(C459="String",".255","")&amp;IF(B460&lt;&gt;"","',","'")&amp;"     //"&amp;O459)</f>
        <v>M_G23_Time_BD: 'DB12,REAL352',     //357</v>
      </c>
      <c r="Q459" s="20" t="str">
        <f t="shared" si="295"/>
        <v>'M_G23_Time_BD',     //357</v>
      </c>
      <c r="R459" s="20" t="str">
        <f t="shared" si="296"/>
        <v>socket.emit('M_G23_Time_BD', arr_tag_value[357]);</v>
      </c>
    </row>
    <row r="460" spans="2:18" ht="15.75">
      <c r="B460" t="s">
        <v>238</v>
      </c>
      <c r="C460" t="s">
        <v>15</v>
      </c>
      <c r="D460">
        <v>356</v>
      </c>
      <c r="E460">
        <v>0</v>
      </c>
      <c r="F460" t="b">
        <v>0</v>
      </c>
      <c r="G460" t="b">
        <v>1</v>
      </c>
      <c r="H460" t="b">
        <v>1</v>
      </c>
      <c r="I460" t="b">
        <v>1</v>
      </c>
      <c r="J460" t="b">
        <v>0</v>
      </c>
      <c r="K460" t="s">
        <v>239</v>
      </c>
      <c r="L460" t="str">
        <f t="shared" ref="L460:L523" si="360">IF(LEFT(M460)="P","DB10",
IF(LEFT(M460)="E","DB11",
IF(LEFT(M460)="M","DB12"
)))</f>
        <v>DB12</v>
      </c>
      <c r="M460" t="str">
        <f t="shared" ref="M460" si="361">"M_"&amp;B458&amp;"_"</f>
        <v>M_G23_</v>
      </c>
      <c r="O460" s="40">
        <f>IF(E460="","-",COUNTIF($O$10:O459,"&lt;&gt;-")+1-2)</f>
        <v>358</v>
      </c>
      <c r="P460" s="25" t="str">
        <f>IF($E460="","//" &amp; $B460,$M460&amp;B460&amp;": '"&amp;$L460&amp;","&amp;VLOOKUP(C460,LookupTable!$A$10:$G$24,4,0)&amp;IF(AND(C460="Bool",MOD(10*D460,10)=0),D460&amp;".0",D460)&amp;IF(C460="String",".255","")&amp;IF(B461&lt;&gt;"","',","'")&amp;"     //"&amp;O460)</f>
        <v>M_G23_Time_CUROA: 'DB12,REAL356',     //358</v>
      </c>
      <c r="Q460" s="20" t="str">
        <f t="shared" ref="Q460:Q523" si="362">IF($E460="","//"&amp;$B460,"'"&amp;$M460&amp;B460&amp;IF(B461&lt;&gt;"","',","'")&amp;"     //"&amp;O460)</f>
        <v>'M_G23_Time_CUROA',     //358</v>
      </c>
      <c r="R460" s="20" t="str">
        <f t="shared" ref="R460:R523" si="363">IF($E460="","//"&amp;$B460,"socket.emit('"&amp;$M460&amp;B460&amp;"', arr_tag_value["&amp;O460&amp;"]);")</f>
        <v>socket.emit('M_G23_Time_CUROA', arr_tag_value[358]);</v>
      </c>
    </row>
    <row r="461" spans="2:18" ht="15.75">
      <c r="B461" t="s">
        <v>240</v>
      </c>
      <c r="C461" t="s">
        <v>15</v>
      </c>
      <c r="D461">
        <v>360</v>
      </c>
      <c r="E461">
        <v>0</v>
      </c>
      <c r="F461" t="b">
        <v>0</v>
      </c>
      <c r="G461" t="b">
        <v>1</v>
      </c>
      <c r="H461" t="b">
        <v>1</v>
      </c>
      <c r="I461" t="b">
        <v>1</v>
      </c>
      <c r="J461" t="b">
        <v>0</v>
      </c>
      <c r="K461" t="s">
        <v>241</v>
      </c>
      <c r="L461" t="str">
        <f t="shared" si="360"/>
        <v>DB12</v>
      </c>
      <c r="M461" t="str">
        <f t="shared" ref="M461" si="364">"M_"&amp;B458&amp;"_"</f>
        <v>M_G23_</v>
      </c>
      <c r="O461" s="40">
        <f>IF(E461="","-",COUNTIF($O$10:O460,"&lt;&gt;-")+1-2)</f>
        <v>359</v>
      </c>
      <c r="P461" s="25" t="str">
        <f>IF($E461="","//" &amp; $B461,$M461&amp;B461&amp;": '"&amp;$L461&amp;","&amp;VLOOKUP(C461,LookupTable!$A$10:$G$24,4,0)&amp;IF(AND(C461="Bool",MOD(10*D461,10)=0),D461&amp;".0",D461)&amp;IF(C461="String",".255","")&amp;IF(B462&lt;&gt;"","',","'")&amp;"     //"&amp;O461)</f>
        <v>M_G23_Time_Belt: 'DB12,REAL360',     //359</v>
      </c>
      <c r="Q461" s="20" t="str">
        <f t="shared" si="362"/>
        <v>'M_G23_Time_Belt',     //359</v>
      </c>
      <c r="R461" s="20" t="str">
        <f t="shared" si="363"/>
        <v>socket.emit('M_G23_Time_Belt', arr_tag_value[359]);</v>
      </c>
    </row>
    <row r="462" spans="2:18" ht="15.75">
      <c r="B462" t="s">
        <v>242</v>
      </c>
      <c r="C462" t="s">
        <v>15</v>
      </c>
      <c r="D462">
        <v>364</v>
      </c>
      <c r="E462">
        <v>0</v>
      </c>
      <c r="F462" t="b">
        <v>0</v>
      </c>
      <c r="G462" t="b">
        <v>1</v>
      </c>
      <c r="H462" t="b">
        <v>1</v>
      </c>
      <c r="I462" t="b">
        <v>1</v>
      </c>
      <c r="J462" t="b">
        <v>0</v>
      </c>
      <c r="K462" t="s">
        <v>243</v>
      </c>
      <c r="L462" t="str">
        <f t="shared" si="360"/>
        <v>DB12</v>
      </c>
      <c r="M462" t="str">
        <f t="shared" ref="M462" si="365">"M_"&amp;B458&amp;"_"</f>
        <v>M_G23_</v>
      </c>
      <c r="O462" s="40">
        <f>IF(E462="","-",COUNTIF($O$10:O461,"&lt;&gt;-")+1-2)</f>
        <v>360</v>
      </c>
      <c r="P462" s="25" t="str">
        <f>IF($E462="","//" &amp; $B462,$M462&amp;B462&amp;": '"&amp;$L462&amp;","&amp;VLOOKUP(C462,LookupTable!$A$10:$G$24,4,0)&amp;IF(AND(C462="Bool",MOD(10*D462,10)=0),D462&amp;".0",D462)&amp;IF(C462="String",".255","")&amp;IF(B463&lt;&gt;"","',","'")&amp;"     //"&amp;O462)</f>
        <v>M_G23_TIme_Motor: 'DB12,REAL364',     //360</v>
      </c>
      <c r="Q462" s="20" t="str">
        <f t="shared" si="362"/>
        <v>'M_G23_TIme_Motor',     //360</v>
      </c>
      <c r="R462" s="20" t="str">
        <f t="shared" si="363"/>
        <v>socket.emit('M_G23_TIme_Motor', arr_tag_value[360]);</v>
      </c>
    </row>
    <row r="463" spans="2:18" ht="15.75">
      <c r="B463" t="s">
        <v>121</v>
      </c>
      <c r="C463" t="s">
        <v>235</v>
      </c>
      <c r="D463">
        <v>368</v>
      </c>
      <c r="F463" t="b">
        <v>0</v>
      </c>
      <c r="G463" t="b">
        <v>1</v>
      </c>
      <c r="H463" t="b">
        <v>1</v>
      </c>
      <c r="I463" t="b">
        <v>1</v>
      </c>
      <c r="J463" t="b">
        <v>1</v>
      </c>
      <c r="L463" t="str">
        <f t="shared" si="360"/>
        <v>DB12</v>
      </c>
      <c r="M463" t="str">
        <f t="shared" ref="M463:M526" si="366">"M_"&amp;B463&amp;"_"</f>
        <v>M_G24_</v>
      </c>
      <c r="O463" s="40" t="str">
        <f>IF(E463="","-",COUNTIF($O$10:O462,"&lt;&gt;-")+1-2)</f>
        <v>-</v>
      </c>
      <c r="P463" s="25" t="str">
        <f>IF($E463="","//" &amp; $B463,$M463&amp;B463&amp;": '"&amp;$L463&amp;","&amp;VLOOKUP(C463,LookupTable!$A$10:$G$24,4,0)&amp;IF(AND(C463="Bool",MOD(10*D463,10)=0),D463&amp;".0",D463)&amp;IF(C463="String",".255","")&amp;IF(B464&lt;&gt;"","',","'")&amp;"     //"&amp;O463)</f>
        <v>//G24</v>
      </c>
      <c r="Q463" s="20" t="str">
        <f t="shared" si="362"/>
        <v>//G24</v>
      </c>
      <c r="R463" s="20" t="str">
        <f t="shared" si="363"/>
        <v>//G24</v>
      </c>
    </row>
    <row r="464" spans="2:18" ht="15.75">
      <c r="B464" t="s">
        <v>236</v>
      </c>
      <c r="C464" t="s">
        <v>15</v>
      </c>
      <c r="D464">
        <v>368</v>
      </c>
      <c r="E464">
        <v>0</v>
      </c>
      <c r="F464" t="b">
        <v>0</v>
      </c>
      <c r="G464" t="b">
        <v>1</v>
      </c>
      <c r="H464" t="b">
        <v>1</v>
      </c>
      <c r="I464" t="b">
        <v>1</v>
      </c>
      <c r="J464" t="b">
        <v>0</v>
      </c>
      <c r="K464" t="s">
        <v>237</v>
      </c>
      <c r="L464" t="str">
        <f t="shared" si="360"/>
        <v>DB12</v>
      </c>
      <c r="M464" t="str">
        <f t="shared" ref="M464:M527" si="367">"M_"&amp;B463&amp;"_"</f>
        <v>M_G24_</v>
      </c>
      <c r="O464" s="40">
        <f>IF(E464="","-",COUNTIF($O$10:O463,"&lt;&gt;-")+1-2)</f>
        <v>361</v>
      </c>
      <c r="P464" s="25" t="str">
        <f>IF($E464="","//" &amp; $B464,$M464&amp;B464&amp;": '"&amp;$L464&amp;","&amp;VLOOKUP(C464,LookupTable!$A$10:$G$24,4,0)&amp;IF(AND(C464="Bool",MOD(10*D464,10)=0),D464&amp;".0",D464)&amp;IF(C464="String",".255","")&amp;IF(B465&lt;&gt;"","',","'")&amp;"     //"&amp;O464)</f>
        <v>M_G24_Time_BD: 'DB12,REAL368',     //361</v>
      </c>
      <c r="Q464" s="20" t="str">
        <f t="shared" si="362"/>
        <v>'M_G24_Time_BD',     //361</v>
      </c>
      <c r="R464" s="20" t="str">
        <f t="shared" si="363"/>
        <v>socket.emit('M_G24_Time_BD', arr_tag_value[361]);</v>
      </c>
    </row>
    <row r="465" spans="2:18" ht="15.75">
      <c r="B465" t="s">
        <v>238</v>
      </c>
      <c r="C465" t="s">
        <v>15</v>
      </c>
      <c r="D465">
        <v>372</v>
      </c>
      <c r="E465">
        <v>0</v>
      </c>
      <c r="F465" t="b">
        <v>0</v>
      </c>
      <c r="G465" t="b">
        <v>1</v>
      </c>
      <c r="H465" t="b">
        <v>1</v>
      </c>
      <c r="I465" t="b">
        <v>1</v>
      </c>
      <c r="J465" t="b">
        <v>0</v>
      </c>
      <c r="K465" t="s">
        <v>239</v>
      </c>
      <c r="L465" t="str">
        <f t="shared" si="360"/>
        <v>DB12</v>
      </c>
      <c r="M465" t="str">
        <f t="shared" ref="M465" si="368">"M_"&amp;B463&amp;"_"</f>
        <v>M_G24_</v>
      </c>
      <c r="O465" s="40">
        <f>IF(E465="","-",COUNTIF($O$10:O464,"&lt;&gt;-")+1-2)</f>
        <v>362</v>
      </c>
      <c r="P465" s="25" t="str">
        <f>IF($E465="","//" &amp; $B465,$M465&amp;B465&amp;": '"&amp;$L465&amp;","&amp;VLOOKUP(C465,LookupTable!$A$10:$G$24,4,0)&amp;IF(AND(C465="Bool",MOD(10*D465,10)=0),D465&amp;".0",D465)&amp;IF(C465="String",".255","")&amp;IF(B466&lt;&gt;"","',","'")&amp;"     //"&amp;O465)</f>
        <v>M_G24_Time_CUROA: 'DB12,REAL372',     //362</v>
      </c>
      <c r="Q465" s="20" t="str">
        <f t="shared" si="362"/>
        <v>'M_G24_Time_CUROA',     //362</v>
      </c>
      <c r="R465" s="20" t="str">
        <f t="shared" si="363"/>
        <v>socket.emit('M_G24_Time_CUROA', arr_tag_value[362]);</v>
      </c>
    </row>
    <row r="466" spans="2:18" ht="15.75">
      <c r="B466" t="s">
        <v>240</v>
      </c>
      <c r="C466" t="s">
        <v>15</v>
      </c>
      <c r="D466">
        <v>376</v>
      </c>
      <c r="E466">
        <v>0</v>
      </c>
      <c r="F466" t="b">
        <v>0</v>
      </c>
      <c r="G466" t="b">
        <v>1</v>
      </c>
      <c r="H466" t="b">
        <v>1</v>
      </c>
      <c r="I466" t="b">
        <v>1</v>
      </c>
      <c r="J466" t="b">
        <v>0</v>
      </c>
      <c r="K466" t="s">
        <v>241</v>
      </c>
      <c r="L466" t="str">
        <f t="shared" si="360"/>
        <v>DB12</v>
      </c>
      <c r="M466" t="str">
        <f t="shared" ref="M466" si="369">"M_"&amp;B463&amp;"_"</f>
        <v>M_G24_</v>
      </c>
      <c r="O466" s="40">
        <f>IF(E466="","-",COUNTIF($O$10:O465,"&lt;&gt;-")+1-2)</f>
        <v>363</v>
      </c>
      <c r="P466" s="25" t="str">
        <f>IF($E466="","//" &amp; $B466,$M466&amp;B466&amp;": '"&amp;$L466&amp;","&amp;VLOOKUP(C466,LookupTable!$A$10:$G$24,4,0)&amp;IF(AND(C466="Bool",MOD(10*D466,10)=0),D466&amp;".0",D466)&amp;IF(C466="String",".255","")&amp;IF(B467&lt;&gt;"","',","'")&amp;"     //"&amp;O466)</f>
        <v>M_G24_Time_Belt: 'DB12,REAL376',     //363</v>
      </c>
      <c r="Q466" s="20" t="str">
        <f t="shared" si="362"/>
        <v>'M_G24_Time_Belt',     //363</v>
      </c>
      <c r="R466" s="20" t="str">
        <f t="shared" si="363"/>
        <v>socket.emit('M_G24_Time_Belt', arr_tag_value[363]);</v>
      </c>
    </row>
    <row r="467" spans="2:18" ht="15.75">
      <c r="B467" t="s">
        <v>242</v>
      </c>
      <c r="C467" t="s">
        <v>15</v>
      </c>
      <c r="D467">
        <v>380</v>
      </c>
      <c r="E467">
        <v>0</v>
      </c>
      <c r="F467" t="b">
        <v>0</v>
      </c>
      <c r="G467" t="b">
        <v>1</v>
      </c>
      <c r="H467" t="b">
        <v>1</v>
      </c>
      <c r="I467" t="b">
        <v>1</v>
      </c>
      <c r="J467" t="b">
        <v>0</v>
      </c>
      <c r="K467" t="s">
        <v>243</v>
      </c>
      <c r="L467" t="str">
        <f t="shared" si="360"/>
        <v>DB12</v>
      </c>
      <c r="M467" t="str">
        <f t="shared" ref="M467" si="370">"M_"&amp;B463&amp;"_"</f>
        <v>M_G24_</v>
      </c>
      <c r="O467" s="40">
        <f>IF(E467="","-",COUNTIF($O$10:O466,"&lt;&gt;-")+1-2)</f>
        <v>364</v>
      </c>
      <c r="P467" s="25" t="str">
        <f>IF($E467="","//" &amp; $B467,$M467&amp;B467&amp;": '"&amp;$L467&amp;","&amp;VLOOKUP(C467,LookupTable!$A$10:$G$24,4,0)&amp;IF(AND(C467="Bool",MOD(10*D467,10)=0),D467&amp;".0",D467)&amp;IF(C467="String",".255","")&amp;IF(B468&lt;&gt;"","',","'")&amp;"     //"&amp;O467)</f>
        <v>M_G24_TIme_Motor: 'DB12,REAL380',     //364</v>
      </c>
      <c r="Q467" s="20" t="str">
        <f t="shared" si="362"/>
        <v>'M_G24_TIme_Motor',     //364</v>
      </c>
      <c r="R467" s="20" t="str">
        <f t="shared" si="363"/>
        <v>socket.emit('M_G24_TIme_Motor', arr_tag_value[364]);</v>
      </c>
    </row>
    <row r="468" spans="2:18" ht="15.75">
      <c r="B468" t="s">
        <v>122</v>
      </c>
      <c r="C468" t="s">
        <v>235</v>
      </c>
      <c r="D468">
        <v>384</v>
      </c>
      <c r="F468" t="b">
        <v>0</v>
      </c>
      <c r="G468" t="b">
        <v>1</v>
      </c>
      <c r="H468" t="b">
        <v>1</v>
      </c>
      <c r="I468" t="b">
        <v>1</v>
      </c>
      <c r="J468" t="b">
        <v>1</v>
      </c>
      <c r="L468" t="str">
        <f t="shared" si="360"/>
        <v>DB12</v>
      </c>
      <c r="M468" t="str">
        <f t="shared" ref="M468:M531" si="371">"M_"&amp;B468&amp;"_"</f>
        <v>M_G25_</v>
      </c>
      <c r="O468" s="40" t="str">
        <f>IF(E468="","-",COUNTIF($O$10:O467,"&lt;&gt;-")+1-2)</f>
        <v>-</v>
      </c>
      <c r="P468" s="25" t="str">
        <f>IF($E468="","//" &amp; $B468,$M468&amp;B468&amp;": '"&amp;$L468&amp;","&amp;VLOOKUP(C468,LookupTable!$A$10:$G$24,4,0)&amp;IF(AND(C468="Bool",MOD(10*D468,10)=0),D468&amp;".0",D468)&amp;IF(C468="String",".255","")&amp;IF(B469&lt;&gt;"","',","'")&amp;"     //"&amp;O468)</f>
        <v>//G25</v>
      </c>
      <c r="Q468" s="20" t="str">
        <f t="shared" si="362"/>
        <v>//G25</v>
      </c>
      <c r="R468" s="20" t="str">
        <f t="shared" si="363"/>
        <v>//G25</v>
      </c>
    </row>
    <row r="469" spans="2:18" ht="15.75">
      <c r="B469" t="s">
        <v>236</v>
      </c>
      <c r="C469" t="s">
        <v>15</v>
      </c>
      <c r="D469">
        <v>384</v>
      </c>
      <c r="E469">
        <v>0</v>
      </c>
      <c r="F469" t="b">
        <v>0</v>
      </c>
      <c r="G469" t="b">
        <v>1</v>
      </c>
      <c r="H469" t="b">
        <v>1</v>
      </c>
      <c r="I469" t="b">
        <v>1</v>
      </c>
      <c r="J469" t="b">
        <v>0</v>
      </c>
      <c r="K469" t="s">
        <v>237</v>
      </c>
      <c r="L469" t="str">
        <f t="shared" si="360"/>
        <v>DB12</v>
      </c>
      <c r="M469" t="str">
        <f t="shared" ref="M469:M532" si="372">"M_"&amp;B468&amp;"_"</f>
        <v>M_G25_</v>
      </c>
      <c r="O469" s="40">
        <f>IF(E469="","-",COUNTIF($O$10:O468,"&lt;&gt;-")+1-2)</f>
        <v>365</v>
      </c>
      <c r="P469" s="25" t="str">
        <f>IF($E469="","//" &amp; $B469,$M469&amp;B469&amp;": '"&amp;$L469&amp;","&amp;VLOOKUP(C469,LookupTable!$A$10:$G$24,4,0)&amp;IF(AND(C469="Bool",MOD(10*D469,10)=0),D469&amp;".0",D469)&amp;IF(C469="String",".255","")&amp;IF(B470&lt;&gt;"","',","'")&amp;"     //"&amp;O469)</f>
        <v>M_G25_Time_BD: 'DB12,REAL384',     //365</v>
      </c>
      <c r="Q469" s="20" t="str">
        <f t="shared" si="362"/>
        <v>'M_G25_Time_BD',     //365</v>
      </c>
      <c r="R469" s="20" t="str">
        <f t="shared" si="363"/>
        <v>socket.emit('M_G25_Time_BD', arr_tag_value[365]);</v>
      </c>
    </row>
    <row r="470" spans="2:18" ht="15.75">
      <c r="B470" t="s">
        <v>238</v>
      </c>
      <c r="C470" t="s">
        <v>15</v>
      </c>
      <c r="D470">
        <v>388</v>
      </c>
      <c r="E470">
        <v>0</v>
      </c>
      <c r="F470" t="b">
        <v>0</v>
      </c>
      <c r="G470" t="b">
        <v>1</v>
      </c>
      <c r="H470" t="b">
        <v>1</v>
      </c>
      <c r="I470" t="b">
        <v>1</v>
      </c>
      <c r="J470" t="b">
        <v>0</v>
      </c>
      <c r="K470" t="s">
        <v>239</v>
      </c>
      <c r="L470" t="str">
        <f t="shared" si="360"/>
        <v>DB12</v>
      </c>
      <c r="M470" t="str">
        <f t="shared" ref="M470" si="373">"M_"&amp;B468&amp;"_"</f>
        <v>M_G25_</v>
      </c>
      <c r="O470" s="40">
        <f>IF(E470="","-",COUNTIF($O$10:O469,"&lt;&gt;-")+1-2)</f>
        <v>366</v>
      </c>
      <c r="P470" s="25" t="str">
        <f>IF($E470="","//" &amp; $B470,$M470&amp;B470&amp;": '"&amp;$L470&amp;","&amp;VLOOKUP(C470,LookupTable!$A$10:$G$24,4,0)&amp;IF(AND(C470="Bool",MOD(10*D470,10)=0),D470&amp;".0",D470)&amp;IF(C470="String",".255","")&amp;IF(B471&lt;&gt;"","',","'")&amp;"     //"&amp;O470)</f>
        <v>M_G25_Time_CUROA: 'DB12,REAL388',     //366</v>
      </c>
      <c r="Q470" s="20" t="str">
        <f t="shared" si="362"/>
        <v>'M_G25_Time_CUROA',     //366</v>
      </c>
      <c r="R470" s="20" t="str">
        <f t="shared" si="363"/>
        <v>socket.emit('M_G25_Time_CUROA', arr_tag_value[366]);</v>
      </c>
    </row>
    <row r="471" spans="2:18" ht="15.75">
      <c r="B471" t="s">
        <v>240</v>
      </c>
      <c r="C471" t="s">
        <v>15</v>
      </c>
      <c r="D471">
        <v>392</v>
      </c>
      <c r="E471">
        <v>0</v>
      </c>
      <c r="F471" t="b">
        <v>0</v>
      </c>
      <c r="G471" t="b">
        <v>1</v>
      </c>
      <c r="H471" t="b">
        <v>1</v>
      </c>
      <c r="I471" t="b">
        <v>1</v>
      </c>
      <c r="J471" t="b">
        <v>0</v>
      </c>
      <c r="K471" t="s">
        <v>241</v>
      </c>
      <c r="L471" t="str">
        <f t="shared" si="360"/>
        <v>DB12</v>
      </c>
      <c r="M471" t="str">
        <f t="shared" ref="M471" si="374">"M_"&amp;B468&amp;"_"</f>
        <v>M_G25_</v>
      </c>
      <c r="O471" s="40">
        <f>IF(E471="","-",COUNTIF($O$10:O470,"&lt;&gt;-")+1-2)</f>
        <v>367</v>
      </c>
      <c r="P471" s="25" t="str">
        <f>IF($E471="","//" &amp; $B471,$M471&amp;B471&amp;": '"&amp;$L471&amp;","&amp;VLOOKUP(C471,LookupTable!$A$10:$G$24,4,0)&amp;IF(AND(C471="Bool",MOD(10*D471,10)=0),D471&amp;".0",D471)&amp;IF(C471="String",".255","")&amp;IF(B472&lt;&gt;"","',","'")&amp;"     //"&amp;O471)</f>
        <v>M_G25_Time_Belt: 'DB12,REAL392',     //367</v>
      </c>
      <c r="Q471" s="20" t="str">
        <f t="shared" si="362"/>
        <v>'M_G25_Time_Belt',     //367</v>
      </c>
      <c r="R471" s="20" t="str">
        <f t="shared" si="363"/>
        <v>socket.emit('M_G25_Time_Belt', arr_tag_value[367]);</v>
      </c>
    </row>
    <row r="472" spans="2:18" ht="15.75">
      <c r="B472" t="s">
        <v>242</v>
      </c>
      <c r="C472" t="s">
        <v>15</v>
      </c>
      <c r="D472">
        <v>396</v>
      </c>
      <c r="E472">
        <v>0</v>
      </c>
      <c r="F472" t="b">
        <v>0</v>
      </c>
      <c r="G472" t="b">
        <v>1</v>
      </c>
      <c r="H472" t="b">
        <v>1</v>
      </c>
      <c r="I472" t="b">
        <v>1</v>
      </c>
      <c r="J472" t="b">
        <v>0</v>
      </c>
      <c r="K472" t="s">
        <v>243</v>
      </c>
      <c r="L472" t="str">
        <f t="shared" si="360"/>
        <v>DB12</v>
      </c>
      <c r="M472" t="str">
        <f t="shared" ref="M472" si="375">"M_"&amp;B468&amp;"_"</f>
        <v>M_G25_</v>
      </c>
      <c r="O472" s="40">
        <f>IF(E472="","-",COUNTIF($O$10:O471,"&lt;&gt;-")+1-2)</f>
        <v>368</v>
      </c>
      <c r="P472" s="25" t="str">
        <f>IF($E472="","//" &amp; $B472,$M472&amp;B472&amp;": '"&amp;$L472&amp;","&amp;VLOOKUP(C472,LookupTable!$A$10:$G$24,4,0)&amp;IF(AND(C472="Bool",MOD(10*D472,10)=0),D472&amp;".0",D472)&amp;IF(C472="String",".255","")&amp;IF(B473&lt;&gt;"","',","'")&amp;"     //"&amp;O472)</f>
        <v>M_G25_TIme_Motor: 'DB12,REAL396',     //368</v>
      </c>
      <c r="Q472" s="20" t="str">
        <f t="shared" si="362"/>
        <v>'M_G25_TIme_Motor',     //368</v>
      </c>
      <c r="R472" s="20" t="str">
        <f t="shared" si="363"/>
        <v>socket.emit('M_G25_TIme_Motor', arr_tag_value[368]);</v>
      </c>
    </row>
    <row r="473" spans="2:18" ht="15.75">
      <c r="B473" t="s">
        <v>123</v>
      </c>
      <c r="C473" t="s">
        <v>235</v>
      </c>
      <c r="D473">
        <v>400</v>
      </c>
      <c r="F473" t="b">
        <v>0</v>
      </c>
      <c r="G473" t="b">
        <v>1</v>
      </c>
      <c r="H473" t="b">
        <v>1</v>
      </c>
      <c r="I473" t="b">
        <v>1</v>
      </c>
      <c r="J473" t="b">
        <v>1</v>
      </c>
      <c r="L473" t="str">
        <f t="shared" si="360"/>
        <v>DB12</v>
      </c>
      <c r="M473" t="str">
        <f t="shared" ref="M473:M504" si="376">"M_"&amp;B473&amp;"_"</f>
        <v>M_G26_</v>
      </c>
      <c r="O473" s="40" t="str">
        <f>IF(E473="","-",COUNTIF($O$10:O472,"&lt;&gt;-")+1-2)</f>
        <v>-</v>
      </c>
      <c r="P473" s="25" t="str">
        <f>IF($E473="","//" &amp; $B473,$M473&amp;B473&amp;": '"&amp;$L473&amp;","&amp;VLOOKUP(C473,LookupTable!$A$10:$G$24,4,0)&amp;IF(AND(C473="Bool",MOD(10*D473,10)=0),D473&amp;".0",D473)&amp;IF(C473="String",".255","")&amp;IF(B474&lt;&gt;"","',","'")&amp;"     //"&amp;O473)</f>
        <v>//G26</v>
      </c>
      <c r="Q473" s="20" t="str">
        <f t="shared" si="362"/>
        <v>//G26</v>
      </c>
      <c r="R473" s="20" t="str">
        <f t="shared" si="363"/>
        <v>//G26</v>
      </c>
    </row>
    <row r="474" spans="2:18" ht="15.75">
      <c r="B474" t="s">
        <v>236</v>
      </c>
      <c r="C474" t="s">
        <v>15</v>
      </c>
      <c r="D474">
        <v>400</v>
      </c>
      <c r="E474">
        <v>0</v>
      </c>
      <c r="F474" t="b">
        <v>0</v>
      </c>
      <c r="G474" t="b">
        <v>1</v>
      </c>
      <c r="H474" t="b">
        <v>1</v>
      </c>
      <c r="I474" t="b">
        <v>1</v>
      </c>
      <c r="J474" t="b">
        <v>0</v>
      </c>
      <c r="K474" t="s">
        <v>237</v>
      </c>
      <c r="L474" t="str">
        <f t="shared" si="360"/>
        <v>DB12</v>
      </c>
      <c r="M474" t="str">
        <f t="shared" ref="M474:M505" si="377">"M_"&amp;B473&amp;"_"</f>
        <v>M_G26_</v>
      </c>
      <c r="O474" s="40">
        <f>IF(E474="","-",COUNTIF($O$10:O473,"&lt;&gt;-")+1-2)</f>
        <v>369</v>
      </c>
      <c r="P474" s="25" t="str">
        <f>IF($E474="","//" &amp; $B474,$M474&amp;B474&amp;": '"&amp;$L474&amp;","&amp;VLOOKUP(C474,LookupTable!$A$10:$G$24,4,0)&amp;IF(AND(C474="Bool",MOD(10*D474,10)=0),D474&amp;".0",D474)&amp;IF(C474="String",".255","")&amp;IF(B475&lt;&gt;"","',","'")&amp;"     //"&amp;O474)</f>
        <v>M_G26_Time_BD: 'DB12,REAL400',     //369</v>
      </c>
      <c r="Q474" s="20" t="str">
        <f t="shared" si="362"/>
        <v>'M_G26_Time_BD',     //369</v>
      </c>
      <c r="R474" s="20" t="str">
        <f t="shared" si="363"/>
        <v>socket.emit('M_G26_Time_BD', arr_tag_value[369]);</v>
      </c>
    </row>
    <row r="475" spans="2:18" ht="15.75">
      <c r="B475" t="s">
        <v>238</v>
      </c>
      <c r="C475" t="s">
        <v>15</v>
      </c>
      <c r="D475">
        <v>404</v>
      </c>
      <c r="E475">
        <v>0</v>
      </c>
      <c r="F475" t="b">
        <v>0</v>
      </c>
      <c r="G475" t="b">
        <v>1</v>
      </c>
      <c r="H475" t="b">
        <v>1</v>
      </c>
      <c r="I475" t="b">
        <v>1</v>
      </c>
      <c r="J475" t="b">
        <v>0</v>
      </c>
      <c r="K475" t="s">
        <v>239</v>
      </c>
      <c r="L475" t="str">
        <f t="shared" si="360"/>
        <v>DB12</v>
      </c>
      <c r="M475" t="str">
        <f t="shared" ref="M475" si="378">"M_"&amp;B473&amp;"_"</f>
        <v>M_G26_</v>
      </c>
      <c r="O475" s="40">
        <f>IF(E475="","-",COUNTIF($O$10:O474,"&lt;&gt;-")+1-2)</f>
        <v>370</v>
      </c>
      <c r="P475" s="25" t="str">
        <f>IF($E475="","//" &amp; $B475,$M475&amp;B475&amp;": '"&amp;$L475&amp;","&amp;VLOOKUP(C475,LookupTable!$A$10:$G$24,4,0)&amp;IF(AND(C475="Bool",MOD(10*D475,10)=0),D475&amp;".0",D475)&amp;IF(C475="String",".255","")&amp;IF(B476&lt;&gt;"","',","'")&amp;"     //"&amp;O475)</f>
        <v>M_G26_Time_CUROA: 'DB12,REAL404',     //370</v>
      </c>
      <c r="Q475" s="20" t="str">
        <f t="shared" si="362"/>
        <v>'M_G26_Time_CUROA',     //370</v>
      </c>
      <c r="R475" s="20" t="str">
        <f t="shared" si="363"/>
        <v>socket.emit('M_G26_Time_CUROA', arr_tag_value[370]);</v>
      </c>
    </row>
    <row r="476" spans="2:18" ht="15.75">
      <c r="B476" t="s">
        <v>240</v>
      </c>
      <c r="C476" t="s">
        <v>15</v>
      </c>
      <c r="D476">
        <v>408</v>
      </c>
      <c r="E476">
        <v>0</v>
      </c>
      <c r="F476" t="b">
        <v>0</v>
      </c>
      <c r="G476" t="b">
        <v>1</v>
      </c>
      <c r="H476" t="b">
        <v>1</v>
      </c>
      <c r="I476" t="b">
        <v>1</v>
      </c>
      <c r="J476" t="b">
        <v>0</v>
      </c>
      <c r="K476" t="s">
        <v>241</v>
      </c>
      <c r="L476" t="str">
        <f t="shared" si="360"/>
        <v>DB12</v>
      </c>
      <c r="M476" t="str">
        <f t="shared" ref="M476" si="379">"M_"&amp;B473&amp;"_"</f>
        <v>M_G26_</v>
      </c>
      <c r="O476" s="40">
        <f>IF(E476="","-",COUNTIF($O$10:O475,"&lt;&gt;-")+1-2)</f>
        <v>371</v>
      </c>
      <c r="P476" s="25" t="str">
        <f>IF($E476="","//" &amp; $B476,$M476&amp;B476&amp;": '"&amp;$L476&amp;","&amp;VLOOKUP(C476,LookupTable!$A$10:$G$24,4,0)&amp;IF(AND(C476="Bool",MOD(10*D476,10)=0),D476&amp;".0",D476)&amp;IF(C476="String",".255","")&amp;IF(B477&lt;&gt;"","',","'")&amp;"     //"&amp;O476)</f>
        <v>M_G26_Time_Belt: 'DB12,REAL408',     //371</v>
      </c>
      <c r="Q476" s="20" t="str">
        <f t="shared" si="362"/>
        <v>'M_G26_Time_Belt',     //371</v>
      </c>
      <c r="R476" s="20" t="str">
        <f t="shared" si="363"/>
        <v>socket.emit('M_G26_Time_Belt', arr_tag_value[371]);</v>
      </c>
    </row>
    <row r="477" spans="2:18" ht="15.75">
      <c r="B477" t="s">
        <v>242</v>
      </c>
      <c r="C477" t="s">
        <v>15</v>
      </c>
      <c r="D477">
        <v>412</v>
      </c>
      <c r="E477">
        <v>0</v>
      </c>
      <c r="F477" t="b">
        <v>0</v>
      </c>
      <c r="G477" t="b">
        <v>1</v>
      </c>
      <c r="H477" t="b">
        <v>1</v>
      </c>
      <c r="I477" t="b">
        <v>1</v>
      </c>
      <c r="J477" t="b">
        <v>0</v>
      </c>
      <c r="K477" t="s">
        <v>243</v>
      </c>
      <c r="L477" t="str">
        <f t="shared" si="360"/>
        <v>DB12</v>
      </c>
      <c r="M477" t="str">
        <f t="shared" ref="M477" si="380">"M_"&amp;B473&amp;"_"</f>
        <v>M_G26_</v>
      </c>
      <c r="O477" s="40">
        <f>IF(E477="","-",COUNTIF($O$10:O476,"&lt;&gt;-")+1-2)</f>
        <v>372</v>
      </c>
      <c r="P477" s="25" t="str">
        <f>IF($E477="","//" &amp; $B477,$M477&amp;B477&amp;": '"&amp;$L477&amp;","&amp;VLOOKUP(C477,LookupTable!$A$10:$G$24,4,0)&amp;IF(AND(C477="Bool",MOD(10*D477,10)=0),D477&amp;".0",D477)&amp;IF(C477="String",".255","")&amp;IF(B478&lt;&gt;"","',","'")&amp;"     //"&amp;O477)</f>
        <v>M_G26_TIme_Motor: 'DB12,REAL412',     //372</v>
      </c>
      <c r="Q477" s="20" t="str">
        <f t="shared" si="362"/>
        <v>'M_G26_TIme_Motor',     //372</v>
      </c>
      <c r="R477" s="20" t="str">
        <f t="shared" si="363"/>
        <v>socket.emit('M_G26_TIme_Motor', arr_tag_value[372]);</v>
      </c>
    </row>
    <row r="478" spans="2:18" ht="15.75">
      <c r="B478" t="s">
        <v>124</v>
      </c>
      <c r="C478" t="s">
        <v>235</v>
      </c>
      <c r="D478">
        <v>416</v>
      </c>
      <c r="F478" t="b">
        <v>0</v>
      </c>
      <c r="G478" t="b">
        <v>1</v>
      </c>
      <c r="H478" t="b">
        <v>1</v>
      </c>
      <c r="I478" t="b">
        <v>1</v>
      </c>
      <c r="J478" t="b">
        <v>1</v>
      </c>
      <c r="L478" t="str">
        <f t="shared" si="360"/>
        <v>DB12</v>
      </c>
      <c r="M478" t="str">
        <f t="shared" ref="M478:M509" si="381">"M_"&amp;B478&amp;"_"</f>
        <v>M_G27_</v>
      </c>
      <c r="O478" s="40" t="str">
        <f>IF(E478="","-",COUNTIF($O$10:O477,"&lt;&gt;-")+1-2)</f>
        <v>-</v>
      </c>
      <c r="P478" s="25" t="str">
        <f>IF($E478="","//" &amp; $B478,$M478&amp;B478&amp;": '"&amp;$L478&amp;","&amp;VLOOKUP(C478,LookupTable!$A$10:$G$24,4,0)&amp;IF(AND(C478="Bool",MOD(10*D478,10)=0),D478&amp;".0",D478)&amp;IF(C478="String",".255","")&amp;IF(B479&lt;&gt;"","',","'")&amp;"     //"&amp;O478)</f>
        <v>//G27</v>
      </c>
      <c r="Q478" s="20" t="str">
        <f t="shared" si="362"/>
        <v>//G27</v>
      </c>
      <c r="R478" s="20" t="str">
        <f t="shared" si="363"/>
        <v>//G27</v>
      </c>
    </row>
    <row r="479" spans="2:18" ht="15.75">
      <c r="B479" t="s">
        <v>236</v>
      </c>
      <c r="C479" t="s">
        <v>15</v>
      </c>
      <c r="D479">
        <v>416</v>
      </c>
      <c r="E479">
        <v>0</v>
      </c>
      <c r="F479" t="b">
        <v>0</v>
      </c>
      <c r="G479" t="b">
        <v>1</v>
      </c>
      <c r="H479" t="b">
        <v>1</v>
      </c>
      <c r="I479" t="b">
        <v>1</v>
      </c>
      <c r="J479" t="b">
        <v>0</v>
      </c>
      <c r="K479" t="s">
        <v>237</v>
      </c>
      <c r="L479" t="str">
        <f t="shared" si="360"/>
        <v>DB12</v>
      </c>
      <c r="M479" t="str">
        <f t="shared" ref="M479:M510" si="382">"M_"&amp;B478&amp;"_"</f>
        <v>M_G27_</v>
      </c>
      <c r="O479" s="40">
        <f>IF(E479="","-",COUNTIF($O$10:O478,"&lt;&gt;-")+1-2)</f>
        <v>373</v>
      </c>
      <c r="P479" s="25" t="str">
        <f>IF($E479="","//" &amp; $B479,$M479&amp;B479&amp;": '"&amp;$L479&amp;","&amp;VLOOKUP(C479,LookupTable!$A$10:$G$24,4,0)&amp;IF(AND(C479="Bool",MOD(10*D479,10)=0),D479&amp;".0",D479)&amp;IF(C479="String",".255","")&amp;IF(B480&lt;&gt;"","',","'")&amp;"     //"&amp;O479)</f>
        <v>M_G27_Time_BD: 'DB12,REAL416',     //373</v>
      </c>
      <c r="Q479" s="20" t="str">
        <f t="shared" si="362"/>
        <v>'M_G27_Time_BD',     //373</v>
      </c>
      <c r="R479" s="20" t="str">
        <f t="shared" si="363"/>
        <v>socket.emit('M_G27_Time_BD', arr_tag_value[373]);</v>
      </c>
    </row>
    <row r="480" spans="2:18" ht="15.75">
      <c r="B480" t="s">
        <v>238</v>
      </c>
      <c r="C480" t="s">
        <v>15</v>
      </c>
      <c r="D480">
        <v>420</v>
      </c>
      <c r="E480">
        <v>0</v>
      </c>
      <c r="F480" t="b">
        <v>0</v>
      </c>
      <c r="G480" t="b">
        <v>1</v>
      </c>
      <c r="H480" t="b">
        <v>1</v>
      </c>
      <c r="I480" t="b">
        <v>1</v>
      </c>
      <c r="J480" t="b">
        <v>0</v>
      </c>
      <c r="K480" t="s">
        <v>239</v>
      </c>
      <c r="L480" t="str">
        <f t="shared" si="360"/>
        <v>DB12</v>
      </c>
      <c r="M480" t="str">
        <f t="shared" ref="M480" si="383">"M_"&amp;B478&amp;"_"</f>
        <v>M_G27_</v>
      </c>
      <c r="O480" s="40">
        <f>IF(E480="","-",COUNTIF($O$10:O479,"&lt;&gt;-")+1-2)</f>
        <v>374</v>
      </c>
      <c r="P480" s="25" t="str">
        <f>IF($E480="","//" &amp; $B480,$M480&amp;B480&amp;": '"&amp;$L480&amp;","&amp;VLOOKUP(C480,LookupTable!$A$10:$G$24,4,0)&amp;IF(AND(C480="Bool",MOD(10*D480,10)=0),D480&amp;".0",D480)&amp;IF(C480="String",".255","")&amp;IF(B481&lt;&gt;"","',","'")&amp;"     //"&amp;O480)</f>
        <v>M_G27_Time_CUROA: 'DB12,REAL420',     //374</v>
      </c>
      <c r="Q480" s="20" t="str">
        <f t="shared" si="362"/>
        <v>'M_G27_Time_CUROA',     //374</v>
      </c>
      <c r="R480" s="20" t="str">
        <f t="shared" si="363"/>
        <v>socket.emit('M_G27_Time_CUROA', arr_tag_value[374]);</v>
      </c>
    </row>
    <row r="481" spans="2:18" ht="15.75">
      <c r="B481" t="s">
        <v>240</v>
      </c>
      <c r="C481" t="s">
        <v>15</v>
      </c>
      <c r="D481">
        <v>424</v>
      </c>
      <c r="E481">
        <v>0</v>
      </c>
      <c r="F481" t="b">
        <v>0</v>
      </c>
      <c r="G481" t="b">
        <v>1</v>
      </c>
      <c r="H481" t="b">
        <v>1</v>
      </c>
      <c r="I481" t="b">
        <v>1</v>
      </c>
      <c r="J481" t="b">
        <v>0</v>
      </c>
      <c r="K481" t="s">
        <v>241</v>
      </c>
      <c r="L481" t="str">
        <f t="shared" si="360"/>
        <v>DB12</v>
      </c>
      <c r="M481" t="str">
        <f t="shared" ref="M481" si="384">"M_"&amp;B478&amp;"_"</f>
        <v>M_G27_</v>
      </c>
      <c r="O481" s="40">
        <f>IF(E481="","-",COUNTIF($O$10:O480,"&lt;&gt;-")+1-2)</f>
        <v>375</v>
      </c>
      <c r="P481" s="25" t="str">
        <f>IF($E481="","//" &amp; $B481,$M481&amp;B481&amp;": '"&amp;$L481&amp;","&amp;VLOOKUP(C481,LookupTable!$A$10:$G$24,4,0)&amp;IF(AND(C481="Bool",MOD(10*D481,10)=0),D481&amp;".0",D481)&amp;IF(C481="String",".255","")&amp;IF(B482&lt;&gt;"","',","'")&amp;"     //"&amp;O481)</f>
        <v>M_G27_Time_Belt: 'DB12,REAL424',     //375</v>
      </c>
      <c r="Q481" s="20" t="str">
        <f t="shared" si="362"/>
        <v>'M_G27_Time_Belt',     //375</v>
      </c>
      <c r="R481" s="20" t="str">
        <f t="shared" si="363"/>
        <v>socket.emit('M_G27_Time_Belt', arr_tag_value[375]);</v>
      </c>
    </row>
    <row r="482" spans="2:18" ht="15.75">
      <c r="B482" t="s">
        <v>242</v>
      </c>
      <c r="C482" t="s">
        <v>15</v>
      </c>
      <c r="D482">
        <v>428</v>
      </c>
      <c r="E482">
        <v>0</v>
      </c>
      <c r="F482" t="b">
        <v>0</v>
      </c>
      <c r="G482" t="b">
        <v>1</v>
      </c>
      <c r="H482" t="b">
        <v>1</v>
      </c>
      <c r="I482" t="b">
        <v>1</v>
      </c>
      <c r="J482" t="b">
        <v>0</v>
      </c>
      <c r="K482" t="s">
        <v>243</v>
      </c>
      <c r="L482" t="str">
        <f t="shared" si="360"/>
        <v>DB12</v>
      </c>
      <c r="M482" t="str">
        <f t="shared" ref="M482" si="385">"M_"&amp;B478&amp;"_"</f>
        <v>M_G27_</v>
      </c>
      <c r="O482" s="40">
        <f>IF(E482="","-",COUNTIF($O$10:O481,"&lt;&gt;-")+1-2)</f>
        <v>376</v>
      </c>
      <c r="P482" s="25" t="str">
        <f>IF($E482="","//" &amp; $B482,$M482&amp;B482&amp;": '"&amp;$L482&amp;","&amp;VLOOKUP(C482,LookupTable!$A$10:$G$24,4,0)&amp;IF(AND(C482="Bool",MOD(10*D482,10)=0),D482&amp;".0",D482)&amp;IF(C482="String",".255","")&amp;IF(B483&lt;&gt;"","',","'")&amp;"     //"&amp;O482)</f>
        <v>M_G27_TIme_Motor: 'DB12,REAL428',     //376</v>
      </c>
      <c r="Q482" s="20" t="str">
        <f t="shared" si="362"/>
        <v>'M_G27_TIme_Motor',     //376</v>
      </c>
      <c r="R482" s="20" t="str">
        <f t="shared" si="363"/>
        <v>socket.emit('M_G27_TIme_Motor', arr_tag_value[376]);</v>
      </c>
    </row>
    <row r="483" spans="2:18" ht="15.75">
      <c r="B483" t="s">
        <v>125</v>
      </c>
      <c r="C483" t="s">
        <v>235</v>
      </c>
      <c r="D483">
        <v>432</v>
      </c>
      <c r="F483" t="b">
        <v>0</v>
      </c>
      <c r="G483" t="b">
        <v>1</v>
      </c>
      <c r="H483" t="b">
        <v>1</v>
      </c>
      <c r="I483" t="b">
        <v>1</v>
      </c>
      <c r="J483" t="b">
        <v>1</v>
      </c>
      <c r="L483" t="str">
        <f t="shared" si="360"/>
        <v>DB12</v>
      </c>
      <c r="M483" t="str">
        <f t="shared" ref="M483:M514" si="386">"M_"&amp;B483&amp;"_"</f>
        <v>M_G28_</v>
      </c>
      <c r="O483" s="40" t="str">
        <f>IF(E483="","-",COUNTIF($O$10:O482,"&lt;&gt;-")+1-2)</f>
        <v>-</v>
      </c>
      <c r="P483" s="25" t="str">
        <f>IF($E483="","//" &amp; $B483,$M483&amp;B483&amp;": '"&amp;$L483&amp;","&amp;VLOOKUP(C483,LookupTable!$A$10:$G$24,4,0)&amp;IF(AND(C483="Bool",MOD(10*D483,10)=0),D483&amp;".0",D483)&amp;IF(C483="String",".255","")&amp;IF(B484&lt;&gt;"","',","'")&amp;"     //"&amp;O483)</f>
        <v>//G28</v>
      </c>
      <c r="Q483" s="20" t="str">
        <f t="shared" si="362"/>
        <v>//G28</v>
      </c>
      <c r="R483" s="20" t="str">
        <f t="shared" si="363"/>
        <v>//G28</v>
      </c>
    </row>
    <row r="484" spans="2:18" ht="15.75">
      <c r="B484" t="s">
        <v>236</v>
      </c>
      <c r="C484" t="s">
        <v>15</v>
      </c>
      <c r="D484">
        <v>432</v>
      </c>
      <c r="E484">
        <v>0</v>
      </c>
      <c r="F484" t="b">
        <v>0</v>
      </c>
      <c r="G484" t="b">
        <v>1</v>
      </c>
      <c r="H484" t="b">
        <v>1</v>
      </c>
      <c r="I484" t="b">
        <v>1</v>
      </c>
      <c r="J484" t="b">
        <v>0</v>
      </c>
      <c r="K484" t="s">
        <v>237</v>
      </c>
      <c r="L484" t="str">
        <f t="shared" si="360"/>
        <v>DB12</v>
      </c>
      <c r="M484" t="str">
        <f t="shared" ref="M484:M515" si="387">"M_"&amp;B483&amp;"_"</f>
        <v>M_G28_</v>
      </c>
      <c r="O484" s="40">
        <f>IF(E484="","-",COUNTIF($O$10:O483,"&lt;&gt;-")+1-2)</f>
        <v>377</v>
      </c>
      <c r="P484" s="25" t="str">
        <f>IF($E484="","//" &amp; $B484,$M484&amp;B484&amp;": '"&amp;$L484&amp;","&amp;VLOOKUP(C484,LookupTable!$A$10:$G$24,4,0)&amp;IF(AND(C484="Bool",MOD(10*D484,10)=0),D484&amp;".0",D484)&amp;IF(C484="String",".255","")&amp;IF(B485&lt;&gt;"","',","'")&amp;"     //"&amp;O484)</f>
        <v>M_G28_Time_BD: 'DB12,REAL432',     //377</v>
      </c>
      <c r="Q484" s="20" t="str">
        <f t="shared" si="362"/>
        <v>'M_G28_Time_BD',     //377</v>
      </c>
      <c r="R484" s="20" t="str">
        <f t="shared" si="363"/>
        <v>socket.emit('M_G28_Time_BD', arr_tag_value[377]);</v>
      </c>
    </row>
    <row r="485" spans="2:18" ht="15.75">
      <c r="B485" t="s">
        <v>238</v>
      </c>
      <c r="C485" t="s">
        <v>15</v>
      </c>
      <c r="D485">
        <v>436</v>
      </c>
      <c r="E485">
        <v>0</v>
      </c>
      <c r="F485" t="b">
        <v>0</v>
      </c>
      <c r="G485" t="b">
        <v>1</v>
      </c>
      <c r="H485" t="b">
        <v>1</v>
      </c>
      <c r="I485" t="b">
        <v>1</v>
      </c>
      <c r="J485" t="b">
        <v>0</v>
      </c>
      <c r="K485" t="s">
        <v>239</v>
      </c>
      <c r="L485" t="str">
        <f t="shared" si="360"/>
        <v>DB12</v>
      </c>
      <c r="M485" t="str">
        <f t="shared" ref="M485" si="388">"M_"&amp;B483&amp;"_"</f>
        <v>M_G28_</v>
      </c>
      <c r="O485" s="40">
        <f>IF(E485="","-",COUNTIF($O$10:O484,"&lt;&gt;-")+1-2)</f>
        <v>378</v>
      </c>
      <c r="P485" s="25" t="str">
        <f>IF($E485="","//" &amp; $B485,$M485&amp;B485&amp;": '"&amp;$L485&amp;","&amp;VLOOKUP(C485,LookupTable!$A$10:$G$24,4,0)&amp;IF(AND(C485="Bool",MOD(10*D485,10)=0),D485&amp;".0",D485)&amp;IF(C485="String",".255","")&amp;IF(B486&lt;&gt;"","',","'")&amp;"     //"&amp;O485)</f>
        <v>M_G28_Time_CUROA: 'DB12,REAL436',     //378</v>
      </c>
      <c r="Q485" s="20" t="str">
        <f t="shared" si="362"/>
        <v>'M_G28_Time_CUROA',     //378</v>
      </c>
      <c r="R485" s="20" t="str">
        <f t="shared" si="363"/>
        <v>socket.emit('M_G28_Time_CUROA', arr_tag_value[378]);</v>
      </c>
    </row>
    <row r="486" spans="2:18" ht="15.75">
      <c r="B486" t="s">
        <v>240</v>
      </c>
      <c r="C486" t="s">
        <v>15</v>
      </c>
      <c r="D486">
        <v>440</v>
      </c>
      <c r="E486">
        <v>0</v>
      </c>
      <c r="F486" t="b">
        <v>0</v>
      </c>
      <c r="G486" t="b">
        <v>1</v>
      </c>
      <c r="H486" t="b">
        <v>1</v>
      </c>
      <c r="I486" t="b">
        <v>1</v>
      </c>
      <c r="J486" t="b">
        <v>0</v>
      </c>
      <c r="K486" t="s">
        <v>241</v>
      </c>
      <c r="L486" t="str">
        <f t="shared" si="360"/>
        <v>DB12</v>
      </c>
      <c r="M486" t="str">
        <f t="shared" ref="M486" si="389">"M_"&amp;B483&amp;"_"</f>
        <v>M_G28_</v>
      </c>
      <c r="O486" s="40">
        <f>IF(E486="","-",COUNTIF($O$10:O485,"&lt;&gt;-")+1-2)</f>
        <v>379</v>
      </c>
      <c r="P486" s="25" t="str">
        <f>IF($E486="","//" &amp; $B486,$M486&amp;B486&amp;": '"&amp;$L486&amp;","&amp;VLOOKUP(C486,LookupTable!$A$10:$G$24,4,0)&amp;IF(AND(C486="Bool",MOD(10*D486,10)=0),D486&amp;".0",D486)&amp;IF(C486="String",".255","")&amp;IF(B487&lt;&gt;"","',","'")&amp;"     //"&amp;O486)</f>
        <v>M_G28_Time_Belt: 'DB12,REAL440',     //379</v>
      </c>
      <c r="Q486" s="20" t="str">
        <f t="shared" si="362"/>
        <v>'M_G28_Time_Belt',     //379</v>
      </c>
      <c r="R486" s="20" t="str">
        <f t="shared" si="363"/>
        <v>socket.emit('M_G28_Time_Belt', arr_tag_value[379]);</v>
      </c>
    </row>
    <row r="487" spans="2:18" ht="15.75">
      <c r="B487" t="s">
        <v>242</v>
      </c>
      <c r="C487" t="s">
        <v>15</v>
      </c>
      <c r="D487">
        <v>444</v>
      </c>
      <c r="E487">
        <v>0</v>
      </c>
      <c r="F487" t="b">
        <v>0</v>
      </c>
      <c r="G487" t="b">
        <v>1</v>
      </c>
      <c r="H487" t="b">
        <v>1</v>
      </c>
      <c r="I487" t="b">
        <v>1</v>
      </c>
      <c r="J487" t="b">
        <v>0</v>
      </c>
      <c r="K487" t="s">
        <v>243</v>
      </c>
      <c r="L487" t="str">
        <f t="shared" si="360"/>
        <v>DB12</v>
      </c>
      <c r="M487" t="str">
        <f t="shared" ref="M487" si="390">"M_"&amp;B483&amp;"_"</f>
        <v>M_G28_</v>
      </c>
      <c r="O487" s="40">
        <f>IF(E487="","-",COUNTIF($O$10:O486,"&lt;&gt;-")+1-2)</f>
        <v>380</v>
      </c>
      <c r="P487" s="25" t="str">
        <f>IF($E487="","//" &amp; $B487,$M487&amp;B487&amp;": '"&amp;$L487&amp;","&amp;VLOOKUP(C487,LookupTable!$A$10:$G$24,4,0)&amp;IF(AND(C487="Bool",MOD(10*D487,10)=0),D487&amp;".0",D487)&amp;IF(C487="String",".255","")&amp;IF(B488&lt;&gt;"","',","'")&amp;"     //"&amp;O487)</f>
        <v>M_G28_TIme_Motor: 'DB12,REAL444',     //380</v>
      </c>
      <c r="Q487" s="20" t="str">
        <f t="shared" si="362"/>
        <v>'M_G28_TIme_Motor',     //380</v>
      </c>
      <c r="R487" s="20" t="str">
        <f t="shared" si="363"/>
        <v>socket.emit('M_G28_TIme_Motor', arr_tag_value[380]);</v>
      </c>
    </row>
    <row r="488" spans="2:18" ht="15.75">
      <c r="B488" t="s">
        <v>126</v>
      </c>
      <c r="C488" t="s">
        <v>235</v>
      </c>
      <c r="D488">
        <v>448</v>
      </c>
      <c r="F488" t="b">
        <v>0</v>
      </c>
      <c r="G488" t="b">
        <v>1</v>
      </c>
      <c r="H488" t="b">
        <v>1</v>
      </c>
      <c r="I488" t="b">
        <v>1</v>
      </c>
      <c r="J488" t="b">
        <v>1</v>
      </c>
      <c r="L488" t="str">
        <f t="shared" si="360"/>
        <v>DB12</v>
      </c>
      <c r="M488" t="str">
        <f t="shared" ref="M488:M519" si="391">"M_"&amp;B488&amp;"_"</f>
        <v>M_G29_</v>
      </c>
      <c r="O488" s="40" t="str">
        <f>IF(E488="","-",COUNTIF($O$10:O487,"&lt;&gt;-")+1-2)</f>
        <v>-</v>
      </c>
      <c r="P488" s="25" t="str">
        <f>IF($E488="","//" &amp; $B488,$M488&amp;B488&amp;": '"&amp;$L488&amp;","&amp;VLOOKUP(C488,LookupTable!$A$10:$G$24,4,0)&amp;IF(AND(C488="Bool",MOD(10*D488,10)=0),D488&amp;".0",D488)&amp;IF(C488="String",".255","")&amp;IF(B489&lt;&gt;"","',","'")&amp;"     //"&amp;O488)</f>
        <v>//G29</v>
      </c>
      <c r="Q488" s="20" t="str">
        <f t="shared" si="362"/>
        <v>//G29</v>
      </c>
      <c r="R488" s="20" t="str">
        <f t="shared" si="363"/>
        <v>//G29</v>
      </c>
    </row>
    <row r="489" spans="2:18" ht="15.75">
      <c r="B489" t="s">
        <v>236</v>
      </c>
      <c r="C489" t="s">
        <v>15</v>
      </c>
      <c r="D489">
        <v>448</v>
      </c>
      <c r="E489">
        <v>0</v>
      </c>
      <c r="F489" t="b">
        <v>0</v>
      </c>
      <c r="G489" t="b">
        <v>1</v>
      </c>
      <c r="H489" t="b">
        <v>1</v>
      </c>
      <c r="I489" t="b">
        <v>1</v>
      </c>
      <c r="J489" t="b">
        <v>0</v>
      </c>
      <c r="K489" t="s">
        <v>237</v>
      </c>
      <c r="L489" t="str">
        <f t="shared" si="360"/>
        <v>DB12</v>
      </c>
      <c r="M489" t="str">
        <f t="shared" ref="M489:M520" si="392">"M_"&amp;B488&amp;"_"</f>
        <v>M_G29_</v>
      </c>
      <c r="O489" s="40">
        <f>IF(E489="","-",COUNTIF($O$10:O488,"&lt;&gt;-")+1-2)</f>
        <v>381</v>
      </c>
      <c r="P489" s="25" t="str">
        <f>IF($E489="","//" &amp; $B489,$M489&amp;B489&amp;": '"&amp;$L489&amp;","&amp;VLOOKUP(C489,LookupTable!$A$10:$G$24,4,0)&amp;IF(AND(C489="Bool",MOD(10*D489,10)=0),D489&amp;".0",D489)&amp;IF(C489="String",".255","")&amp;IF(B490&lt;&gt;"","',","'")&amp;"     //"&amp;O489)</f>
        <v>M_G29_Time_BD: 'DB12,REAL448',     //381</v>
      </c>
      <c r="Q489" s="20" t="str">
        <f t="shared" si="362"/>
        <v>'M_G29_Time_BD',     //381</v>
      </c>
      <c r="R489" s="20" t="str">
        <f t="shared" si="363"/>
        <v>socket.emit('M_G29_Time_BD', arr_tag_value[381]);</v>
      </c>
    </row>
    <row r="490" spans="2:18" ht="15.75">
      <c r="B490" t="s">
        <v>238</v>
      </c>
      <c r="C490" t="s">
        <v>15</v>
      </c>
      <c r="D490">
        <v>452</v>
      </c>
      <c r="E490">
        <v>0</v>
      </c>
      <c r="F490" t="b">
        <v>0</v>
      </c>
      <c r="G490" t="b">
        <v>1</v>
      </c>
      <c r="H490" t="b">
        <v>1</v>
      </c>
      <c r="I490" t="b">
        <v>1</v>
      </c>
      <c r="J490" t="b">
        <v>0</v>
      </c>
      <c r="K490" t="s">
        <v>239</v>
      </c>
      <c r="L490" t="str">
        <f t="shared" si="360"/>
        <v>DB12</v>
      </c>
      <c r="M490" t="str">
        <f t="shared" ref="M490" si="393">"M_"&amp;B488&amp;"_"</f>
        <v>M_G29_</v>
      </c>
      <c r="O490" s="40">
        <f>IF(E490="","-",COUNTIF($O$10:O489,"&lt;&gt;-")+1-2)</f>
        <v>382</v>
      </c>
      <c r="P490" s="25" t="str">
        <f>IF($E490="","//" &amp; $B490,$M490&amp;B490&amp;": '"&amp;$L490&amp;","&amp;VLOOKUP(C490,LookupTable!$A$10:$G$24,4,0)&amp;IF(AND(C490="Bool",MOD(10*D490,10)=0),D490&amp;".0",D490)&amp;IF(C490="String",".255","")&amp;IF(B491&lt;&gt;"","',","'")&amp;"     //"&amp;O490)</f>
        <v>M_G29_Time_CUROA: 'DB12,REAL452',     //382</v>
      </c>
      <c r="Q490" s="20" t="str">
        <f t="shared" si="362"/>
        <v>'M_G29_Time_CUROA',     //382</v>
      </c>
      <c r="R490" s="20" t="str">
        <f t="shared" si="363"/>
        <v>socket.emit('M_G29_Time_CUROA', arr_tag_value[382]);</v>
      </c>
    </row>
    <row r="491" spans="2:18" ht="15.75">
      <c r="B491" t="s">
        <v>240</v>
      </c>
      <c r="C491" t="s">
        <v>15</v>
      </c>
      <c r="D491">
        <v>456</v>
      </c>
      <c r="E491">
        <v>0</v>
      </c>
      <c r="F491" t="b">
        <v>0</v>
      </c>
      <c r="G491" t="b">
        <v>1</v>
      </c>
      <c r="H491" t="b">
        <v>1</v>
      </c>
      <c r="I491" t="b">
        <v>1</v>
      </c>
      <c r="J491" t="b">
        <v>0</v>
      </c>
      <c r="K491" t="s">
        <v>241</v>
      </c>
      <c r="L491" t="str">
        <f t="shared" si="360"/>
        <v>DB12</v>
      </c>
      <c r="M491" t="str">
        <f t="shared" ref="M491" si="394">"M_"&amp;B488&amp;"_"</f>
        <v>M_G29_</v>
      </c>
      <c r="O491" s="40">
        <f>IF(E491="","-",COUNTIF($O$10:O490,"&lt;&gt;-")+1-2)</f>
        <v>383</v>
      </c>
      <c r="P491" s="25" t="str">
        <f>IF($E491="","//" &amp; $B491,$M491&amp;B491&amp;": '"&amp;$L491&amp;","&amp;VLOOKUP(C491,LookupTable!$A$10:$G$24,4,0)&amp;IF(AND(C491="Bool",MOD(10*D491,10)=0),D491&amp;".0",D491)&amp;IF(C491="String",".255","")&amp;IF(B492&lt;&gt;"","',","'")&amp;"     //"&amp;O491)</f>
        <v>M_G29_Time_Belt: 'DB12,REAL456',     //383</v>
      </c>
      <c r="Q491" s="20" t="str">
        <f t="shared" si="362"/>
        <v>'M_G29_Time_Belt',     //383</v>
      </c>
      <c r="R491" s="20" t="str">
        <f t="shared" si="363"/>
        <v>socket.emit('M_G29_Time_Belt', arr_tag_value[383]);</v>
      </c>
    </row>
    <row r="492" spans="2:18" ht="15.75">
      <c r="B492" t="s">
        <v>242</v>
      </c>
      <c r="C492" t="s">
        <v>15</v>
      </c>
      <c r="D492">
        <v>460</v>
      </c>
      <c r="E492">
        <v>0</v>
      </c>
      <c r="F492" t="b">
        <v>0</v>
      </c>
      <c r="G492" t="b">
        <v>1</v>
      </c>
      <c r="H492" t="b">
        <v>1</v>
      </c>
      <c r="I492" t="b">
        <v>1</v>
      </c>
      <c r="J492" t="b">
        <v>0</v>
      </c>
      <c r="K492" t="s">
        <v>243</v>
      </c>
      <c r="L492" t="str">
        <f t="shared" si="360"/>
        <v>DB12</v>
      </c>
      <c r="M492" t="str">
        <f t="shared" ref="M492" si="395">"M_"&amp;B488&amp;"_"</f>
        <v>M_G29_</v>
      </c>
      <c r="O492" s="40">
        <f>IF(E492="","-",COUNTIF($O$10:O491,"&lt;&gt;-")+1-2)</f>
        <v>384</v>
      </c>
      <c r="P492" s="25" t="str">
        <f>IF($E492="","//" &amp; $B492,$M492&amp;B492&amp;": '"&amp;$L492&amp;","&amp;VLOOKUP(C492,LookupTable!$A$10:$G$24,4,0)&amp;IF(AND(C492="Bool",MOD(10*D492,10)=0),D492&amp;".0",D492)&amp;IF(C492="String",".255","")&amp;IF(B493&lt;&gt;"","',","'")&amp;"     //"&amp;O492)</f>
        <v>M_G29_TIme_Motor: 'DB12,REAL460',     //384</v>
      </c>
      <c r="Q492" s="20" t="str">
        <f t="shared" si="362"/>
        <v>'M_G29_TIme_Motor',     //384</v>
      </c>
      <c r="R492" s="20" t="str">
        <f t="shared" si="363"/>
        <v>socket.emit('M_G29_TIme_Motor', arr_tag_value[384]);</v>
      </c>
    </row>
    <row r="493" spans="2:18" ht="15.75">
      <c r="B493" t="s">
        <v>127</v>
      </c>
      <c r="C493" t="s">
        <v>235</v>
      </c>
      <c r="D493">
        <v>464</v>
      </c>
      <c r="F493" t="b">
        <v>0</v>
      </c>
      <c r="G493" t="b">
        <v>1</v>
      </c>
      <c r="H493" t="b">
        <v>1</v>
      </c>
      <c r="I493" t="b">
        <v>1</v>
      </c>
      <c r="J493" t="b">
        <v>1</v>
      </c>
      <c r="L493" t="str">
        <f t="shared" si="360"/>
        <v>DB12</v>
      </c>
      <c r="M493" t="str">
        <f t="shared" ref="M493:M524" si="396">"M_"&amp;B493&amp;"_"</f>
        <v>M_G30_</v>
      </c>
      <c r="O493" s="40" t="str">
        <f>IF(E493="","-",COUNTIF($O$10:O492,"&lt;&gt;-")+1-2)</f>
        <v>-</v>
      </c>
      <c r="P493" s="25" t="str">
        <f>IF($E493="","//" &amp; $B493,$M493&amp;B493&amp;": '"&amp;$L493&amp;","&amp;VLOOKUP(C493,LookupTable!$A$10:$G$24,4,0)&amp;IF(AND(C493="Bool",MOD(10*D493,10)=0),D493&amp;".0",D493)&amp;IF(C493="String",".255","")&amp;IF(B494&lt;&gt;"","',","'")&amp;"     //"&amp;O493)</f>
        <v>//G30</v>
      </c>
      <c r="Q493" s="20" t="str">
        <f t="shared" si="362"/>
        <v>//G30</v>
      </c>
      <c r="R493" s="20" t="str">
        <f t="shared" si="363"/>
        <v>//G30</v>
      </c>
    </row>
    <row r="494" spans="2:18" ht="15.75">
      <c r="B494" t="s">
        <v>236</v>
      </c>
      <c r="C494" t="s">
        <v>15</v>
      </c>
      <c r="D494">
        <v>464</v>
      </c>
      <c r="E494">
        <v>0</v>
      </c>
      <c r="F494" t="b">
        <v>0</v>
      </c>
      <c r="G494" t="b">
        <v>1</v>
      </c>
      <c r="H494" t="b">
        <v>1</v>
      </c>
      <c r="I494" t="b">
        <v>1</v>
      </c>
      <c r="J494" t="b">
        <v>0</v>
      </c>
      <c r="K494" t="s">
        <v>237</v>
      </c>
      <c r="L494" t="str">
        <f t="shared" si="360"/>
        <v>DB12</v>
      </c>
      <c r="M494" t="str">
        <f t="shared" ref="M494:M525" si="397">"M_"&amp;B493&amp;"_"</f>
        <v>M_G30_</v>
      </c>
      <c r="O494" s="40">
        <f>IF(E494="","-",COUNTIF($O$10:O493,"&lt;&gt;-")+1-2)</f>
        <v>385</v>
      </c>
      <c r="P494" s="25" t="str">
        <f>IF($E494="","//" &amp; $B494,$M494&amp;B494&amp;": '"&amp;$L494&amp;","&amp;VLOOKUP(C494,LookupTable!$A$10:$G$24,4,0)&amp;IF(AND(C494="Bool",MOD(10*D494,10)=0),D494&amp;".0",D494)&amp;IF(C494="String",".255","")&amp;IF(B495&lt;&gt;"","',","'")&amp;"     //"&amp;O494)</f>
        <v>M_G30_Time_BD: 'DB12,REAL464',     //385</v>
      </c>
      <c r="Q494" s="20" t="str">
        <f t="shared" si="362"/>
        <v>'M_G30_Time_BD',     //385</v>
      </c>
      <c r="R494" s="20" t="str">
        <f t="shared" si="363"/>
        <v>socket.emit('M_G30_Time_BD', arr_tag_value[385]);</v>
      </c>
    </row>
    <row r="495" spans="2:18" ht="15.75">
      <c r="B495" t="s">
        <v>238</v>
      </c>
      <c r="C495" t="s">
        <v>15</v>
      </c>
      <c r="D495">
        <v>468</v>
      </c>
      <c r="E495">
        <v>0</v>
      </c>
      <c r="F495" t="b">
        <v>0</v>
      </c>
      <c r="G495" t="b">
        <v>1</v>
      </c>
      <c r="H495" t="b">
        <v>1</v>
      </c>
      <c r="I495" t="b">
        <v>1</v>
      </c>
      <c r="J495" t="b">
        <v>0</v>
      </c>
      <c r="K495" t="s">
        <v>239</v>
      </c>
      <c r="L495" t="str">
        <f t="shared" si="360"/>
        <v>DB12</v>
      </c>
      <c r="M495" t="str">
        <f t="shared" ref="M495" si="398">"M_"&amp;B493&amp;"_"</f>
        <v>M_G30_</v>
      </c>
      <c r="O495" s="40">
        <f>IF(E495="","-",COUNTIF($O$10:O494,"&lt;&gt;-")+1-2)</f>
        <v>386</v>
      </c>
      <c r="P495" s="25" t="str">
        <f>IF($E495="","//" &amp; $B495,$M495&amp;B495&amp;": '"&amp;$L495&amp;","&amp;VLOOKUP(C495,LookupTable!$A$10:$G$24,4,0)&amp;IF(AND(C495="Bool",MOD(10*D495,10)=0),D495&amp;".0",D495)&amp;IF(C495="String",".255","")&amp;IF(B496&lt;&gt;"","',","'")&amp;"     //"&amp;O495)</f>
        <v>M_G30_Time_CUROA: 'DB12,REAL468',     //386</v>
      </c>
      <c r="Q495" s="20" t="str">
        <f t="shared" si="362"/>
        <v>'M_G30_Time_CUROA',     //386</v>
      </c>
      <c r="R495" s="20" t="str">
        <f t="shared" si="363"/>
        <v>socket.emit('M_G30_Time_CUROA', arr_tag_value[386]);</v>
      </c>
    </row>
    <row r="496" spans="2:18" ht="15.75">
      <c r="B496" t="s">
        <v>240</v>
      </c>
      <c r="C496" t="s">
        <v>15</v>
      </c>
      <c r="D496">
        <v>472</v>
      </c>
      <c r="E496">
        <v>0</v>
      </c>
      <c r="F496" t="b">
        <v>0</v>
      </c>
      <c r="G496" t="b">
        <v>1</v>
      </c>
      <c r="H496" t="b">
        <v>1</v>
      </c>
      <c r="I496" t="b">
        <v>1</v>
      </c>
      <c r="J496" t="b">
        <v>0</v>
      </c>
      <c r="K496" t="s">
        <v>241</v>
      </c>
      <c r="L496" t="str">
        <f t="shared" si="360"/>
        <v>DB12</v>
      </c>
      <c r="M496" t="str">
        <f t="shared" ref="M496" si="399">"M_"&amp;B493&amp;"_"</f>
        <v>M_G30_</v>
      </c>
      <c r="O496" s="40">
        <f>IF(E496="","-",COUNTIF($O$10:O495,"&lt;&gt;-")+1-2)</f>
        <v>387</v>
      </c>
      <c r="P496" s="25" t="str">
        <f>IF($E496="","//" &amp; $B496,$M496&amp;B496&amp;": '"&amp;$L496&amp;","&amp;VLOOKUP(C496,LookupTable!$A$10:$G$24,4,0)&amp;IF(AND(C496="Bool",MOD(10*D496,10)=0),D496&amp;".0",D496)&amp;IF(C496="String",".255","")&amp;IF(B497&lt;&gt;"","',","'")&amp;"     //"&amp;O496)</f>
        <v>M_G30_Time_Belt: 'DB12,REAL472',     //387</v>
      </c>
      <c r="Q496" s="20" t="str">
        <f t="shared" si="362"/>
        <v>'M_G30_Time_Belt',     //387</v>
      </c>
      <c r="R496" s="20" t="str">
        <f t="shared" si="363"/>
        <v>socket.emit('M_G30_Time_Belt', arr_tag_value[387]);</v>
      </c>
    </row>
    <row r="497" spans="2:18" ht="15.75">
      <c r="B497" t="s">
        <v>242</v>
      </c>
      <c r="C497" t="s">
        <v>15</v>
      </c>
      <c r="D497">
        <v>476</v>
      </c>
      <c r="E497">
        <v>0</v>
      </c>
      <c r="F497" t="b">
        <v>0</v>
      </c>
      <c r="G497" t="b">
        <v>1</v>
      </c>
      <c r="H497" t="b">
        <v>1</v>
      </c>
      <c r="I497" t="b">
        <v>1</v>
      </c>
      <c r="J497" t="b">
        <v>0</v>
      </c>
      <c r="K497" t="s">
        <v>243</v>
      </c>
      <c r="L497" t="str">
        <f t="shared" si="360"/>
        <v>DB12</v>
      </c>
      <c r="M497" t="str">
        <f t="shared" ref="M497" si="400">"M_"&amp;B493&amp;"_"</f>
        <v>M_G30_</v>
      </c>
      <c r="O497" s="40">
        <f>IF(E497="","-",COUNTIF($O$10:O496,"&lt;&gt;-")+1-2)</f>
        <v>388</v>
      </c>
      <c r="P497" s="25" t="str">
        <f>IF($E497="","//" &amp; $B497,$M497&amp;B497&amp;": '"&amp;$L497&amp;","&amp;VLOOKUP(C497,LookupTable!$A$10:$G$24,4,0)&amp;IF(AND(C497="Bool",MOD(10*D497,10)=0),D497&amp;".0",D497)&amp;IF(C497="String",".255","")&amp;IF(B498&lt;&gt;"","',","'")&amp;"     //"&amp;O497)</f>
        <v>M_G30_TIme_Motor: 'DB12,REAL476',     //388</v>
      </c>
      <c r="Q497" s="20" t="str">
        <f t="shared" si="362"/>
        <v>'M_G30_TIme_Motor',     //388</v>
      </c>
      <c r="R497" s="20" t="str">
        <f t="shared" si="363"/>
        <v>socket.emit('M_G30_TIme_Motor', arr_tag_value[388]);</v>
      </c>
    </row>
    <row r="498" spans="2:18" ht="15.75">
      <c r="B498" t="s">
        <v>128</v>
      </c>
      <c r="C498" t="s">
        <v>235</v>
      </c>
      <c r="D498">
        <v>480</v>
      </c>
      <c r="F498" t="b">
        <v>0</v>
      </c>
      <c r="G498" t="b">
        <v>1</v>
      </c>
      <c r="H498" t="b">
        <v>1</v>
      </c>
      <c r="I498" t="b">
        <v>1</v>
      </c>
      <c r="J498" t="b">
        <v>1</v>
      </c>
      <c r="L498" t="str">
        <f t="shared" si="360"/>
        <v>DB12</v>
      </c>
      <c r="M498" t="str">
        <f t="shared" ref="M498:M529" si="401">"M_"&amp;B498&amp;"_"</f>
        <v>M_G31_</v>
      </c>
      <c r="O498" s="40" t="str">
        <f>IF(E498="","-",COUNTIF($O$10:O497,"&lt;&gt;-")+1-2)</f>
        <v>-</v>
      </c>
      <c r="P498" s="25" t="str">
        <f>IF($E498="","//" &amp; $B498,$M498&amp;B498&amp;": '"&amp;$L498&amp;","&amp;VLOOKUP(C498,LookupTable!$A$10:$G$24,4,0)&amp;IF(AND(C498="Bool",MOD(10*D498,10)=0),D498&amp;".0",D498)&amp;IF(C498="String",".255","")&amp;IF(B499&lt;&gt;"","',","'")&amp;"     //"&amp;O498)</f>
        <v>//G31</v>
      </c>
      <c r="Q498" s="20" t="str">
        <f t="shared" si="362"/>
        <v>//G31</v>
      </c>
      <c r="R498" s="20" t="str">
        <f t="shared" si="363"/>
        <v>//G31</v>
      </c>
    </row>
    <row r="499" spans="2:18" ht="15.75">
      <c r="B499" t="s">
        <v>236</v>
      </c>
      <c r="C499" t="s">
        <v>15</v>
      </c>
      <c r="D499">
        <v>480</v>
      </c>
      <c r="E499">
        <v>0</v>
      </c>
      <c r="F499" t="b">
        <v>0</v>
      </c>
      <c r="G499" t="b">
        <v>1</v>
      </c>
      <c r="H499" t="b">
        <v>1</v>
      </c>
      <c r="I499" t="b">
        <v>1</v>
      </c>
      <c r="J499" t="b">
        <v>0</v>
      </c>
      <c r="K499" t="s">
        <v>237</v>
      </c>
      <c r="L499" t="str">
        <f t="shared" si="360"/>
        <v>DB12</v>
      </c>
      <c r="M499" t="str">
        <f t="shared" ref="M499:M530" si="402">"M_"&amp;B498&amp;"_"</f>
        <v>M_G31_</v>
      </c>
      <c r="O499" s="40">
        <f>IF(E499="","-",COUNTIF($O$10:O498,"&lt;&gt;-")+1-2)</f>
        <v>389</v>
      </c>
      <c r="P499" s="25" t="str">
        <f>IF($E499="","//" &amp; $B499,$M499&amp;B499&amp;": '"&amp;$L499&amp;","&amp;VLOOKUP(C499,LookupTable!$A$10:$G$24,4,0)&amp;IF(AND(C499="Bool",MOD(10*D499,10)=0),D499&amp;".0",D499)&amp;IF(C499="String",".255","")&amp;IF(B500&lt;&gt;"","',","'")&amp;"     //"&amp;O499)</f>
        <v>M_G31_Time_BD: 'DB12,REAL480',     //389</v>
      </c>
      <c r="Q499" s="20" t="str">
        <f t="shared" si="362"/>
        <v>'M_G31_Time_BD',     //389</v>
      </c>
      <c r="R499" s="20" t="str">
        <f t="shared" si="363"/>
        <v>socket.emit('M_G31_Time_BD', arr_tag_value[389]);</v>
      </c>
    </row>
    <row r="500" spans="2:18" ht="15.75">
      <c r="B500" t="s">
        <v>238</v>
      </c>
      <c r="C500" t="s">
        <v>15</v>
      </c>
      <c r="D500">
        <v>484</v>
      </c>
      <c r="E500">
        <v>0</v>
      </c>
      <c r="F500" t="b">
        <v>0</v>
      </c>
      <c r="G500" t="b">
        <v>1</v>
      </c>
      <c r="H500" t="b">
        <v>1</v>
      </c>
      <c r="I500" t="b">
        <v>1</v>
      </c>
      <c r="J500" t="b">
        <v>0</v>
      </c>
      <c r="K500" t="s">
        <v>239</v>
      </c>
      <c r="L500" t="str">
        <f t="shared" si="360"/>
        <v>DB12</v>
      </c>
      <c r="M500" t="str">
        <f t="shared" ref="M500" si="403">"M_"&amp;B498&amp;"_"</f>
        <v>M_G31_</v>
      </c>
      <c r="O500" s="40">
        <f>IF(E500="","-",COUNTIF($O$10:O499,"&lt;&gt;-")+1-2)</f>
        <v>390</v>
      </c>
      <c r="P500" s="25" t="str">
        <f>IF($E500="","//" &amp; $B500,$M500&amp;B500&amp;": '"&amp;$L500&amp;","&amp;VLOOKUP(C500,LookupTable!$A$10:$G$24,4,0)&amp;IF(AND(C500="Bool",MOD(10*D500,10)=0),D500&amp;".0",D500)&amp;IF(C500="String",".255","")&amp;IF(B501&lt;&gt;"","',","'")&amp;"     //"&amp;O500)</f>
        <v>M_G31_Time_CUROA: 'DB12,REAL484',     //390</v>
      </c>
      <c r="Q500" s="20" t="str">
        <f t="shared" si="362"/>
        <v>'M_G31_Time_CUROA',     //390</v>
      </c>
      <c r="R500" s="20" t="str">
        <f t="shared" si="363"/>
        <v>socket.emit('M_G31_Time_CUROA', arr_tag_value[390]);</v>
      </c>
    </row>
    <row r="501" spans="2:18" ht="15.75">
      <c r="B501" t="s">
        <v>240</v>
      </c>
      <c r="C501" t="s">
        <v>15</v>
      </c>
      <c r="D501">
        <v>488</v>
      </c>
      <c r="E501">
        <v>0</v>
      </c>
      <c r="F501" t="b">
        <v>0</v>
      </c>
      <c r="G501" t="b">
        <v>1</v>
      </c>
      <c r="H501" t="b">
        <v>1</v>
      </c>
      <c r="I501" t="b">
        <v>1</v>
      </c>
      <c r="J501" t="b">
        <v>0</v>
      </c>
      <c r="K501" t="s">
        <v>241</v>
      </c>
      <c r="L501" t="str">
        <f t="shared" si="360"/>
        <v>DB12</v>
      </c>
      <c r="M501" t="str">
        <f t="shared" ref="M501" si="404">"M_"&amp;B498&amp;"_"</f>
        <v>M_G31_</v>
      </c>
      <c r="O501" s="40">
        <f>IF(E501="","-",COUNTIF($O$10:O500,"&lt;&gt;-")+1-2)</f>
        <v>391</v>
      </c>
      <c r="P501" s="25" t="str">
        <f>IF($E501="","//" &amp; $B501,$M501&amp;B501&amp;": '"&amp;$L501&amp;","&amp;VLOOKUP(C501,LookupTable!$A$10:$G$24,4,0)&amp;IF(AND(C501="Bool",MOD(10*D501,10)=0),D501&amp;".0",D501)&amp;IF(C501="String",".255","")&amp;IF(B502&lt;&gt;"","',","'")&amp;"     //"&amp;O501)</f>
        <v>M_G31_Time_Belt: 'DB12,REAL488',     //391</v>
      </c>
      <c r="Q501" s="20" t="str">
        <f t="shared" si="362"/>
        <v>'M_G31_Time_Belt',     //391</v>
      </c>
      <c r="R501" s="20" t="str">
        <f t="shared" si="363"/>
        <v>socket.emit('M_G31_Time_Belt', arr_tag_value[391]);</v>
      </c>
    </row>
    <row r="502" spans="2:18" ht="15.75">
      <c r="B502" t="s">
        <v>242</v>
      </c>
      <c r="C502" t="s">
        <v>15</v>
      </c>
      <c r="D502">
        <v>492</v>
      </c>
      <c r="E502">
        <v>0</v>
      </c>
      <c r="F502" t="b">
        <v>0</v>
      </c>
      <c r="G502" t="b">
        <v>1</v>
      </c>
      <c r="H502" t="b">
        <v>1</v>
      </c>
      <c r="I502" t="b">
        <v>1</v>
      </c>
      <c r="J502" t="b">
        <v>0</v>
      </c>
      <c r="K502" t="s">
        <v>243</v>
      </c>
      <c r="L502" t="str">
        <f t="shared" si="360"/>
        <v>DB12</v>
      </c>
      <c r="M502" t="str">
        <f t="shared" ref="M502" si="405">"M_"&amp;B498&amp;"_"</f>
        <v>M_G31_</v>
      </c>
      <c r="O502" s="40">
        <f>IF(E502="","-",COUNTIF($O$10:O501,"&lt;&gt;-")+1-2)</f>
        <v>392</v>
      </c>
      <c r="P502" s="25" t="str">
        <f>IF($E502="","//" &amp; $B502,$M502&amp;B502&amp;": '"&amp;$L502&amp;","&amp;VLOOKUP(C502,LookupTable!$A$10:$G$24,4,0)&amp;IF(AND(C502="Bool",MOD(10*D502,10)=0),D502&amp;".0",D502)&amp;IF(C502="String",".255","")&amp;IF(B503&lt;&gt;"","',","'")&amp;"     //"&amp;O502)</f>
        <v>M_G31_TIme_Motor: 'DB12,REAL492',     //392</v>
      </c>
      <c r="Q502" s="20" t="str">
        <f t="shared" si="362"/>
        <v>'M_G31_TIme_Motor',     //392</v>
      </c>
      <c r="R502" s="20" t="str">
        <f t="shared" si="363"/>
        <v>socket.emit('M_G31_TIme_Motor', arr_tag_value[392]);</v>
      </c>
    </row>
    <row r="503" spans="2:18" ht="15.75">
      <c r="B503" t="s">
        <v>129</v>
      </c>
      <c r="C503" t="s">
        <v>235</v>
      </c>
      <c r="D503">
        <v>496</v>
      </c>
      <c r="F503" t="b">
        <v>0</v>
      </c>
      <c r="G503" t="b">
        <v>1</v>
      </c>
      <c r="H503" t="b">
        <v>1</v>
      </c>
      <c r="I503" t="b">
        <v>1</v>
      </c>
      <c r="J503" t="b">
        <v>1</v>
      </c>
      <c r="L503" t="str">
        <f t="shared" si="360"/>
        <v>DB12</v>
      </c>
      <c r="M503" t="str">
        <f t="shared" ref="M503:M534" si="406">"M_"&amp;B503&amp;"_"</f>
        <v>M_G32_</v>
      </c>
      <c r="O503" s="40" t="str">
        <f>IF(E503="","-",COUNTIF($O$10:O502,"&lt;&gt;-")+1-2)</f>
        <v>-</v>
      </c>
      <c r="P503" s="25" t="str">
        <f>IF($E503="","//" &amp; $B503,$M503&amp;B503&amp;": '"&amp;$L503&amp;","&amp;VLOOKUP(C503,LookupTable!$A$10:$G$24,4,0)&amp;IF(AND(C503="Bool",MOD(10*D503,10)=0),D503&amp;".0",D503)&amp;IF(C503="String",".255","")&amp;IF(B504&lt;&gt;"","',","'")&amp;"     //"&amp;O503)</f>
        <v>//G32</v>
      </c>
      <c r="Q503" s="20" t="str">
        <f t="shared" si="362"/>
        <v>//G32</v>
      </c>
      <c r="R503" s="20" t="str">
        <f t="shared" si="363"/>
        <v>//G32</v>
      </c>
    </row>
    <row r="504" spans="2:18" ht="15.75">
      <c r="B504" t="s">
        <v>236</v>
      </c>
      <c r="C504" t="s">
        <v>15</v>
      </c>
      <c r="D504">
        <v>496</v>
      </c>
      <c r="E504">
        <v>0</v>
      </c>
      <c r="F504" t="b">
        <v>0</v>
      </c>
      <c r="G504" t="b">
        <v>1</v>
      </c>
      <c r="H504" t="b">
        <v>1</v>
      </c>
      <c r="I504" t="b">
        <v>1</v>
      </c>
      <c r="J504" t="b">
        <v>0</v>
      </c>
      <c r="K504" t="s">
        <v>237</v>
      </c>
      <c r="L504" t="str">
        <f t="shared" si="360"/>
        <v>DB12</v>
      </c>
      <c r="M504" t="str">
        <f t="shared" ref="M504:M535" si="407">"M_"&amp;B503&amp;"_"</f>
        <v>M_G32_</v>
      </c>
      <c r="O504" s="40">
        <f>IF(E504="","-",COUNTIF($O$10:O503,"&lt;&gt;-")+1-2)</f>
        <v>393</v>
      </c>
      <c r="P504" s="25" t="str">
        <f>IF($E504="","//" &amp; $B504,$M504&amp;B504&amp;": '"&amp;$L504&amp;","&amp;VLOOKUP(C504,LookupTable!$A$10:$G$24,4,0)&amp;IF(AND(C504="Bool",MOD(10*D504,10)=0),D504&amp;".0",D504)&amp;IF(C504="String",".255","")&amp;IF(B505&lt;&gt;"","',","'")&amp;"     //"&amp;O504)</f>
        <v>M_G32_Time_BD: 'DB12,REAL496',     //393</v>
      </c>
      <c r="Q504" s="20" t="str">
        <f t="shared" si="362"/>
        <v>'M_G32_Time_BD',     //393</v>
      </c>
      <c r="R504" s="20" t="str">
        <f t="shared" si="363"/>
        <v>socket.emit('M_G32_Time_BD', arr_tag_value[393]);</v>
      </c>
    </row>
    <row r="505" spans="2:18" ht="15.75">
      <c r="B505" t="s">
        <v>238</v>
      </c>
      <c r="C505" t="s">
        <v>15</v>
      </c>
      <c r="D505">
        <v>500</v>
      </c>
      <c r="E505">
        <v>0</v>
      </c>
      <c r="F505" t="b">
        <v>0</v>
      </c>
      <c r="G505" t="b">
        <v>1</v>
      </c>
      <c r="H505" t="b">
        <v>1</v>
      </c>
      <c r="I505" t="b">
        <v>1</v>
      </c>
      <c r="J505" t="b">
        <v>0</v>
      </c>
      <c r="K505" t="s">
        <v>239</v>
      </c>
      <c r="L505" t="str">
        <f t="shared" si="360"/>
        <v>DB12</v>
      </c>
      <c r="M505" t="str">
        <f t="shared" ref="M505" si="408">"M_"&amp;B503&amp;"_"</f>
        <v>M_G32_</v>
      </c>
      <c r="O505" s="40">
        <f>IF(E505="","-",COUNTIF($O$10:O504,"&lt;&gt;-")+1-2)</f>
        <v>394</v>
      </c>
      <c r="P505" s="25" t="str">
        <f>IF($E505="","//" &amp; $B505,$M505&amp;B505&amp;": '"&amp;$L505&amp;","&amp;VLOOKUP(C505,LookupTable!$A$10:$G$24,4,0)&amp;IF(AND(C505="Bool",MOD(10*D505,10)=0),D505&amp;".0",D505)&amp;IF(C505="String",".255","")&amp;IF(B506&lt;&gt;"","',","'")&amp;"     //"&amp;O505)</f>
        <v>M_G32_Time_CUROA: 'DB12,REAL500',     //394</v>
      </c>
      <c r="Q505" s="20" t="str">
        <f t="shared" si="362"/>
        <v>'M_G32_Time_CUROA',     //394</v>
      </c>
      <c r="R505" s="20" t="str">
        <f t="shared" si="363"/>
        <v>socket.emit('M_G32_Time_CUROA', arr_tag_value[394]);</v>
      </c>
    </row>
    <row r="506" spans="2:18" ht="15.75">
      <c r="B506" t="s">
        <v>240</v>
      </c>
      <c r="C506" t="s">
        <v>15</v>
      </c>
      <c r="D506">
        <v>504</v>
      </c>
      <c r="E506">
        <v>0</v>
      </c>
      <c r="F506" t="b">
        <v>0</v>
      </c>
      <c r="G506" t="b">
        <v>1</v>
      </c>
      <c r="H506" t="b">
        <v>1</v>
      </c>
      <c r="I506" t="b">
        <v>1</v>
      </c>
      <c r="J506" t="b">
        <v>0</v>
      </c>
      <c r="K506" t="s">
        <v>241</v>
      </c>
      <c r="L506" t="str">
        <f t="shared" si="360"/>
        <v>DB12</v>
      </c>
      <c r="M506" t="str">
        <f t="shared" ref="M506" si="409">"M_"&amp;B503&amp;"_"</f>
        <v>M_G32_</v>
      </c>
      <c r="O506" s="40">
        <f>IF(E506="","-",COUNTIF($O$10:O505,"&lt;&gt;-")+1-2)</f>
        <v>395</v>
      </c>
      <c r="P506" s="25" t="str">
        <f>IF($E506="","//" &amp; $B506,$M506&amp;B506&amp;": '"&amp;$L506&amp;","&amp;VLOOKUP(C506,LookupTable!$A$10:$G$24,4,0)&amp;IF(AND(C506="Bool",MOD(10*D506,10)=0),D506&amp;".0",D506)&amp;IF(C506="String",".255","")&amp;IF(B507&lt;&gt;"","',","'")&amp;"     //"&amp;O506)</f>
        <v>M_G32_Time_Belt: 'DB12,REAL504',     //395</v>
      </c>
      <c r="Q506" s="20" t="str">
        <f t="shared" si="362"/>
        <v>'M_G32_Time_Belt',     //395</v>
      </c>
      <c r="R506" s="20" t="str">
        <f t="shared" si="363"/>
        <v>socket.emit('M_G32_Time_Belt', arr_tag_value[395]);</v>
      </c>
    </row>
    <row r="507" spans="2:18" ht="15.75">
      <c r="B507" t="s">
        <v>242</v>
      </c>
      <c r="C507" t="s">
        <v>15</v>
      </c>
      <c r="D507">
        <v>508</v>
      </c>
      <c r="E507">
        <v>0</v>
      </c>
      <c r="F507" t="b">
        <v>0</v>
      </c>
      <c r="G507" t="b">
        <v>1</v>
      </c>
      <c r="H507" t="b">
        <v>1</v>
      </c>
      <c r="I507" t="b">
        <v>1</v>
      </c>
      <c r="J507" t="b">
        <v>0</v>
      </c>
      <c r="K507" t="s">
        <v>243</v>
      </c>
      <c r="L507" t="str">
        <f t="shared" si="360"/>
        <v>DB12</v>
      </c>
      <c r="M507" t="str">
        <f t="shared" ref="M507" si="410">"M_"&amp;B503&amp;"_"</f>
        <v>M_G32_</v>
      </c>
      <c r="O507" s="40">
        <f>IF(E507="","-",COUNTIF($O$10:O506,"&lt;&gt;-")+1-2)</f>
        <v>396</v>
      </c>
      <c r="P507" s="25" t="str">
        <f>IF($E507="","//" &amp; $B507,$M507&amp;B507&amp;": '"&amp;$L507&amp;","&amp;VLOOKUP(C507,LookupTable!$A$10:$G$24,4,0)&amp;IF(AND(C507="Bool",MOD(10*D507,10)=0),D507&amp;".0",D507)&amp;IF(C507="String",".255","")&amp;IF(B508&lt;&gt;"","',","'")&amp;"     //"&amp;O507)</f>
        <v>M_G32_TIme_Motor: 'DB12,REAL508',     //396</v>
      </c>
      <c r="Q507" s="20" t="str">
        <f t="shared" si="362"/>
        <v>'M_G32_TIme_Motor',     //396</v>
      </c>
      <c r="R507" s="20" t="str">
        <f t="shared" si="363"/>
        <v>socket.emit('M_G32_TIme_Motor', arr_tag_value[396]);</v>
      </c>
    </row>
    <row r="508" spans="2:18" ht="15.75">
      <c r="B508" t="s">
        <v>130</v>
      </c>
      <c r="C508" t="s">
        <v>235</v>
      </c>
      <c r="D508">
        <v>512</v>
      </c>
      <c r="F508" t="b">
        <v>0</v>
      </c>
      <c r="G508" t="b">
        <v>1</v>
      </c>
      <c r="H508" t="b">
        <v>1</v>
      </c>
      <c r="I508" t="b">
        <v>1</v>
      </c>
      <c r="J508" t="b">
        <v>1</v>
      </c>
      <c r="L508" t="str">
        <f t="shared" si="360"/>
        <v>DB12</v>
      </c>
      <c r="M508" t="str">
        <f t="shared" ref="M508:M539" si="411">"M_"&amp;B508&amp;"_"</f>
        <v>M_G33_</v>
      </c>
      <c r="O508" s="40" t="str">
        <f>IF(E508="","-",COUNTIF($O$10:O507,"&lt;&gt;-")+1-2)</f>
        <v>-</v>
      </c>
      <c r="P508" s="25" t="str">
        <f>IF($E508="","//" &amp; $B508,$M508&amp;B508&amp;": '"&amp;$L508&amp;","&amp;VLOOKUP(C508,LookupTable!$A$10:$G$24,4,0)&amp;IF(AND(C508="Bool",MOD(10*D508,10)=0),D508&amp;".0",D508)&amp;IF(C508="String",".255","")&amp;IF(B509&lt;&gt;"","',","'")&amp;"     //"&amp;O508)</f>
        <v>//G33</v>
      </c>
      <c r="Q508" s="20" t="str">
        <f t="shared" si="362"/>
        <v>//G33</v>
      </c>
      <c r="R508" s="20" t="str">
        <f t="shared" si="363"/>
        <v>//G33</v>
      </c>
    </row>
    <row r="509" spans="2:18" ht="15.75">
      <c r="B509" t="s">
        <v>236</v>
      </c>
      <c r="C509" t="s">
        <v>15</v>
      </c>
      <c r="D509">
        <v>512</v>
      </c>
      <c r="E509">
        <v>0</v>
      </c>
      <c r="F509" t="b">
        <v>0</v>
      </c>
      <c r="G509" t="b">
        <v>1</v>
      </c>
      <c r="H509" t="b">
        <v>1</v>
      </c>
      <c r="I509" t="b">
        <v>1</v>
      </c>
      <c r="J509" t="b">
        <v>0</v>
      </c>
      <c r="K509" t="s">
        <v>237</v>
      </c>
      <c r="L509" t="str">
        <f t="shared" si="360"/>
        <v>DB12</v>
      </c>
      <c r="M509" t="str">
        <f t="shared" ref="M509:M540" si="412">"M_"&amp;B508&amp;"_"</f>
        <v>M_G33_</v>
      </c>
      <c r="O509" s="40">
        <f>IF(E509="","-",COUNTIF($O$10:O508,"&lt;&gt;-")+1-2)</f>
        <v>397</v>
      </c>
      <c r="P509" s="25" t="str">
        <f>IF($E509="","//" &amp; $B509,$M509&amp;B509&amp;": '"&amp;$L509&amp;","&amp;VLOOKUP(C509,LookupTable!$A$10:$G$24,4,0)&amp;IF(AND(C509="Bool",MOD(10*D509,10)=0),D509&amp;".0",D509)&amp;IF(C509="String",".255","")&amp;IF(B510&lt;&gt;"","',","'")&amp;"     //"&amp;O509)</f>
        <v>M_G33_Time_BD: 'DB12,REAL512',     //397</v>
      </c>
      <c r="Q509" s="20" t="str">
        <f t="shared" si="362"/>
        <v>'M_G33_Time_BD',     //397</v>
      </c>
      <c r="R509" s="20" t="str">
        <f t="shared" si="363"/>
        <v>socket.emit('M_G33_Time_BD', arr_tag_value[397]);</v>
      </c>
    </row>
    <row r="510" spans="2:18" ht="15.75">
      <c r="B510" t="s">
        <v>238</v>
      </c>
      <c r="C510" t="s">
        <v>15</v>
      </c>
      <c r="D510">
        <v>516</v>
      </c>
      <c r="E510">
        <v>0</v>
      </c>
      <c r="F510" t="b">
        <v>0</v>
      </c>
      <c r="G510" t="b">
        <v>1</v>
      </c>
      <c r="H510" t="b">
        <v>1</v>
      </c>
      <c r="I510" t="b">
        <v>1</v>
      </c>
      <c r="J510" t="b">
        <v>0</v>
      </c>
      <c r="K510" t="s">
        <v>239</v>
      </c>
      <c r="L510" t="str">
        <f t="shared" si="360"/>
        <v>DB12</v>
      </c>
      <c r="M510" t="str">
        <f t="shared" ref="M510" si="413">"M_"&amp;B508&amp;"_"</f>
        <v>M_G33_</v>
      </c>
      <c r="O510" s="40">
        <f>IF(E510="","-",COUNTIF($O$10:O509,"&lt;&gt;-")+1-2)</f>
        <v>398</v>
      </c>
      <c r="P510" s="25" t="str">
        <f>IF($E510="","//" &amp; $B510,$M510&amp;B510&amp;": '"&amp;$L510&amp;","&amp;VLOOKUP(C510,LookupTable!$A$10:$G$24,4,0)&amp;IF(AND(C510="Bool",MOD(10*D510,10)=0),D510&amp;".0",D510)&amp;IF(C510="String",".255","")&amp;IF(B511&lt;&gt;"","',","'")&amp;"     //"&amp;O510)</f>
        <v>M_G33_Time_CUROA: 'DB12,REAL516',     //398</v>
      </c>
      <c r="Q510" s="20" t="str">
        <f t="shared" si="362"/>
        <v>'M_G33_Time_CUROA',     //398</v>
      </c>
      <c r="R510" s="20" t="str">
        <f t="shared" si="363"/>
        <v>socket.emit('M_G33_Time_CUROA', arr_tag_value[398]);</v>
      </c>
    </row>
    <row r="511" spans="2:18" ht="15.75">
      <c r="B511" t="s">
        <v>240</v>
      </c>
      <c r="C511" t="s">
        <v>15</v>
      </c>
      <c r="D511">
        <v>520</v>
      </c>
      <c r="E511">
        <v>0</v>
      </c>
      <c r="F511" t="b">
        <v>0</v>
      </c>
      <c r="G511" t="b">
        <v>1</v>
      </c>
      <c r="H511" t="b">
        <v>1</v>
      </c>
      <c r="I511" t="b">
        <v>1</v>
      </c>
      <c r="J511" t="b">
        <v>0</v>
      </c>
      <c r="K511" t="s">
        <v>241</v>
      </c>
      <c r="L511" t="str">
        <f t="shared" si="360"/>
        <v>DB12</v>
      </c>
      <c r="M511" t="str">
        <f t="shared" ref="M511" si="414">"M_"&amp;B508&amp;"_"</f>
        <v>M_G33_</v>
      </c>
      <c r="O511" s="40">
        <f>IF(E511="","-",COUNTIF($O$10:O510,"&lt;&gt;-")+1-2)</f>
        <v>399</v>
      </c>
      <c r="P511" s="25" t="str">
        <f>IF($E511="","//" &amp; $B511,$M511&amp;B511&amp;": '"&amp;$L511&amp;","&amp;VLOOKUP(C511,LookupTable!$A$10:$G$24,4,0)&amp;IF(AND(C511="Bool",MOD(10*D511,10)=0),D511&amp;".0",D511)&amp;IF(C511="String",".255","")&amp;IF(B512&lt;&gt;"","',","'")&amp;"     //"&amp;O511)</f>
        <v>M_G33_Time_Belt: 'DB12,REAL520',     //399</v>
      </c>
      <c r="Q511" s="20" t="str">
        <f t="shared" si="362"/>
        <v>'M_G33_Time_Belt',     //399</v>
      </c>
      <c r="R511" s="20" t="str">
        <f t="shared" si="363"/>
        <v>socket.emit('M_G33_Time_Belt', arr_tag_value[399]);</v>
      </c>
    </row>
    <row r="512" spans="2:18" ht="15.75">
      <c r="B512" t="s">
        <v>242</v>
      </c>
      <c r="C512" t="s">
        <v>15</v>
      </c>
      <c r="D512">
        <v>524</v>
      </c>
      <c r="E512">
        <v>0</v>
      </c>
      <c r="F512" t="b">
        <v>0</v>
      </c>
      <c r="G512" t="b">
        <v>1</v>
      </c>
      <c r="H512" t="b">
        <v>1</v>
      </c>
      <c r="I512" t="b">
        <v>1</v>
      </c>
      <c r="J512" t="b">
        <v>0</v>
      </c>
      <c r="K512" t="s">
        <v>243</v>
      </c>
      <c r="L512" t="str">
        <f t="shared" si="360"/>
        <v>DB12</v>
      </c>
      <c r="M512" t="str">
        <f t="shared" ref="M512" si="415">"M_"&amp;B508&amp;"_"</f>
        <v>M_G33_</v>
      </c>
      <c r="O512" s="40">
        <f>IF(E512="","-",COUNTIF($O$10:O511,"&lt;&gt;-")+1-2)</f>
        <v>400</v>
      </c>
      <c r="P512" s="25" t="str">
        <f>IF($E512="","//" &amp; $B512,$M512&amp;B512&amp;": '"&amp;$L512&amp;","&amp;VLOOKUP(C512,LookupTable!$A$10:$G$24,4,0)&amp;IF(AND(C512="Bool",MOD(10*D512,10)=0),D512&amp;".0",D512)&amp;IF(C512="String",".255","")&amp;IF(B513&lt;&gt;"","',","'")&amp;"     //"&amp;O512)</f>
        <v>M_G33_TIme_Motor: 'DB12,REAL524',     //400</v>
      </c>
      <c r="Q512" s="20" t="str">
        <f t="shared" si="362"/>
        <v>'M_G33_TIme_Motor',     //400</v>
      </c>
      <c r="R512" s="20" t="str">
        <f t="shared" si="363"/>
        <v>socket.emit('M_G33_TIme_Motor', arr_tag_value[400]);</v>
      </c>
    </row>
    <row r="513" spans="2:18" ht="15.75">
      <c r="B513" t="s">
        <v>131</v>
      </c>
      <c r="C513" t="s">
        <v>235</v>
      </c>
      <c r="D513">
        <v>528</v>
      </c>
      <c r="F513" t="b">
        <v>0</v>
      </c>
      <c r="G513" t="b">
        <v>1</v>
      </c>
      <c r="H513" t="b">
        <v>1</v>
      </c>
      <c r="I513" t="b">
        <v>1</v>
      </c>
      <c r="J513" t="b">
        <v>1</v>
      </c>
      <c r="L513" t="str">
        <f t="shared" si="360"/>
        <v>DB12</v>
      </c>
      <c r="M513" t="str">
        <f t="shared" ref="M513:M544" si="416">"M_"&amp;B513&amp;"_"</f>
        <v>M_G34_</v>
      </c>
      <c r="O513" s="40" t="str">
        <f>IF(E513="","-",COUNTIF($O$10:O512,"&lt;&gt;-")+1-2)</f>
        <v>-</v>
      </c>
      <c r="P513" s="25" t="str">
        <f>IF($E513="","//" &amp; $B513,$M513&amp;B513&amp;": '"&amp;$L513&amp;","&amp;VLOOKUP(C513,LookupTable!$A$10:$G$24,4,0)&amp;IF(AND(C513="Bool",MOD(10*D513,10)=0),D513&amp;".0",D513)&amp;IF(C513="String",".255","")&amp;IF(B514&lt;&gt;"","',","'")&amp;"     //"&amp;O513)</f>
        <v>//G34</v>
      </c>
      <c r="Q513" s="20" t="str">
        <f t="shared" si="362"/>
        <v>//G34</v>
      </c>
      <c r="R513" s="20" t="str">
        <f t="shared" si="363"/>
        <v>//G34</v>
      </c>
    </row>
    <row r="514" spans="2:18" ht="15.75">
      <c r="B514" t="s">
        <v>236</v>
      </c>
      <c r="C514" t="s">
        <v>15</v>
      </c>
      <c r="D514">
        <v>528</v>
      </c>
      <c r="E514">
        <v>0</v>
      </c>
      <c r="F514" t="b">
        <v>0</v>
      </c>
      <c r="G514" t="b">
        <v>1</v>
      </c>
      <c r="H514" t="b">
        <v>1</v>
      </c>
      <c r="I514" t="b">
        <v>1</v>
      </c>
      <c r="J514" t="b">
        <v>0</v>
      </c>
      <c r="K514" t="s">
        <v>237</v>
      </c>
      <c r="L514" t="str">
        <f t="shared" si="360"/>
        <v>DB12</v>
      </c>
      <c r="M514" t="str">
        <f t="shared" ref="M514:M545" si="417">"M_"&amp;B513&amp;"_"</f>
        <v>M_G34_</v>
      </c>
      <c r="O514" s="40">
        <f>IF(E514="","-",COUNTIF($O$10:O513,"&lt;&gt;-")+1-2)</f>
        <v>401</v>
      </c>
      <c r="P514" s="25" t="str">
        <f>IF($E514="","//" &amp; $B514,$M514&amp;B514&amp;": '"&amp;$L514&amp;","&amp;VLOOKUP(C514,LookupTable!$A$10:$G$24,4,0)&amp;IF(AND(C514="Bool",MOD(10*D514,10)=0),D514&amp;".0",D514)&amp;IF(C514="String",".255","")&amp;IF(B515&lt;&gt;"","',","'")&amp;"     //"&amp;O514)</f>
        <v>M_G34_Time_BD: 'DB12,REAL528',     //401</v>
      </c>
      <c r="Q514" s="20" t="str">
        <f t="shared" si="362"/>
        <v>'M_G34_Time_BD',     //401</v>
      </c>
      <c r="R514" s="20" t="str">
        <f t="shared" si="363"/>
        <v>socket.emit('M_G34_Time_BD', arr_tag_value[401]);</v>
      </c>
    </row>
    <row r="515" spans="2:18" ht="15.75">
      <c r="B515" t="s">
        <v>238</v>
      </c>
      <c r="C515" t="s">
        <v>15</v>
      </c>
      <c r="D515">
        <v>532</v>
      </c>
      <c r="E515">
        <v>0</v>
      </c>
      <c r="F515" t="b">
        <v>0</v>
      </c>
      <c r="G515" t="b">
        <v>1</v>
      </c>
      <c r="H515" t="b">
        <v>1</v>
      </c>
      <c r="I515" t="b">
        <v>1</v>
      </c>
      <c r="J515" t="b">
        <v>0</v>
      </c>
      <c r="K515" t="s">
        <v>239</v>
      </c>
      <c r="L515" t="str">
        <f t="shared" si="360"/>
        <v>DB12</v>
      </c>
      <c r="M515" t="str">
        <f t="shared" ref="M515" si="418">"M_"&amp;B513&amp;"_"</f>
        <v>M_G34_</v>
      </c>
      <c r="O515" s="40">
        <f>IF(E515="","-",COUNTIF($O$10:O514,"&lt;&gt;-")+1-2)</f>
        <v>402</v>
      </c>
      <c r="P515" s="25" t="str">
        <f>IF($E515="","//" &amp; $B515,$M515&amp;B515&amp;": '"&amp;$L515&amp;","&amp;VLOOKUP(C515,LookupTable!$A$10:$G$24,4,0)&amp;IF(AND(C515="Bool",MOD(10*D515,10)=0),D515&amp;".0",D515)&amp;IF(C515="String",".255","")&amp;IF(B516&lt;&gt;"","',","'")&amp;"     //"&amp;O515)</f>
        <v>M_G34_Time_CUROA: 'DB12,REAL532',     //402</v>
      </c>
      <c r="Q515" s="20" t="str">
        <f t="shared" si="362"/>
        <v>'M_G34_Time_CUROA',     //402</v>
      </c>
      <c r="R515" s="20" t="str">
        <f t="shared" si="363"/>
        <v>socket.emit('M_G34_Time_CUROA', arr_tag_value[402]);</v>
      </c>
    </row>
    <row r="516" spans="2:18" ht="15.75">
      <c r="B516" t="s">
        <v>240</v>
      </c>
      <c r="C516" t="s">
        <v>15</v>
      </c>
      <c r="D516">
        <v>536</v>
      </c>
      <c r="E516">
        <v>0</v>
      </c>
      <c r="F516" t="b">
        <v>0</v>
      </c>
      <c r="G516" t="b">
        <v>1</v>
      </c>
      <c r="H516" t="b">
        <v>1</v>
      </c>
      <c r="I516" t="b">
        <v>1</v>
      </c>
      <c r="J516" t="b">
        <v>0</v>
      </c>
      <c r="K516" t="s">
        <v>241</v>
      </c>
      <c r="L516" t="str">
        <f t="shared" si="360"/>
        <v>DB12</v>
      </c>
      <c r="M516" t="str">
        <f t="shared" ref="M516" si="419">"M_"&amp;B513&amp;"_"</f>
        <v>M_G34_</v>
      </c>
      <c r="O516" s="40">
        <f>IF(E516="","-",COUNTIF($O$10:O515,"&lt;&gt;-")+1-2)</f>
        <v>403</v>
      </c>
      <c r="P516" s="25" t="str">
        <f>IF($E516="","//" &amp; $B516,$M516&amp;B516&amp;": '"&amp;$L516&amp;","&amp;VLOOKUP(C516,LookupTable!$A$10:$G$24,4,0)&amp;IF(AND(C516="Bool",MOD(10*D516,10)=0),D516&amp;".0",D516)&amp;IF(C516="String",".255","")&amp;IF(B517&lt;&gt;"","',","'")&amp;"     //"&amp;O516)</f>
        <v>M_G34_Time_Belt: 'DB12,REAL536',     //403</v>
      </c>
      <c r="Q516" s="20" t="str">
        <f t="shared" si="362"/>
        <v>'M_G34_Time_Belt',     //403</v>
      </c>
      <c r="R516" s="20" t="str">
        <f t="shared" si="363"/>
        <v>socket.emit('M_G34_Time_Belt', arr_tag_value[403]);</v>
      </c>
    </row>
    <row r="517" spans="2:18" ht="15.75">
      <c r="B517" t="s">
        <v>242</v>
      </c>
      <c r="C517" t="s">
        <v>15</v>
      </c>
      <c r="D517">
        <v>540</v>
      </c>
      <c r="E517">
        <v>0</v>
      </c>
      <c r="F517" t="b">
        <v>0</v>
      </c>
      <c r="G517" t="b">
        <v>1</v>
      </c>
      <c r="H517" t="b">
        <v>1</v>
      </c>
      <c r="I517" t="b">
        <v>1</v>
      </c>
      <c r="J517" t="b">
        <v>0</v>
      </c>
      <c r="K517" t="s">
        <v>243</v>
      </c>
      <c r="L517" t="str">
        <f t="shared" si="360"/>
        <v>DB12</v>
      </c>
      <c r="M517" t="str">
        <f t="shared" ref="M517" si="420">"M_"&amp;B513&amp;"_"</f>
        <v>M_G34_</v>
      </c>
      <c r="O517" s="40">
        <f>IF(E517="","-",COUNTIF($O$10:O516,"&lt;&gt;-")+1-2)</f>
        <v>404</v>
      </c>
      <c r="P517" s="25" t="str">
        <f>IF($E517="","//" &amp; $B517,$M517&amp;B517&amp;": '"&amp;$L517&amp;","&amp;VLOOKUP(C517,LookupTable!$A$10:$G$24,4,0)&amp;IF(AND(C517="Bool",MOD(10*D517,10)=0),D517&amp;".0",D517)&amp;IF(C517="String",".255","")&amp;IF(B518&lt;&gt;"","',","'")&amp;"     //"&amp;O517)</f>
        <v>M_G34_TIme_Motor: 'DB12,REAL540',     //404</v>
      </c>
      <c r="Q517" s="20" t="str">
        <f t="shared" si="362"/>
        <v>'M_G34_TIme_Motor',     //404</v>
      </c>
      <c r="R517" s="20" t="str">
        <f t="shared" si="363"/>
        <v>socket.emit('M_G34_TIme_Motor', arr_tag_value[404]);</v>
      </c>
    </row>
    <row r="518" spans="2:18" ht="15.75">
      <c r="B518" t="s">
        <v>132</v>
      </c>
      <c r="C518" t="s">
        <v>235</v>
      </c>
      <c r="D518">
        <v>544</v>
      </c>
      <c r="F518" t="b">
        <v>0</v>
      </c>
      <c r="G518" t="b">
        <v>1</v>
      </c>
      <c r="H518" t="b">
        <v>1</v>
      </c>
      <c r="I518" t="b">
        <v>1</v>
      </c>
      <c r="J518" t="b">
        <v>1</v>
      </c>
      <c r="L518" t="str">
        <f t="shared" si="360"/>
        <v>DB12</v>
      </c>
      <c r="M518" t="str">
        <f t="shared" ref="M518:M549" si="421">"M_"&amp;B518&amp;"_"</f>
        <v>M_G35_</v>
      </c>
      <c r="O518" s="40" t="str">
        <f>IF(E518="","-",COUNTIF($O$10:O517,"&lt;&gt;-")+1-2)</f>
        <v>-</v>
      </c>
      <c r="P518" s="25" t="str">
        <f>IF($E518="","//" &amp; $B518,$M518&amp;B518&amp;": '"&amp;$L518&amp;","&amp;VLOOKUP(C518,LookupTable!$A$10:$G$24,4,0)&amp;IF(AND(C518="Bool",MOD(10*D518,10)=0),D518&amp;".0",D518)&amp;IF(C518="String",".255","")&amp;IF(B519&lt;&gt;"","',","'")&amp;"     //"&amp;O518)</f>
        <v>//G35</v>
      </c>
      <c r="Q518" s="20" t="str">
        <f t="shared" si="362"/>
        <v>//G35</v>
      </c>
      <c r="R518" s="20" t="str">
        <f t="shared" si="363"/>
        <v>//G35</v>
      </c>
    </row>
    <row r="519" spans="2:18" ht="15.75">
      <c r="B519" t="s">
        <v>236</v>
      </c>
      <c r="C519" t="s">
        <v>15</v>
      </c>
      <c r="D519">
        <v>544</v>
      </c>
      <c r="E519">
        <v>0</v>
      </c>
      <c r="F519" t="b">
        <v>0</v>
      </c>
      <c r="G519" t="b">
        <v>1</v>
      </c>
      <c r="H519" t="b">
        <v>1</v>
      </c>
      <c r="I519" t="b">
        <v>1</v>
      </c>
      <c r="J519" t="b">
        <v>0</v>
      </c>
      <c r="K519" t="s">
        <v>237</v>
      </c>
      <c r="L519" t="str">
        <f t="shared" si="360"/>
        <v>DB12</v>
      </c>
      <c r="M519" t="str">
        <f t="shared" ref="M519:M550" si="422">"M_"&amp;B518&amp;"_"</f>
        <v>M_G35_</v>
      </c>
      <c r="O519" s="40">
        <f>IF(E519="","-",COUNTIF($O$10:O518,"&lt;&gt;-")+1-2)</f>
        <v>405</v>
      </c>
      <c r="P519" s="25" t="str">
        <f>IF($E519="","//" &amp; $B519,$M519&amp;B519&amp;": '"&amp;$L519&amp;","&amp;VLOOKUP(C519,LookupTable!$A$10:$G$24,4,0)&amp;IF(AND(C519="Bool",MOD(10*D519,10)=0),D519&amp;".0",D519)&amp;IF(C519="String",".255","")&amp;IF(B520&lt;&gt;"","',","'")&amp;"     //"&amp;O519)</f>
        <v>M_G35_Time_BD: 'DB12,REAL544',     //405</v>
      </c>
      <c r="Q519" s="20" t="str">
        <f t="shared" si="362"/>
        <v>'M_G35_Time_BD',     //405</v>
      </c>
      <c r="R519" s="20" t="str">
        <f t="shared" si="363"/>
        <v>socket.emit('M_G35_Time_BD', arr_tag_value[405]);</v>
      </c>
    </row>
    <row r="520" spans="2:18" ht="15.75">
      <c r="B520" t="s">
        <v>238</v>
      </c>
      <c r="C520" t="s">
        <v>15</v>
      </c>
      <c r="D520">
        <v>548</v>
      </c>
      <c r="E520">
        <v>0</v>
      </c>
      <c r="F520" t="b">
        <v>0</v>
      </c>
      <c r="G520" t="b">
        <v>1</v>
      </c>
      <c r="H520" t="b">
        <v>1</v>
      </c>
      <c r="I520" t="b">
        <v>1</v>
      </c>
      <c r="J520" t="b">
        <v>0</v>
      </c>
      <c r="K520" t="s">
        <v>239</v>
      </c>
      <c r="L520" t="str">
        <f t="shared" si="360"/>
        <v>DB12</v>
      </c>
      <c r="M520" t="str">
        <f t="shared" ref="M520" si="423">"M_"&amp;B518&amp;"_"</f>
        <v>M_G35_</v>
      </c>
      <c r="O520" s="40">
        <f>IF(E520="","-",COUNTIF($O$10:O519,"&lt;&gt;-")+1-2)</f>
        <v>406</v>
      </c>
      <c r="P520" s="25" t="str">
        <f>IF($E520="","//" &amp; $B520,$M520&amp;B520&amp;": '"&amp;$L520&amp;","&amp;VLOOKUP(C520,LookupTable!$A$10:$G$24,4,0)&amp;IF(AND(C520="Bool",MOD(10*D520,10)=0),D520&amp;".0",D520)&amp;IF(C520="String",".255","")&amp;IF(B521&lt;&gt;"","',","'")&amp;"     //"&amp;O520)</f>
        <v>M_G35_Time_CUROA: 'DB12,REAL548',     //406</v>
      </c>
      <c r="Q520" s="20" t="str">
        <f t="shared" si="362"/>
        <v>'M_G35_Time_CUROA',     //406</v>
      </c>
      <c r="R520" s="20" t="str">
        <f t="shared" si="363"/>
        <v>socket.emit('M_G35_Time_CUROA', arr_tag_value[406]);</v>
      </c>
    </row>
    <row r="521" spans="2:18" ht="15.75">
      <c r="B521" t="s">
        <v>240</v>
      </c>
      <c r="C521" t="s">
        <v>15</v>
      </c>
      <c r="D521">
        <v>552</v>
      </c>
      <c r="E521">
        <v>0</v>
      </c>
      <c r="F521" t="b">
        <v>0</v>
      </c>
      <c r="G521" t="b">
        <v>1</v>
      </c>
      <c r="H521" t="b">
        <v>1</v>
      </c>
      <c r="I521" t="b">
        <v>1</v>
      </c>
      <c r="J521" t="b">
        <v>0</v>
      </c>
      <c r="K521" t="s">
        <v>241</v>
      </c>
      <c r="L521" t="str">
        <f t="shared" si="360"/>
        <v>DB12</v>
      </c>
      <c r="M521" t="str">
        <f t="shared" ref="M521" si="424">"M_"&amp;B518&amp;"_"</f>
        <v>M_G35_</v>
      </c>
      <c r="O521" s="40">
        <f>IF(E521="","-",COUNTIF($O$10:O520,"&lt;&gt;-")+1-2)</f>
        <v>407</v>
      </c>
      <c r="P521" s="25" t="str">
        <f>IF($E521="","//" &amp; $B521,$M521&amp;B521&amp;": '"&amp;$L521&amp;","&amp;VLOOKUP(C521,LookupTable!$A$10:$G$24,4,0)&amp;IF(AND(C521="Bool",MOD(10*D521,10)=0),D521&amp;".0",D521)&amp;IF(C521="String",".255","")&amp;IF(B522&lt;&gt;"","',","'")&amp;"     //"&amp;O521)</f>
        <v>M_G35_Time_Belt: 'DB12,REAL552',     //407</v>
      </c>
      <c r="Q521" s="20" t="str">
        <f t="shared" si="362"/>
        <v>'M_G35_Time_Belt',     //407</v>
      </c>
      <c r="R521" s="20" t="str">
        <f t="shared" si="363"/>
        <v>socket.emit('M_G35_Time_Belt', arr_tag_value[407]);</v>
      </c>
    </row>
    <row r="522" spans="2:18" ht="15.75">
      <c r="B522" t="s">
        <v>242</v>
      </c>
      <c r="C522" t="s">
        <v>15</v>
      </c>
      <c r="D522">
        <v>556</v>
      </c>
      <c r="E522">
        <v>0</v>
      </c>
      <c r="F522" t="b">
        <v>0</v>
      </c>
      <c r="G522" t="b">
        <v>1</v>
      </c>
      <c r="H522" t="b">
        <v>1</v>
      </c>
      <c r="I522" t="b">
        <v>1</v>
      </c>
      <c r="J522" t="b">
        <v>0</v>
      </c>
      <c r="K522" t="s">
        <v>243</v>
      </c>
      <c r="L522" t="str">
        <f t="shared" si="360"/>
        <v>DB12</v>
      </c>
      <c r="M522" t="str">
        <f t="shared" ref="M522" si="425">"M_"&amp;B518&amp;"_"</f>
        <v>M_G35_</v>
      </c>
      <c r="O522" s="40">
        <f>IF(E522="","-",COUNTIF($O$10:O521,"&lt;&gt;-")+1-2)</f>
        <v>408</v>
      </c>
      <c r="P522" s="25" t="str">
        <f>IF($E522="","//" &amp; $B522,$M522&amp;B522&amp;": '"&amp;$L522&amp;","&amp;VLOOKUP(C522,LookupTable!$A$10:$G$24,4,0)&amp;IF(AND(C522="Bool",MOD(10*D522,10)=0),D522&amp;".0",D522)&amp;IF(C522="String",".255","")&amp;IF(B523&lt;&gt;"","',","'")&amp;"     //"&amp;O522)</f>
        <v>M_G35_TIme_Motor: 'DB12,REAL556',     //408</v>
      </c>
      <c r="Q522" s="20" t="str">
        <f t="shared" si="362"/>
        <v>'M_G35_TIme_Motor',     //408</v>
      </c>
      <c r="R522" s="20" t="str">
        <f t="shared" si="363"/>
        <v>socket.emit('M_G35_TIme_Motor', arr_tag_value[408]);</v>
      </c>
    </row>
    <row r="523" spans="2:18" ht="15.75">
      <c r="B523" t="s">
        <v>133</v>
      </c>
      <c r="C523" t="s">
        <v>235</v>
      </c>
      <c r="D523">
        <v>560</v>
      </c>
      <c r="F523" t="b">
        <v>0</v>
      </c>
      <c r="G523" t="b">
        <v>1</v>
      </c>
      <c r="H523" t="b">
        <v>1</v>
      </c>
      <c r="I523" t="b">
        <v>1</v>
      </c>
      <c r="J523" t="b">
        <v>1</v>
      </c>
      <c r="L523" t="str">
        <f t="shared" si="360"/>
        <v>DB12</v>
      </c>
      <c r="M523" t="str">
        <f t="shared" ref="M523:M554" si="426">"M_"&amp;B523&amp;"_"</f>
        <v>M_G36_</v>
      </c>
      <c r="O523" s="40" t="str">
        <f>IF(E523="","-",COUNTIF($O$10:O522,"&lt;&gt;-")+1-2)</f>
        <v>-</v>
      </c>
      <c r="P523" s="25" t="str">
        <f>IF($E523="","//" &amp; $B523,$M523&amp;B523&amp;": '"&amp;$L523&amp;","&amp;VLOOKUP(C523,LookupTable!$A$10:$G$24,4,0)&amp;IF(AND(C523="Bool",MOD(10*D523,10)=0),D523&amp;".0",D523)&amp;IF(C523="String",".255","")&amp;IF(B524&lt;&gt;"","',","'")&amp;"     //"&amp;O523)</f>
        <v>//G36</v>
      </c>
      <c r="Q523" s="20" t="str">
        <f t="shared" si="362"/>
        <v>//G36</v>
      </c>
      <c r="R523" s="20" t="str">
        <f t="shared" si="363"/>
        <v>//G36</v>
      </c>
    </row>
    <row r="524" spans="2:18" ht="15.75">
      <c r="B524" t="s">
        <v>236</v>
      </c>
      <c r="C524" t="s">
        <v>15</v>
      </c>
      <c r="D524">
        <v>560</v>
      </c>
      <c r="E524">
        <v>0</v>
      </c>
      <c r="F524" t="b">
        <v>0</v>
      </c>
      <c r="G524" t="b">
        <v>1</v>
      </c>
      <c r="H524" t="b">
        <v>1</v>
      </c>
      <c r="I524" t="b">
        <v>1</v>
      </c>
      <c r="J524" t="b">
        <v>0</v>
      </c>
      <c r="K524" t="s">
        <v>237</v>
      </c>
      <c r="L524" t="str">
        <f t="shared" ref="L524:L587" si="427">IF(LEFT(M524)="P","DB10",
IF(LEFT(M524)="E","DB11",
IF(LEFT(M524)="M","DB12"
)))</f>
        <v>DB12</v>
      </c>
      <c r="M524" t="str">
        <f t="shared" ref="M524:M555" si="428">"M_"&amp;B523&amp;"_"</f>
        <v>M_G36_</v>
      </c>
      <c r="O524" s="40">
        <f>IF(E524="","-",COUNTIF($O$10:O523,"&lt;&gt;-")+1-2)</f>
        <v>409</v>
      </c>
      <c r="P524" s="25" t="str">
        <f>IF($E524="","//" &amp; $B524,$M524&amp;B524&amp;": '"&amp;$L524&amp;","&amp;VLOOKUP(C524,LookupTable!$A$10:$G$24,4,0)&amp;IF(AND(C524="Bool",MOD(10*D524,10)=0),D524&amp;".0",D524)&amp;IF(C524="String",".255","")&amp;IF(B525&lt;&gt;"","',","'")&amp;"     //"&amp;O524)</f>
        <v>M_G36_Time_BD: 'DB12,REAL560',     //409</v>
      </c>
      <c r="Q524" s="20" t="str">
        <f t="shared" ref="Q524:Q587" si="429">IF($E524="","//"&amp;$B524,"'"&amp;$M524&amp;B524&amp;IF(B525&lt;&gt;"","',","'")&amp;"     //"&amp;O524)</f>
        <v>'M_G36_Time_BD',     //409</v>
      </c>
      <c r="R524" s="20" t="str">
        <f t="shared" ref="R524:R587" si="430">IF($E524="","//"&amp;$B524,"socket.emit('"&amp;$M524&amp;B524&amp;"', arr_tag_value["&amp;O524&amp;"]);")</f>
        <v>socket.emit('M_G36_Time_BD', arr_tag_value[409]);</v>
      </c>
    </row>
    <row r="525" spans="2:18" ht="15.75">
      <c r="B525" t="s">
        <v>238</v>
      </c>
      <c r="C525" t="s">
        <v>15</v>
      </c>
      <c r="D525">
        <v>564</v>
      </c>
      <c r="E525">
        <v>0</v>
      </c>
      <c r="F525" t="b">
        <v>0</v>
      </c>
      <c r="G525" t="b">
        <v>1</v>
      </c>
      <c r="H525" t="b">
        <v>1</v>
      </c>
      <c r="I525" t="b">
        <v>1</v>
      </c>
      <c r="J525" t="b">
        <v>0</v>
      </c>
      <c r="K525" t="s">
        <v>239</v>
      </c>
      <c r="L525" t="str">
        <f t="shared" si="427"/>
        <v>DB12</v>
      </c>
      <c r="M525" t="str">
        <f t="shared" ref="M525" si="431">"M_"&amp;B523&amp;"_"</f>
        <v>M_G36_</v>
      </c>
      <c r="O525" s="40">
        <f>IF(E525="","-",COUNTIF($O$10:O524,"&lt;&gt;-")+1-2)</f>
        <v>410</v>
      </c>
      <c r="P525" s="25" t="str">
        <f>IF($E525="","//" &amp; $B525,$M525&amp;B525&amp;": '"&amp;$L525&amp;","&amp;VLOOKUP(C525,LookupTable!$A$10:$G$24,4,0)&amp;IF(AND(C525="Bool",MOD(10*D525,10)=0),D525&amp;".0",D525)&amp;IF(C525="String",".255","")&amp;IF(B526&lt;&gt;"","',","'")&amp;"     //"&amp;O525)</f>
        <v>M_G36_Time_CUROA: 'DB12,REAL564',     //410</v>
      </c>
      <c r="Q525" s="20" t="str">
        <f t="shared" si="429"/>
        <v>'M_G36_Time_CUROA',     //410</v>
      </c>
      <c r="R525" s="20" t="str">
        <f t="shared" si="430"/>
        <v>socket.emit('M_G36_Time_CUROA', arr_tag_value[410]);</v>
      </c>
    </row>
    <row r="526" spans="2:18" ht="15.75">
      <c r="B526" t="s">
        <v>240</v>
      </c>
      <c r="C526" t="s">
        <v>15</v>
      </c>
      <c r="D526">
        <v>568</v>
      </c>
      <c r="E526">
        <v>0</v>
      </c>
      <c r="F526" t="b">
        <v>0</v>
      </c>
      <c r="G526" t="b">
        <v>1</v>
      </c>
      <c r="H526" t="b">
        <v>1</v>
      </c>
      <c r="I526" t="b">
        <v>1</v>
      </c>
      <c r="J526" t="b">
        <v>0</v>
      </c>
      <c r="K526" t="s">
        <v>241</v>
      </c>
      <c r="L526" t="str">
        <f t="shared" si="427"/>
        <v>DB12</v>
      </c>
      <c r="M526" t="str">
        <f t="shared" ref="M526" si="432">"M_"&amp;B523&amp;"_"</f>
        <v>M_G36_</v>
      </c>
      <c r="O526" s="40">
        <f>IF(E526="","-",COUNTIF($O$10:O525,"&lt;&gt;-")+1-2)</f>
        <v>411</v>
      </c>
      <c r="P526" s="25" t="str">
        <f>IF($E526="","//" &amp; $B526,$M526&amp;B526&amp;": '"&amp;$L526&amp;","&amp;VLOOKUP(C526,LookupTable!$A$10:$G$24,4,0)&amp;IF(AND(C526="Bool",MOD(10*D526,10)=0),D526&amp;".0",D526)&amp;IF(C526="String",".255","")&amp;IF(B527&lt;&gt;"","',","'")&amp;"     //"&amp;O526)</f>
        <v>M_G36_Time_Belt: 'DB12,REAL568',     //411</v>
      </c>
      <c r="Q526" s="20" t="str">
        <f t="shared" si="429"/>
        <v>'M_G36_Time_Belt',     //411</v>
      </c>
      <c r="R526" s="20" t="str">
        <f t="shared" si="430"/>
        <v>socket.emit('M_G36_Time_Belt', arr_tag_value[411]);</v>
      </c>
    </row>
    <row r="527" spans="2:18" ht="15.75">
      <c r="B527" t="s">
        <v>242</v>
      </c>
      <c r="C527" t="s">
        <v>15</v>
      </c>
      <c r="D527">
        <v>572</v>
      </c>
      <c r="E527">
        <v>0</v>
      </c>
      <c r="F527" t="b">
        <v>0</v>
      </c>
      <c r="G527" t="b">
        <v>1</v>
      </c>
      <c r="H527" t="b">
        <v>1</v>
      </c>
      <c r="I527" t="b">
        <v>1</v>
      </c>
      <c r="J527" t="b">
        <v>0</v>
      </c>
      <c r="K527" t="s">
        <v>243</v>
      </c>
      <c r="L527" t="str">
        <f t="shared" si="427"/>
        <v>DB12</v>
      </c>
      <c r="M527" t="str">
        <f t="shared" ref="M527" si="433">"M_"&amp;B523&amp;"_"</f>
        <v>M_G36_</v>
      </c>
      <c r="O527" s="40">
        <f>IF(E527="","-",COUNTIF($O$10:O526,"&lt;&gt;-")+1-2)</f>
        <v>412</v>
      </c>
      <c r="P527" s="25" t="str">
        <f>IF($E527="","//" &amp; $B527,$M527&amp;B527&amp;": '"&amp;$L527&amp;","&amp;VLOOKUP(C527,LookupTable!$A$10:$G$24,4,0)&amp;IF(AND(C527="Bool",MOD(10*D527,10)=0),D527&amp;".0",D527)&amp;IF(C527="String",".255","")&amp;IF(B528&lt;&gt;"","',","'")&amp;"     //"&amp;O527)</f>
        <v>M_G36_TIme_Motor: 'DB12,REAL572',     //412</v>
      </c>
      <c r="Q527" s="20" t="str">
        <f t="shared" si="429"/>
        <v>'M_G36_TIme_Motor',     //412</v>
      </c>
      <c r="R527" s="20" t="str">
        <f t="shared" si="430"/>
        <v>socket.emit('M_G36_TIme_Motor', arr_tag_value[412]);</v>
      </c>
    </row>
    <row r="528" spans="2:18" ht="15.75">
      <c r="B528" t="s">
        <v>134</v>
      </c>
      <c r="C528" t="s">
        <v>235</v>
      </c>
      <c r="D528">
        <v>576</v>
      </c>
      <c r="F528" t="b">
        <v>0</v>
      </c>
      <c r="G528" t="b">
        <v>1</v>
      </c>
      <c r="H528" t="b">
        <v>1</v>
      </c>
      <c r="I528" t="b">
        <v>1</v>
      </c>
      <c r="J528" t="b">
        <v>1</v>
      </c>
      <c r="L528" t="str">
        <f t="shared" si="427"/>
        <v>DB12</v>
      </c>
      <c r="M528" t="str">
        <f t="shared" ref="M528:M559" si="434">"M_"&amp;B528&amp;"_"</f>
        <v>M_G37_</v>
      </c>
      <c r="O528" s="40" t="str">
        <f>IF(E528="","-",COUNTIF($O$10:O527,"&lt;&gt;-")+1-2)</f>
        <v>-</v>
      </c>
      <c r="P528" s="25" t="str">
        <f>IF($E528="","//" &amp; $B528,$M528&amp;B528&amp;": '"&amp;$L528&amp;","&amp;VLOOKUP(C528,LookupTable!$A$10:$G$24,4,0)&amp;IF(AND(C528="Bool",MOD(10*D528,10)=0),D528&amp;".0",D528)&amp;IF(C528="String",".255","")&amp;IF(B529&lt;&gt;"","',","'")&amp;"     //"&amp;O528)</f>
        <v>//G37</v>
      </c>
      <c r="Q528" s="20" t="str">
        <f t="shared" si="429"/>
        <v>//G37</v>
      </c>
      <c r="R528" s="20" t="str">
        <f t="shared" si="430"/>
        <v>//G37</v>
      </c>
    </row>
    <row r="529" spans="2:18" ht="15.75">
      <c r="B529" t="s">
        <v>236</v>
      </c>
      <c r="C529" t="s">
        <v>15</v>
      </c>
      <c r="D529">
        <v>576</v>
      </c>
      <c r="E529">
        <v>0</v>
      </c>
      <c r="F529" t="b">
        <v>0</v>
      </c>
      <c r="G529" t="b">
        <v>1</v>
      </c>
      <c r="H529" t="b">
        <v>1</v>
      </c>
      <c r="I529" t="b">
        <v>1</v>
      </c>
      <c r="J529" t="b">
        <v>0</v>
      </c>
      <c r="K529" t="s">
        <v>237</v>
      </c>
      <c r="L529" t="str">
        <f t="shared" si="427"/>
        <v>DB12</v>
      </c>
      <c r="M529" t="str">
        <f t="shared" ref="M529:M560" si="435">"M_"&amp;B528&amp;"_"</f>
        <v>M_G37_</v>
      </c>
      <c r="O529" s="40">
        <f>IF(E529="","-",COUNTIF($O$10:O528,"&lt;&gt;-")+1-2)</f>
        <v>413</v>
      </c>
      <c r="P529" s="25" t="str">
        <f>IF($E529="","//" &amp; $B529,$M529&amp;B529&amp;": '"&amp;$L529&amp;","&amp;VLOOKUP(C529,LookupTable!$A$10:$G$24,4,0)&amp;IF(AND(C529="Bool",MOD(10*D529,10)=0),D529&amp;".0",D529)&amp;IF(C529="String",".255","")&amp;IF(B530&lt;&gt;"","',","'")&amp;"     //"&amp;O529)</f>
        <v>M_G37_Time_BD: 'DB12,REAL576',     //413</v>
      </c>
      <c r="Q529" s="20" t="str">
        <f t="shared" si="429"/>
        <v>'M_G37_Time_BD',     //413</v>
      </c>
      <c r="R529" s="20" t="str">
        <f t="shared" si="430"/>
        <v>socket.emit('M_G37_Time_BD', arr_tag_value[413]);</v>
      </c>
    </row>
    <row r="530" spans="2:18" ht="15.75">
      <c r="B530" t="s">
        <v>238</v>
      </c>
      <c r="C530" t="s">
        <v>15</v>
      </c>
      <c r="D530">
        <v>580</v>
      </c>
      <c r="E530">
        <v>0</v>
      </c>
      <c r="F530" t="b">
        <v>0</v>
      </c>
      <c r="G530" t="b">
        <v>1</v>
      </c>
      <c r="H530" t="b">
        <v>1</v>
      </c>
      <c r="I530" t="b">
        <v>1</v>
      </c>
      <c r="J530" t="b">
        <v>0</v>
      </c>
      <c r="K530" t="s">
        <v>239</v>
      </c>
      <c r="L530" t="str">
        <f t="shared" si="427"/>
        <v>DB12</v>
      </c>
      <c r="M530" t="str">
        <f t="shared" ref="M530" si="436">"M_"&amp;B528&amp;"_"</f>
        <v>M_G37_</v>
      </c>
      <c r="O530" s="40">
        <f>IF(E530="","-",COUNTIF($O$10:O529,"&lt;&gt;-")+1-2)</f>
        <v>414</v>
      </c>
      <c r="P530" s="25" t="str">
        <f>IF($E530="","//" &amp; $B530,$M530&amp;B530&amp;": '"&amp;$L530&amp;","&amp;VLOOKUP(C530,LookupTable!$A$10:$G$24,4,0)&amp;IF(AND(C530="Bool",MOD(10*D530,10)=0),D530&amp;".0",D530)&amp;IF(C530="String",".255","")&amp;IF(B531&lt;&gt;"","',","'")&amp;"     //"&amp;O530)</f>
        <v>M_G37_Time_CUROA: 'DB12,REAL580',     //414</v>
      </c>
      <c r="Q530" s="20" t="str">
        <f t="shared" si="429"/>
        <v>'M_G37_Time_CUROA',     //414</v>
      </c>
      <c r="R530" s="20" t="str">
        <f t="shared" si="430"/>
        <v>socket.emit('M_G37_Time_CUROA', arr_tag_value[414]);</v>
      </c>
    </row>
    <row r="531" spans="2:18" ht="15.75">
      <c r="B531" t="s">
        <v>240</v>
      </c>
      <c r="C531" t="s">
        <v>15</v>
      </c>
      <c r="D531">
        <v>584</v>
      </c>
      <c r="E531">
        <v>0</v>
      </c>
      <c r="F531" t="b">
        <v>0</v>
      </c>
      <c r="G531" t="b">
        <v>1</v>
      </c>
      <c r="H531" t="b">
        <v>1</v>
      </c>
      <c r="I531" t="b">
        <v>1</v>
      </c>
      <c r="J531" t="b">
        <v>0</v>
      </c>
      <c r="K531" t="s">
        <v>241</v>
      </c>
      <c r="L531" t="str">
        <f t="shared" si="427"/>
        <v>DB12</v>
      </c>
      <c r="M531" t="str">
        <f t="shared" ref="M531" si="437">"M_"&amp;B528&amp;"_"</f>
        <v>M_G37_</v>
      </c>
      <c r="O531" s="40">
        <f>IF(E531="","-",COUNTIF($O$10:O530,"&lt;&gt;-")+1-2)</f>
        <v>415</v>
      </c>
      <c r="P531" s="25" t="str">
        <f>IF($E531="","//" &amp; $B531,$M531&amp;B531&amp;": '"&amp;$L531&amp;","&amp;VLOOKUP(C531,LookupTable!$A$10:$G$24,4,0)&amp;IF(AND(C531="Bool",MOD(10*D531,10)=0),D531&amp;".0",D531)&amp;IF(C531="String",".255","")&amp;IF(B532&lt;&gt;"","',","'")&amp;"     //"&amp;O531)</f>
        <v>M_G37_Time_Belt: 'DB12,REAL584',     //415</v>
      </c>
      <c r="Q531" s="20" t="str">
        <f t="shared" si="429"/>
        <v>'M_G37_Time_Belt',     //415</v>
      </c>
      <c r="R531" s="20" t="str">
        <f t="shared" si="430"/>
        <v>socket.emit('M_G37_Time_Belt', arr_tag_value[415]);</v>
      </c>
    </row>
    <row r="532" spans="2:18" ht="15.75">
      <c r="B532" t="s">
        <v>242</v>
      </c>
      <c r="C532" t="s">
        <v>15</v>
      </c>
      <c r="D532">
        <v>588</v>
      </c>
      <c r="E532">
        <v>0</v>
      </c>
      <c r="F532" t="b">
        <v>0</v>
      </c>
      <c r="G532" t="b">
        <v>1</v>
      </c>
      <c r="H532" t="b">
        <v>1</v>
      </c>
      <c r="I532" t="b">
        <v>1</v>
      </c>
      <c r="J532" t="b">
        <v>0</v>
      </c>
      <c r="K532" t="s">
        <v>243</v>
      </c>
      <c r="L532" t="str">
        <f t="shared" si="427"/>
        <v>DB12</v>
      </c>
      <c r="M532" t="str">
        <f t="shared" ref="M532" si="438">"M_"&amp;B528&amp;"_"</f>
        <v>M_G37_</v>
      </c>
      <c r="O532" s="40">
        <f>IF(E532="","-",COUNTIF($O$10:O531,"&lt;&gt;-")+1-2)</f>
        <v>416</v>
      </c>
      <c r="P532" s="25" t="str">
        <f>IF($E532="","//" &amp; $B532,$M532&amp;B532&amp;": '"&amp;$L532&amp;","&amp;VLOOKUP(C532,LookupTable!$A$10:$G$24,4,0)&amp;IF(AND(C532="Bool",MOD(10*D532,10)=0),D532&amp;".0",D532)&amp;IF(C532="String",".255","")&amp;IF(B533&lt;&gt;"","',","'")&amp;"     //"&amp;O532)</f>
        <v>M_G37_TIme_Motor: 'DB12,REAL588',     //416</v>
      </c>
      <c r="Q532" s="20" t="str">
        <f t="shared" si="429"/>
        <v>'M_G37_TIme_Motor',     //416</v>
      </c>
      <c r="R532" s="20" t="str">
        <f t="shared" si="430"/>
        <v>socket.emit('M_G37_TIme_Motor', arr_tag_value[416]);</v>
      </c>
    </row>
    <row r="533" spans="2:18" ht="15.75">
      <c r="B533" t="s">
        <v>135</v>
      </c>
      <c r="C533" t="s">
        <v>235</v>
      </c>
      <c r="D533">
        <v>592</v>
      </c>
      <c r="F533" t="b">
        <v>0</v>
      </c>
      <c r="G533" t="b">
        <v>1</v>
      </c>
      <c r="H533" t="b">
        <v>1</v>
      </c>
      <c r="I533" t="b">
        <v>1</v>
      </c>
      <c r="J533" t="b">
        <v>1</v>
      </c>
      <c r="L533" t="str">
        <f t="shared" si="427"/>
        <v>DB12</v>
      </c>
      <c r="M533" t="str">
        <f t="shared" ref="M533:M564" si="439">"M_"&amp;B533&amp;"_"</f>
        <v>M_G38_</v>
      </c>
      <c r="O533" s="40" t="str">
        <f>IF(E533="","-",COUNTIF($O$10:O532,"&lt;&gt;-")+1-2)</f>
        <v>-</v>
      </c>
      <c r="P533" s="25" t="str">
        <f>IF($E533="","//" &amp; $B533,$M533&amp;B533&amp;": '"&amp;$L533&amp;","&amp;VLOOKUP(C533,LookupTable!$A$10:$G$24,4,0)&amp;IF(AND(C533="Bool",MOD(10*D533,10)=0),D533&amp;".0",D533)&amp;IF(C533="String",".255","")&amp;IF(B534&lt;&gt;"","',","'")&amp;"     //"&amp;O533)</f>
        <v>//G38</v>
      </c>
      <c r="Q533" s="20" t="str">
        <f t="shared" si="429"/>
        <v>//G38</v>
      </c>
      <c r="R533" s="20" t="str">
        <f t="shared" si="430"/>
        <v>//G38</v>
      </c>
    </row>
    <row r="534" spans="2:18" ht="15.75">
      <c r="B534" t="s">
        <v>236</v>
      </c>
      <c r="C534" t="s">
        <v>15</v>
      </c>
      <c r="D534">
        <v>592</v>
      </c>
      <c r="E534">
        <v>0</v>
      </c>
      <c r="F534" t="b">
        <v>0</v>
      </c>
      <c r="G534" t="b">
        <v>1</v>
      </c>
      <c r="H534" t="b">
        <v>1</v>
      </c>
      <c r="I534" t="b">
        <v>1</v>
      </c>
      <c r="J534" t="b">
        <v>0</v>
      </c>
      <c r="K534" t="s">
        <v>237</v>
      </c>
      <c r="L534" t="str">
        <f t="shared" si="427"/>
        <v>DB12</v>
      </c>
      <c r="M534" t="str">
        <f t="shared" ref="M534:M565" si="440">"M_"&amp;B533&amp;"_"</f>
        <v>M_G38_</v>
      </c>
      <c r="O534" s="40">
        <f>IF(E534="","-",COUNTIF($O$10:O533,"&lt;&gt;-")+1-2)</f>
        <v>417</v>
      </c>
      <c r="P534" s="25" t="str">
        <f>IF($E534="","//" &amp; $B534,$M534&amp;B534&amp;": '"&amp;$L534&amp;","&amp;VLOOKUP(C534,LookupTable!$A$10:$G$24,4,0)&amp;IF(AND(C534="Bool",MOD(10*D534,10)=0),D534&amp;".0",D534)&amp;IF(C534="String",".255","")&amp;IF(B535&lt;&gt;"","',","'")&amp;"     //"&amp;O534)</f>
        <v>M_G38_Time_BD: 'DB12,REAL592',     //417</v>
      </c>
      <c r="Q534" s="20" t="str">
        <f t="shared" si="429"/>
        <v>'M_G38_Time_BD',     //417</v>
      </c>
      <c r="R534" s="20" t="str">
        <f t="shared" si="430"/>
        <v>socket.emit('M_G38_Time_BD', arr_tag_value[417]);</v>
      </c>
    </row>
    <row r="535" spans="2:18" ht="15.75">
      <c r="B535" t="s">
        <v>238</v>
      </c>
      <c r="C535" t="s">
        <v>15</v>
      </c>
      <c r="D535">
        <v>596</v>
      </c>
      <c r="E535">
        <v>0</v>
      </c>
      <c r="F535" t="b">
        <v>0</v>
      </c>
      <c r="G535" t="b">
        <v>1</v>
      </c>
      <c r="H535" t="b">
        <v>1</v>
      </c>
      <c r="I535" t="b">
        <v>1</v>
      </c>
      <c r="J535" t="b">
        <v>0</v>
      </c>
      <c r="K535" t="s">
        <v>239</v>
      </c>
      <c r="L535" t="str">
        <f t="shared" si="427"/>
        <v>DB12</v>
      </c>
      <c r="M535" t="str">
        <f t="shared" ref="M535" si="441">"M_"&amp;B533&amp;"_"</f>
        <v>M_G38_</v>
      </c>
      <c r="O535" s="40">
        <f>IF(E535="","-",COUNTIF($O$10:O534,"&lt;&gt;-")+1-2)</f>
        <v>418</v>
      </c>
      <c r="P535" s="25" t="str">
        <f>IF($E535="","//" &amp; $B535,$M535&amp;B535&amp;": '"&amp;$L535&amp;","&amp;VLOOKUP(C535,LookupTable!$A$10:$G$24,4,0)&amp;IF(AND(C535="Bool",MOD(10*D535,10)=0),D535&amp;".0",D535)&amp;IF(C535="String",".255","")&amp;IF(B536&lt;&gt;"","',","'")&amp;"     //"&amp;O535)</f>
        <v>M_G38_Time_CUROA: 'DB12,REAL596',     //418</v>
      </c>
      <c r="Q535" s="20" t="str">
        <f t="shared" si="429"/>
        <v>'M_G38_Time_CUROA',     //418</v>
      </c>
      <c r="R535" s="20" t="str">
        <f t="shared" si="430"/>
        <v>socket.emit('M_G38_Time_CUROA', arr_tag_value[418]);</v>
      </c>
    </row>
    <row r="536" spans="2:18" ht="15.75">
      <c r="B536" t="s">
        <v>240</v>
      </c>
      <c r="C536" t="s">
        <v>15</v>
      </c>
      <c r="D536">
        <v>600</v>
      </c>
      <c r="E536">
        <v>0</v>
      </c>
      <c r="F536" t="b">
        <v>0</v>
      </c>
      <c r="G536" t="b">
        <v>1</v>
      </c>
      <c r="H536" t="b">
        <v>1</v>
      </c>
      <c r="I536" t="b">
        <v>1</v>
      </c>
      <c r="J536" t="b">
        <v>0</v>
      </c>
      <c r="K536" t="s">
        <v>241</v>
      </c>
      <c r="L536" t="str">
        <f t="shared" si="427"/>
        <v>DB12</v>
      </c>
      <c r="M536" t="str">
        <f t="shared" ref="M536" si="442">"M_"&amp;B533&amp;"_"</f>
        <v>M_G38_</v>
      </c>
      <c r="O536" s="40">
        <f>IF(E536="","-",COUNTIF($O$10:O535,"&lt;&gt;-")+1-2)</f>
        <v>419</v>
      </c>
      <c r="P536" s="25" t="str">
        <f>IF($E536="","//" &amp; $B536,$M536&amp;B536&amp;": '"&amp;$L536&amp;","&amp;VLOOKUP(C536,LookupTable!$A$10:$G$24,4,0)&amp;IF(AND(C536="Bool",MOD(10*D536,10)=0),D536&amp;".0",D536)&amp;IF(C536="String",".255","")&amp;IF(B537&lt;&gt;"","',","'")&amp;"     //"&amp;O536)</f>
        <v>M_G38_Time_Belt: 'DB12,REAL600',     //419</v>
      </c>
      <c r="Q536" s="20" t="str">
        <f t="shared" si="429"/>
        <v>'M_G38_Time_Belt',     //419</v>
      </c>
      <c r="R536" s="20" t="str">
        <f t="shared" si="430"/>
        <v>socket.emit('M_G38_Time_Belt', arr_tag_value[419]);</v>
      </c>
    </row>
    <row r="537" spans="2:18" ht="15.75">
      <c r="B537" t="s">
        <v>242</v>
      </c>
      <c r="C537" t="s">
        <v>15</v>
      </c>
      <c r="D537">
        <v>604</v>
      </c>
      <c r="E537">
        <v>0</v>
      </c>
      <c r="F537" t="b">
        <v>0</v>
      </c>
      <c r="G537" t="b">
        <v>1</v>
      </c>
      <c r="H537" t="b">
        <v>1</v>
      </c>
      <c r="I537" t="b">
        <v>1</v>
      </c>
      <c r="J537" t="b">
        <v>0</v>
      </c>
      <c r="K537" t="s">
        <v>243</v>
      </c>
      <c r="L537" t="str">
        <f t="shared" si="427"/>
        <v>DB12</v>
      </c>
      <c r="M537" t="str">
        <f t="shared" ref="M537" si="443">"M_"&amp;B533&amp;"_"</f>
        <v>M_G38_</v>
      </c>
      <c r="O537" s="40">
        <f>IF(E537="","-",COUNTIF($O$10:O536,"&lt;&gt;-")+1-2)</f>
        <v>420</v>
      </c>
      <c r="P537" s="25" t="str">
        <f>IF($E537="","//" &amp; $B537,$M537&amp;B537&amp;": '"&amp;$L537&amp;","&amp;VLOOKUP(C537,LookupTable!$A$10:$G$24,4,0)&amp;IF(AND(C537="Bool",MOD(10*D537,10)=0),D537&amp;".0",D537)&amp;IF(C537="String",".255","")&amp;IF(B538&lt;&gt;"","',","'")&amp;"     //"&amp;O537)</f>
        <v>M_G38_TIme_Motor: 'DB12,REAL604',     //420</v>
      </c>
      <c r="Q537" s="20" t="str">
        <f t="shared" si="429"/>
        <v>'M_G38_TIme_Motor',     //420</v>
      </c>
      <c r="R537" s="20" t="str">
        <f t="shared" si="430"/>
        <v>socket.emit('M_G38_TIme_Motor', arr_tag_value[420]);</v>
      </c>
    </row>
    <row r="538" spans="2:18" ht="15.75">
      <c r="B538" t="s">
        <v>136</v>
      </c>
      <c r="C538" t="s">
        <v>235</v>
      </c>
      <c r="D538">
        <v>608</v>
      </c>
      <c r="F538" t="b">
        <v>0</v>
      </c>
      <c r="G538" t="b">
        <v>1</v>
      </c>
      <c r="H538" t="b">
        <v>1</v>
      </c>
      <c r="I538" t="b">
        <v>1</v>
      </c>
      <c r="J538" t="b">
        <v>1</v>
      </c>
      <c r="L538" t="str">
        <f t="shared" si="427"/>
        <v>DB12</v>
      </c>
      <c r="M538" t="str">
        <f t="shared" ref="M538:M569" si="444">"M_"&amp;B538&amp;"_"</f>
        <v>M_G39_</v>
      </c>
      <c r="O538" s="40" t="str">
        <f>IF(E538="","-",COUNTIF($O$10:O537,"&lt;&gt;-")+1-2)</f>
        <v>-</v>
      </c>
      <c r="P538" s="25" t="str">
        <f>IF($E538="","//" &amp; $B538,$M538&amp;B538&amp;": '"&amp;$L538&amp;","&amp;VLOOKUP(C538,LookupTable!$A$10:$G$24,4,0)&amp;IF(AND(C538="Bool",MOD(10*D538,10)=0),D538&amp;".0",D538)&amp;IF(C538="String",".255","")&amp;IF(B539&lt;&gt;"","',","'")&amp;"     //"&amp;O538)</f>
        <v>//G39</v>
      </c>
      <c r="Q538" s="20" t="str">
        <f t="shared" si="429"/>
        <v>//G39</v>
      </c>
      <c r="R538" s="20" t="str">
        <f t="shared" si="430"/>
        <v>//G39</v>
      </c>
    </row>
    <row r="539" spans="2:18" ht="15.75">
      <c r="B539" t="s">
        <v>236</v>
      </c>
      <c r="C539" t="s">
        <v>15</v>
      </c>
      <c r="D539">
        <v>608</v>
      </c>
      <c r="E539">
        <v>0</v>
      </c>
      <c r="F539" t="b">
        <v>0</v>
      </c>
      <c r="G539" t="b">
        <v>1</v>
      </c>
      <c r="H539" t="b">
        <v>1</v>
      </c>
      <c r="I539" t="b">
        <v>1</v>
      </c>
      <c r="J539" t="b">
        <v>0</v>
      </c>
      <c r="K539" t="s">
        <v>237</v>
      </c>
      <c r="L539" t="str">
        <f t="shared" si="427"/>
        <v>DB12</v>
      </c>
      <c r="M539" t="str">
        <f t="shared" ref="M539:M570" si="445">"M_"&amp;B538&amp;"_"</f>
        <v>M_G39_</v>
      </c>
      <c r="O539" s="40">
        <f>IF(E539="","-",COUNTIF($O$10:O538,"&lt;&gt;-")+1-2)</f>
        <v>421</v>
      </c>
      <c r="P539" s="25" t="str">
        <f>IF($E539="","//" &amp; $B539,$M539&amp;B539&amp;": '"&amp;$L539&amp;","&amp;VLOOKUP(C539,LookupTable!$A$10:$G$24,4,0)&amp;IF(AND(C539="Bool",MOD(10*D539,10)=0),D539&amp;".0",D539)&amp;IF(C539="String",".255","")&amp;IF(B540&lt;&gt;"","',","'")&amp;"     //"&amp;O539)</f>
        <v>M_G39_Time_BD: 'DB12,REAL608',     //421</v>
      </c>
      <c r="Q539" s="20" t="str">
        <f t="shared" si="429"/>
        <v>'M_G39_Time_BD',     //421</v>
      </c>
      <c r="R539" s="20" t="str">
        <f t="shared" si="430"/>
        <v>socket.emit('M_G39_Time_BD', arr_tag_value[421]);</v>
      </c>
    </row>
    <row r="540" spans="2:18" ht="15.75">
      <c r="B540" t="s">
        <v>238</v>
      </c>
      <c r="C540" t="s">
        <v>15</v>
      </c>
      <c r="D540">
        <v>612</v>
      </c>
      <c r="E540">
        <v>0</v>
      </c>
      <c r="F540" t="b">
        <v>0</v>
      </c>
      <c r="G540" t="b">
        <v>1</v>
      </c>
      <c r="H540" t="b">
        <v>1</v>
      </c>
      <c r="I540" t="b">
        <v>1</v>
      </c>
      <c r="J540" t="b">
        <v>0</v>
      </c>
      <c r="K540" t="s">
        <v>239</v>
      </c>
      <c r="L540" t="str">
        <f t="shared" si="427"/>
        <v>DB12</v>
      </c>
      <c r="M540" t="str">
        <f t="shared" ref="M540" si="446">"M_"&amp;B538&amp;"_"</f>
        <v>M_G39_</v>
      </c>
      <c r="O540" s="40">
        <f>IF(E540="","-",COUNTIF($O$10:O539,"&lt;&gt;-")+1-2)</f>
        <v>422</v>
      </c>
      <c r="P540" s="25" t="str">
        <f>IF($E540="","//" &amp; $B540,$M540&amp;B540&amp;": '"&amp;$L540&amp;","&amp;VLOOKUP(C540,LookupTable!$A$10:$G$24,4,0)&amp;IF(AND(C540="Bool",MOD(10*D540,10)=0),D540&amp;".0",D540)&amp;IF(C540="String",".255","")&amp;IF(B541&lt;&gt;"","',","'")&amp;"     //"&amp;O540)</f>
        <v>M_G39_Time_CUROA: 'DB12,REAL612',     //422</v>
      </c>
      <c r="Q540" s="20" t="str">
        <f t="shared" si="429"/>
        <v>'M_G39_Time_CUROA',     //422</v>
      </c>
      <c r="R540" s="20" t="str">
        <f t="shared" si="430"/>
        <v>socket.emit('M_G39_Time_CUROA', arr_tag_value[422]);</v>
      </c>
    </row>
    <row r="541" spans="2:18" ht="15.75">
      <c r="B541" t="s">
        <v>240</v>
      </c>
      <c r="C541" t="s">
        <v>15</v>
      </c>
      <c r="D541">
        <v>616</v>
      </c>
      <c r="E541">
        <v>0</v>
      </c>
      <c r="F541" t="b">
        <v>0</v>
      </c>
      <c r="G541" t="b">
        <v>1</v>
      </c>
      <c r="H541" t="b">
        <v>1</v>
      </c>
      <c r="I541" t="b">
        <v>1</v>
      </c>
      <c r="J541" t="b">
        <v>0</v>
      </c>
      <c r="K541" t="s">
        <v>241</v>
      </c>
      <c r="L541" t="str">
        <f t="shared" si="427"/>
        <v>DB12</v>
      </c>
      <c r="M541" t="str">
        <f t="shared" ref="M541" si="447">"M_"&amp;B538&amp;"_"</f>
        <v>M_G39_</v>
      </c>
      <c r="O541" s="40">
        <f>IF(E541="","-",COUNTIF($O$10:O540,"&lt;&gt;-")+1-2)</f>
        <v>423</v>
      </c>
      <c r="P541" s="25" t="str">
        <f>IF($E541="","//" &amp; $B541,$M541&amp;B541&amp;": '"&amp;$L541&amp;","&amp;VLOOKUP(C541,LookupTable!$A$10:$G$24,4,0)&amp;IF(AND(C541="Bool",MOD(10*D541,10)=0),D541&amp;".0",D541)&amp;IF(C541="String",".255","")&amp;IF(B542&lt;&gt;"","',","'")&amp;"     //"&amp;O541)</f>
        <v>M_G39_Time_Belt: 'DB12,REAL616',     //423</v>
      </c>
      <c r="Q541" s="20" t="str">
        <f t="shared" si="429"/>
        <v>'M_G39_Time_Belt',     //423</v>
      </c>
      <c r="R541" s="20" t="str">
        <f t="shared" si="430"/>
        <v>socket.emit('M_G39_Time_Belt', arr_tag_value[423]);</v>
      </c>
    </row>
    <row r="542" spans="2:18" ht="15.75">
      <c r="B542" t="s">
        <v>242</v>
      </c>
      <c r="C542" t="s">
        <v>15</v>
      </c>
      <c r="D542">
        <v>620</v>
      </c>
      <c r="E542">
        <v>0</v>
      </c>
      <c r="F542" t="b">
        <v>0</v>
      </c>
      <c r="G542" t="b">
        <v>1</v>
      </c>
      <c r="H542" t="b">
        <v>1</v>
      </c>
      <c r="I542" t="b">
        <v>1</v>
      </c>
      <c r="J542" t="b">
        <v>0</v>
      </c>
      <c r="K542" t="s">
        <v>243</v>
      </c>
      <c r="L542" t="str">
        <f t="shared" si="427"/>
        <v>DB12</v>
      </c>
      <c r="M542" t="str">
        <f t="shared" ref="M542" si="448">"M_"&amp;B538&amp;"_"</f>
        <v>M_G39_</v>
      </c>
      <c r="O542" s="40">
        <f>IF(E542="","-",COUNTIF($O$10:O541,"&lt;&gt;-")+1-2)</f>
        <v>424</v>
      </c>
      <c r="P542" s="25" t="str">
        <f>IF($E542="","//" &amp; $B542,$M542&amp;B542&amp;": '"&amp;$L542&amp;","&amp;VLOOKUP(C542,LookupTable!$A$10:$G$24,4,0)&amp;IF(AND(C542="Bool",MOD(10*D542,10)=0),D542&amp;".0",D542)&amp;IF(C542="String",".255","")&amp;IF(B543&lt;&gt;"","',","'")&amp;"     //"&amp;O542)</f>
        <v>M_G39_TIme_Motor: 'DB12,REAL620',     //424</v>
      </c>
      <c r="Q542" s="20" t="str">
        <f t="shared" si="429"/>
        <v>'M_G39_TIme_Motor',     //424</v>
      </c>
      <c r="R542" s="20" t="str">
        <f t="shared" si="430"/>
        <v>socket.emit('M_G39_TIme_Motor', arr_tag_value[424]);</v>
      </c>
    </row>
    <row r="543" spans="2:18" ht="15.75">
      <c r="B543" t="s">
        <v>137</v>
      </c>
      <c r="C543" t="s">
        <v>235</v>
      </c>
      <c r="D543">
        <v>624</v>
      </c>
      <c r="F543" t="b">
        <v>0</v>
      </c>
      <c r="G543" t="b">
        <v>1</v>
      </c>
      <c r="H543" t="b">
        <v>1</v>
      </c>
      <c r="I543" t="b">
        <v>1</v>
      </c>
      <c r="J543" t="b">
        <v>1</v>
      </c>
      <c r="L543" t="str">
        <f t="shared" si="427"/>
        <v>DB12</v>
      </c>
      <c r="M543" t="str">
        <f t="shared" ref="M543:M574" si="449">"M_"&amp;B543&amp;"_"</f>
        <v>M_G40_</v>
      </c>
      <c r="O543" s="40" t="str">
        <f>IF(E543="","-",COUNTIF($O$10:O542,"&lt;&gt;-")+1-2)</f>
        <v>-</v>
      </c>
      <c r="P543" s="25" t="str">
        <f>IF($E543="","//" &amp; $B543,$M543&amp;B543&amp;": '"&amp;$L543&amp;","&amp;VLOOKUP(C543,LookupTable!$A$10:$G$24,4,0)&amp;IF(AND(C543="Bool",MOD(10*D543,10)=0),D543&amp;".0",D543)&amp;IF(C543="String",".255","")&amp;IF(B544&lt;&gt;"","',","'")&amp;"     //"&amp;O543)</f>
        <v>//G40</v>
      </c>
      <c r="Q543" s="20" t="str">
        <f t="shared" si="429"/>
        <v>//G40</v>
      </c>
      <c r="R543" s="20" t="str">
        <f t="shared" si="430"/>
        <v>//G40</v>
      </c>
    </row>
    <row r="544" spans="2:18" ht="15.75">
      <c r="B544" t="s">
        <v>236</v>
      </c>
      <c r="C544" t="s">
        <v>15</v>
      </c>
      <c r="D544">
        <v>624</v>
      </c>
      <c r="E544">
        <v>0</v>
      </c>
      <c r="F544" t="b">
        <v>0</v>
      </c>
      <c r="G544" t="b">
        <v>1</v>
      </c>
      <c r="H544" t="b">
        <v>1</v>
      </c>
      <c r="I544" t="b">
        <v>1</v>
      </c>
      <c r="J544" t="b">
        <v>0</v>
      </c>
      <c r="K544" t="s">
        <v>237</v>
      </c>
      <c r="L544" t="str">
        <f t="shared" si="427"/>
        <v>DB12</v>
      </c>
      <c r="M544" t="str">
        <f t="shared" ref="M544:M575" si="450">"M_"&amp;B543&amp;"_"</f>
        <v>M_G40_</v>
      </c>
      <c r="O544" s="40">
        <f>IF(E544="","-",COUNTIF($O$10:O543,"&lt;&gt;-")+1-2)</f>
        <v>425</v>
      </c>
      <c r="P544" s="25" t="str">
        <f>IF($E544="","//" &amp; $B544,$M544&amp;B544&amp;": '"&amp;$L544&amp;","&amp;VLOOKUP(C544,LookupTable!$A$10:$G$24,4,0)&amp;IF(AND(C544="Bool",MOD(10*D544,10)=0),D544&amp;".0",D544)&amp;IF(C544="String",".255","")&amp;IF(B545&lt;&gt;"","',","'")&amp;"     //"&amp;O544)</f>
        <v>M_G40_Time_BD: 'DB12,REAL624',     //425</v>
      </c>
      <c r="Q544" s="20" t="str">
        <f t="shared" si="429"/>
        <v>'M_G40_Time_BD',     //425</v>
      </c>
      <c r="R544" s="20" t="str">
        <f t="shared" si="430"/>
        <v>socket.emit('M_G40_Time_BD', arr_tag_value[425]);</v>
      </c>
    </row>
    <row r="545" spans="2:18" ht="15.75">
      <c r="B545" t="s">
        <v>238</v>
      </c>
      <c r="C545" t="s">
        <v>15</v>
      </c>
      <c r="D545">
        <v>628</v>
      </c>
      <c r="E545">
        <v>0</v>
      </c>
      <c r="F545" t="b">
        <v>0</v>
      </c>
      <c r="G545" t="b">
        <v>1</v>
      </c>
      <c r="H545" t="b">
        <v>1</v>
      </c>
      <c r="I545" t="b">
        <v>1</v>
      </c>
      <c r="J545" t="b">
        <v>0</v>
      </c>
      <c r="K545" t="s">
        <v>239</v>
      </c>
      <c r="L545" t="str">
        <f t="shared" si="427"/>
        <v>DB12</v>
      </c>
      <c r="M545" t="str">
        <f t="shared" ref="M545" si="451">"M_"&amp;B543&amp;"_"</f>
        <v>M_G40_</v>
      </c>
      <c r="O545" s="40">
        <f>IF(E545="","-",COUNTIF($O$10:O544,"&lt;&gt;-")+1-2)</f>
        <v>426</v>
      </c>
      <c r="P545" s="25" t="str">
        <f>IF($E545="","//" &amp; $B545,$M545&amp;B545&amp;": '"&amp;$L545&amp;","&amp;VLOOKUP(C545,LookupTable!$A$10:$G$24,4,0)&amp;IF(AND(C545="Bool",MOD(10*D545,10)=0),D545&amp;".0",D545)&amp;IF(C545="String",".255","")&amp;IF(B546&lt;&gt;"","',","'")&amp;"     //"&amp;O545)</f>
        <v>M_G40_Time_CUROA: 'DB12,REAL628',     //426</v>
      </c>
      <c r="Q545" s="20" t="str">
        <f t="shared" si="429"/>
        <v>'M_G40_Time_CUROA',     //426</v>
      </c>
      <c r="R545" s="20" t="str">
        <f t="shared" si="430"/>
        <v>socket.emit('M_G40_Time_CUROA', arr_tag_value[426]);</v>
      </c>
    </row>
    <row r="546" spans="2:18" ht="15.75">
      <c r="B546" t="s">
        <v>240</v>
      </c>
      <c r="C546" t="s">
        <v>15</v>
      </c>
      <c r="D546">
        <v>632</v>
      </c>
      <c r="E546">
        <v>0</v>
      </c>
      <c r="F546" t="b">
        <v>0</v>
      </c>
      <c r="G546" t="b">
        <v>1</v>
      </c>
      <c r="H546" t="b">
        <v>1</v>
      </c>
      <c r="I546" t="b">
        <v>1</v>
      </c>
      <c r="J546" t="b">
        <v>0</v>
      </c>
      <c r="K546" t="s">
        <v>241</v>
      </c>
      <c r="L546" t="str">
        <f t="shared" si="427"/>
        <v>DB12</v>
      </c>
      <c r="M546" t="str">
        <f t="shared" ref="M546" si="452">"M_"&amp;B543&amp;"_"</f>
        <v>M_G40_</v>
      </c>
      <c r="O546" s="40">
        <f>IF(E546="","-",COUNTIF($O$10:O545,"&lt;&gt;-")+1-2)</f>
        <v>427</v>
      </c>
      <c r="P546" s="25" t="str">
        <f>IF($E546="","//" &amp; $B546,$M546&amp;B546&amp;": '"&amp;$L546&amp;","&amp;VLOOKUP(C546,LookupTable!$A$10:$G$24,4,0)&amp;IF(AND(C546="Bool",MOD(10*D546,10)=0),D546&amp;".0",D546)&amp;IF(C546="String",".255","")&amp;IF(B547&lt;&gt;"","',","'")&amp;"     //"&amp;O546)</f>
        <v>M_G40_Time_Belt: 'DB12,REAL632',     //427</v>
      </c>
      <c r="Q546" s="20" t="str">
        <f t="shared" si="429"/>
        <v>'M_G40_Time_Belt',     //427</v>
      </c>
      <c r="R546" s="20" t="str">
        <f t="shared" si="430"/>
        <v>socket.emit('M_G40_Time_Belt', arr_tag_value[427]);</v>
      </c>
    </row>
    <row r="547" spans="2:18" ht="15.75">
      <c r="B547" t="s">
        <v>242</v>
      </c>
      <c r="C547" t="s">
        <v>15</v>
      </c>
      <c r="D547">
        <v>636</v>
      </c>
      <c r="E547">
        <v>0</v>
      </c>
      <c r="F547" t="b">
        <v>0</v>
      </c>
      <c r="G547" t="b">
        <v>1</v>
      </c>
      <c r="H547" t="b">
        <v>1</v>
      </c>
      <c r="I547" t="b">
        <v>1</v>
      </c>
      <c r="J547" t="b">
        <v>0</v>
      </c>
      <c r="K547" t="s">
        <v>243</v>
      </c>
      <c r="L547" t="str">
        <f t="shared" si="427"/>
        <v>DB12</v>
      </c>
      <c r="M547" t="str">
        <f t="shared" ref="M547" si="453">"M_"&amp;B543&amp;"_"</f>
        <v>M_G40_</v>
      </c>
      <c r="O547" s="40">
        <f>IF(E547="","-",COUNTIF($O$10:O546,"&lt;&gt;-")+1-2)</f>
        <v>428</v>
      </c>
      <c r="P547" s="25" t="str">
        <f>IF($E547="","//" &amp; $B547,$M547&amp;B547&amp;": '"&amp;$L547&amp;","&amp;VLOOKUP(C547,LookupTable!$A$10:$G$24,4,0)&amp;IF(AND(C547="Bool",MOD(10*D547,10)=0),D547&amp;".0",D547)&amp;IF(C547="String",".255","")&amp;IF(B548&lt;&gt;"","',","'")&amp;"     //"&amp;O547)</f>
        <v>M_G40_TIme_Motor: 'DB12,REAL636',     //428</v>
      </c>
      <c r="Q547" s="20" t="str">
        <f t="shared" si="429"/>
        <v>'M_G40_TIme_Motor',     //428</v>
      </c>
      <c r="R547" s="20" t="str">
        <f t="shared" si="430"/>
        <v>socket.emit('M_G40_TIme_Motor', arr_tag_value[428]);</v>
      </c>
    </row>
    <row r="548" spans="2:18" ht="15.75">
      <c r="B548" t="s">
        <v>138</v>
      </c>
      <c r="C548" t="s">
        <v>235</v>
      </c>
      <c r="D548">
        <v>640</v>
      </c>
      <c r="F548" t="b">
        <v>0</v>
      </c>
      <c r="G548" t="b">
        <v>1</v>
      </c>
      <c r="H548" t="b">
        <v>1</v>
      </c>
      <c r="I548" t="b">
        <v>1</v>
      </c>
      <c r="J548" t="b">
        <v>1</v>
      </c>
      <c r="L548" t="str">
        <f t="shared" si="427"/>
        <v>DB12</v>
      </c>
      <c r="M548" t="str">
        <f t="shared" ref="M548:M579" si="454">"M_"&amp;B548&amp;"_"</f>
        <v>M_G41_</v>
      </c>
      <c r="O548" s="40" t="str">
        <f>IF(E548="","-",COUNTIF($O$10:O547,"&lt;&gt;-")+1-2)</f>
        <v>-</v>
      </c>
      <c r="P548" s="25" t="str">
        <f>IF($E548="","//" &amp; $B548,$M548&amp;B548&amp;": '"&amp;$L548&amp;","&amp;VLOOKUP(C548,LookupTable!$A$10:$G$24,4,0)&amp;IF(AND(C548="Bool",MOD(10*D548,10)=0),D548&amp;".0",D548)&amp;IF(C548="String",".255","")&amp;IF(B549&lt;&gt;"","',","'")&amp;"     //"&amp;O548)</f>
        <v>//G41</v>
      </c>
      <c r="Q548" s="20" t="str">
        <f t="shared" si="429"/>
        <v>//G41</v>
      </c>
      <c r="R548" s="20" t="str">
        <f t="shared" si="430"/>
        <v>//G41</v>
      </c>
    </row>
    <row r="549" spans="2:18" ht="15.75">
      <c r="B549" t="s">
        <v>236</v>
      </c>
      <c r="C549" t="s">
        <v>15</v>
      </c>
      <c r="D549">
        <v>640</v>
      </c>
      <c r="E549">
        <v>0</v>
      </c>
      <c r="F549" t="b">
        <v>0</v>
      </c>
      <c r="G549" t="b">
        <v>1</v>
      </c>
      <c r="H549" t="b">
        <v>1</v>
      </c>
      <c r="I549" t="b">
        <v>1</v>
      </c>
      <c r="J549" t="b">
        <v>0</v>
      </c>
      <c r="K549" t="s">
        <v>237</v>
      </c>
      <c r="L549" t="str">
        <f t="shared" si="427"/>
        <v>DB12</v>
      </c>
      <c r="M549" t="str">
        <f t="shared" ref="M549:M580" si="455">"M_"&amp;B548&amp;"_"</f>
        <v>M_G41_</v>
      </c>
      <c r="O549" s="40">
        <f>IF(E549="","-",COUNTIF($O$10:O548,"&lt;&gt;-")+1-2)</f>
        <v>429</v>
      </c>
      <c r="P549" s="25" t="str">
        <f>IF($E549="","//" &amp; $B549,$M549&amp;B549&amp;": '"&amp;$L549&amp;","&amp;VLOOKUP(C549,LookupTable!$A$10:$G$24,4,0)&amp;IF(AND(C549="Bool",MOD(10*D549,10)=0),D549&amp;".0",D549)&amp;IF(C549="String",".255","")&amp;IF(B550&lt;&gt;"","',","'")&amp;"     //"&amp;O549)</f>
        <v>M_G41_Time_BD: 'DB12,REAL640',     //429</v>
      </c>
      <c r="Q549" s="20" t="str">
        <f t="shared" si="429"/>
        <v>'M_G41_Time_BD',     //429</v>
      </c>
      <c r="R549" s="20" t="str">
        <f t="shared" si="430"/>
        <v>socket.emit('M_G41_Time_BD', arr_tag_value[429]);</v>
      </c>
    </row>
    <row r="550" spans="2:18" ht="15.75">
      <c r="B550" t="s">
        <v>238</v>
      </c>
      <c r="C550" t="s">
        <v>15</v>
      </c>
      <c r="D550">
        <v>644</v>
      </c>
      <c r="E550">
        <v>0</v>
      </c>
      <c r="F550" t="b">
        <v>0</v>
      </c>
      <c r="G550" t="b">
        <v>1</v>
      </c>
      <c r="H550" t="b">
        <v>1</v>
      </c>
      <c r="I550" t="b">
        <v>1</v>
      </c>
      <c r="J550" t="b">
        <v>0</v>
      </c>
      <c r="K550" t="s">
        <v>239</v>
      </c>
      <c r="L550" t="str">
        <f t="shared" si="427"/>
        <v>DB12</v>
      </c>
      <c r="M550" t="str">
        <f t="shared" ref="M550" si="456">"M_"&amp;B548&amp;"_"</f>
        <v>M_G41_</v>
      </c>
      <c r="O550" s="40">
        <f>IF(E550="","-",COUNTIF($O$10:O549,"&lt;&gt;-")+1-2)</f>
        <v>430</v>
      </c>
      <c r="P550" s="25" t="str">
        <f>IF($E550="","//" &amp; $B550,$M550&amp;B550&amp;": '"&amp;$L550&amp;","&amp;VLOOKUP(C550,LookupTable!$A$10:$G$24,4,0)&amp;IF(AND(C550="Bool",MOD(10*D550,10)=0),D550&amp;".0",D550)&amp;IF(C550="String",".255","")&amp;IF(B551&lt;&gt;"","',","'")&amp;"     //"&amp;O550)</f>
        <v>M_G41_Time_CUROA: 'DB12,REAL644',     //430</v>
      </c>
      <c r="Q550" s="20" t="str">
        <f t="shared" si="429"/>
        <v>'M_G41_Time_CUROA',     //430</v>
      </c>
      <c r="R550" s="20" t="str">
        <f t="shared" si="430"/>
        <v>socket.emit('M_G41_Time_CUROA', arr_tag_value[430]);</v>
      </c>
    </row>
    <row r="551" spans="2:18" ht="15.75">
      <c r="B551" t="s">
        <v>240</v>
      </c>
      <c r="C551" t="s">
        <v>15</v>
      </c>
      <c r="D551">
        <v>648</v>
      </c>
      <c r="E551">
        <v>0</v>
      </c>
      <c r="F551" t="b">
        <v>0</v>
      </c>
      <c r="G551" t="b">
        <v>1</v>
      </c>
      <c r="H551" t="b">
        <v>1</v>
      </c>
      <c r="I551" t="b">
        <v>1</v>
      </c>
      <c r="J551" t="b">
        <v>0</v>
      </c>
      <c r="K551" t="s">
        <v>241</v>
      </c>
      <c r="L551" t="str">
        <f t="shared" si="427"/>
        <v>DB12</v>
      </c>
      <c r="M551" t="str">
        <f t="shared" ref="M551" si="457">"M_"&amp;B548&amp;"_"</f>
        <v>M_G41_</v>
      </c>
      <c r="O551" s="40">
        <f>IF(E551="","-",COUNTIF($O$10:O550,"&lt;&gt;-")+1-2)</f>
        <v>431</v>
      </c>
      <c r="P551" s="25" t="str">
        <f>IF($E551="","//" &amp; $B551,$M551&amp;B551&amp;": '"&amp;$L551&amp;","&amp;VLOOKUP(C551,LookupTable!$A$10:$G$24,4,0)&amp;IF(AND(C551="Bool",MOD(10*D551,10)=0),D551&amp;".0",D551)&amp;IF(C551="String",".255","")&amp;IF(B552&lt;&gt;"","',","'")&amp;"     //"&amp;O551)</f>
        <v>M_G41_Time_Belt: 'DB12,REAL648',     //431</v>
      </c>
      <c r="Q551" s="20" t="str">
        <f t="shared" si="429"/>
        <v>'M_G41_Time_Belt',     //431</v>
      </c>
      <c r="R551" s="20" t="str">
        <f t="shared" si="430"/>
        <v>socket.emit('M_G41_Time_Belt', arr_tag_value[431]);</v>
      </c>
    </row>
    <row r="552" spans="2:18" ht="15.75">
      <c r="B552" t="s">
        <v>242</v>
      </c>
      <c r="C552" t="s">
        <v>15</v>
      </c>
      <c r="D552">
        <v>652</v>
      </c>
      <c r="E552">
        <v>0</v>
      </c>
      <c r="F552" t="b">
        <v>0</v>
      </c>
      <c r="G552" t="b">
        <v>1</v>
      </c>
      <c r="H552" t="b">
        <v>1</v>
      </c>
      <c r="I552" t="b">
        <v>1</v>
      </c>
      <c r="J552" t="b">
        <v>0</v>
      </c>
      <c r="K552" t="s">
        <v>243</v>
      </c>
      <c r="L552" t="str">
        <f t="shared" si="427"/>
        <v>DB12</v>
      </c>
      <c r="M552" t="str">
        <f t="shared" ref="M552" si="458">"M_"&amp;B548&amp;"_"</f>
        <v>M_G41_</v>
      </c>
      <c r="O552" s="40">
        <f>IF(E552="","-",COUNTIF($O$10:O551,"&lt;&gt;-")+1-2)</f>
        <v>432</v>
      </c>
      <c r="P552" s="25" t="str">
        <f>IF($E552="","//" &amp; $B552,$M552&amp;B552&amp;": '"&amp;$L552&amp;","&amp;VLOOKUP(C552,LookupTable!$A$10:$G$24,4,0)&amp;IF(AND(C552="Bool",MOD(10*D552,10)=0),D552&amp;".0",D552)&amp;IF(C552="String",".255","")&amp;IF(B553&lt;&gt;"","',","'")&amp;"     //"&amp;O552)</f>
        <v>M_G41_TIme_Motor: 'DB12,REAL652',     //432</v>
      </c>
      <c r="Q552" s="20" t="str">
        <f t="shared" si="429"/>
        <v>'M_G41_TIme_Motor',     //432</v>
      </c>
      <c r="R552" s="20" t="str">
        <f t="shared" si="430"/>
        <v>socket.emit('M_G41_TIme_Motor', arr_tag_value[432]);</v>
      </c>
    </row>
    <row r="553" spans="2:18" ht="15.75">
      <c r="B553" t="s">
        <v>139</v>
      </c>
      <c r="C553" t="s">
        <v>235</v>
      </c>
      <c r="D553">
        <v>656</v>
      </c>
      <c r="F553" t="b">
        <v>0</v>
      </c>
      <c r="G553" t="b">
        <v>1</v>
      </c>
      <c r="H553" t="b">
        <v>1</v>
      </c>
      <c r="I553" t="b">
        <v>1</v>
      </c>
      <c r="J553" t="b">
        <v>1</v>
      </c>
      <c r="L553" t="str">
        <f t="shared" si="427"/>
        <v>DB12</v>
      </c>
      <c r="M553" t="str">
        <f t="shared" ref="M553:M584" si="459">"M_"&amp;B553&amp;"_"</f>
        <v>M_G42_</v>
      </c>
      <c r="O553" s="40" t="str">
        <f>IF(E553="","-",COUNTIF($O$10:O552,"&lt;&gt;-")+1-2)</f>
        <v>-</v>
      </c>
      <c r="P553" s="25" t="str">
        <f>IF($E553="","//" &amp; $B553,$M553&amp;B553&amp;": '"&amp;$L553&amp;","&amp;VLOOKUP(C553,LookupTable!$A$10:$G$24,4,0)&amp;IF(AND(C553="Bool",MOD(10*D553,10)=0),D553&amp;".0",D553)&amp;IF(C553="String",".255","")&amp;IF(B554&lt;&gt;"","',","'")&amp;"     //"&amp;O553)</f>
        <v>//G42</v>
      </c>
      <c r="Q553" s="20" t="str">
        <f t="shared" si="429"/>
        <v>//G42</v>
      </c>
      <c r="R553" s="20" t="str">
        <f t="shared" si="430"/>
        <v>//G42</v>
      </c>
    </row>
    <row r="554" spans="2:18" ht="15.75">
      <c r="B554" t="s">
        <v>236</v>
      </c>
      <c r="C554" t="s">
        <v>15</v>
      </c>
      <c r="D554">
        <v>656</v>
      </c>
      <c r="E554">
        <v>0</v>
      </c>
      <c r="F554" t="b">
        <v>0</v>
      </c>
      <c r="G554" t="b">
        <v>1</v>
      </c>
      <c r="H554" t="b">
        <v>1</v>
      </c>
      <c r="I554" t="b">
        <v>1</v>
      </c>
      <c r="J554" t="b">
        <v>0</v>
      </c>
      <c r="K554" t="s">
        <v>237</v>
      </c>
      <c r="L554" t="str">
        <f t="shared" si="427"/>
        <v>DB12</v>
      </c>
      <c r="M554" t="str">
        <f t="shared" ref="M554:M585" si="460">"M_"&amp;B553&amp;"_"</f>
        <v>M_G42_</v>
      </c>
      <c r="O554" s="40">
        <f>IF(E554="","-",COUNTIF($O$10:O553,"&lt;&gt;-")+1-2)</f>
        <v>433</v>
      </c>
      <c r="P554" s="25" t="str">
        <f>IF($E554="","//" &amp; $B554,$M554&amp;B554&amp;": '"&amp;$L554&amp;","&amp;VLOOKUP(C554,LookupTable!$A$10:$G$24,4,0)&amp;IF(AND(C554="Bool",MOD(10*D554,10)=0),D554&amp;".0",D554)&amp;IF(C554="String",".255","")&amp;IF(B555&lt;&gt;"","',","'")&amp;"     //"&amp;O554)</f>
        <v>M_G42_Time_BD: 'DB12,REAL656',     //433</v>
      </c>
      <c r="Q554" s="20" t="str">
        <f t="shared" si="429"/>
        <v>'M_G42_Time_BD',     //433</v>
      </c>
      <c r="R554" s="20" t="str">
        <f t="shared" si="430"/>
        <v>socket.emit('M_G42_Time_BD', arr_tag_value[433]);</v>
      </c>
    </row>
    <row r="555" spans="2:18" ht="15.75">
      <c r="B555" t="s">
        <v>238</v>
      </c>
      <c r="C555" t="s">
        <v>15</v>
      </c>
      <c r="D555">
        <v>660</v>
      </c>
      <c r="E555">
        <v>0</v>
      </c>
      <c r="F555" t="b">
        <v>0</v>
      </c>
      <c r="G555" t="b">
        <v>1</v>
      </c>
      <c r="H555" t="b">
        <v>1</v>
      </c>
      <c r="I555" t="b">
        <v>1</v>
      </c>
      <c r="J555" t="b">
        <v>0</v>
      </c>
      <c r="K555" t="s">
        <v>239</v>
      </c>
      <c r="L555" t="str">
        <f t="shared" si="427"/>
        <v>DB12</v>
      </c>
      <c r="M555" t="str">
        <f t="shared" ref="M555" si="461">"M_"&amp;B553&amp;"_"</f>
        <v>M_G42_</v>
      </c>
      <c r="O555" s="40">
        <f>IF(E555="","-",COUNTIF($O$10:O554,"&lt;&gt;-")+1-2)</f>
        <v>434</v>
      </c>
      <c r="P555" s="25" t="str">
        <f>IF($E555="","//" &amp; $B555,$M555&amp;B555&amp;": '"&amp;$L555&amp;","&amp;VLOOKUP(C555,LookupTable!$A$10:$G$24,4,0)&amp;IF(AND(C555="Bool",MOD(10*D555,10)=0),D555&amp;".0",D555)&amp;IF(C555="String",".255","")&amp;IF(B556&lt;&gt;"","',","'")&amp;"     //"&amp;O555)</f>
        <v>M_G42_Time_CUROA: 'DB12,REAL660',     //434</v>
      </c>
      <c r="Q555" s="20" t="str">
        <f t="shared" si="429"/>
        <v>'M_G42_Time_CUROA',     //434</v>
      </c>
      <c r="R555" s="20" t="str">
        <f t="shared" si="430"/>
        <v>socket.emit('M_G42_Time_CUROA', arr_tag_value[434]);</v>
      </c>
    </row>
    <row r="556" spans="2:18" ht="15.75">
      <c r="B556" t="s">
        <v>240</v>
      </c>
      <c r="C556" t="s">
        <v>15</v>
      </c>
      <c r="D556">
        <v>664</v>
      </c>
      <c r="E556">
        <v>0</v>
      </c>
      <c r="F556" t="b">
        <v>0</v>
      </c>
      <c r="G556" t="b">
        <v>1</v>
      </c>
      <c r="H556" t="b">
        <v>1</v>
      </c>
      <c r="I556" t="b">
        <v>1</v>
      </c>
      <c r="J556" t="b">
        <v>0</v>
      </c>
      <c r="K556" t="s">
        <v>241</v>
      </c>
      <c r="L556" t="str">
        <f t="shared" si="427"/>
        <v>DB12</v>
      </c>
      <c r="M556" t="str">
        <f t="shared" ref="M556" si="462">"M_"&amp;B553&amp;"_"</f>
        <v>M_G42_</v>
      </c>
      <c r="O556" s="40">
        <f>IF(E556="","-",COUNTIF($O$10:O555,"&lt;&gt;-")+1-2)</f>
        <v>435</v>
      </c>
      <c r="P556" s="25" t="str">
        <f>IF($E556="","//" &amp; $B556,$M556&amp;B556&amp;": '"&amp;$L556&amp;","&amp;VLOOKUP(C556,LookupTable!$A$10:$G$24,4,0)&amp;IF(AND(C556="Bool",MOD(10*D556,10)=0),D556&amp;".0",D556)&amp;IF(C556="String",".255","")&amp;IF(B557&lt;&gt;"","',","'")&amp;"     //"&amp;O556)</f>
        <v>M_G42_Time_Belt: 'DB12,REAL664',     //435</v>
      </c>
      <c r="Q556" s="20" t="str">
        <f t="shared" si="429"/>
        <v>'M_G42_Time_Belt',     //435</v>
      </c>
      <c r="R556" s="20" t="str">
        <f t="shared" si="430"/>
        <v>socket.emit('M_G42_Time_Belt', arr_tag_value[435]);</v>
      </c>
    </row>
    <row r="557" spans="2:18" ht="15.75">
      <c r="B557" t="s">
        <v>242</v>
      </c>
      <c r="C557" t="s">
        <v>15</v>
      </c>
      <c r="D557">
        <v>668</v>
      </c>
      <c r="E557">
        <v>0</v>
      </c>
      <c r="F557" t="b">
        <v>0</v>
      </c>
      <c r="G557" t="b">
        <v>1</v>
      </c>
      <c r="H557" t="b">
        <v>1</v>
      </c>
      <c r="I557" t="b">
        <v>1</v>
      </c>
      <c r="J557" t="b">
        <v>0</v>
      </c>
      <c r="K557" t="s">
        <v>243</v>
      </c>
      <c r="L557" t="str">
        <f t="shared" si="427"/>
        <v>DB12</v>
      </c>
      <c r="M557" t="str">
        <f t="shared" ref="M557" si="463">"M_"&amp;B553&amp;"_"</f>
        <v>M_G42_</v>
      </c>
      <c r="O557" s="40">
        <f>IF(E557="","-",COUNTIF($O$10:O556,"&lt;&gt;-")+1-2)</f>
        <v>436</v>
      </c>
      <c r="P557" s="25" t="str">
        <f>IF($E557="","//" &amp; $B557,$M557&amp;B557&amp;": '"&amp;$L557&amp;","&amp;VLOOKUP(C557,LookupTable!$A$10:$G$24,4,0)&amp;IF(AND(C557="Bool",MOD(10*D557,10)=0),D557&amp;".0",D557)&amp;IF(C557="String",".255","")&amp;IF(B558&lt;&gt;"","',","'")&amp;"     //"&amp;O557)</f>
        <v>M_G42_TIme_Motor: 'DB12,REAL668',     //436</v>
      </c>
      <c r="Q557" s="20" t="str">
        <f t="shared" si="429"/>
        <v>'M_G42_TIme_Motor',     //436</v>
      </c>
      <c r="R557" s="20" t="str">
        <f t="shared" si="430"/>
        <v>socket.emit('M_G42_TIme_Motor', arr_tag_value[436]);</v>
      </c>
    </row>
    <row r="558" spans="2:18" ht="15.75">
      <c r="B558" t="s">
        <v>140</v>
      </c>
      <c r="C558" t="s">
        <v>235</v>
      </c>
      <c r="D558">
        <v>672</v>
      </c>
      <c r="F558" t="b">
        <v>0</v>
      </c>
      <c r="G558" t="b">
        <v>1</v>
      </c>
      <c r="H558" t="b">
        <v>1</v>
      </c>
      <c r="I558" t="b">
        <v>1</v>
      </c>
      <c r="J558" t="b">
        <v>1</v>
      </c>
      <c r="L558" t="str">
        <f t="shared" si="427"/>
        <v>DB12</v>
      </c>
      <c r="M558" t="str">
        <f t="shared" ref="M558:M589" si="464">"M_"&amp;B558&amp;"_"</f>
        <v>M_G43_</v>
      </c>
      <c r="O558" s="40" t="str">
        <f>IF(E558="","-",COUNTIF($O$10:O557,"&lt;&gt;-")+1-2)</f>
        <v>-</v>
      </c>
      <c r="P558" s="25" t="str">
        <f>IF($E558="","//" &amp; $B558,$M558&amp;B558&amp;": '"&amp;$L558&amp;","&amp;VLOOKUP(C558,LookupTable!$A$10:$G$24,4,0)&amp;IF(AND(C558="Bool",MOD(10*D558,10)=0),D558&amp;".0",D558)&amp;IF(C558="String",".255","")&amp;IF(B559&lt;&gt;"","',","'")&amp;"     //"&amp;O558)</f>
        <v>//G43</v>
      </c>
      <c r="Q558" s="20" t="str">
        <f t="shared" si="429"/>
        <v>//G43</v>
      </c>
      <c r="R558" s="20" t="str">
        <f t="shared" si="430"/>
        <v>//G43</v>
      </c>
    </row>
    <row r="559" spans="2:18" ht="15.75">
      <c r="B559" t="s">
        <v>236</v>
      </c>
      <c r="C559" t="s">
        <v>15</v>
      </c>
      <c r="D559">
        <v>672</v>
      </c>
      <c r="E559">
        <v>0</v>
      </c>
      <c r="F559" t="b">
        <v>0</v>
      </c>
      <c r="G559" t="b">
        <v>1</v>
      </c>
      <c r="H559" t="b">
        <v>1</v>
      </c>
      <c r="I559" t="b">
        <v>1</v>
      </c>
      <c r="J559" t="b">
        <v>0</v>
      </c>
      <c r="K559" t="s">
        <v>237</v>
      </c>
      <c r="L559" t="str">
        <f t="shared" si="427"/>
        <v>DB12</v>
      </c>
      <c r="M559" t="str">
        <f t="shared" ref="M559:M590" si="465">"M_"&amp;B558&amp;"_"</f>
        <v>M_G43_</v>
      </c>
      <c r="O559" s="40">
        <f>IF(E559="","-",COUNTIF($O$10:O558,"&lt;&gt;-")+1-2)</f>
        <v>437</v>
      </c>
      <c r="P559" s="25" t="str">
        <f>IF($E559="","//" &amp; $B559,$M559&amp;B559&amp;": '"&amp;$L559&amp;","&amp;VLOOKUP(C559,LookupTable!$A$10:$G$24,4,0)&amp;IF(AND(C559="Bool",MOD(10*D559,10)=0),D559&amp;".0",D559)&amp;IF(C559="String",".255","")&amp;IF(B560&lt;&gt;"","',","'")&amp;"     //"&amp;O559)</f>
        <v>M_G43_Time_BD: 'DB12,REAL672',     //437</v>
      </c>
      <c r="Q559" s="20" t="str">
        <f t="shared" si="429"/>
        <v>'M_G43_Time_BD',     //437</v>
      </c>
      <c r="R559" s="20" t="str">
        <f t="shared" si="430"/>
        <v>socket.emit('M_G43_Time_BD', arr_tag_value[437]);</v>
      </c>
    </row>
    <row r="560" spans="2:18" ht="15.75">
      <c r="B560" t="s">
        <v>238</v>
      </c>
      <c r="C560" t="s">
        <v>15</v>
      </c>
      <c r="D560">
        <v>676</v>
      </c>
      <c r="E560">
        <v>0</v>
      </c>
      <c r="F560" t="b">
        <v>0</v>
      </c>
      <c r="G560" t="b">
        <v>1</v>
      </c>
      <c r="H560" t="b">
        <v>1</v>
      </c>
      <c r="I560" t="b">
        <v>1</v>
      </c>
      <c r="J560" t="b">
        <v>0</v>
      </c>
      <c r="K560" t="s">
        <v>239</v>
      </c>
      <c r="L560" t="str">
        <f t="shared" si="427"/>
        <v>DB12</v>
      </c>
      <c r="M560" t="str">
        <f t="shared" ref="M560" si="466">"M_"&amp;B558&amp;"_"</f>
        <v>M_G43_</v>
      </c>
      <c r="O560" s="40">
        <f>IF(E560="","-",COUNTIF($O$10:O559,"&lt;&gt;-")+1-2)</f>
        <v>438</v>
      </c>
      <c r="P560" s="25" t="str">
        <f>IF($E560="","//" &amp; $B560,$M560&amp;B560&amp;": '"&amp;$L560&amp;","&amp;VLOOKUP(C560,LookupTable!$A$10:$G$24,4,0)&amp;IF(AND(C560="Bool",MOD(10*D560,10)=0),D560&amp;".0",D560)&amp;IF(C560="String",".255","")&amp;IF(B561&lt;&gt;"","',","'")&amp;"     //"&amp;O560)</f>
        <v>M_G43_Time_CUROA: 'DB12,REAL676',     //438</v>
      </c>
      <c r="Q560" s="20" t="str">
        <f t="shared" si="429"/>
        <v>'M_G43_Time_CUROA',     //438</v>
      </c>
      <c r="R560" s="20" t="str">
        <f t="shared" si="430"/>
        <v>socket.emit('M_G43_Time_CUROA', arr_tag_value[438]);</v>
      </c>
    </row>
    <row r="561" spans="2:18" ht="15.75">
      <c r="B561" t="s">
        <v>240</v>
      </c>
      <c r="C561" t="s">
        <v>15</v>
      </c>
      <c r="D561">
        <v>680</v>
      </c>
      <c r="E561">
        <v>0</v>
      </c>
      <c r="F561" t="b">
        <v>0</v>
      </c>
      <c r="G561" t="b">
        <v>1</v>
      </c>
      <c r="H561" t="b">
        <v>1</v>
      </c>
      <c r="I561" t="b">
        <v>1</v>
      </c>
      <c r="J561" t="b">
        <v>0</v>
      </c>
      <c r="K561" t="s">
        <v>241</v>
      </c>
      <c r="L561" t="str">
        <f t="shared" si="427"/>
        <v>DB12</v>
      </c>
      <c r="M561" t="str">
        <f t="shared" ref="M561" si="467">"M_"&amp;B558&amp;"_"</f>
        <v>M_G43_</v>
      </c>
      <c r="O561" s="40">
        <f>IF(E561="","-",COUNTIF($O$10:O560,"&lt;&gt;-")+1-2)</f>
        <v>439</v>
      </c>
      <c r="P561" s="25" t="str">
        <f>IF($E561="","//" &amp; $B561,$M561&amp;B561&amp;": '"&amp;$L561&amp;","&amp;VLOOKUP(C561,LookupTable!$A$10:$G$24,4,0)&amp;IF(AND(C561="Bool",MOD(10*D561,10)=0),D561&amp;".0",D561)&amp;IF(C561="String",".255","")&amp;IF(B562&lt;&gt;"","',","'")&amp;"     //"&amp;O561)</f>
        <v>M_G43_Time_Belt: 'DB12,REAL680',     //439</v>
      </c>
      <c r="Q561" s="20" t="str">
        <f t="shared" si="429"/>
        <v>'M_G43_Time_Belt',     //439</v>
      </c>
      <c r="R561" s="20" t="str">
        <f t="shared" si="430"/>
        <v>socket.emit('M_G43_Time_Belt', arr_tag_value[439]);</v>
      </c>
    </row>
    <row r="562" spans="2:18" ht="15.75">
      <c r="B562" t="s">
        <v>242</v>
      </c>
      <c r="C562" t="s">
        <v>15</v>
      </c>
      <c r="D562">
        <v>684</v>
      </c>
      <c r="E562">
        <v>0</v>
      </c>
      <c r="F562" t="b">
        <v>0</v>
      </c>
      <c r="G562" t="b">
        <v>1</v>
      </c>
      <c r="H562" t="b">
        <v>1</v>
      </c>
      <c r="I562" t="b">
        <v>1</v>
      </c>
      <c r="J562" t="b">
        <v>0</v>
      </c>
      <c r="K562" t="s">
        <v>243</v>
      </c>
      <c r="L562" t="str">
        <f t="shared" si="427"/>
        <v>DB12</v>
      </c>
      <c r="M562" t="str">
        <f t="shared" ref="M562" si="468">"M_"&amp;B558&amp;"_"</f>
        <v>M_G43_</v>
      </c>
      <c r="O562" s="40">
        <f>IF(E562="","-",COUNTIF($O$10:O561,"&lt;&gt;-")+1-2)</f>
        <v>440</v>
      </c>
      <c r="P562" s="25" t="str">
        <f>IF($E562="","//" &amp; $B562,$M562&amp;B562&amp;": '"&amp;$L562&amp;","&amp;VLOOKUP(C562,LookupTable!$A$10:$G$24,4,0)&amp;IF(AND(C562="Bool",MOD(10*D562,10)=0),D562&amp;".0",D562)&amp;IF(C562="String",".255","")&amp;IF(B563&lt;&gt;"","',","'")&amp;"     //"&amp;O562)</f>
        <v>M_G43_TIme_Motor: 'DB12,REAL684',     //440</v>
      </c>
      <c r="Q562" s="20" t="str">
        <f t="shared" si="429"/>
        <v>'M_G43_TIme_Motor',     //440</v>
      </c>
      <c r="R562" s="20" t="str">
        <f t="shared" si="430"/>
        <v>socket.emit('M_G43_TIme_Motor', arr_tag_value[440]);</v>
      </c>
    </row>
    <row r="563" spans="2:18" ht="15.75">
      <c r="B563" t="s">
        <v>141</v>
      </c>
      <c r="C563" t="s">
        <v>235</v>
      </c>
      <c r="D563">
        <v>688</v>
      </c>
      <c r="F563" t="b">
        <v>0</v>
      </c>
      <c r="G563" t="b">
        <v>1</v>
      </c>
      <c r="H563" t="b">
        <v>1</v>
      </c>
      <c r="I563" t="b">
        <v>1</v>
      </c>
      <c r="J563" t="b">
        <v>1</v>
      </c>
      <c r="L563" t="str">
        <f t="shared" si="427"/>
        <v>DB12</v>
      </c>
      <c r="M563" t="str">
        <f t="shared" ref="M563:M594" si="469">"M_"&amp;B563&amp;"_"</f>
        <v>M_G44_</v>
      </c>
      <c r="O563" s="40" t="str">
        <f>IF(E563="","-",COUNTIF($O$10:O562,"&lt;&gt;-")+1-2)</f>
        <v>-</v>
      </c>
      <c r="P563" s="25" t="str">
        <f>IF($E563="","//" &amp; $B563,$M563&amp;B563&amp;": '"&amp;$L563&amp;","&amp;VLOOKUP(C563,LookupTable!$A$10:$G$24,4,0)&amp;IF(AND(C563="Bool",MOD(10*D563,10)=0),D563&amp;".0",D563)&amp;IF(C563="String",".255","")&amp;IF(B564&lt;&gt;"","',","'")&amp;"     //"&amp;O563)</f>
        <v>//G44</v>
      </c>
      <c r="Q563" s="20" t="str">
        <f t="shared" si="429"/>
        <v>//G44</v>
      </c>
      <c r="R563" s="20" t="str">
        <f t="shared" si="430"/>
        <v>//G44</v>
      </c>
    </row>
    <row r="564" spans="2:18" ht="15.75">
      <c r="B564" t="s">
        <v>236</v>
      </c>
      <c r="C564" t="s">
        <v>15</v>
      </c>
      <c r="D564">
        <v>688</v>
      </c>
      <c r="E564">
        <v>0</v>
      </c>
      <c r="F564" t="b">
        <v>0</v>
      </c>
      <c r="G564" t="b">
        <v>1</v>
      </c>
      <c r="H564" t="b">
        <v>1</v>
      </c>
      <c r="I564" t="b">
        <v>1</v>
      </c>
      <c r="J564" t="b">
        <v>0</v>
      </c>
      <c r="K564" t="s">
        <v>237</v>
      </c>
      <c r="L564" t="str">
        <f t="shared" si="427"/>
        <v>DB12</v>
      </c>
      <c r="M564" t="str">
        <f t="shared" ref="M564:M595" si="470">"M_"&amp;B563&amp;"_"</f>
        <v>M_G44_</v>
      </c>
      <c r="O564" s="40">
        <f>IF(E564="","-",COUNTIF($O$10:O563,"&lt;&gt;-")+1-2)</f>
        <v>441</v>
      </c>
      <c r="P564" s="25" t="str">
        <f>IF($E564="","//" &amp; $B564,$M564&amp;B564&amp;": '"&amp;$L564&amp;","&amp;VLOOKUP(C564,LookupTable!$A$10:$G$24,4,0)&amp;IF(AND(C564="Bool",MOD(10*D564,10)=0),D564&amp;".0",D564)&amp;IF(C564="String",".255","")&amp;IF(B565&lt;&gt;"","',","'")&amp;"     //"&amp;O564)</f>
        <v>M_G44_Time_BD: 'DB12,REAL688',     //441</v>
      </c>
      <c r="Q564" s="20" t="str">
        <f t="shared" si="429"/>
        <v>'M_G44_Time_BD',     //441</v>
      </c>
      <c r="R564" s="20" t="str">
        <f t="shared" si="430"/>
        <v>socket.emit('M_G44_Time_BD', arr_tag_value[441]);</v>
      </c>
    </row>
    <row r="565" spans="2:18" ht="15.75">
      <c r="B565" t="s">
        <v>238</v>
      </c>
      <c r="C565" t="s">
        <v>15</v>
      </c>
      <c r="D565">
        <v>692</v>
      </c>
      <c r="E565">
        <v>0</v>
      </c>
      <c r="F565" t="b">
        <v>0</v>
      </c>
      <c r="G565" t="b">
        <v>1</v>
      </c>
      <c r="H565" t="b">
        <v>1</v>
      </c>
      <c r="I565" t="b">
        <v>1</v>
      </c>
      <c r="J565" t="b">
        <v>0</v>
      </c>
      <c r="K565" t="s">
        <v>239</v>
      </c>
      <c r="L565" t="str">
        <f t="shared" si="427"/>
        <v>DB12</v>
      </c>
      <c r="M565" t="str">
        <f t="shared" ref="M565" si="471">"M_"&amp;B563&amp;"_"</f>
        <v>M_G44_</v>
      </c>
      <c r="O565" s="40">
        <f>IF(E565="","-",COUNTIF($O$10:O564,"&lt;&gt;-")+1-2)</f>
        <v>442</v>
      </c>
      <c r="P565" s="25" t="str">
        <f>IF($E565="","//" &amp; $B565,$M565&amp;B565&amp;": '"&amp;$L565&amp;","&amp;VLOOKUP(C565,LookupTable!$A$10:$G$24,4,0)&amp;IF(AND(C565="Bool",MOD(10*D565,10)=0),D565&amp;".0",D565)&amp;IF(C565="String",".255","")&amp;IF(B566&lt;&gt;"","',","'")&amp;"     //"&amp;O565)</f>
        <v>M_G44_Time_CUROA: 'DB12,REAL692',     //442</v>
      </c>
      <c r="Q565" s="20" t="str">
        <f t="shared" si="429"/>
        <v>'M_G44_Time_CUROA',     //442</v>
      </c>
      <c r="R565" s="20" t="str">
        <f t="shared" si="430"/>
        <v>socket.emit('M_G44_Time_CUROA', arr_tag_value[442]);</v>
      </c>
    </row>
    <row r="566" spans="2:18" ht="15.75">
      <c r="B566" t="s">
        <v>240</v>
      </c>
      <c r="C566" t="s">
        <v>15</v>
      </c>
      <c r="D566">
        <v>696</v>
      </c>
      <c r="E566">
        <v>0</v>
      </c>
      <c r="F566" t="b">
        <v>0</v>
      </c>
      <c r="G566" t="b">
        <v>1</v>
      </c>
      <c r="H566" t="b">
        <v>1</v>
      </c>
      <c r="I566" t="b">
        <v>1</v>
      </c>
      <c r="J566" t="b">
        <v>0</v>
      </c>
      <c r="K566" t="s">
        <v>241</v>
      </c>
      <c r="L566" t="str">
        <f t="shared" si="427"/>
        <v>DB12</v>
      </c>
      <c r="M566" t="str">
        <f t="shared" ref="M566" si="472">"M_"&amp;B563&amp;"_"</f>
        <v>M_G44_</v>
      </c>
      <c r="O566" s="40">
        <f>IF(E566="","-",COUNTIF($O$10:O565,"&lt;&gt;-")+1-2)</f>
        <v>443</v>
      </c>
      <c r="P566" s="25" t="str">
        <f>IF($E566="","//" &amp; $B566,$M566&amp;B566&amp;": '"&amp;$L566&amp;","&amp;VLOOKUP(C566,LookupTable!$A$10:$G$24,4,0)&amp;IF(AND(C566="Bool",MOD(10*D566,10)=0),D566&amp;".0",D566)&amp;IF(C566="String",".255","")&amp;IF(B567&lt;&gt;"","',","'")&amp;"     //"&amp;O566)</f>
        <v>M_G44_Time_Belt: 'DB12,REAL696',     //443</v>
      </c>
      <c r="Q566" s="20" t="str">
        <f t="shared" si="429"/>
        <v>'M_G44_Time_Belt',     //443</v>
      </c>
      <c r="R566" s="20" t="str">
        <f t="shared" si="430"/>
        <v>socket.emit('M_G44_Time_Belt', arr_tag_value[443]);</v>
      </c>
    </row>
    <row r="567" spans="2:18" ht="15.75">
      <c r="B567" t="s">
        <v>242</v>
      </c>
      <c r="C567" t="s">
        <v>15</v>
      </c>
      <c r="D567">
        <v>700</v>
      </c>
      <c r="E567">
        <v>0</v>
      </c>
      <c r="F567" t="b">
        <v>0</v>
      </c>
      <c r="G567" t="b">
        <v>1</v>
      </c>
      <c r="H567" t="b">
        <v>1</v>
      </c>
      <c r="I567" t="b">
        <v>1</v>
      </c>
      <c r="J567" t="b">
        <v>0</v>
      </c>
      <c r="K567" t="s">
        <v>243</v>
      </c>
      <c r="L567" t="str">
        <f t="shared" si="427"/>
        <v>DB12</v>
      </c>
      <c r="M567" t="str">
        <f t="shared" ref="M567" si="473">"M_"&amp;B563&amp;"_"</f>
        <v>M_G44_</v>
      </c>
      <c r="O567" s="40">
        <f>IF(E567="","-",COUNTIF($O$10:O566,"&lt;&gt;-")+1-2)</f>
        <v>444</v>
      </c>
      <c r="P567" s="25" t="str">
        <f>IF($E567="","//" &amp; $B567,$M567&amp;B567&amp;": '"&amp;$L567&amp;","&amp;VLOOKUP(C567,LookupTable!$A$10:$G$24,4,0)&amp;IF(AND(C567="Bool",MOD(10*D567,10)=0),D567&amp;".0",D567)&amp;IF(C567="String",".255","")&amp;IF(B568&lt;&gt;"","',","'")&amp;"     //"&amp;O567)</f>
        <v>M_G44_TIme_Motor: 'DB12,REAL700',     //444</v>
      </c>
      <c r="Q567" s="20" t="str">
        <f t="shared" si="429"/>
        <v>'M_G44_TIme_Motor',     //444</v>
      </c>
      <c r="R567" s="20" t="str">
        <f t="shared" si="430"/>
        <v>socket.emit('M_G44_TIme_Motor', arr_tag_value[444]);</v>
      </c>
    </row>
    <row r="568" spans="2:18" ht="15.75">
      <c r="B568" t="s">
        <v>142</v>
      </c>
      <c r="C568" t="s">
        <v>235</v>
      </c>
      <c r="D568">
        <v>704</v>
      </c>
      <c r="F568" t="b">
        <v>0</v>
      </c>
      <c r="G568" t="b">
        <v>1</v>
      </c>
      <c r="H568" t="b">
        <v>1</v>
      </c>
      <c r="I568" t="b">
        <v>1</v>
      </c>
      <c r="J568" t="b">
        <v>1</v>
      </c>
      <c r="L568" t="str">
        <f t="shared" si="427"/>
        <v>DB12</v>
      </c>
      <c r="M568" t="str">
        <f t="shared" ref="M568:M599" si="474">"M_"&amp;B568&amp;"_"</f>
        <v>M_G45_</v>
      </c>
      <c r="O568" s="40" t="str">
        <f>IF(E568="","-",COUNTIF($O$10:O567,"&lt;&gt;-")+1-2)</f>
        <v>-</v>
      </c>
      <c r="P568" s="25" t="str">
        <f>IF($E568="","//" &amp; $B568,$M568&amp;B568&amp;": '"&amp;$L568&amp;","&amp;VLOOKUP(C568,LookupTable!$A$10:$G$24,4,0)&amp;IF(AND(C568="Bool",MOD(10*D568,10)=0),D568&amp;".0",D568)&amp;IF(C568="String",".255","")&amp;IF(B569&lt;&gt;"","',","'")&amp;"     //"&amp;O568)</f>
        <v>//G45</v>
      </c>
      <c r="Q568" s="20" t="str">
        <f t="shared" si="429"/>
        <v>//G45</v>
      </c>
      <c r="R568" s="20" t="str">
        <f t="shared" si="430"/>
        <v>//G45</v>
      </c>
    </row>
    <row r="569" spans="2:18" ht="15.75">
      <c r="B569" t="s">
        <v>236</v>
      </c>
      <c r="C569" t="s">
        <v>15</v>
      </c>
      <c r="D569">
        <v>704</v>
      </c>
      <c r="E569">
        <v>0</v>
      </c>
      <c r="F569" t="b">
        <v>0</v>
      </c>
      <c r="G569" t="b">
        <v>1</v>
      </c>
      <c r="H569" t="b">
        <v>1</v>
      </c>
      <c r="I569" t="b">
        <v>1</v>
      </c>
      <c r="J569" t="b">
        <v>0</v>
      </c>
      <c r="K569" t="s">
        <v>237</v>
      </c>
      <c r="L569" t="str">
        <f t="shared" si="427"/>
        <v>DB12</v>
      </c>
      <c r="M569" t="str">
        <f t="shared" ref="M569:M600" si="475">"M_"&amp;B568&amp;"_"</f>
        <v>M_G45_</v>
      </c>
      <c r="O569" s="40">
        <f>IF(E569="","-",COUNTIF($O$10:O568,"&lt;&gt;-")+1-2)</f>
        <v>445</v>
      </c>
      <c r="P569" s="25" t="str">
        <f>IF($E569="","//" &amp; $B569,$M569&amp;B569&amp;": '"&amp;$L569&amp;","&amp;VLOOKUP(C569,LookupTable!$A$10:$G$24,4,0)&amp;IF(AND(C569="Bool",MOD(10*D569,10)=0),D569&amp;".0",D569)&amp;IF(C569="String",".255","")&amp;IF(B570&lt;&gt;"","',","'")&amp;"     //"&amp;O569)</f>
        <v>M_G45_Time_BD: 'DB12,REAL704',     //445</v>
      </c>
      <c r="Q569" s="20" t="str">
        <f t="shared" si="429"/>
        <v>'M_G45_Time_BD',     //445</v>
      </c>
      <c r="R569" s="20" t="str">
        <f t="shared" si="430"/>
        <v>socket.emit('M_G45_Time_BD', arr_tag_value[445]);</v>
      </c>
    </row>
    <row r="570" spans="2:18" ht="15.75">
      <c r="B570" t="s">
        <v>238</v>
      </c>
      <c r="C570" t="s">
        <v>15</v>
      </c>
      <c r="D570">
        <v>708</v>
      </c>
      <c r="E570">
        <v>0</v>
      </c>
      <c r="F570" t="b">
        <v>0</v>
      </c>
      <c r="G570" t="b">
        <v>1</v>
      </c>
      <c r="H570" t="b">
        <v>1</v>
      </c>
      <c r="I570" t="b">
        <v>1</v>
      </c>
      <c r="J570" t="b">
        <v>0</v>
      </c>
      <c r="K570" t="s">
        <v>239</v>
      </c>
      <c r="L570" t="str">
        <f t="shared" si="427"/>
        <v>DB12</v>
      </c>
      <c r="M570" t="str">
        <f t="shared" ref="M570" si="476">"M_"&amp;B568&amp;"_"</f>
        <v>M_G45_</v>
      </c>
      <c r="O570" s="40">
        <f>IF(E570="","-",COUNTIF($O$10:O569,"&lt;&gt;-")+1-2)</f>
        <v>446</v>
      </c>
      <c r="P570" s="25" t="str">
        <f>IF($E570="","//" &amp; $B570,$M570&amp;B570&amp;": '"&amp;$L570&amp;","&amp;VLOOKUP(C570,LookupTable!$A$10:$G$24,4,0)&amp;IF(AND(C570="Bool",MOD(10*D570,10)=0),D570&amp;".0",D570)&amp;IF(C570="String",".255","")&amp;IF(B571&lt;&gt;"","',","'")&amp;"     //"&amp;O570)</f>
        <v>M_G45_Time_CUROA: 'DB12,REAL708',     //446</v>
      </c>
      <c r="Q570" s="20" t="str">
        <f t="shared" si="429"/>
        <v>'M_G45_Time_CUROA',     //446</v>
      </c>
      <c r="R570" s="20" t="str">
        <f t="shared" si="430"/>
        <v>socket.emit('M_G45_Time_CUROA', arr_tag_value[446]);</v>
      </c>
    </row>
    <row r="571" spans="2:18" ht="15.75">
      <c r="B571" t="s">
        <v>240</v>
      </c>
      <c r="C571" t="s">
        <v>15</v>
      </c>
      <c r="D571">
        <v>712</v>
      </c>
      <c r="E571">
        <v>0</v>
      </c>
      <c r="F571" t="b">
        <v>0</v>
      </c>
      <c r="G571" t="b">
        <v>1</v>
      </c>
      <c r="H571" t="b">
        <v>1</v>
      </c>
      <c r="I571" t="b">
        <v>1</v>
      </c>
      <c r="J571" t="b">
        <v>0</v>
      </c>
      <c r="K571" t="s">
        <v>241</v>
      </c>
      <c r="L571" t="str">
        <f t="shared" si="427"/>
        <v>DB12</v>
      </c>
      <c r="M571" t="str">
        <f t="shared" ref="M571" si="477">"M_"&amp;B568&amp;"_"</f>
        <v>M_G45_</v>
      </c>
      <c r="O571" s="40">
        <f>IF(E571="","-",COUNTIF($O$10:O570,"&lt;&gt;-")+1-2)</f>
        <v>447</v>
      </c>
      <c r="P571" s="25" t="str">
        <f>IF($E571="","//" &amp; $B571,$M571&amp;B571&amp;": '"&amp;$L571&amp;","&amp;VLOOKUP(C571,LookupTable!$A$10:$G$24,4,0)&amp;IF(AND(C571="Bool",MOD(10*D571,10)=0),D571&amp;".0",D571)&amp;IF(C571="String",".255","")&amp;IF(B572&lt;&gt;"","',","'")&amp;"     //"&amp;O571)</f>
        <v>M_G45_Time_Belt: 'DB12,REAL712',     //447</v>
      </c>
      <c r="Q571" s="20" t="str">
        <f t="shared" si="429"/>
        <v>'M_G45_Time_Belt',     //447</v>
      </c>
      <c r="R571" s="20" t="str">
        <f t="shared" si="430"/>
        <v>socket.emit('M_G45_Time_Belt', arr_tag_value[447]);</v>
      </c>
    </row>
    <row r="572" spans="2:18" ht="15.75">
      <c r="B572" t="s">
        <v>242</v>
      </c>
      <c r="C572" t="s">
        <v>15</v>
      </c>
      <c r="D572">
        <v>716</v>
      </c>
      <c r="E572">
        <v>0</v>
      </c>
      <c r="F572" t="b">
        <v>0</v>
      </c>
      <c r="G572" t="b">
        <v>1</v>
      </c>
      <c r="H572" t="b">
        <v>1</v>
      </c>
      <c r="I572" t="b">
        <v>1</v>
      </c>
      <c r="J572" t="b">
        <v>0</v>
      </c>
      <c r="K572" t="s">
        <v>243</v>
      </c>
      <c r="L572" t="str">
        <f t="shared" si="427"/>
        <v>DB12</v>
      </c>
      <c r="M572" t="str">
        <f t="shared" ref="M572" si="478">"M_"&amp;B568&amp;"_"</f>
        <v>M_G45_</v>
      </c>
      <c r="O572" s="40">
        <f>IF(E572="","-",COUNTIF($O$10:O571,"&lt;&gt;-")+1-2)</f>
        <v>448</v>
      </c>
      <c r="P572" s="25" t="str">
        <f>IF($E572="","//" &amp; $B572,$M572&amp;B572&amp;": '"&amp;$L572&amp;","&amp;VLOOKUP(C572,LookupTable!$A$10:$G$24,4,0)&amp;IF(AND(C572="Bool",MOD(10*D572,10)=0),D572&amp;".0",D572)&amp;IF(C572="String",".255","")&amp;IF(B573&lt;&gt;"","',","'")&amp;"     //"&amp;O572)</f>
        <v>M_G45_TIme_Motor: 'DB12,REAL716',     //448</v>
      </c>
      <c r="Q572" s="20" t="str">
        <f t="shared" si="429"/>
        <v>'M_G45_TIme_Motor',     //448</v>
      </c>
      <c r="R572" s="20" t="str">
        <f t="shared" si="430"/>
        <v>socket.emit('M_G45_TIme_Motor', arr_tag_value[448]);</v>
      </c>
    </row>
    <row r="573" spans="2:18" ht="15.75">
      <c r="B573" t="s">
        <v>143</v>
      </c>
      <c r="C573" t="s">
        <v>235</v>
      </c>
      <c r="D573">
        <v>720</v>
      </c>
      <c r="F573" t="b">
        <v>0</v>
      </c>
      <c r="G573" t="b">
        <v>1</v>
      </c>
      <c r="H573" t="b">
        <v>1</v>
      </c>
      <c r="I573" t="b">
        <v>1</v>
      </c>
      <c r="J573" t="b">
        <v>1</v>
      </c>
      <c r="L573" t="str">
        <f t="shared" si="427"/>
        <v>DB12</v>
      </c>
      <c r="M573" t="str">
        <f t="shared" ref="M573:M604" si="479">"M_"&amp;B573&amp;"_"</f>
        <v>M_G46_</v>
      </c>
      <c r="O573" s="40" t="str">
        <f>IF(E573="","-",COUNTIF($O$10:O572,"&lt;&gt;-")+1-2)</f>
        <v>-</v>
      </c>
      <c r="P573" s="25" t="str">
        <f>IF($E573="","//" &amp; $B573,$M573&amp;B573&amp;": '"&amp;$L573&amp;","&amp;VLOOKUP(C573,LookupTable!$A$10:$G$24,4,0)&amp;IF(AND(C573="Bool",MOD(10*D573,10)=0),D573&amp;".0",D573)&amp;IF(C573="String",".255","")&amp;IF(B574&lt;&gt;"","',","'")&amp;"     //"&amp;O573)</f>
        <v>//G46</v>
      </c>
      <c r="Q573" s="20" t="str">
        <f t="shared" si="429"/>
        <v>//G46</v>
      </c>
      <c r="R573" s="20" t="str">
        <f t="shared" si="430"/>
        <v>//G46</v>
      </c>
    </row>
    <row r="574" spans="2:18" ht="15.75">
      <c r="B574" t="s">
        <v>236</v>
      </c>
      <c r="C574" t="s">
        <v>15</v>
      </c>
      <c r="D574">
        <v>720</v>
      </c>
      <c r="E574">
        <v>0</v>
      </c>
      <c r="F574" t="b">
        <v>0</v>
      </c>
      <c r="G574" t="b">
        <v>1</v>
      </c>
      <c r="H574" t="b">
        <v>1</v>
      </c>
      <c r="I574" t="b">
        <v>1</v>
      </c>
      <c r="J574" t="b">
        <v>0</v>
      </c>
      <c r="K574" t="s">
        <v>237</v>
      </c>
      <c r="L574" t="str">
        <f t="shared" si="427"/>
        <v>DB12</v>
      </c>
      <c r="M574" t="str">
        <f t="shared" ref="M574:M605" si="480">"M_"&amp;B573&amp;"_"</f>
        <v>M_G46_</v>
      </c>
      <c r="O574" s="40">
        <f>IF(E574="","-",COUNTIF($O$10:O573,"&lt;&gt;-")+1-2)</f>
        <v>449</v>
      </c>
      <c r="P574" s="25" t="str">
        <f>IF($E574="","//" &amp; $B574,$M574&amp;B574&amp;": '"&amp;$L574&amp;","&amp;VLOOKUP(C574,LookupTable!$A$10:$G$24,4,0)&amp;IF(AND(C574="Bool",MOD(10*D574,10)=0),D574&amp;".0",D574)&amp;IF(C574="String",".255","")&amp;IF(B575&lt;&gt;"","',","'")&amp;"     //"&amp;O574)</f>
        <v>M_G46_Time_BD: 'DB12,REAL720',     //449</v>
      </c>
      <c r="Q574" s="20" t="str">
        <f t="shared" si="429"/>
        <v>'M_G46_Time_BD',     //449</v>
      </c>
      <c r="R574" s="20" t="str">
        <f t="shared" si="430"/>
        <v>socket.emit('M_G46_Time_BD', arr_tag_value[449]);</v>
      </c>
    </row>
    <row r="575" spans="2:18" ht="15.75">
      <c r="B575" t="s">
        <v>238</v>
      </c>
      <c r="C575" t="s">
        <v>15</v>
      </c>
      <c r="D575">
        <v>724</v>
      </c>
      <c r="E575">
        <v>0</v>
      </c>
      <c r="F575" t="b">
        <v>0</v>
      </c>
      <c r="G575" t="b">
        <v>1</v>
      </c>
      <c r="H575" t="b">
        <v>1</v>
      </c>
      <c r="I575" t="b">
        <v>1</v>
      </c>
      <c r="J575" t="b">
        <v>0</v>
      </c>
      <c r="K575" t="s">
        <v>239</v>
      </c>
      <c r="L575" t="str">
        <f t="shared" si="427"/>
        <v>DB12</v>
      </c>
      <c r="M575" t="str">
        <f t="shared" ref="M575" si="481">"M_"&amp;B573&amp;"_"</f>
        <v>M_G46_</v>
      </c>
      <c r="O575" s="40">
        <f>IF(E575="","-",COUNTIF($O$10:O574,"&lt;&gt;-")+1-2)</f>
        <v>450</v>
      </c>
      <c r="P575" s="25" t="str">
        <f>IF($E575="","//" &amp; $B575,$M575&amp;B575&amp;": '"&amp;$L575&amp;","&amp;VLOOKUP(C575,LookupTable!$A$10:$G$24,4,0)&amp;IF(AND(C575="Bool",MOD(10*D575,10)=0),D575&amp;".0",D575)&amp;IF(C575="String",".255","")&amp;IF(B576&lt;&gt;"","',","'")&amp;"     //"&amp;O575)</f>
        <v>M_G46_Time_CUROA: 'DB12,REAL724',     //450</v>
      </c>
      <c r="Q575" s="20" t="str">
        <f t="shared" si="429"/>
        <v>'M_G46_Time_CUROA',     //450</v>
      </c>
      <c r="R575" s="20" t="str">
        <f t="shared" si="430"/>
        <v>socket.emit('M_G46_Time_CUROA', arr_tag_value[450]);</v>
      </c>
    </row>
    <row r="576" spans="2:18" ht="15.75">
      <c r="B576" t="s">
        <v>240</v>
      </c>
      <c r="C576" t="s">
        <v>15</v>
      </c>
      <c r="D576">
        <v>728</v>
      </c>
      <c r="E576">
        <v>0</v>
      </c>
      <c r="F576" t="b">
        <v>0</v>
      </c>
      <c r="G576" t="b">
        <v>1</v>
      </c>
      <c r="H576" t="b">
        <v>1</v>
      </c>
      <c r="I576" t="b">
        <v>1</v>
      </c>
      <c r="J576" t="b">
        <v>0</v>
      </c>
      <c r="K576" t="s">
        <v>241</v>
      </c>
      <c r="L576" t="str">
        <f t="shared" si="427"/>
        <v>DB12</v>
      </c>
      <c r="M576" t="str">
        <f t="shared" ref="M576" si="482">"M_"&amp;B573&amp;"_"</f>
        <v>M_G46_</v>
      </c>
      <c r="O576" s="40">
        <f>IF(E576="","-",COUNTIF($O$10:O575,"&lt;&gt;-")+1-2)</f>
        <v>451</v>
      </c>
      <c r="P576" s="25" t="str">
        <f>IF($E576="","//" &amp; $B576,$M576&amp;B576&amp;": '"&amp;$L576&amp;","&amp;VLOOKUP(C576,LookupTable!$A$10:$G$24,4,0)&amp;IF(AND(C576="Bool",MOD(10*D576,10)=0),D576&amp;".0",D576)&amp;IF(C576="String",".255","")&amp;IF(B577&lt;&gt;"","',","'")&amp;"     //"&amp;O576)</f>
        <v>M_G46_Time_Belt: 'DB12,REAL728',     //451</v>
      </c>
      <c r="Q576" s="20" t="str">
        <f t="shared" si="429"/>
        <v>'M_G46_Time_Belt',     //451</v>
      </c>
      <c r="R576" s="20" t="str">
        <f t="shared" si="430"/>
        <v>socket.emit('M_G46_Time_Belt', arr_tag_value[451]);</v>
      </c>
    </row>
    <row r="577" spans="2:18" ht="15.75">
      <c r="B577" t="s">
        <v>242</v>
      </c>
      <c r="C577" t="s">
        <v>15</v>
      </c>
      <c r="D577">
        <v>732</v>
      </c>
      <c r="E577">
        <v>0</v>
      </c>
      <c r="F577" t="b">
        <v>0</v>
      </c>
      <c r="G577" t="b">
        <v>1</v>
      </c>
      <c r="H577" t="b">
        <v>1</v>
      </c>
      <c r="I577" t="b">
        <v>1</v>
      </c>
      <c r="J577" t="b">
        <v>0</v>
      </c>
      <c r="K577" t="s">
        <v>243</v>
      </c>
      <c r="L577" t="str">
        <f t="shared" si="427"/>
        <v>DB12</v>
      </c>
      <c r="M577" t="str">
        <f t="shared" ref="M577" si="483">"M_"&amp;B573&amp;"_"</f>
        <v>M_G46_</v>
      </c>
      <c r="O577" s="40">
        <f>IF(E577="","-",COUNTIF($O$10:O576,"&lt;&gt;-")+1-2)</f>
        <v>452</v>
      </c>
      <c r="P577" s="25" t="str">
        <f>IF($E577="","//" &amp; $B577,$M577&amp;B577&amp;": '"&amp;$L577&amp;","&amp;VLOOKUP(C577,LookupTable!$A$10:$G$24,4,0)&amp;IF(AND(C577="Bool",MOD(10*D577,10)=0),D577&amp;".0",D577)&amp;IF(C577="String",".255","")&amp;IF(B578&lt;&gt;"","',","'")&amp;"     //"&amp;O577)</f>
        <v>M_G46_TIme_Motor: 'DB12,REAL732',     //452</v>
      </c>
      <c r="Q577" s="20" t="str">
        <f t="shared" si="429"/>
        <v>'M_G46_TIme_Motor',     //452</v>
      </c>
      <c r="R577" s="20" t="str">
        <f t="shared" si="430"/>
        <v>socket.emit('M_G46_TIme_Motor', arr_tag_value[452]);</v>
      </c>
    </row>
    <row r="578" spans="2:18" ht="15.75">
      <c r="B578" t="s">
        <v>144</v>
      </c>
      <c r="C578" t="s">
        <v>235</v>
      </c>
      <c r="D578">
        <v>736</v>
      </c>
      <c r="F578" t="b">
        <v>0</v>
      </c>
      <c r="G578" t="b">
        <v>1</v>
      </c>
      <c r="H578" t="b">
        <v>1</v>
      </c>
      <c r="I578" t="b">
        <v>1</v>
      </c>
      <c r="J578" t="b">
        <v>1</v>
      </c>
      <c r="L578" t="str">
        <f t="shared" si="427"/>
        <v>DB12</v>
      </c>
      <c r="M578" t="str">
        <f t="shared" ref="M578:M609" si="484">"M_"&amp;B578&amp;"_"</f>
        <v>M_G47_</v>
      </c>
      <c r="O578" s="40" t="str">
        <f>IF(E578="","-",COUNTIF($O$10:O577,"&lt;&gt;-")+1-2)</f>
        <v>-</v>
      </c>
      <c r="P578" s="25" t="str">
        <f>IF($E578="","//" &amp; $B578,$M578&amp;B578&amp;": '"&amp;$L578&amp;","&amp;VLOOKUP(C578,LookupTable!$A$10:$G$24,4,0)&amp;IF(AND(C578="Bool",MOD(10*D578,10)=0),D578&amp;".0",D578)&amp;IF(C578="String",".255","")&amp;IF(B579&lt;&gt;"","',","'")&amp;"     //"&amp;O578)</f>
        <v>//G47</v>
      </c>
      <c r="Q578" s="20" t="str">
        <f t="shared" si="429"/>
        <v>//G47</v>
      </c>
      <c r="R578" s="20" t="str">
        <f t="shared" si="430"/>
        <v>//G47</v>
      </c>
    </row>
    <row r="579" spans="2:18" ht="15.75">
      <c r="B579" t="s">
        <v>236</v>
      </c>
      <c r="C579" t="s">
        <v>15</v>
      </c>
      <c r="D579">
        <v>736</v>
      </c>
      <c r="E579">
        <v>0</v>
      </c>
      <c r="F579" t="b">
        <v>0</v>
      </c>
      <c r="G579" t="b">
        <v>1</v>
      </c>
      <c r="H579" t="b">
        <v>1</v>
      </c>
      <c r="I579" t="b">
        <v>1</v>
      </c>
      <c r="J579" t="b">
        <v>0</v>
      </c>
      <c r="K579" t="s">
        <v>237</v>
      </c>
      <c r="L579" t="str">
        <f t="shared" si="427"/>
        <v>DB12</v>
      </c>
      <c r="M579" t="str">
        <f t="shared" ref="M579:M610" si="485">"M_"&amp;B578&amp;"_"</f>
        <v>M_G47_</v>
      </c>
      <c r="O579" s="40">
        <f>IF(E579="","-",COUNTIF($O$10:O578,"&lt;&gt;-")+1-2)</f>
        <v>453</v>
      </c>
      <c r="P579" s="25" t="str">
        <f>IF($E579="","//" &amp; $B579,$M579&amp;B579&amp;": '"&amp;$L579&amp;","&amp;VLOOKUP(C579,LookupTable!$A$10:$G$24,4,0)&amp;IF(AND(C579="Bool",MOD(10*D579,10)=0),D579&amp;".0",D579)&amp;IF(C579="String",".255","")&amp;IF(B580&lt;&gt;"","',","'")&amp;"     //"&amp;O579)</f>
        <v>M_G47_Time_BD: 'DB12,REAL736',     //453</v>
      </c>
      <c r="Q579" s="20" t="str">
        <f t="shared" si="429"/>
        <v>'M_G47_Time_BD',     //453</v>
      </c>
      <c r="R579" s="20" t="str">
        <f t="shared" si="430"/>
        <v>socket.emit('M_G47_Time_BD', arr_tag_value[453]);</v>
      </c>
    </row>
    <row r="580" spans="2:18" ht="15.75">
      <c r="B580" t="s">
        <v>238</v>
      </c>
      <c r="C580" t="s">
        <v>15</v>
      </c>
      <c r="D580">
        <v>740</v>
      </c>
      <c r="E580">
        <v>0</v>
      </c>
      <c r="F580" t="b">
        <v>0</v>
      </c>
      <c r="G580" t="b">
        <v>1</v>
      </c>
      <c r="H580" t="b">
        <v>1</v>
      </c>
      <c r="I580" t="b">
        <v>1</v>
      </c>
      <c r="J580" t="b">
        <v>0</v>
      </c>
      <c r="K580" t="s">
        <v>239</v>
      </c>
      <c r="L580" t="str">
        <f t="shared" si="427"/>
        <v>DB12</v>
      </c>
      <c r="M580" t="str">
        <f t="shared" ref="M580" si="486">"M_"&amp;B578&amp;"_"</f>
        <v>M_G47_</v>
      </c>
      <c r="O580" s="40">
        <f>IF(E580="","-",COUNTIF($O$10:O579,"&lt;&gt;-")+1-2)</f>
        <v>454</v>
      </c>
      <c r="P580" s="25" t="str">
        <f>IF($E580="","//" &amp; $B580,$M580&amp;B580&amp;": '"&amp;$L580&amp;","&amp;VLOOKUP(C580,LookupTable!$A$10:$G$24,4,0)&amp;IF(AND(C580="Bool",MOD(10*D580,10)=0),D580&amp;".0",D580)&amp;IF(C580="String",".255","")&amp;IF(B581&lt;&gt;"","',","'")&amp;"     //"&amp;O580)</f>
        <v>M_G47_Time_CUROA: 'DB12,REAL740',     //454</v>
      </c>
      <c r="Q580" s="20" t="str">
        <f t="shared" si="429"/>
        <v>'M_G47_Time_CUROA',     //454</v>
      </c>
      <c r="R580" s="20" t="str">
        <f t="shared" si="430"/>
        <v>socket.emit('M_G47_Time_CUROA', arr_tag_value[454]);</v>
      </c>
    </row>
    <row r="581" spans="2:18" ht="15.75">
      <c r="B581" t="s">
        <v>240</v>
      </c>
      <c r="C581" t="s">
        <v>15</v>
      </c>
      <c r="D581">
        <v>744</v>
      </c>
      <c r="E581">
        <v>0</v>
      </c>
      <c r="F581" t="b">
        <v>0</v>
      </c>
      <c r="G581" t="b">
        <v>1</v>
      </c>
      <c r="H581" t="b">
        <v>1</v>
      </c>
      <c r="I581" t="b">
        <v>1</v>
      </c>
      <c r="J581" t="b">
        <v>0</v>
      </c>
      <c r="K581" t="s">
        <v>241</v>
      </c>
      <c r="L581" t="str">
        <f t="shared" si="427"/>
        <v>DB12</v>
      </c>
      <c r="M581" t="str">
        <f t="shared" ref="M581" si="487">"M_"&amp;B578&amp;"_"</f>
        <v>M_G47_</v>
      </c>
      <c r="O581" s="40">
        <f>IF(E581="","-",COUNTIF($O$10:O580,"&lt;&gt;-")+1-2)</f>
        <v>455</v>
      </c>
      <c r="P581" s="25" t="str">
        <f>IF($E581="","//" &amp; $B581,$M581&amp;B581&amp;": '"&amp;$L581&amp;","&amp;VLOOKUP(C581,LookupTable!$A$10:$G$24,4,0)&amp;IF(AND(C581="Bool",MOD(10*D581,10)=0),D581&amp;".0",D581)&amp;IF(C581="String",".255","")&amp;IF(B582&lt;&gt;"","',","'")&amp;"     //"&amp;O581)</f>
        <v>M_G47_Time_Belt: 'DB12,REAL744',     //455</v>
      </c>
      <c r="Q581" s="20" t="str">
        <f t="shared" si="429"/>
        <v>'M_G47_Time_Belt',     //455</v>
      </c>
      <c r="R581" s="20" t="str">
        <f t="shared" si="430"/>
        <v>socket.emit('M_G47_Time_Belt', arr_tag_value[455]);</v>
      </c>
    </row>
    <row r="582" spans="2:18" ht="15.75">
      <c r="B582" t="s">
        <v>242</v>
      </c>
      <c r="C582" t="s">
        <v>15</v>
      </c>
      <c r="D582">
        <v>748</v>
      </c>
      <c r="E582">
        <v>0</v>
      </c>
      <c r="F582" t="b">
        <v>0</v>
      </c>
      <c r="G582" t="b">
        <v>1</v>
      </c>
      <c r="H582" t="b">
        <v>1</v>
      </c>
      <c r="I582" t="b">
        <v>1</v>
      </c>
      <c r="J582" t="b">
        <v>0</v>
      </c>
      <c r="K582" t="s">
        <v>243</v>
      </c>
      <c r="L582" t="str">
        <f t="shared" si="427"/>
        <v>DB12</v>
      </c>
      <c r="M582" t="str">
        <f t="shared" ref="M582" si="488">"M_"&amp;B578&amp;"_"</f>
        <v>M_G47_</v>
      </c>
      <c r="O582" s="40">
        <f>IF(E582="","-",COUNTIF($O$10:O581,"&lt;&gt;-")+1-2)</f>
        <v>456</v>
      </c>
      <c r="P582" s="25" t="str">
        <f>IF($E582="","//" &amp; $B582,$M582&amp;B582&amp;": '"&amp;$L582&amp;","&amp;VLOOKUP(C582,LookupTable!$A$10:$G$24,4,0)&amp;IF(AND(C582="Bool",MOD(10*D582,10)=0),D582&amp;".0",D582)&amp;IF(C582="String",".255","")&amp;IF(B583&lt;&gt;"","',","'")&amp;"     //"&amp;O582)</f>
        <v>M_G47_TIme_Motor: 'DB12,REAL748',     //456</v>
      </c>
      <c r="Q582" s="20" t="str">
        <f t="shared" si="429"/>
        <v>'M_G47_TIme_Motor',     //456</v>
      </c>
      <c r="R582" s="20" t="str">
        <f t="shared" si="430"/>
        <v>socket.emit('M_G47_TIme_Motor', arr_tag_value[456]);</v>
      </c>
    </row>
    <row r="583" spans="2:18" ht="15.75">
      <c r="B583" t="s">
        <v>145</v>
      </c>
      <c r="C583" t="s">
        <v>235</v>
      </c>
      <c r="D583">
        <v>752</v>
      </c>
      <c r="F583" t="b">
        <v>0</v>
      </c>
      <c r="G583" t="b">
        <v>1</v>
      </c>
      <c r="H583" t="b">
        <v>1</v>
      </c>
      <c r="I583" t="b">
        <v>1</v>
      </c>
      <c r="J583" t="b">
        <v>1</v>
      </c>
      <c r="L583" t="str">
        <f t="shared" si="427"/>
        <v>DB12</v>
      </c>
      <c r="M583" t="str">
        <f t="shared" ref="M583:M614" si="489">"M_"&amp;B583&amp;"_"</f>
        <v>M_G48_</v>
      </c>
      <c r="O583" s="40" t="str">
        <f>IF(E583="","-",COUNTIF($O$10:O582,"&lt;&gt;-")+1-2)</f>
        <v>-</v>
      </c>
      <c r="P583" s="25" t="str">
        <f>IF($E583="","//" &amp; $B583,$M583&amp;B583&amp;": '"&amp;$L583&amp;","&amp;VLOOKUP(C583,LookupTable!$A$10:$G$24,4,0)&amp;IF(AND(C583="Bool",MOD(10*D583,10)=0),D583&amp;".0",D583)&amp;IF(C583="String",".255","")&amp;IF(B584&lt;&gt;"","',","'")&amp;"     //"&amp;O583)</f>
        <v>//G48</v>
      </c>
      <c r="Q583" s="20" t="str">
        <f t="shared" si="429"/>
        <v>//G48</v>
      </c>
      <c r="R583" s="20" t="str">
        <f t="shared" si="430"/>
        <v>//G48</v>
      </c>
    </row>
    <row r="584" spans="2:18" ht="15.75">
      <c r="B584" t="s">
        <v>236</v>
      </c>
      <c r="C584" t="s">
        <v>15</v>
      </c>
      <c r="D584">
        <v>752</v>
      </c>
      <c r="E584">
        <v>0</v>
      </c>
      <c r="F584" t="b">
        <v>0</v>
      </c>
      <c r="G584" t="b">
        <v>1</v>
      </c>
      <c r="H584" t="b">
        <v>1</v>
      </c>
      <c r="I584" t="b">
        <v>1</v>
      </c>
      <c r="J584" t="b">
        <v>0</v>
      </c>
      <c r="K584" t="s">
        <v>237</v>
      </c>
      <c r="L584" t="str">
        <f t="shared" si="427"/>
        <v>DB12</v>
      </c>
      <c r="M584" t="str">
        <f t="shared" ref="M584:M615" si="490">"M_"&amp;B583&amp;"_"</f>
        <v>M_G48_</v>
      </c>
      <c r="O584" s="40">
        <f>IF(E584="","-",COUNTIF($O$10:O583,"&lt;&gt;-")+1-2)</f>
        <v>457</v>
      </c>
      <c r="P584" s="25" t="str">
        <f>IF($E584="","//" &amp; $B584,$M584&amp;B584&amp;": '"&amp;$L584&amp;","&amp;VLOOKUP(C584,LookupTable!$A$10:$G$24,4,0)&amp;IF(AND(C584="Bool",MOD(10*D584,10)=0),D584&amp;".0",D584)&amp;IF(C584="String",".255","")&amp;IF(B585&lt;&gt;"","',","'")&amp;"     //"&amp;O584)</f>
        <v>M_G48_Time_BD: 'DB12,REAL752',     //457</v>
      </c>
      <c r="Q584" s="20" t="str">
        <f t="shared" si="429"/>
        <v>'M_G48_Time_BD',     //457</v>
      </c>
      <c r="R584" s="20" t="str">
        <f t="shared" si="430"/>
        <v>socket.emit('M_G48_Time_BD', arr_tag_value[457]);</v>
      </c>
    </row>
    <row r="585" spans="2:18" ht="15.75">
      <c r="B585" t="s">
        <v>238</v>
      </c>
      <c r="C585" t="s">
        <v>15</v>
      </c>
      <c r="D585">
        <v>756</v>
      </c>
      <c r="E585">
        <v>0</v>
      </c>
      <c r="F585" t="b">
        <v>0</v>
      </c>
      <c r="G585" t="b">
        <v>1</v>
      </c>
      <c r="H585" t="b">
        <v>1</v>
      </c>
      <c r="I585" t="b">
        <v>1</v>
      </c>
      <c r="J585" t="b">
        <v>0</v>
      </c>
      <c r="K585" t="s">
        <v>239</v>
      </c>
      <c r="L585" t="str">
        <f t="shared" si="427"/>
        <v>DB12</v>
      </c>
      <c r="M585" t="str">
        <f t="shared" ref="M585" si="491">"M_"&amp;B583&amp;"_"</f>
        <v>M_G48_</v>
      </c>
      <c r="O585" s="40">
        <f>IF(E585="","-",COUNTIF($O$10:O584,"&lt;&gt;-")+1-2)</f>
        <v>458</v>
      </c>
      <c r="P585" s="25" t="str">
        <f>IF($E585="","//" &amp; $B585,$M585&amp;B585&amp;": '"&amp;$L585&amp;","&amp;VLOOKUP(C585,LookupTable!$A$10:$G$24,4,0)&amp;IF(AND(C585="Bool",MOD(10*D585,10)=0),D585&amp;".0",D585)&amp;IF(C585="String",".255","")&amp;IF(B586&lt;&gt;"","',","'")&amp;"     //"&amp;O585)</f>
        <v>M_G48_Time_CUROA: 'DB12,REAL756',     //458</v>
      </c>
      <c r="Q585" s="20" t="str">
        <f t="shared" si="429"/>
        <v>'M_G48_Time_CUROA',     //458</v>
      </c>
      <c r="R585" s="20" t="str">
        <f t="shared" si="430"/>
        <v>socket.emit('M_G48_Time_CUROA', arr_tag_value[458]);</v>
      </c>
    </row>
    <row r="586" spans="2:18" ht="15.75">
      <c r="B586" t="s">
        <v>240</v>
      </c>
      <c r="C586" t="s">
        <v>15</v>
      </c>
      <c r="D586">
        <v>760</v>
      </c>
      <c r="E586">
        <v>0</v>
      </c>
      <c r="F586" t="b">
        <v>0</v>
      </c>
      <c r="G586" t="b">
        <v>1</v>
      </c>
      <c r="H586" t="b">
        <v>1</v>
      </c>
      <c r="I586" t="b">
        <v>1</v>
      </c>
      <c r="J586" t="b">
        <v>0</v>
      </c>
      <c r="K586" t="s">
        <v>241</v>
      </c>
      <c r="L586" t="str">
        <f t="shared" si="427"/>
        <v>DB12</v>
      </c>
      <c r="M586" t="str">
        <f t="shared" ref="M586" si="492">"M_"&amp;B583&amp;"_"</f>
        <v>M_G48_</v>
      </c>
      <c r="O586" s="40">
        <f>IF(E586="","-",COUNTIF($O$10:O585,"&lt;&gt;-")+1-2)</f>
        <v>459</v>
      </c>
      <c r="P586" s="25" t="str">
        <f>IF($E586="","//" &amp; $B586,$M586&amp;B586&amp;": '"&amp;$L586&amp;","&amp;VLOOKUP(C586,LookupTable!$A$10:$G$24,4,0)&amp;IF(AND(C586="Bool",MOD(10*D586,10)=0),D586&amp;".0",D586)&amp;IF(C586="String",".255","")&amp;IF(B587&lt;&gt;"","',","'")&amp;"     //"&amp;O586)</f>
        <v>M_G48_Time_Belt: 'DB12,REAL760',     //459</v>
      </c>
      <c r="Q586" s="20" t="str">
        <f t="shared" si="429"/>
        <v>'M_G48_Time_Belt',     //459</v>
      </c>
      <c r="R586" s="20" t="str">
        <f t="shared" si="430"/>
        <v>socket.emit('M_G48_Time_Belt', arr_tag_value[459]);</v>
      </c>
    </row>
    <row r="587" spans="2:18" ht="15.75">
      <c r="B587" t="s">
        <v>242</v>
      </c>
      <c r="C587" t="s">
        <v>15</v>
      </c>
      <c r="D587">
        <v>764</v>
      </c>
      <c r="E587">
        <v>0</v>
      </c>
      <c r="F587" t="b">
        <v>0</v>
      </c>
      <c r="G587" t="b">
        <v>1</v>
      </c>
      <c r="H587" t="b">
        <v>1</v>
      </c>
      <c r="I587" t="b">
        <v>1</v>
      </c>
      <c r="J587" t="b">
        <v>0</v>
      </c>
      <c r="K587" t="s">
        <v>243</v>
      </c>
      <c r="L587" t="str">
        <f t="shared" si="427"/>
        <v>DB12</v>
      </c>
      <c r="M587" t="str">
        <f t="shared" ref="M587" si="493">"M_"&amp;B583&amp;"_"</f>
        <v>M_G48_</v>
      </c>
      <c r="O587" s="40">
        <f>IF(E587="","-",COUNTIF($O$10:O586,"&lt;&gt;-")+1-2)</f>
        <v>460</v>
      </c>
      <c r="P587" s="25" t="str">
        <f>IF($E587="","//" &amp; $B587,$M587&amp;B587&amp;": '"&amp;$L587&amp;","&amp;VLOOKUP(C587,LookupTable!$A$10:$G$24,4,0)&amp;IF(AND(C587="Bool",MOD(10*D587,10)=0),D587&amp;".0",D587)&amp;IF(C587="String",".255","")&amp;IF(B588&lt;&gt;"","',","'")&amp;"     //"&amp;O587)</f>
        <v>M_G48_TIme_Motor: 'DB12,REAL764',     //460</v>
      </c>
      <c r="Q587" s="20" t="str">
        <f t="shared" si="429"/>
        <v>'M_G48_TIme_Motor',     //460</v>
      </c>
      <c r="R587" s="20" t="str">
        <f t="shared" si="430"/>
        <v>socket.emit('M_G48_TIme_Motor', arr_tag_value[460]);</v>
      </c>
    </row>
    <row r="588" spans="2:18" ht="15.75">
      <c r="B588" t="s">
        <v>146</v>
      </c>
      <c r="C588" t="s">
        <v>235</v>
      </c>
      <c r="D588">
        <v>768</v>
      </c>
      <c r="F588" t="b">
        <v>0</v>
      </c>
      <c r="G588" t="b">
        <v>1</v>
      </c>
      <c r="H588" t="b">
        <v>1</v>
      </c>
      <c r="I588" t="b">
        <v>1</v>
      </c>
      <c r="J588" t="b">
        <v>1</v>
      </c>
      <c r="L588" t="str">
        <f t="shared" ref="L588:L651" si="494">IF(LEFT(M588)="P","DB10",
IF(LEFT(M588)="E","DB11",
IF(LEFT(M588)="M","DB12"
)))</f>
        <v>DB12</v>
      </c>
      <c r="M588" t="str">
        <f t="shared" ref="M588:M619" si="495">"M_"&amp;B588&amp;"_"</f>
        <v>M_G49_</v>
      </c>
      <c r="O588" s="40" t="str">
        <f>IF(E588="","-",COUNTIF($O$10:O587,"&lt;&gt;-")+1-2)</f>
        <v>-</v>
      </c>
      <c r="P588" s="25" t="str">
        <f>IF($E588="","//" &amp; $B588,$M588&amp;B588&amp;": '"&amp;$L588&amp;","&amp;VLOOKUP(C588,LookupTable!$A$10:$G$24,4,0)&amp;IF(AND(C588="Bool",MOD(10*D588,10)=0),D588&amp;".0",D588)&amp;IF(C588="String",".255","")&amp;IF(B589&lt;&gt;"","',","'")&amp;"     //"&amp;O588)</f>
        <v>//G49</v>
      </c>
      <c r="Q588" s="20" t="str">
        <f t="shared" ref="Q588:Q651" si="496">IF($E588="","//"&amp;$B588,"'"&amp;$M588&amp;B588&amp;IF(B589&lt;&gt;"","',","'")&amp;"     //"&amp;O588)</f>
        <v>//G49</v>
      </c>
      <c r="R588" s="20" t="str">
        <f t="shared" ref="R588:R651" si="497">IF($E588="","//"&amp;$B588,"socket.emit('"&amp;$M588&amp;B588&amp;"', arr_tag_value["&amp;O588&amp;"]);")</f>
        <v>//G49</v>
      </c>
    </row>
    <row r="589" spans="2:18" ht="15.75">
      <c r="B589" t="s">
        <v>236</v>
      </c>
      <c r="C589" t="s">
        <v>15</v>
      </c>
      <c r="D589">
        <v>768</v>
      </c>
      <c r="E589">
        <v>0</v>
      </c>
      <c r="F589" t="b">
        <v>0</v>
      </c>
      <c r="G589" t="b">
        <v>1</v>
      </c>
      <c r="H589" t="b">
        <v>1</v>
      </c>
      <c r="I589" t="b">
        <v>1</v>
      </c>
      <c r="J589" t="b">
        <v>0</v>
      </c>
      <c r="K589" t="s">
        <v>237</v>
      </c>
      <c r="L589" t="str">
        <f t="shared" si="494"/>
        <v>DB12</v>
      </c>
      <c r="M589" t="str">
        <f t="shared" ref="M589:M620" si="498">"M_"&amp;B588&amp;"_"</f>
        <v>M_G49_</v>
      </c>
      <c r="O589" s="40">
        <f>IF(E589="","-",COUNTIF($O$10:O588,"&lt;&gt;-")+1-2)</f>
        <v>461</v>
      </c>
      <c r="P589" s="25" t="str">
        <f>IF($E589="","//" &amp; $B589,$M589&amp;B589&amp;": '"&amp;$L589&amp;","&amp;VLOOKUP(C589,LookupTable!$A$10:$G$24,4,0)&amp;IF(AND(C589="Bool",MOD(10*D589,10)=0),D589&amp;".0",D589)&amp;IF(C589="String",".255","")&amp;IF(B590&lt;&gt;"","',","'")&amp;"     //"&amp;O589)</f>
        <v>M_G49_Time_BD: 'DB12,REAL768',     //461</v>
      </c>
      <c r="Q589" s="20" t="str">
        <f t="shared" si="496"/>
        <v>'M_G49_Time_BD',     //461</v>
      </c>
      <c r="R589" s="20" t="str">
        <f t="shared" si="497"/>
        <v>socket.emit('M_G49_Time_BD', arr_tag_value[461]);</v>
      </c>
    </row>
    <row r="590" spans="2:18" ht="15.75">
      <c r="B590" t="s">
        <v>238</v>
      </c>
      <c r="C590" t="s">
        <v>15</v>
      </c>
      <c r="D590">
        <v>772</v>
      </c>
      <c r="E590">
        <v>0</v>
      </c>
      <c r="F590" t="b">
        <v>0</v>
      </c>
      <c r="G590" t="b">
        <v>1</v>
      </c>
      <c r="H590" t="b">
        <v>1</v>
      </c>
      <c r="I590" t="b">
        <v>1</v>
      </c>
      <c r="J590" t="b">
        <v>0</v>
      </c>
      <c r="K590" t="s">
        <v>239</v>
      </c>
      <c r="L590" t="str">
        <f t="shared" si="494"/>
        <v>DB12</v>
      </c>
      <c r="M590" t="str">
        <f t="shared" ref="M590" si="499">"M_"&amp;B588&amp;"_"</f>
        <v>M_G49_</v>
      </c>
      <c r="O590" s="40">
        <f>IF(E590="","-",COUNTIF($O$10:O589,"&lt;&gt;-")+1-2)</f>
        <v>462</v>
      </c>
      <c r="P590" s="25" t="str">
        <f>IF($E590="","//" &amp; $B590,$M590&amp;B590&amp;": '"&amp;$L590&amp;","&amp;VLOOKUP(C590,LookupTable!$A$10:$G$24,4,0)&amp;IF(AND(C590="Bool",MOD(10*D590,10)=0),D590&amp;".0",D590)&amp;IF(C590="String",".255","")&amp;IF(B591&lt;&gt;"","',","'")&amp;"     //"&amp;O590)</f>
        <v>M_G49_Time_CUROA: 'DB12,REAL772',     //462</v>
      </c>
      <c r="Q590" s="20" t="str">
        <f t="shared" si="496"/>
        <v>'M_G49_Time_CUROA',     //462</v>
      </c>
      <c r="R590" s="20" t="str">
        <f t="shared" si="497"/>
        <v>socket.emit('M_G49_Time_CUROA', arr_tag_value[462]);</v>
      </c>
    </row>
    <row r="591" spans="2:18" ht="15.75">
      <c r="B591" t="s">
        <v>240</v>
      </c>
      <c r="C591" t="s">
        <v>15</v>
      </c>
      <c r="D591">
        <v>776</v>
      </c>
      <c r="E591">
        <v>0</v>
      </c>
      <c r="F591" t="b">
        <v>0</v>
      </c>
      <c r="G591" t="b">
        <v>1</v>
      </c>
      <c r="H591" t="b">
        <v>1</v>
      </c>
      <c r="I591" t="b">
        <v>1</v>
      </c>
      <c r="J591" t="b">
        <v>0</v>
      </c>
      <c r="K591" t="s">
        <v>241</v>
      </c>
      <c r="L591" t="str">
        <f t="shared" si="494"/>
        <v>DB12</v>
      </c>
      <c r="M591" t="str">
        <f t="shared" ref="M591" si="500">"M_"&amp;B588&amp;"_"</f>
        <v>M_G49_</v>
      </c>
      <c r="O591" s="40">
        <f>IF(E591="","-",COUNTIF($O$10:O590,"&lt;&gt;-")+1-2)</f>
        <v>463</v>
      </c>
      <c r="P591" s="25" t="str">
        <f>IF($E591="","//" &amp; $B591,$M591&amp;B591&amp;": '"&amp;$L591&amp;","&amp;VLOOKUP(C591,LookupTable!$A$10:$G$24,4,0)&amp;IF(AND(C591="Bool",MOD(10*D591,10)=0),D591&amp;".0",D591)&amp;IF(C591="String",".255","")&amp;IF(B592&lt;&gt;"","',","'")&amp;"     //"&amp;O591)</f>
        <v>M_G49_Time_Belt: 'DB12,REAL776',     //463</v>
      </c>
      <c r="Q591" s="20" t="str">
        <f t="shared" si="496"/>
        <v>'M_G49_Time_Belt',     //463</v>
      </c>
      <c r="R591" s="20" t="str">
        <f t="shared" si="497"/>
        <v>socket.emit('M_G49_Time_Belt', arr_tag_value[463]);</v>
      </c>
    </row>
    <row r="592" spans="2:18" ht="15.75">
      <c r="B592" t="s">
        <v>242</v>
      </c>
      <c r="C592" t="s">
        <v>15</v>
      </c>
      <c r="D592">
        <v>780</v>
      </c>
      <c r="E592">
        <v>0</v>
      </c>
      <c r="F592" t="b">
        <v>0</v>
      </c>
      <c r="G592" t="b">
        <v>1</v>
      </c>
      <c r="H592" t="b">
        <v>1</v>
      </c>
      <c r="I592" t="b">
        <v>1</v>
      </c>
      <c r="J592" t="b">
        <v>0</v>
      </c>
      <c r="K592" t="s">
        <v>243</v>
      </c>
      <c r="L592" t="str">
        <f t="shared" si="494"/>
        <v>DB12</v>
      </c>
      <c r="M592" t="str">
        <f t="shared" ref="M592" si="501">"M_"&amp;B588&amp;"_"</f>
        <v>M_G49_</v>
      </c>
      <c r="O592" s="40">
        <f>IF(E592="","-",COUNTIF($O$10:O591,"&lt;&gt;-")+1-2)</f>
        <v>464</v>
      </c>
      <c r="P592" s="25" t="str">
        <f>IF($E592="","//" &amp; $B592,$M592&amp;B592&amp;": '"&amp;$L592&amp;","&amp;VLOOKUP(C592,LookupTable!$A$10:$G$24,4,0)&amp;IF(AND(C592="Bool",MOD(10*D592,10)=0),D592&amp;".0",D592)&amp;IF(C592="String",".255","")&amp;IF(B593&lt;&gt;"","',","'")&amp;"     //"&amp;O592)</f>
        <v>M_G49_TIme_Motor: 'DB12,REAL780',     //464</v>
      </c>
      <c r="Q592" s="20" t="str">
        <f t="shared" si="496"/>
        <v>'M_G49_TIme_Motor',     //464</v>
      </c>
      <c r="R592" s="20" t="str">
        <f t="shared" si="497"/>
        <v>socket.emit('M_G49_TIme_Motor', arr_tag_value[464]);</v>
      </c>
    </row>
    <row r="593" spans="2:18" ht="15.75">
      <c r="B593" t="s">
        <v>147</v>
      </c>
      <c r="C593" t="s">
        <v>235</v>
      </c>
      <c r="D593">
        <v>784</v>
      </c>
      <c r="F593" t="b">
        <v>0</v>
      </c>
      <c r="G593" t="b">
        <v>1</v>
      </c>
      <c r="H593" t="b">
        <v>1</v>
      </c>
      <c r="I593" t="b">
        <v>1</v>
      </c>
      <c r="J593" t="b">
        <v>1</v>
      </c>
      <c r="L593" t="str">
        <f t="shared" si="494"/>
        <v>DB12</v>
      </c>
      <c r="M593" t="str">
        <f t="shared" ref="M593:M624" si="502">"M_"&amp;B593&amp;"_"</f>
        <v>M_G50_</v>
      </c>
      <c r="O593" s="40" t="str">
        <f>IF(E593="","-",COUNTIF($O$10:O592,"&lt;&gt;-")+1-2)</f>
        <v>-</v>
      </c>
      <c r="P593" s="25" t="str">
        <f>IF($E593="","//" &amp; $B593,$M593&amp;B593&amp;": '"&amp;$L593&amp;","&amp;VLOOKUP(C593,LookupTable!$A$10:$G$24,4,0)&amp;IF(AND(C593="Bool",MOD(10*D593,10)=0),D593&amp;".0",D593)&amp;IF(C593="String",".255","")&amp;IF(B594&lt;&gt;"","',","'")&amp;"     //"&amp;O593)</f>
        <v>//G50</v>
      </c>
      <c r="Q593" s="20" t="str">
        <f t="shared" si="496"/>
        <v>//G50</v>
      </c>
      <c r="R593" s="20" t="str">
        <f t="shared" si="497"/>
        <v>//G50</v>
      </c>
    </row>
    <row r="594" spans="2:18" ht="15.75">
      <c r="B594" t="s">
        <v>236</v>
      </c>
      <c r="C594" t="s">
        <v>15</v>
      </c>
      <c r="D594">
        <v>784</v>
      </c>
      <c r="E594">
        <v>0</v>
      </c>
      <c r="F594" t="b">
        <v>0</v>
      </c>
      <c r="G594" t="b">
        <v>1</v>
      </c>
      <c r="H594" t="b">
        <v>1</v>
      </c>
      <c r="I594" t="b">
        <v>1</v>
      </c>
      <c r="J594" t="b">
        <v>0</v>
      </c>
      <c r="K594" t="s">
        <v>237</v>
      </c>
      <c r="L594" t="str">
        <f t="shared" si="494"/>
        <v>DB12</v>
      </c>
      <c r="M594" t="str">
        <f t="shared" ref="M594:M625" si="503">"M_"&amp;B593&amp;"_"</f>
        <v>M_G50_</v>
      </c>
      <c r="O594" s="40">
        <f>IF(E594="","-",COUNTIF($O$10:O593,"&lt;&gt;-")+1-2)</f>
        <v>465</v>
      </c>
      <c r="P594" s="25" t="str">
        <f>IF($E594="","//" &amp; $B594,$M594&amp;B594&amp;": '"&amp;$L594&amp;","&amp;VLOOKUP(C594,LookupTable!$A$10:$G$24,4,0)&amp;IF(AND(C594="Bool",MOD(10*D594,10)=0),D594&amp;".0",D594)&amp;IF(C594="String",".255","")&amp;IF(B595&lt;&gt;"","',","'")&amp;"     //"&amp;O594)</f>
        <v>M_G50_Time_BD: 'DB12,REAL784',     //465</v>
      </c>
      <c r="Q594" s="20" t="str">
        <f t="shared" si="496"/>
        <v>'M_G50_Time_BD',     //465</v>
      </c>
      <c r="R594" s="20" t="str">
        <f t="shared" si="497"/>
        <v>socket.emit('M_G50_Time_BD', arr_tag_value[465]);</v>
      </c>
    </row>
    <row r="595" spans="2:18" ht="15.75">
      <c r="B595" t="s">
        <v>238</v>
      </c>
      <c r="C595" t="s">
        <v>15</v>
      </c>
      <c r="D595">
        <v>788</v>
      </c>
      <c r="E595">
        <v>0</v>
      </c>
      <c r="F595" t="b">
        <v>0</v>
      </c>
      <c r="G595" t="b">
        <v>1</v>
      </c>
      <c r="H595" t="b">
        <v>1</v>
      </c>
      <c r="I595" t="b">
        <v>1</v>
      </c>
      <c r="J595" t="b">
        <v>0</v>
      </c>
      <c r="K595" t="s">
        <v>239</v>
      </c>
      <c r="L595" t="str">
        <f t="shared" si="494"/>
        <v>DB12</v>
      </c>
      <c r="M595" t="str">
        <f t="shared" ref="M595" si="504">"M_"&amp;B593&amp;"_"</f>
        <v>M_G50_</v>
      </c>
      <c r="O595" s="40">
        <f>IF(E595="","-",COUNTIF($O$10:O594,"&lt;&gt;-")+1-2)</f>
        <v>466</v>
      </c>
      <c r="P595" s="25" t="str">
        <f>IF($E595="","//" &amp; $B595,$M595&amp;B595&amp;": '"&amp;$L595&amp;","&amp;VLOOKUP(C595,LookupTable!$A$10:$G$24,4,0)&amp;IF(AND(C595="Bool",MOD(10*D595,10)=0),D595&amp;".0",D595)&amp;IF(C595="String",".255","")&amp;IF(B596&lt;&gt;"","',","'")&amp;"     //"&amp;O595)</f>
        <v>M_G50_Time_CUROA: 'DB12,REAL788',     //466</v>
      </c>
      <c r="Q595" s="20" t="str">
        <f t="shared" si="496"/>
        <v>'M_G50_Time_CUROA',     //466</v>
      </c>
      <c r="R595" s="20" t="str">
        <f t="shared" si="497"/>
        <v>socket.emit('M_G50_Time_CUROA', arr_tag_value[466]);</v>
      </c>
    </row>
    <row r="596" spans="2:18" ht="15.75">
      <c r="B596" t="s">
        <v>240</v>
      </c>
      <c r="C596" t="s">
        <v>15</v>
      </c>
      <c r="D596">
        <v>792</v>
      </c>
      <c r="E596">
        <v>0</v>
      </c>
      <c r="F596" t="b">
        <v>0</v>
      </c>
      <c r="G596" t="b">
        <v>1</v>
      </c>
      <c r="H596" t="b">
        <v>1</v>
      </c>
      <c r="I596" t="b">
        <v>1</v>
      </c>
      <c r="J596" t="b">
        <v>0</v>
      </c>
      <c r="K596" t="s">
        <v>241</v>
      </c>
      <c r="L596" t="str">
        <f t="shared" si="494"/>
        <v>DB12</v>
      </c>
      <c r="M596" t="str">
        <f t="shared" ref="M596" si="505">"M_"&amp;B593&amp;"_"</f>
        <v>M_G50_</v>
      </c>
      <c r="O596" s="40">
        <f>IF(E596="","-",COUNTIF($O$10:O595,"&lt;&gt;-")+1-2)</f>
        <v>467</v>
      </c>
      <c r="P596" s="25" t="str">
        <f>IF($E596="","//" &amp; $B596,$M596&amp;B596&amp;": '"&amp;$L596&amp;","&amp;VLOOKUP(C596,LookupTable!$A$10:$G$24,4,0)&amp;IF(AND(C596="Bool",MOD(10*D596,10)=0),D596&amp;".0",D596)&amp;IF(C596="String",".255","")&amp;IF(B597&lt;&gt;"","',","'")&amp;"     //"&amp;O596)</f>
        <v>M_G50_Time_Belt: 'DB12,REAL792',     //467</v>
      </c>
      <c r="Q596" s="20" t="str">
        <f t="shared" si="496"/>
        <v>'M_G50_Time_Belt',     //467</v>
      </c>
      <c r="R596" s="20" t="str">
        <f t="shared" si="497"/>
        <v>socket.emit('M_G50_Time_Belt', arr_tag_value[467]);</v>
      </c>
    </row>
    <row r="597" spans="2:18" ht="15.75">
      <c r="B597" t="s">
        <v>242</v>
      </c>
      <c r="C597" t="s">
        <v>15</v>
      </c>
      <c r="D597">
        <v>796</v>
      </c>
      <c r="E597">
        <v>0</v>
      </c>
      <c r="F597" t="b">
        <v>0</v>
      </c>
      <c r="G597" t="b">
        <v>1</v>
      </c>
      <c r="H597" t="b">
        <v>1</v>
      </c>
      <c r="I597" t="b">
        <v>1</v>
      </c>
      <c r="J597" t="b">
        <v>0</v>
      </c>
      <c r="K597" t="s">
        <v>243</v>
      </c>
      <c r="L597" t="str">
        <f t="shared" si="494"/>
        <v>DB12</v>
      </c>
      <c r="M597" t="str">
        <f t="shared" ref="M597" si="506">"M_"&amp;B593&amp;"_"</f>
        <v>M_G50_</v>
      </c>
      <c r="O597" s="40">
        <f>IF(E597="","-",COUNTIF($O$10:O596,"&lt;&gt;-")+1-2)</f>
        <v>468</v>
      </c>
      <c r="P597" s="25" t="str">
        <f>IF($E597="","//" &amp; $B597,$M597&amp;B597&amp;": '"&amp;$L597&amp;","&amp;VLOOKUP(C597,LookupTable!$A$10:$G$24,4,0)&amp;IF(AND(C597="Bool",MOD(10*D597,10)=0),D597&amp;".0",D597)&amp;IF(C597="String",".255","")&amp;IF(B598&lt;&gt;"","',","'")&amp;"     //"&amp;O597)</f>
        <v>M_G50_TIme_Motor: 'DB12,REAL796',     //468</v>
      </c>
      <c r="Q597" s="20" t="str">
        <f t="shared" si="496"/>
        <v>'M_G50_TIme_Motor',     //468</v>
      </c>
      <c r="R597" s="20" t="str">
        <f t="shared" si="497"/>
        <v>socket.emit('M_G50_TIme_Motor', arr_tag_value[468]);</v>
      </c>
    </row>
    <row r="598" spans="2:18" ht="15.75">
      <c r="B598" t="s">
        <v>148</v>
      </c>
      <c r="C598" t="s">
        <v>235</v>
      </c>
      <c r="D598">
        <v>800</v>
      </c>
      <c r="F598" t="b">
        <v>0</v>
      </c>
      <c r="G598" t="b">
        <v>1</v>
      </c>
      <c r="H598" t="b">
        <v>1</v>
      </c>
      <c r="I598" t="b">
        <v>1</v>
      </c>
      <c r="J598" t="b">
        <v>1</v>
      </c>
      <c r="L598" t="str">
        <f t="shared" si="494"/>
        <v>DB12</v>
      </c>
      <c r="M598" t="str">
        <f t="shared" ref="M598:M629" si="507">"M_"&amp;B598&amp;"_"</f>
        <v>M_G51_</v>
      </c>
      <c r="O598" s="40" t="str">
        <f>IF(E598="","-",COUNTIF($O$10:O597,"&lt;&gt;-")+1-2)</f>
        <v>-</v>
      </c>
      <c r="P598" s="25" t="str">
        <f>IF($E598="","//" &amp; $B598,$M598&amp;B598&amp;": '"&amp;$L598&amp;","&amp;VLOOKUP(C598,LookupTable!$A$10:$G$24,4,0)&amp;IF(AND(C598="Bool",MOD(10*D598,10)=0),D598&amp;".0",D598)&amp;IF(C598="String",".255","")&amp;IF(B599&lt;&gt;"","',","'")&amp;"     //"&amp;O598)</f>
        <v>//G51</v>
      </c>
      <c r="Q598" s="20" t="str">
        <f t="shared" si="496"/>
        <v>//G51</v>
      </c>
      <c r="R598" s="20" t="str">
        <f t="shared" si="497"/>
        <v>//G51</v>
      </c>
    </row>
    <row r="599" spans="2:18" ht="15.75">
      <c r="B599" t="s">
        <v>236</v>
      </c>
      <c r="C599" t="s">
        <v>15</v>
      </c>
      <c r="D599">
        <v>800</v>
      </c>
      <c r="E599">
        <v>0</v>
      </c>
      <c r="F599" t="b">
        <v>0</v>
      </c>
      <c r="G599" t="b">
        <v>1</v>
      </c>
      <c r="H599" t="b">
        <v>1</v>
      </c>
      <c r="I599" t="b">
        <v>1</v>
      </c>
      <c r="J599" t="b">
        <v>0</v>
      </c>
      <c r="K599" t="s">
        <v>237</v>
      </c>
      <c r="L599" t="str">
        <f t="shared" si="494"/>
        <v>DB12</v>
      </c>
      <c r="M599" t="str">
        <f t="shared" ref="M599:M630" si="508">"M_"&amp;B598&amp;"_"</f>
        <v>M_G51_</v>
      </c>
      <c r="O599" s="40">
        <f>IF(E599="","-",COUNTIF($O$10:O598,"&lt;&gt;-")+1-2)</f>
        <v>469</v>
      </c>
      <c r="P599" s="25" t="str">
        <f>IF($E599="","//" &amp; $B599,$M599&amp;B599&amp;": '"&amp;$L599&amp;","&amp;VLOOKUP(C599,LookupTable!$A$10:$G$24,4,0)&amp;IF(AND(C599="Bool",MOD(10*D599,10)=0),D599&amp;".0",D599)&amp;IF(C599="String",".255","")&amp;IF(B600&lt;&gt;"","',","'")&amp;"     //"&amp;O599)</f>
        <v>M_G51_Time_BD: 'DB12,REAL800',     //469</v>
      </c>
      <c r="Q599" s="20" t="str">
        <f t="shared" si="496"/>
        <v>'M_G51_Time_BD',     //469</v>
      </c>
      <c r="R599" s="20" t="str">
        <f t="shared" si="497"/>
        <v>socket.emit('M_G51_Time_BD', arr_tag_value[469]);</v>
      </c>
    </row>
    <row r="600" spans="2:18" ht="15.75">
      <c r="B600" t="s">
        <v>238</v>
      </c>
      <c r="C600" t="s">
        <v>15</v>
      </c>
      <c r="D600">
        <v>804</v>
      </c>
      <c r="E600">
        <v>0</v>
      </c>
      <c r="F600" t="b">
        <v>0</v>
      </c>
      <c r="G600" t="b">
        <v>1</v>
      </c>
      <c r="H600" t="b">
        <v>1</v>
      </c>
      <c r="I600" t="b">
        <v>1</v>
      </c>
      <c r="J600" t="b">
        <v>0</v>
      </c>
      <c r="K600" t="s">
        <v>239</v>
      </c>
      <c r="L600" t="str">
        <f t="shared" si="494"/>
        <v>DB12</v>
      </c>
      <c r="M600" t="str">
        <f t="shared" ref="M600" si="509">"M_"&amp;B598&amp;"_"</f>
        <v>M_G51_</v>
      </c>
      <c r="O600" s="40">
        <f>IF(E600="","-",COUNTIF($O$10:O599,"&lt;&gt;-")+1-2)</f>
        <v>470</v>
      </c>
      <c r="P600" s="25" t="str">
        <f>IF($E600="","//" &amp; $B600,$M600&amp;B600&amp;": '"&amp;$L600&amp;","&amp;VLOOKUP(C600,LookupTable!$A$10:$G$24,4,0)&amp;IF(AND(C600="Bool",MOD(10*D600,10)=0),D600&amp;".0",D600)&amp;IF(C600="String",".255","")&amp;IF(B601&lt;&gt;"","',","'")&amp;"     //"&amp;O600)</f>
        <v>M_G51_Time_CUROA: 'DB12,REAL804',     //470</v>
      </c>
      <c r="Q600" s="20" t="str">
        <f t="shared" si="496"/>
        <v>'M_G51_Time_CUROA',     //470</v>
      </c>
      <c r="R600" s="20" t="str">
        <f t="shared" si="497"/>
        <v>socket.emit('M_G51_Time_CUROA', arr_tag_value[470]);</v>
      </c>
    </row>
    <row r="601" spans="2:18" ht="15.75">
      <c r="B601" t="s">
        <v>240</v>
      </c>
      <c r="C601" t="s">
        <v>15</v>
      </c>
      <c r="D601">
        <v>808</v>
      </c>
      <c r="E601">
        <v>0</v>
      </c>
      <c r="F601" t="b">
        <v>0</v>
      </c>
      <c r="G601" t="b">
        <v>1</v>
      </c>
      <c r="H601" t="b">
        <v>1</v>
      </c>
      <c r="I601" t="b">
        <v>1</v>
      </c>
      <c r="J601" t="b">
        <v>0</v>
      </c>
      <c r="K601" t="s">
        <v>241</v>
      </c>
      <c r="L601" t="str">
        <f t="shared" si="494"/>
        <v>DB12</v>
      </c>
      <c r="M601" t="str">
        <f t="shared" ref="M601" si="510">"M_"&amp;B598&amp;"_"</f>
        <v>M_G51_</v>
      </c>
      <c r="O601" s="40">
        <f>IF(E601="","-",COUNTIF($O$10:O600,"&lt;&gt;-")+1-2)</f>
        <v>471</v>
      </c>
      <c r="P601" s="25" t="str">
        <f>IF($E601="","//" &amp; $B601,$M601&amp;B601&amp;": '"&amp;$L601&amp;","&amp;VLOOKUP(C601,LookupTable!$A$10:$G$24,4,0)&amp;IF(AND(C601="Bool",MOD(10*D601,10)=0),D601&amp;".0",D601)&amp;IF(C601="String",".255","")&amp;IF(B602&lt;&gt;"","',","'")&amp;"     //"&amp;O601)</f>
        <v>M_G51_Time_Belt: 'DB12,REAL808',     //471</v>
      </c>
      <c r="Q601" s="20" t="str">
        <f t="shared" si="496"/>
        <v>'M_G51_Time_Belt',     //471</v>
      </c>
      <c r="R601" s="20" t="str">
        <f t="shared" si="497"/>
        <v>socket.emit('M_G51_Time_Belt', arr_tag_value[471]);</v>
      </c>
    </row>
    <row r="602" spans="2:18" ht="15.75">
      <c r="B602" t="s">
        <v>242</v>
      </c>
      <c r="C602" t="s">
        <v>15</v>
      </c>
      <c r="D602">
        <v>812</v>
      </c>
      <c r="E602">
        <v>0</v>
      </c>
      <c r="F602" t="b">
        <v>0</v>
      </c>
      <c r="G602" t="b">
        <v>1</v>
      </c>
      <c r="H602" t="b">
        <v>1</v>
      </c>
      <c r="I602" t="b">
        <v>1</v>
      </c>
      <c r="J602" t="b">
        <v>0</v>
      </c>
      <c r="K602" t="s">
        <v>243</v>
      </c>
      <c r="L602" t="str">
        <f t="shared" si="494"/>
        <v>DB12</v>
      </c>
      <c r="M602" t="str">
        <f t="shared" ref="M602" si="511">"M_"&amp;B598&amp;"_"</f>
        <v>M_G51_</v>
      </c>
      <c r="O602" s="40">
        <f>IF(E602="","-",COUNTIF($O$10:O601,"&lt;&gt;-")+1-2)</f>
        <v>472</v>
      </c>
      <c r="P602" s="25" t="str">
        <f>IF($E602="","//" &amp; $B602,$M602&amp;B602&amp;": '"&amp;$L602&amp;","&amp;VLOOKUP(C602,LookupTable!$A$10:$G$24,4,0)&amp;IF(AND(C602="Bool",MOD(10*D602,10)=0),D602&amp;".0",D602)&amp;IF(C602="String",".255","")&amp;IF(B603&lt;&gt;"","',","'")&amp;"     //"&amp;O602)</f>
        <v>M_G51_TIme_Motor: 'DB12,REAL812',     //472</v>
      </c>
      <c r="Q602" s="20" t="str">
        <f t="shared" si="496"/>
        <v>'M_G51_TIme_Motor',     //472</v>
      </c>
      <c r="R602" s="20" t="str">
        <f t="shared" si="497"/>
        <v>socket.emit('M_G51_TIme_Motor', arr_tag_value[472]);</v>
      </c>
    </row>
    <row r="603" spans="2:18" ht="15.75">
      <c r="B603" t="s">
        <v>149</v>
      </c>
      <c r="C603" t="s">
        <v>235</v>
      </c>
      <c r="D603">
        <v>816</v>
      </c>
      <c r="F603" t="b">
        <v>0</v>
      </c>
      <c r="G603" t="b">
        <v>1</v>
      </c>
      <c r="H603" t="b">
        <v>1</v>
      </c>
      <c r="I603" t="b">
        <v>1</v>
      </c>
      <c r="J603" t="b">
        <v>1</v>
      </c>
      <c r="L603" t="str">
        <f t="shared" si="494"/>
        <v>DB12</v>
      </c>
      <c r="M603" t="str">
        <f t="shared" ref="M603:M634" si="512">"M_"&amp;B603&amp;"_"</f>
        <v>M_G52_</v>
      </c>
      <c r="O603" s="40" t="str">
        <f>IF(E603="","-",COUNTIF($O$10:O602,"&lt;&gt;-")+1-2)</f>
        <v>-</v>
      </c>
      <c r="P603" s="25" t="str">
        <f>IF($E603="","//" &amp; $B603,$M603&amp;B603&amp;": '"&amp;$L603&amp;","&amp;VLOOKUP(C603,LookupTable!$A$10:$G$24,4,0)&amp;IF(AND(C603="Bool",MOD(10*D603,10)=0),D603&amp;".0",D603)&amp;IF(C603="String",".255","")&amp;IF(B604&lt;&gt;"","',","'")&amp;"     //"&amp;O603)</f>
        <v>//G52</v>
      </c>
      <c r="Q603" s="20" t="str">
        <f t="shared" si="496"/>
        <v>//G52</v>
      </c>
      <c r="R603" s="20" t="str">
        <f t="shared" si="497"/>
        <v>//G52</v>
      </c>
    </row>
    <row r="604" spans="2:18" ht="15.75">
      <c r="B604" t="s">
        <v>236</v>
      </c>
      <c r="C604" t="s">
        <v>15</v>
      </c>
      <c r="D604">
        <v>816</v>
      </c>
      <c r="E604">
        <v>0</v>
      </c>
      <c r="F604" t="b">
        <v>0</v>
      </c>
      <c r="G604" t="b">
        <v>1</v>
      </c>
      <c r="H604" t="b">
        <v>1</v>
      </c>
      <c r="I604" t="b">
        <v>1</v>
      </c>
      <c r="J604" t="b">
        <v>0</v>
      </c>
      <c r="K604" t="s">
        <v>237</v>
      </c>
      <c r="L604" t="str">
        <f t="shared" si="494"/>
        <v>DB12</v>
      </c>
      <c r="M604" t="str">
        <f t="shared" ref="M604:M635" si="513">"M_"&amp;B603&amp;"_"</f>
        <v>M_G52_</v>
      </c>
      <c r="O604" s="40">
        <f>IF(E604="","-",COUNTIF($O$10:O603,"&lt;&gt;-")+1-2)</f>
        <v>473</v>
      </c>
      <c r="P604" s="25" t="str">
        <f>IF($E604="","//" &amp; $B604,$M604&amp;B604&amp;": '"&amp;$L604&amp;","&amp;VLOOKUP(C604,LookupTable!$A$10:$G$24,4,0)&amp;IF(AND(C604="Bool",MOD(10*D604,10)=0),D604&amp;".0",D604)&amp;IF(C604="String",".255","")&amp;IF(B605&lt;&gt;"","',","'")&amp;"     //"&amp;O604)</f>
        <v>M_G52_Time_BD: 'DB12,REAL816',     //473</v>
      </c>
      <c r="Q604" s="20" t="str">
        <f t="shared" si="496"/>
        <v>'M_G52_Time_BD',     //473</v>
      </c>
      <c r="R604" s="20" t="str">
        <f t="shared" si="497"/>
        <v>socket.emit('M_G52_Time_BD', arr_tag_value[473]);</v>
      </c>
    </row>
    <row r="605" spans="2:18" ht="15.75">
      <c r="B605" t="s">
        <v>238</v>
      </c>
      <c r="C605" t="s">
        <v>15</v>
      </c>
      <c r="D605">
        <v>820</v>
      </c>
      <c r="E605">
        <v>0</v>
      </c>
      <c r="F605" t="b">
        <v>0</v>
      </c>
      <c r="G605" t="b">
        <v>1</v>
      </c>
      <c r="H605" t="b">
        <v>1</v>
      </c>
      <c r="I605" t="b">
        <v>1</v>
      </c>
      <c r="J605" t="b">
        <v>0</v>
      </c>
      <c r="K605" t="s">
        <v>239</v>
      </c>
      <c r="L605" t="str">
        <f t="shared" si="494"/>
        <v>DB12</v>
      </c>
      <c r="M605" t="str">
        <f t="shared" ref="M605" si="514">"M_"&amp;B603&amp;"_"</f>
        <v>M_G52_</v>
      </c>
      <c r="O605" s="40">
        <f>IF(E605="","-",COUNTIF($O$10:O604,"&lt;&gt;-")+1-2)</f>
        <v>474</v>
      </c>
      <c r="P605" s="25" t="str">
        <f>IF($E605="","//" &amp; $B605,$M605&amp;B605&amp;": '"&amp;$L605&amp;","&amp;VLOOKUP(C605,LookupTable!$A$10:$G$24,4,0)&amp;IF(AND(C605="Bool",MOD(10*D605,10)=0),D605&amp;".0",D605)&amp;IF(C605="String",".255","")&amp;IF(B606&lt;&gt;"","',","'")&amp;"     //"&amp;O605)</f>
        <v>M_G52_Time_CUROA: 'DB12,REAL820',     //474</v>
      </c>
      <c r="Q605" s="20" t="str">
        <f t="shared" si="496"/>
        <v>'M_G52_Time_CUROA',     //474</v>
      </c>
      <c r="R605" s="20" t="str">
        <f t="shared" si="497"/>
        <v>socket.emit('M_G52_Time_CUROA', arr_tag_value[474]);</v>
      </c>
    </row>
    <row r="606" spans="2:18" ht="15.75">
      <c r="B606" t="s">
        <v>240</v>
      </c>
      <c r="C606" t="s">
        <v>15</v>
      </c>
      <c r="D606">
        <v>824</v>
      </c>
      <c r="E606">
        <v>0</v>
      </c>
      <c r="F606" t="b">
        <v>0</v>
      </c>
      <c r="G606" t="b">
        <v>1</v>
      </c>
      <c r="H606" t="b">
        <v>1</v>
      </c>
      <c r="I606" t="b">
        <v>1</v>
      </c>
      <c r="J606" t="b">
        <v>0</v>
      </c>
      <c r="K606" t="s">
        <v>241</v>
      </c>
      <c r="L606" t="str">
        <f t="shared" si="494"/>
        <v>DB12</v>
      </c>
      <c r="M606" t="str">
        <f t="shared" ref="M606" si="515">"M_"&amp;B603&amp;"_"</f>
        <v>M_G52_</v>
      </c>
      <c r="O606" s="40">
        <f>IF(E606="","-",COUNTIF($O$10:O605,"&lt;&gt;-")+1-2)</f>
        <v>475</v>
      </c>
      <c r="P606" s="25" t="str">
        <f>IF($E606="","//" &amp; $B606,$M606&amp;B606&amp;": '"&amp;$L606&amp;","&amp;VLOOKUP(C606,LookupTable!$A$10:$G$24,4,0)&amp;IF(AND(C606="Bool",MOD(10*D606,10)=0),D606&amp;".0",D606)&amp;IF(C606="String",".255","")&amp;IF(B607&lt;&gt;"","',","'")&amp;"     //"&amp;O606)</f>
        <v>M_G52_Time_Belt: 'DB12,REAL824',     //475</v>
      </c>
      <c r="Q606" s="20" t="str">
        <f t="shared" si="496"/>
        <v>'M_G52_Time_Belt',     //475</v>
      </c>
      <c r="R606" s="20" t="str">
        <f t="shared" si="497"/>
        <v>socket.emit('M_G52_Time_Belt', arr_tag_value[475]);</v>
      </c>
    </row>
    <row r="607" spans="2:18" ht="15.75">
      <c r="B607" t="s">
        <v>242</v>
      </c>
      <c r="C607" t="s">
        <v>15</v>
      </c>
      <c r="D607">
        <v>828</v>
      </c>
      <c r="E607">
        <v>0</v>
      </c>
      <c r="F607" t="b">
        <v>0</v>
      </c>
      <c r="G607" t="b">
        <v>1</v>
      </c>
      <c r="H607" t="b">
        <v>1</v>
      </c>
      <c r="I607" t="b">
        <v>1</v>
      </c>
      <c r="J607" t="b">
        <v>0</v>
      </c>
      <c r="K607" t="s">
        <v>243</v>
      </c>
      <c r="L607" t="str">
        <f t="shared" si="494"/>
        <v>DB12</v>
      </c>
      <c r="M607" t="str">
        <f t="shared" ref="M607" si="516">"M_"&amp;B603&amp;"_"</f>
        <v>M_G52_</v>
      </c>
      <c r="O607" s="40">
        <f>IF(E607="","-",COUNTIF($O$10:O606,"&lt;&gt;-")+1-2)</f>
        <v>476</v>
      </c>
      <c r="P607" s="25" t="str">
        <f>IF($E607="","//" &amp; $B607,$M607&amp;B607&amp;": '"&amp;$L607&amp;","&amp;VLOOKUP(C607,LookupTable!$A$10:$G$24,4,0)&amp;IF(AND(C607="Bool",MOD(10*D607,10)=0),D607&amp;".0",D607)&amp;IF(C607="String",".255","")&amp;IF(B608&lt;&gt;"","',","'")&amp;"     //"&amp;O607)</f>
        <v>M_G52_TIme_Motor: 'DB12,REAL828',     //476</v>
      </c>
      <c r="Q607" s="20" t="str">
        <f t="shared" si="496"/>
        <v>'M_G52_TIme_Motor',     //476</v>
      </c>
      <c r="R607" s="20" t="str">
        <f t="shared" si="497"/>
        <v>socket.emit('M_G52_TIme_Motor', arr_tag_value[476]);</v>
      </c>
    </row>
    <row r="608" spans="2:18" ht="15.75">
      <c r="B608" t="s">
        <v>150</v>
      </c>
      <c r="C608" t="s">
        <v>235</v>
      </c>
      <c r="D608">
        <v>832</v>
      </c>
      <c r="F608" t="b">
        <v>0</v>
      </c>
      <c r="G608" t="b">
        <v>1</v>
      </c>
      <c r="H608" t="b">
        <v>1</v>
      </c>
      <c r="I608" t="b">
        <v>1</v>
      </c>
      <c r="J608" t="b">
        <v>1</v>
      </c>
      <c r="L608" t="str">
        <f t="shared" si="494"/>
        <v>DB12</v>
      </c>
      <c r="M608" t="str">
        <f t="shared" ref="M608:M639" si="517">"M_"&amp;B608&amp;"_"</f>
        <v>M_G53_</v>
      </c>
      <c r="O608" s="40" t="str">
        <f>IF(E608="","-",COUNTIF($O$10:O607,"&lt;&gt;-")+1-2)</f>
        <v>-</v>
      </c>
      <c r="P608" s="25" t="str">
        <f>IF($E608="","//" &amp; $B608,$M608&amp;B608&amp;": '"&amp;$L608&amp;","&amp;VLOOKUP(C608,LookupTable!$A$10:$G$24,4,0)&amp;IF(AND(C608="Bool",MOD(10*D608,10)=0),D608&amp;".0",D608)&amp;IF(C608="String",".255","")&amp;IF(B609&lt;&gt;"","',","'")&amp;"     //"&amp;O608)</f>
        <v>//G53</v>
      </c>
      <c r="Q608" s="20" t="str">
        <f t="shared" si="496"/>
        <v>//G53</v>
      </c>
      <c r="R608" s="20" t="str">
        <f t="shared" si="497"/>
        <v>//G53</v>
      </c>
    </row>
    <row r="609" spans="2:18" ht="15.75">
      <c r="B609" t="s">
        <v>236</v>
      </c>
      <c r="C609" t="s">
        <v>15</v>
      </c>
      <c r="D609">
        <v>832</v>
      </c>
      <c r="E609">
        <v>0</v>
      </c>
      <c r="F609" t="b">
        <v>0</v>
      </c>
      <c r="G609" t="b">
        <v>1</v>
      </c>
      <c r="H609" t="b">
        <v>1</v>
      </c>
      <c r="I609" t="b">
        <v>1</v>
      </c>
      <c r="J609" t="b">
        <v>0</v>
      </c>
      <c r="K609" t="s">
        <v>237</v>
      </c>
      <c r="L609" t="str">
        <f t="shared" si="494"/>
        <v>DB12</v>
      </c>
      <c r="M609" t="str">
        <f t="shared" ref="M609:M640" si="518">"M_"&amp;B608&amp;"_"</f>
        <v>M_G53_</v>
      </c>
      <c r="O609" s="40">
        <f>IF(E609="","-",COUNTIF($O$10:O608,"&lt;&gt;-")+1-2)</f>
        <v>477</v>
      </c>
      <c r="P609" s="25" t="str">
        <f>IF($E609="","//" &amp; $B609,$M609&amp;B609&amp;": '"&amp;$L609&amp;","&amp;VLOOKUP(C609,LookupTable!$A$10:$G$24,4,0)&amp;IF(AND(C609="Bool",MOD(10*D609,10)=0),D609&amp;".0",D609)&amp;IF(C609="String",".255","")&amp;IF(B610&lt;&gt;"","',","'")&amp;"     //"&amp;O609)</f>
        <v>M_G53_Time_BD: 'DB12,REAL832',     //477</v>
      </c>
      <c r="Q609" s="20" t="str">
        <f t="shared" si="496"/>
        <v>'M_G53_Time_BD',     //477</v>
      </c>
      <c r="R609" s="20" t="str">
        <f t="shared" si="497"/>
        <v>socket.emit('M_G53_Time_BD', arr_tag_value[477]);</v>
      </c>
    </row>
    <row r="610" spans="2:18" ht="15.75">
      <c r="B610" t="s">
        <v>238</v>
      </c>
      <c r="C610" t="s">
        <v>15</v>
      </c>
      <c r="D610">
        <v>836</v>
      </c>
      <c r="E610">
        <v>0</v>
      </c>
      <c r="F610" t="b">
        <v>0</v>
      </c>
      <c r="G610" t="b">
        <v>1</v>
      </c>
      <c r="H610" t="b">
        <v>1</v>
      </c>
      <c r="I610" t="b">
        <v>1</v>
      </c>
      <c r="J610" t="b">
        <v>0</v>
      </c>
      <c r="K610" t="s">
        <v>239</v>
      </c>
      <c r="L610" t="str">
        <f t="shared" si="494"/>
        <v>DB12</v>
      </c>
      <c r="M610" t="str">
        <f t="shared" ref="M610" si="519">"M_"&amp;B608&amp;"_"</f>
        <v>M_G53_</v>
      </c>
      <c r="O610" s="40">
        <f>IF(E610="","-",COUNTIF($O$10:O609,"&lt;&gt;-")+1-2)</f>
        <v>478</v>
      </c>
      <c r="P610" s="25" t="str">
        <f>IF($E610="","//" &amp; $B610,$M610&amp;B610&amp;": '"&amp;$L610&amp;","&amp;VLOOKUP(C610,LookupTable!$A$10:$G$24,4,0)&amp;IF(AND(C610="Bool",MOD(10*D610,10)=0),D610&amp;".0",D610)&amp;IF(C610="String",".255","")&amp;IF(B611&lt;&gt;"","',","'")&amp;"     //"&amp;O610)</f>
        <v>M_G53_Time_CUROA: 'DB12,REAL836',     //478</v>
      </c>
      <c r="Q610" s="20" t="str">
        <f t="shared" si="496"/>
        <v>'M_G53_Time_CUROA',     //478</v>
      </c>
      <c r="R610" s="20" t="str">
        <f t="shared" si="497"/>
        <v>socket.emit('M_G53_Time_CUROA', arr_tag_value[478]);</v>
      </c>
    </row>
    <row r="611" spans="2:18" ht="15.75">
      <c r="B611" t="s">
        <v>240</v>
      </c>
      <c r="C611" t="s">
        <v>15</v>
      </c>
      <c r="D611">
        <v>840</v>
      </c>
      <c r="E611">
        <v>0</v>
      </c>
      <c r="F611" t="b">
        <v>0</v>
      </c>
      <c r="G611" t="b">
        <v>1</v>
      </c>
      <c r="H611" t="b">
        <v>1</v>
      </c>
      <c r="I611" t="b">
        <v>1</v>
      </c>
      <c r="J611" t="b">
        <v>0</v>
      </c>
      <c r="K611" t="s">
        <v>241</v>
      </c>
      <c r="L611" t="str">
        <f t="shared" si="494"/>
        <v>DB12</v>
      </c>
      <c r="M611" t="str">
        <f t="shared" ref="M611" si="520">"M_"&amp;B608&amp;"_"</f>
        <v>M_G53_</v>
      </c>
      <c r="O611" s="40">
        <f>IF(E611="","-",COUNTIF($O$10:O610,"&lt;&gt;-")+1-2)</f>
        <v>479</v>
      </c>
      <c r="P611" s="25" t="str">
        <f>IF($E611="","//" &amp; $B611,$M611&amp;B611&amp;": '"&amp;$L611&amp;","&amp;VLOOKUP(C611,LookupTable!$A$10:$G$24,4,0)&amp;IF(AND(C611="Bool",MOD(10*D611,10)=0),D611&amp;".0",D611)&amp;IF(C611="String",".255","")&amp;IF(B612&lt;&gt;"","',","'")&amp;"     //"&amp;O611)</f>
        <v>M_G53_Time_Belt: 'DB12,REAL840',     //479</v>
      </c>
      <c r="Q611" s="20" t="str">
        <f t="shared" si="496"/>
        <v>'M_G53_Time_Belt',     //479</v>
      </c>
      <c r="R611" s="20" t="str">
        <f t="shared" si="497"/>
        <v>socket.emit('M_G53_Time_Belt', arr_tag_value[479]);</v>
      </c>
    </row>
    <row r="612" spans="2:18" ht="15.75">
      <c r="B612" t="s">
        <v>242</v>
      </c>
      <c r="C612" t="s">
        <v>15</v>
      </c>
      <c r="D612">
        <v>844</v>
      </c>
      <c r="E612">
        <v>0</v>
      </c>
      <c r="F612" t="b">
        <v>0</v>
      </c>
      <c r="G612" t="b">
        <v>1</v>
      </c>
      <c r="H612" t="b">
        <v>1</v>
      </c>
      <c r="I612" t="b">
        <v>1</v>
      </c>
      <c r="J612" t="b">
        <v>0</v>
      </c>
      <c r="K612" t="s">
        <v>243</v>
      </c>
      <c r="L612" t="str">
        <f t="shared" si="494"/>
        <v>DB12</v>
      </c>
      <c r="M612" t="str">
        <f t="shared" ref="M612" si="521">"M_"&amp;B608&amp;"_"</f>
        <v>M_G53_</v>
      </c>
      <c r="O612" s="40">
        <f>IF(E612="","-",COUNTIF($O$10:O611,"&lt;&gt;-")+1-2)</f>
        <v>480</v>
      </c>
      <c r="P612" s="25" t="str">
        <f>IF($E612="","//" &amp; $B612,$M612&amp;B612&amp;": '"&amp;$L612&amp;","&amp;VLOOKUP(C612,LookupTable!$A$10:$G$24,4,0)&amp;IF(AND(C612="Bool",MOD(10*D612,10)=0),D612&amp;".0",D612)&amp;IF(C612="String",".255","")&amp;IF(B613&lt;&gt;"","',","'")&amp;"     //"&amp;O612)</f>
        <v>M_G53_TIme_Motor: 'DB12,REAL844',     //480</v>
      </c>
      <c r="Q612" s="20" t="str">
        <f t="shared" si="496"/>
        <v>'M_G53_TIme_Motor',     //480</v>
      </c>
      <c r="R612" s="20" t="str">
        <f t="shared" si="497"/>
        <v>socket.emit('M_G53_TIme_Motor', arr_tag_value[480]);</v>
      </c>
    </row>
    <row r="613" spans="2:18" ht="15.75">
      <c r="B613" t="s">
        <v>151</v>
      </c>
      <c r="C613" t="s">
        <v>235</v>
      </c>
      <c r="D613">
        <v>848</v>
      </c>
      <c r="F613" t="b">
        <v>0</v>
      </c>
      <c r="G613" t="b">
        <v>1</v>
      </c>
      <c r="H613" t="b">
        <v>1</v>
      </c>
      <c r="I613" t="b">
        <v>1</v>
      </c>
      <c r="J613" t="b">
        <v>1</v>
      </c>
      <c r="L613" t="str">
        <f t="shared" si="494"/>
        <v>DB12</v>
      </c>
      <c r="M613" t="str">
        <f t="shared" ref="M613:M644" si="522">"M_"&amp;B613&amp;"_"</f>
        <v>M_G54_</v>
      </c>
      <c r="O613" s="40" t="str">
        <f>IF(E613="","-",COUNTIF($O$10:O612,"&lt;&gt;-")+1-2)</f>
        <v>-</v>
      </c>
      <c r="P613" s="25" t="str">
        <f>IF($E613="","//" &amp; $B613,$M613&amp;B613&amp;": '"&amp;$L613&amp;","&amp;VLOOKUP(C613,LookupTable!$A$10:$G$24,4,0)&amp;IF(AND(C613="Bool",MOD(10*D613,10)=0),D613&amp;".0",D613)&amp;IF(C613="String",".255","")&amp;IF(B614&lt;&gt;"","',","'")&amp;"     //"&amp;O613)</f>
        <v>//G54</v>
      </c>
      <c r="Q613" s="20" t="str">
        <f t="shared" si="496"/>
        <v>//G54</v>
      </c>
      <c r="R613" s="20" t="str">
        <f t="shared" si="497"/>
        <v>//G54</v>
      </c>
    </row>
    <row r="614" spans="2:18" ht="15.75">
      <c r="B614" t="s">
        <v>236</v>
      </c>
      <c r="C614" t="s">
        <v>15</v>
      </c>
      <c r="D614">
        <v>848</v>
      </c>
      <c r="E614">
        <v>0</v>
      </c>
      <c r="F614" t="b">
        <v>0</v>
      </c>
      <c r="G614" t="b">
        <v>1</v>
      </c>
      <c r="H614" t="b">
        <v>1</v>
      </c>
      <c r="I614" t="b">
        <v>1</v>
      </c>
      <c r="J614" t="b">
        <v>0</v>
      </c>
      <c r="K614" t="s">
        <v>237</v>
      </c>
      <c r="L614" t="str">
        <f t="shared" si="494"/>
        <v>DB12</v>
      </c>
      <c r="M614" t="str">
        <f t="shared" ref="M614:M645" si="523">"M_"&amp;B613&amp;"_"</f>
        <v>M_G54_</v>
      </c>
      <c r="O614" s="40">
        <f>IF(E614="","-",COUNTIF($O$10:O613,"&lt;&gt;-")+1-2)</f>
        <v>481</v>
      </c>
      <c r="P614" s="25" t="str">
        <f>IF($E614="","//" &amp; $B614,$M614&amp;B614&amp;": '"&amp;$L614&amp;","&amp;VLOOKUP(C614,LookupTable!$A$10:$G$24,4,0)&amp;IF(AND(C614="Bool",MOD(10*D614,10)=0),D614&amp;".0",D614)&amp;IF(C614="String",".255","")&amp;IF(B615&lt;&gt;"","',","'")&amp;"     //"&amp;O614)</f>
        <v>M_G54_Time_BD: 'DB12,REAL848',     //481</v>
      </c>
      <c r="Q614" s="20" t="str">
        <f t="shared" si="496"/>
        <v>'M_G54_Time_BD',     //481</v>
      </c>
      <c r="R614" s="20" t="str">
        <f t="shared" si="497"/>
        <v>socket.emit('M_G54_Time_BD', arr_tag_value[481]);</v>
      </c>
    </row>
    <row r="615" spans="2:18" ht="15.75">
      <c r="B615" t="s">
        <v>238</v>
      </c>
      <c r="C615" t="s">
        <v>15</v>
      </c>
      <c r="D615">
        <v>852</v>
      </c>
      <c r="E615">
        <v>0</v>
      </c>
      <c r="F615" t="b">
        <v>0</v>
      </c>
      <c r="G615" t="b">
        <v>1</v>
      </c>
      <c r="H615" t="b">
        <v>1</v>
      </c>
      <c r="I615" t="b">
        <v>1</v>
      </c>
      <c r="J615" t="b">
        <v>0</v>
      </c>
      <c r="K615" t="s">
        <v>239</v>
      </c>
      <c r="L615" t="str">
        <f t="shared" si="494"/>
        <v>DB12</v>
      </c>
      <c r="M615" t="str">
        <f t="shared" ref="M615" si="524">"M_"&amp;B613&amp;"_"</f>
        <v>M_G54_</v>
      </c>
      <c r="O615" s="40">
        <f>IF(E615="","-",COUNTIF($O$10:O614,"&lt;&gt;-")+1-2)</f>
        <v>482</v>
      </c>
      <c r="P615" s="25" t="str">
        <f>IF($E615="","//" &amp; $B615,$M615&amp;B615&amp;": '"&amp;$L615&amp;","&amp;VLOOKUP(C615,LookupTable!$A$10:$G$24,4,0)&amp;IF(AND(C615="Bool",MOD(10*D615,10)=0),D615&amp;".0",D615)&amp;IF(C615="String",".255","")&amp;IF(B616&lt;&gt;"","',","'")&amp;"     //"&amp;O615)</f>
        <v>M_G54_Time_CUROA: 'DB12,REAL852',     //482</v>
      </c>
      <c r="Q615" s="20" t="str">
        <f t="shared" si="496"/>
        <v>'M_G54_Time_CUROA',     //482</v>
      </c>
      <c r="R615" s="20" t="str">
        <f t="shared" si="497"/>
        <v>socket.emit('M_G54_Time_CUROA', arr_tag_value[482]);</v>
      </c>
    </row>
    <row r="616" spans="2:18" ht="15.75">
      <c r="B616" t="s">
        <v>240</v>
      </c>
      <c r="C616" t="s">
        <v>15</v>
      </c>
      <c r="D616">
        <v>856</v>
      </c>
      <c r="E616">
        <v>0</v>
      </c>
      <c r="F616" t="b">
        <v>0</v>
      </c>
      <c r="G616" t="b">
        <v>1</v>
      </c>
      <c r="H616" t="b">
        <v>1</v>
      </c>
      <c r="I616" t="b">
        <v>1</v>
      </c>
      <c r="J616" t="b">
        <v>0</v>
      </c>
      <c r="K616" t="s">
        <v>241</v>
      </c>
      <c r="L616" t="str">
        <f t="shared" si="494"/>
        <v>DB12</v>
      </c>
      <c r="M616" t="str">
        <f t="shared" ref="M616" si="525">"M_"&amp;B613&amp;"_"</f>
        <v>M_G54_</v>
      </c>
      <c r="O616" s="40">
        <f>IF(E616="","-",COUNTIF($O$10:O615,"&lt;&gt;-")+1-2)</f>
        <v>483</v>
      </c>
      <c r="P616" s="25" t="str">
        <f>IF($E616="","//" &amp; $B616,$M616&amp;B616&amp;": '"&amp;$L616&amp;","&amp;VLOOKUP(C616,LookupTable!$A$10:$G$24,4,0)&amp;IF(AND(C616="Bool",MOD(10*D616,10)=0),D616&amp;".0",D616)&amp;IF(C616="String",".255","")&amp;IF(B617&lt;&gt;"","',","'")&amp;"     //"&amp;O616)</f>
        <v>M_G54_Time_Belt: 'DB12,REAL856',     //483</v>
      </c>
      <c r="Q616" s="20" t="str">
        <f t="shared" si="496"/>
        <v>'M_G54_Time_Belt',     //483</v>
      </c>
      <c r="R616" s="20" t="str">
        <f t="shared" si="497"/>
        <v>socket.emit('M_G54_Time_Belt', arr_tag_value[483]);</v>
      </c>
    </row>
    <row r="617" spans="2:18" ht="15.75">
      <c r="B617" t="s">
        <v>242</v>
      </c>
      <c r="C617" t="s">
        <v>15</v>
      </c>
      <c r="D617">
        <v>860</v>
      </c>
      <c r="E617">
        <v>0</v>
      </c>
      <c r="F617" t="b">
        <v>0</v>
      </c>
      <c r="G617" t="b">
        <v>1</v>
      </c>
      <c r="H617" t="b">
        <v>1</v>
      </c>
      <c r="I617" t="b">
        <v>1</v>
      </c>
      <c r="J617" t="b">
        <v>0</v>
      </c>
      <c r="K617" t="s">
        <v>243</v>
      </c>
      <c r="L617" t="str">
        <f t="shared" si="494"/>
        <v>DB12</v>
      </c>
      <c r="M617" t="str">
        <f t="shared" ref="M617" si="526">"M_"&amp;B613&amp;"_"</f>
        <v>M_G54_</v>
      </c>
      <c r="O617" s="40">
        <f>IF(E617="","-",COUNTIF($O$10:O616,"&lt;&gt;-")+1-2)</f>
        <v>484</v>
      </c>
      <c r="P617" s="25" t="str">
        <f>IF($E617="","//" &amp; $B617,$M617&amp;B617&amp;": '"&amp;$L617&amp;","&amp;VLOOKUP(C617,LookupTable!$A$10:$G$24,4,0)&amp;IF(AND(C617="Bool",MOD(10*D617,10)=0),D617&amp;".0",D617)&amp;IF(C617="String",".255","")&amp;IF(B618&lt;&gt;"","',","'")&amp;"     //"&amp;O617)</f>
        <v>M_G54_TIme_Motor: 'DB12,REAL860',     //484</v>
      </c>
      <c r="Q617" s="20" t="str">
        <f t="shared" si="496"/>
        <v>'M_G54_TIme_Motor',     //484</v>
      </c>
      <c r="R617" s="20" t="str">
        <f t="shared" si="497"/>
        <v>socket.emit('M_G54_TIme_Motor', arr_tag_value[484]);</v>
      </c>
    </row>
    <row r="618" spans="2:18" ht="15.75">
      <c r="B618" t="s">
        <v>152</v>
      </c>
      <c r="C618" t="s">
        <v>235</v>
      </c>
      <c r="D618">
        <v>864</v>
      </c>
      <c r="F618" t="b">
        <v>0</v>
      </c>
      <c r="G618" t="b">
        <v>1</v>
      </c>
      <c r="H618" t="b">
        <v>1</v>
      </c>
      <c r="I618" t="b">
        <v>1</v>
      </c>
      <c r="J618" t="b">
        <v>1</v>
      </c>
      <c r="L618" t="str">
        <f t="shared" si="494"/>
        <v>DB12</v>
      </c>
      <c r="M618" t="str">
        <f t="shared" ref="M618:M649" si="527">"M_"&amp;B618&amp;"_"</f>
        <v>M_G55_</v>
      </c>
      <c r="O618" s="40" t="str">
        <f>IF(E618="","-",COUNTIF($O$10:O617,"&lt;&gt;-")+1-2)</f>
        <v>-</v>
      </c>
      <c r="P618" s="25" t="str">
        <f>IF($E618="","//" &amp; $B618,$M618&amp;B618&amp;": '"&amp;$L618&amp;","&amp;VLOOKUP(C618,LookupTable!$A$10:$G$24,4,0)&amp;IF(AND(C618="Bool",MOD(10*D618,10)=0),D618&amp;".0",D618)&amp;IF(C618="String",".255","")&amp;IF(B619&lt;&gt;"","',","'")&amp;"     //"&amp;O618)</f>
        <v>//G55</v>
      </c>
      <c r="Q618" s="20" t="str">
        <f t="shared" si="496"/>
        <v>//G55</v>
      </c>
      <c r="R618" s="20" t="str">
        <f t="shared" si="497"/>
        <v>//G55</v>
      </c>
    </row>
    <row r="619" spans="2:18" ht="15.75">
      <c r="B619" t="s">
        <v>236</v>
      </c>
      <c r="C619" t="s">
        <v>15</v>
      </c>
      <c r="D619">
        <v>864</v>
      </c>
      <c r="E619">
        <v>0</v>
      </c>
      <c r="F619" t="b">
        <v>0</v>
      </c>
      <c r="G619" t="b">
        <v>1</v>
      </c>
      <c r="H619" t="b">
        <v>1</v>
      </c>
      <c r="I619" t="b">
        <v>1</v>
      </c>
      <c r="J619" t="b">
        <v>0</v>
      </c>
      <c r="K619" t="s">
        <v>237</v>
      </c>
      <c r="L619" t="str">
        <f t="shared" si="494"/>
        <v>DB12</v>
      </c>
      <c r="M619" t="str">
        <f t="shared" ref="M619:M650" si="528">"M_"&amp;B618&amp;"_"</f>
        <v>M_G55_</v>
      </c>
      <c r="O619" s="40">
        <f>IF(E619="","-",COUNTIF($O$10:O618,"&lt;&gt;-")+1-2)</f>
        <v>485</v>
      </c>
      <c r="P619" s="25" t="str">
        <f>IF($E619="","//" &amp; $B619,$M619&amp;B619&amp;": '"&amp;$L619&amp;","&amp;VLOOKUP(C619,LookupTable!$A$10:$G$24,4,0)&amp;IF(AND(C619="Bool",MOD(10*D619,10)=0),D619&amp;".0",D619)&amp;IF(C619="String",".255","")&amp;IF(B620&lt;&gt;"","',","'")&amp;"     //"&amp;O619)</f>
        <v>M_G55_Time_BD: 'DB12,REAL864',     //485</v>
      </c>
      <c r="Q619" s="20" t="str">
        <f t="shared" si="496"/>
        <v>'M_G55_Time_BD',     //485</v>
      </c>
      <c r="R619" s="20" t="str">
        <f t="shared" si="497"/>
        <v>socket.emit('M_G55_Time_BD', arr_tag_value[485]);</v>
      </c>
    </row>
    <row r="620" spans="2:18" ht="15.75">
      <c r="B620" t="s">
        <v>238</v>
      </c>
      <c r="C620" t="s">
        <v>15</v>
      </c>
      <c r="D620">
        <v>868</v>
      </c>
      <c r="E620">
        <v>0</v>
      </c>
      <c r="F620" t="b">
        <v>0</v>
      </c>
      <c r="G620" t="b">
        <v>1</v>
      </c>
      <c r="H620" t="b">
        <v>1</v>
      </c>
      <c r="I620" t="b">
        <v>1</v>
      </c>
      <c r="J620" t="b">
        <v>0</v>
      </c>
      <c r="K620" t="s">
        <v>239</v>
      </c>
      <c r="L620" t="str">
        <f t="shared" si="494"/>
        <v>DB12</v>
      </c>
      <c r="M620" t="str">
        <f t="shared" ref="M620" si="529">"M_"&amp;B618&amp;"_"</f>
        <v>M_G55_</v>
      </c>
      <c r="O620" s="40">
        <f>IF(E620="","-",COUNTIF($O$10:O619,"&lt;&gt;-")+1-2)</f>
        <v>486</v>
      </c>
      <c r="P620" s="25" t="str">
        <f>IF($E620="","//" &amp; $B620,$M620&amp;B620&amp;": '"&amp;$L620&amp;","&amp;VLOOKUP(C620,LookupTable!$A$10:$G$24,4,0)&amp;IF(AND(C620="Bool",MOD(10*D620,10)=0),D620&amp;".0",D620)&amp;IF(C620="String",".255","")&amp;IF(B621&lt;&gt;"","',","'")&amp;"     //"&amp;O620)</f>
        <v>M_G55_Time_CUROA: 'DB12,REAL868',     //486</v>
      </c>
      <c r="Q620" s="20" t="str">
        <f t="shared" si="496"/>
        <v>'M_G55_Time_CUROA',     //486</v>
      </c>
      <c r="R620" s="20" t="str">
        <f t="shared" si="497"/>
        <v>socket.emit('M_G55_Time_CUROA', arr_tag_value[486]);</v>
      </c>
    </row>
    <row r="621" spans="2:18" ht="15.75">
      <c r="B621" t="s">
        <v>240</v>
      </c>
      <c r="C621" t="s">
        <v>15</v>
      </c>
      <c r="D621">
        <v>872</v>
      </c>
      <c r="E621">
        <v>0</v>
      </c>
      <c r="F621" t="b">
        <v>0</v>
      </c>
      <c r="G621" t="b">
        <v>1</v>
      </c>
      <c r="H621" t="b">
        <v>1</v>
      </c>
      <c r="I621" t="b">
        <v>1</v>
      </c>
      <c r="J621" t="b">
        <v>0</v>
      </c>
      <c r="K621" t="s">
        <v>241</v>
      </c>
      <c r="L621" t="str">
        <f t="shared" si="494"/>
        <v>DB12</v>
      </c>
      <c r="M621" t="str">
        <f t="shared" ref="M621" si="530">"M_"&amp;B618&amp;"_"</f>
        <v>M_G55_</v>
      </c>
      <c r="O621" s="40">
        <f>IF(E621="","-",COUNTIF($O$10:O620,"&lt;&gt;-")+1-2)</f>
        <v>487</v>
      </c>
      <c r="P621" s="25" t="str">
        <f>IF($E621="","//" &amp; $B621,$M621&amp;B621&amp;": '"&amp;$L621&amp;","&amp;VLOOKUP(C621,LookupTable!$A$10:$G$24,4,0)&amp;IF(AND(C621="Bool",MOD(10*D621,10)=0),D621&amp;".0",D621)&amp;IF(C621="String",".255","")&amp;IF(B622&lt;&gt;"","',","'")&amp;"     //"&amp;O621)</f>
        <v>M_G55_Time_Belt: 'DB12,REAL872',     //487</v>
      </c>
      <c r="Q621" s="20" t="str">
        <f t="shared" si="496"/>
        <v>'M_G55_Time_Belt',     //487</v>
      </c>
      <c r="R621" s="20" t="str">
        <f t="shared" si="497"/>
        <v>socket.emit('M_G55_Time_Belt', arr_tag_value[487]);</v>
      </c>
    </row>
    <row r="622" spans="2:18" ht="15.75">
      <c r="B622" t="s">
        <v>242</v>
      </c>
      <c r="C622" t="s">
        <v>15</v>
      </c>
      <c r="D622">
        <v>876</v>
      </c>
      <c r="E622">
        <v>0</v>
      </c>
      <c r="F622" t="b">
        <v>0</v>
      </c>
      <c r="G622" t="b">
        <v>1</v>
      </c>
      <c r="H622" t="b">
        <v>1</v>
      </c>
      <c r="I622" t="b">
        <v>1</v>
      </c>
      <c r="J622" t="b">
        <v>0</v>
      </c>
      <c r="K622" t="s">
        <v>243</v>
      </c>
      <c r="L622" t="str">
        <f t="shared" si="494"/>
        <v>DB12</v>
      </c>
      <c r="M622" t="str">
        <f t="shared" ref="M622" si="531">"M_"&amp;B618&amp;"_"</f>
        <v>M_G55_</v>
      </c>
      <c r="O622" s="40">
        <f>IF(E622="","-",COUNTIF($O$10:O621,"&lt;&gt;-")+1-2)</f>
        <v>488</v>
      </c>
      <c r="P622" s="25" t="str">
        <f>IF($E622="","//" &amp; $B622,$M622&amp;B622&amp;": '"&amp;$L622&amp;","&amp;VLOOKUP(C622,LookupTable!$A$10:$G$24,4,0)&amp;IF(AND(C622="Bool",MOD(10*D622,10)=0),D622&amp;".0",D622)&amp;IF(C622="String",".255","")&amp;IF(B623&lt;&gt;"","',","'")&amp;"     //"&amp;O622)</f>
        <v>M_G55_TIme_Motor: 'DB12,REAL876',     //488</v>
      </c>
      <c r="Q622" s="20" t="str">
        <f t="shared" si="496"/>
        <v>'M_G55_TIme_Motor',     //488</v>
      </c>
      <c r="R622" s="20" t="str">
        <f t="shared" si="497"/>
        <v>socket.emit('M_G55_TIme_Motor', arr_tag_value[488]);</v>
      </c>
    </row>
    <row r="623" spans="2:18" ht="15.75">
      <c r="B623" t="s">
        <v>153</v>
      </c>
      <c r="C623" t="s">
        <v>235</v>
      </c>
      <c r="D623">
        <v>880</v>
      </c>
      <c r="F623" t="b">
        <v>0</v>
      </c>
      <c r="G623" t="b">
        <v>1</v>
      </c>
      <c r="H623" t="b">
        <v>1</v>
      </c>
      <c r="I623" t="b">
        <v>1</v>
      </c>
      <c r="J623" t="b">
        <v>1</v>
      </c>
      <c r="L623" t="str">
        <f t="shared" si="494"/>
        <v>DB12</v>
      </c>
      <c r="M623" t="str">
        <f t="shared" ref="M623:M654" si="532">"M_"&amp;B623&amp;"_"</f>
        <v>M_G56_</v>
      </c>
      <c r="O623" s="40" t="str">
        <f>IF(E623="","-",COUNTIF($O$10:O622,"&lt;&gt;-")+1-2)</f>
        <v>-</v>
      </c>
      <c r="P623" s="25" t="str">
        <f>IF($E623="","//" &amp; $B623,$M623&amp;B623&amp;": '"&amp;$L623&amp;","&amp;VLOOKUP(C623,LookupTable!$A$10:$G$24,4,0)&amp;IF(AND(C623="Bool",MOD(10*D623,10)=0),D623&amp;".0",D623)&amp;IF(C623="String",".255","")&amp;IF(B624&lt;&gt;"","',","'")&amp;"     //"&amp;O623)</f>
        <v>//G56</v>
      </c>
      <c r="Q623" s="20" t="str">
        <f t="shared" si="496"/>
        <v>//G56</v>
      </c>
      <c r="R623" s="20" t="str">
        <f t="shared" si="497"/>
        <v>//G56</v>
      </c>
    </row>
    <row r="624" spans="2:18" ht="15.75">
      <c r="B624" t="s">
        <v>236</v>
      </c>
      <c r="C624" t="s">
        <v>15</v>
      </c>
      <c r="D624">
        <v>880</v>
      </c>
      <c r="E624">
        <v>0</v>
      </c>
      <c r="F624" t="b">
        <v>0</v>
      </c>
      <c r="G624" t="b">
        <v>1</v>
      </c>
      <c r="H624" t="b">
        <v>1</v>
      </c>
      <c r="I624" t="b">
        <v>1</v>
      </c>
      <c r="J624" t="b">
        <v>0</v>
      </c>
      <c r="K624" t="s">
        <v>237</v>
      </c>
      <c r="L624" t="str">
        <f t="shared" si="494"/>
        <v>DB12</v>
      </c>
      <c r="M624" t="str">
        <f t="shared" ref="M624:M655" si="533">"M_"&amp;B623&amp;"_"</f>
        <v>M_G56_</v>
      </c>
      <c r="O624" s="40">
        <f>IF(E624="","-",COUNTIF($O$10:O623,"&lt;&gt;-")+1-2)</f>
        <v>489</v>
      </c>
      <c r="P624" s="25" t="str">
        <f>IF($E624="","//" &amp; $B624,$M624&amp;B624&amp;": '"&amp;$L624&amp;","&amp;VLOOKUP(C624,LookupTable!$A$10:$G$24,4,0)&amp;IF(AND(C624="Bool",MOD(10*D624,10)=0),D624&amp;".0",D624)&amp;IF(C624="String",".255","")&amp;IF(B625&lt;&gt;"","',","'")&amp;"     //"&amp;O624)</f>
        <v>M_G56_Time_BD: 'DB12,REAL880',     //489</v>
      </c>
      <c r="Q624" s="20" t="str">
        <f t="shared" si="496"/>
        <v>'M_G56_Time_BD',     //489</v>
      </c>
      <c r="R624" s="20" t="str">
        <f t="shared" si="497"/>
        <v>socket.emit('M_G56_Time_BD', arr_tag_value[489]);</v>
      </c>
    </row>
    <row r="625" spans="2:18" ht="15.75">
      <c r="B625" t="s">
        <v>238</v>
      </c>
      <c r="C625" t="s">
        <v>15</v>
      </c>
      <c r="D625">
        <v>884</v>
      </c>
      <c r="E625">
        <v>0</v>
      </c>
      <c r="F625" t="b">
        <v>0</v>
      </c>
      <c r="G625" t="b">
        <v>1</v>
      </c>
      <c r="H625" t="b">
        <v>1</v>
      </c>
      <c r="I625" t="b">
        <v>1</v>
      </c>
      <c r="J625" t="b">
        <v>0</v>
      </c>
      <c r="K625" t="s">
        <v>239</v>
      </c>
      <c r="L625" t="str">
        <f t="shared" si="494"/>
        <v>DB12</v>
      </c>
      <c r="M625" t="str">
        <f t="shared" ref="M625" si="534">"M_"&amp;B623&amp;"_"</f>
        <v>M_G56_</v>
      </c>
      <c r="O625" s="40">
        <f>IF(E625="","-",COUNTIF($O$10:O624,"&lt;&gt;-")+1-2)</f>
        <v>490</v>
      </c>
      <c r="P625" s="25" t="str">
        <f>IF($E625="","//" &amp; $B625,$M625&amp;B625&amp;": '"&amp;$L625&amp;","&amp;VLOOKUP(C625,LookupTable!$A$10:$G$24,4,0)&amp;IF(AND(C625="Bool",MOD(10*D625,10)=0),D625&amp;".0",D625)&amp;IF(C625="String",".255","")&amp;IF(B626&lt;&gt;"","',","'")&amp;"     //"&amp;O625)</f>
        <v>M_G56_Time_CUROA: 'DB12,REAL884',     //490</v>
      </c>
      <c r="Q625" s="20" t="str">
        <f t="shared" si="496"/>
        <v>'M_G56_Time_CUROA',     //490</v>
      </c>
      <c r="R625" s="20" t="str">
        <f t="shared" si="497"/>
        <v>socket.emit('M_G56_Time_CUROA', arr_tag_value[490]);</v>
      </c>
    </row>
    <row r="626" spans="2:18" ht="15.75">
      <c r="B626" t="s">
        <v>240</v>
      </c>
      <c r="C626" t="s">
        <v>15</v>
      </c>
      <c r="D626">
        <v>888</v>
      </c>
      <c r="E626">
        <v>0</v>
      </c>
      <c r="F626" t="b">
        <v>0</v>
      </c>
      <c r="G626" t="b">
        <v>1</v>
      </c>
      <c r="H626" t="b">
        <v>1</v>
      </c>
      <c r="I626" t="b">
        <v>1</v>
      </c>
      <c r="J626" t="b">
        <v>0</v>
      </c>
      <c r="K626" t="s">
        <v>241</v>
      </c>
      <c r="L626" t="str">
        <f t="shared" si="494"/>
        <v>DB12</v>
      </c>
      <c r="M626" t="str">
        <f t="shared" ref="M626" si="535">"M_"&amp;B623&amp;"_"</f>
        <v>M_G56_</v>
      </c>
      <c r="O626" s="40">
        <f>IF(E626="","-",COUNTIF($O$10:O625,"&lt;&gt;-")+1-2)</f>
        <v>491</v>
      </c>
      <c r="P626" s="25" t="str">
        <f>IF($E626="","//" &amp; $B626,$M626&amp;B626&amp;": '"&amp;$L626&amp;","&amp;VLOOKUP(C626,LookupTable!$A$10:$G$24,4,0)&amp;IF(AND(C626="Bool",MOD(10*D626,10)=0),D626&amp;".0",D626)&amp;IF(C626="String",".255","")&amp;IF(B627&lt;&gt;"","',","'")&amp;"     //"&amp;O626)</f>
        <v>M_G56_Time_Belt: 'DB12,REAL888',     //491</v>
      </c>
      <c r="Q626" s="20" t="str">
        <f t="shared" si="496"/>
        <v>'M_G56_Time_Belt',     //491</v>
      </c>
      <c r="R626" s="20" t="str">
        <f t="shared" si="497"/>
        <v>socket.emit('M_G56_Time_Belt', arr_tag_value[491]);</v>
      </c>
    </row>
    <row r="627" spans="2:18" ht="15.75">
      <c r="B627" t="s">
        <v>242</v>
      </c>
      <c r="C627" t="s">
        <v>15</v>
      </c>
      <c r="D627">
        <v>892</v>
      </c>
      <c r="E627">
        <v>0</v>
      </c>
      <c r="F627" t="b">
        <v>0</v>
      </c>
      <c r="G627" t="b">
        <v>1</v>
      </c>
      <c r="H627" t="b">
        <v>1</v>
      </c>
      <c r="I627" t="b">
        <v>1</v>
      </c>
      <c r="J627" t="b">
        <v>0</v>
      </c>
      <c r="K627" t="s">
        <v>243</v>
      </c>
      <c r="L627" t="str">
        <f t="shared" si="494"/>
        <v>DB12</v>
      </c>
      <c r="M627" t="str">
        <f t="shared" ref="M627" si="536">"M_"&amp;B623&amp;"_"</f>
        <v>M_G56_</v>
      </c>
      <c r="O627" s="40">
        <f>IF(E627="","-",COUNTIF($O$10:O626,"&lt;&gt;-")+1-2)</f>
        <v>492</v>
      </c>
      <c r="P627" s="25" t="str">
        <f>IF($E627="","//" &amp; $B627,$M627&amp;B627&amp;": '"&amp;$L627&amp;","&amp;VLOOKUP(C627,LookupTable!$A$10:$G$24,4,0)&amp;IF(AND(C627="Bool",MOD(10*D627,10)=0),D627&amp;".0",D627)&amp;IF(C627="String",".255","")&amp;IF(B628&lt;&gt;"","',","'")&amp;"     //"&amp;O627)</f>
        <v>M_G56_TIme_Motor: 'DB12,REAL892',     //492</v>
      </c>
      <c r="Q627" s="20" t="str">
        <f t="shared" si="496"/>
        <v>'M_G56_TIme_Motor',     //492</v>
      </c>
      <c r="R627" s="20" t="str">
        <f t="shared" si="497"/>
        <v>socket.emit('M_G56_TIme_Motor', arr_tag_value[492]);</v>
      </c>
    </row>
    <row r="628" spans="2:18" ht="15.75">
      <c r="B628" t="s">
        <v>154</v>
      </c>
      <c r="C628" t="s">
        <v>235</v>
      </c>
      <c r="D628">
        <v>896</v>
      </c>
      <c r="F628" t="b">
        <v>0</v>
      </c>
      <c r="G628" t="b">
        <v>1</v>
      </c>
      <c r="H628" t="b">
        <v>1</v>
      </c>
      <c r="I628" t="b">
        <v>1</v>
      </c>
      <c r="J628" t="b">
        <v>1</v>
      </c>
      <c r="L628" t="str">
        <f t="shared" si="494"/>
        <v>DB12</v>
      </c>
      <c r="M628" t="str">
        <f t="shared" ref="M628:M672" si="537">"M_"&amp;B628&amp;"_"</f>
        <v>M_G57_</v>
      </c>
      <c r="O628" s="40" t="str">
        <f>IF(E628="","-",COUNTIF($O$10:O627,"&lt;&gt;-")+1-2)</f>
        <v>-</v>
      </c>
      <c r="P628" s="25" t="str">
        <f>IF($E628="","//" &amp; $B628,$M628&amp;B628&amp;": '"&amp;$L628&amp;","&amp;VLOOKUP(C628,LookupTable!$A$10:$G$24,4,0)&amp;IF(AND(C628="Bool",MOD(10*D628,10)=0),D628&amp;".0",D628)&amp;IF(C628="String",".255","")&amp;IF(B629&lt;&gt;"","',","'")&amp;"     //"&amp;O628)</f>
        <v>//G57</v>
      </c>
      <c r="Q628" s="20" t="str">
        <f t="shared" si="496"/>
        <v>//G57</v>
      </c>
      <c r="R628" s="20" t="str">
        <f t="shared" si="497"/>
        <v>//G57</v>
      </c>
    </row>
    <row r="629" spans="2:18" ht="15.75">
      <c r="B629" t="s">
        <v>236</v>
      </c>
      <c r="C629" t="s">
        <v>15</v>
      </c>
      <c r="D629">
        <v>896</v>
      </c>
      <c r="E629">
        <v>0</v>
      </c>
      <c r="F629" t="b">
        <v>0</v>
      </c>
      <c r="G629" t="b">
        <v>1</v>
      </c>
      <c r="H629" t="b">
        <v>1</v>
      </c>
      <c r="I629" t="b">
        <v>1</v>
      </c>
      <c r="J629" t="b">
        <v>0</v>
      </c>
      <c r="K629" t="s">
        <v>237</v>
      </c>
      <c r="L629" t="str">
        <f t="shared" si="494"/>
        <v>DB12</v>
      </c>
      <c r="M629" t="str">
        <f t="shared" ref="M629:M672" si="538">"M_"&amp;B628&amp;"_"</f>
        <v>M_G57_</v>
      </c>
      <c r="O629" s="40">
        <f>IF(E629="","-",COUNTIF($O$10:O628,"&lt;&gt;-")+1-2)</f>
        <v>493</v>
      </c>
      <c r="P629" s="25" t="str">
        <f>IF($E629="","//" &amp; $B629,$M629&amp;B629&amp;": '"&amp;$L629&amp;","&amp;VLOOKUP(C629,LookupTable!$A$10:$G$24,4,0)&amp;IF(AND(C629="Bool",MOD(10*D629,10)=0),D629&amp;".0",D629)&amp;IF(C629="String",".255","")&amp;IF(B630&lt;&gt;"","',","'")&amp;"     //"&amp;O629)</f>
        <v>M_G57_Time_BD: 'DB12,REAL896',     //493</v>
      </c>
      <c r="Q629" s="20" t="str">
        <f t="shared" si="496"/>
        <v>'M_G57_Time_BD',     //493</v>
      </c>
      <c r="R629" s="20" t="str">
        <f t="shared" si="497"/>
        <v>socket.emit('M_G57_Time_BD', arr_tag_value[493]);</v>
      </c>
    </row>
    <row r="630" spans="2:18" ht="15.75">
      <c r="B630" t="s">
        <v>238</v>
      </c>
      <c r="C630" t="s">
        <v>15</v>
      </c>
      <c r="D630">
        <v>900</v>
      </c>
      <c r="E630">
        <v>0</v>
      </c>
      <c r="F630" t="b">
        <v>0</v>
      </c>
      <c r="G630" t="b">
        <v>1</v>
      </c>
      <c r="H630" t="b">
        <v>1</v>
      </c>
      <c r="I630" t="b">
        <v>1</v>
      </c>
      <c r="J630" t="b">
        <v>0</v>
      </c>
      <c r="K630" t="s">
        <v>239</v>
      </c>
      <c r="L630" t="str">
        <f t="shared" si="494"/>
        <v>DB12</v>
      </c>
      <c r="M630" t="str">
        <f t="shared" ref="M630" si="539">"M_"&amp;B628&amp;"_"</f>
        <v>M_G57_</v>
      </c>
      <c r="O630" s="40">
        <f>IF(E630="","-",COUNTIF($O$10:O629,"&lt;&gt;-")+1-2)</f>
        <v>494</v>
      </c>
      <c r="P630" s="25" t="str">
        <f>IF($E630="","//" &amp; $B630,$M630&amp;B630&amp;": '"&amp;$L630&amp;","&amp;VLOOKUP(C630,LookupTable!$A$10:$G$24,4,0)&amp;IF(AND(C630="Bool",MOD(10*D630,10)=0),D630&amp;".0",D630)&amp;IF(C630="String",".255","")&amp;IF(B631&lt;&gt;"","',","'")&amp;"     //"&amp;O630)</f>
        <v>M_G57_Time_CUROA: 'DB12,REAL900',     //494</v>
      </c>
      <c r="Q630" s="20" t="str">
        <f t="shared" si="496"/>
        <v>'M_G57_Time_CUROA',     //494</v>
      </c>
      <c r="R630" s="20" t="str">
        <f t="shared" si="497"/>
        <v>socket.emit('M_G57_Time_CUROA', arr_tag_value[494]);</v>
      </c>
    </row>
    <row r="631" spans="2:18" ht="15.75">
      <c r="B631" t="s">
        <v>240</v>
      </c>
      <c r="C631" t="s">
        <v>15</v>
      </c>
      <c r="D631">
        <v>904</v>
      </c>
      <c r="E631">
        <v>0</v>
      </c>
      <c r="F631" t="b">
        <v>0</v>
      </c>
      <c r="G631" t="b">
        <v>1</v>
      </c>
      <c r="H631" t="b">
        <v>1</v>
      </c>
      <c r="I631" t="b">
        <v>1</v>
      </c>
      <c r="J631" t="b">
        <v>0</v>
      </c>
      <c r="K631" t="s">
        <v>241</v>
      </c>
      <c r="L631" t="str">
        <f t="shared" si="494"/>
        <v>DB12</v>
      </c>
      <c r="M631" t="str">
        <f t="shared" ref="M631" si="540">"M_"&amp;B628&amp;"_"</f>
        <v>M_G57_</v>
      </c>
      <c r="O631" s="40">
        <f>IF(E631="","-",COUNTIF($O$10:O630,"&lt;&gt;-")+1-2)</f>
        <v>495</v>
      </c>
      <c r="P631" s="25" t="str">
        <f>IF($E631="","//" &amp; $B631,$M631&amp;B631&amp;": '"&amp;$L631&amp;","&amp;VLOOKUP(C631,LookupTable!$A$10:$G$24,4,0)&amp;IF(AND(C631="Bool",MOD(10*D631,10)=0),D631&amp;".0",D631)&amp;IF(C631="String",".255","")&amp;IF(B632&lt;&gt;"","',","'")&amp;"     //"&amp;O631)</f>
        <v>M_G57_Time_Belt: 'DB12,REAL904',     //495</v>
      </c>
      <c r="Q631" s="20" t="str">
        <f t="shared" si="496"/>
        <v>'M_G57_Time_Belt',     //495</v>
      </c>
      <c r="R631" s="20" t="str">
        <f t="shared" si="497"/>
        <v>socket.emit('M_G57_Time_Belt', arr_tag_value[495]);</v>
      </c>
    </row>
    <row r="632" spans="2:18" ht="15.75">
      <c r="B632" t="s">
        <v>242</v>
      </c>
      <c r="C632" t="s">
        <v>15</v>
      </c>
      <c r="D632">
        <v>908</v>
      </c>
      <c r="E632">
        <v>0</v>
      </c>
      <c r="F632" t="b">
        <v>0</v>
      </c>
      <c r="G632" t="b">
        <v>1</v>
      </c>
      <c r="H632" t="b">
        <v>1</v>
      </c>
      <c r="I632" t="b">
        <v>1</v>
      </c>
      <c r="J632" t="b">
        <v>0</v>
      </c>
      <c r="K632" t="s">
        <v>243</v>
      </c>
      <c r="L632" t="str">
        <f t="shared" si="494"/>
        <v>DB12</v>
      </c>
      <c r="M632" t="str">
        <f t="shared" ref="M632" si="541">"M_"&amp;B628&amp;"_"</f>
        <v>M_G57_</v>
      </c>
      <c r="O632" s="40">
        <f>IF(E632="","-",COUNTIF($O$10:O631,"&lt;&gt;-")+1-2)</f>
        <v>496</v>
      </c>
      <c r="P632" s="25" t="str">
        <f>IF($E632="","//" &amp; $B632,$M632&amp;B632&amp;": '"&amp;$L632&amp;","&amp;VLOOKUP(C632,LookupTable!$A$10:$G$24,4,0)&amp;IF(AND(C632="Bool",MOD(10*D632,10)=0),D632&amp;".0",D632)&amp;IF(C632="String",".255","")&amp;IF(B633&lt;&gt;"","',","'")&amp;"     //"&amp;O632)</f>
        <v>M_G57_TIme_Motor: 'DB12,REAL908',     //496</v>
      </c>
      <c r="Q632" s="20" t="str">
        <f t="shared" si="496"/>
        <v>'M_G57_TIme_Motor',     //496</v>
      </c>
      <c r="R632" s="20" t="str">
        <f t="shared" si="497"/>
        <v>socket.emit('M_G57_TIme_Motor', arr_tag_value[496]);</v>
      </c>
    </row>
    <row r="633" spans="2:18" ht="15.75">
      <c r="B633" t="s">
        <v>155</v>
      </c>
      <c r="C633" t="s">
        <v>235</v>
      </c>
      <c r="D633">
        <v>912</v>
      </c>
      <c r="F633" t="b">
        <v>0</v>
      </c>
      <c r="G633" t="b">
        <v>1</v>
      </c>
      <c r="H633" t="b">
        <v>1</v>
      </c>
      <c r="I633" t="b">
        <v>1</v>
      </c>
      <c r="J633" t="b">
        <v>1</v>
      </c>
      <c r="L633" t="str">
        <f t="shared" si="494"/>
        <v>DB12</v>
      </c>
      <c r="M633" t="str">
        <f t="shared" ref="M633:M672" si="542">"M_"&amp;B633&amp;"_"</f>
        <v>M_G58_</v>
      </c>
      <c r="O633" s="40" t="str">
        <f>IF(E633="","-",COUNTIF($O$10:O632,"&lt;&gt;-")+1-2)</f>
        <v>-</v>
      </c>
      <c r="P633" s="25" t="str">
        <f>IF($E633="","//" &amp; $B633,$M633&amp;B633&amp;": '"&amp;$L633&amp;","&amp;VLOOKUP(C633,LookupTable!$A$10:$G$24,4,0)&amp;IF(AND(C633="Bool",MOD(10*D633,10)=0),D633&amp;".0",D633)&amp;IF(C633="String",".255","")&amp;IF(B634&lt;&gt;"","',","'")&amp;"     //"&amp;O633)</f>
        <v>//G58</v>
      </c>
      <c r="Q633" s="20" t="str">
        <f t="shared" si="496"/>
        <v>//G58</v>
      </c>
      <c r="R633" s="20" t="str">
        <f t="shared" si="497"/>
        <v>//G58</v>
      </c>
    </row>
    <row r="634" spans="2:18" ht="15.75">
      <c r="B634" t="s">
        <v>236</v>
      </c>
      <c r="C634" t="s">
        <v>15</v>
      </c>
      <c r="D634">
        <v>912</v>
      </c>
      <c r="E634">
        <v>0</v>
      </c>
      <c r="F634" t="b">
        <v>0</v>
      </c>
      <c r="G634" t="b">
        <v>1</v>
      </c>
      <c r="H634" t="b">
        <v>1</v>
      </c>
      <c r="I634" t="b">
        <v>1</v>
      </c>
      <c r="J634" t="b">
        <v>0</v>
      </c>
      <c r="K634" t="s">
        <v>237</v>
      </c>
      <c r="L634" t="str">
        <f t="shared" si="494"/>
        <v>DB12</v>
      </c>
      <c r="M634" t="str">
        <f t="shared" ref="M634:M672" si="543">"M_"&amp;B633&amp;"_"</f>
        <v>M_G58_</v>
      </c>
      <c r="O634" s="40">
        <f>IF(E634="","-",COUNTIF($O$10:O633,"&lt;&gt;-")+1-2)</f>
        <v>497</v>
      </c>
      <c r="P634" s="25" t="str">
        <f>IF($E634="","//" &amp; $B634,$M634&amp;B634&amp;": '"&amp;$L634&amp;","&amp;VLOOKUP(C634,LookupTable!$A$10:$G$24,4,0)&amp;IF(AND(C634="Bool",MOD(10*D634,10)=0),D634&amp;".0",D634)&amp;IF(C634="String",".255","")&amp;IF(B635&lt;&gt;"","',","'")&amp;"     //"&amp;O634)</f>
        <v>M_G58_Time_BD: 'DB12,REAL912',     //497</v>
      </c>
      <c r="Q634" s="20" t="str">
        <f t="shared" si="496"/>
        <v>'M_G58_Time_BD',     //497</v>
      </c>
      <c r="R634" s="20" t="str">
        <f t="shared" si="497"/>
        <v>socket.emit('M_G58_Time_BD', arr_tag_value[497]);</v>
      </c>
    </row>
    <row r="635" spans="2:18" ht="15.75">
      <c r="B635" t="s">
        <v>238</v>
      </c>
      <c r="C635" t="s">
        <v>15</v>
      </c>
      <c r="D635">
        <v>916</v>
      </c>
      <c r="E635">
        <v>0</v>
      </c>
      <c r="F635" t="b">
        <v>0</v>
      </c>
      <c r="G635" t="b">
        <v>1</v>
      </c>
      <c r="H635" t="b">
        <v>1</v>
      </c>
      <c r="I635" t="b">
        <v>1</v>
      </c>
      <c r="J635" t="b">
        <v>0</v>
      </c>
      <c r="K635" t="s">
        <v>239</v>
      </c>
      <c r="L635" t="str">
        <f t="shared" si="494"/>
        <v>DB12</v>
      </c>
      <c r="M635" t="str">
        <f t="shared" ref="M635" si="544">"M_"&amp;B633&amp;"_"</f>
        <v>M_G58_</v>
      </c>
      <c r="O635" s="40">
        <f>IF(E635="","-",COUNTIF($O$10:O634,"&lt;&gt;-")+1-2)</f>
        <v>498</v>
      </c>
      <c r="P635" s="25" t="str">
        <f>IF($E635="","//" &amp; $B635,$M635&amp;B635&amp;": '"&amp;$L635&amp;","&amp;VLOOKUP(C635,LookupTable!$A$10:$G$24,4,0)&amp;IF(AND(C635="Bool",MOD(10*D635,10)=0),D635&amp;".0",D635)&amp;IF(C635="String",".255","")&amp;IF(B636&lt;&gt;"","',","'")&amp;"     //"&amp;O635)</f>
        <v>M_G58_Time_CUROA: 'DB12,REAL916',     //498</v>
      </c>
      <c r="Q635" s="20" t="str">
        <f t="shared" si="496"/>
        <v>'M_G58_Time_CUROA',     //498</v>
      </c>
      <c r="R635" s="20" t="str">
        <f t="shared" si="497"/>
        <v>socket.emit('M_G58_Time_CUROA', arr_tag_value[498]);</v>
      </c>
    </row>
    <row r="636" spans="2:18" ht="15.75">
      <c r="B636" t="s">
        <v>240</v>
      </c>
      <c r="C636" t="s">
        <v>15</v>
      </c>
      <c r="D636">
        <v>920</v>
      </c>
      <c r="E636">
        <v>0</v>
      </c>
      <c r="F636" t="b">
        <v>0</v>
      </c>
      <c r="G636" t="b">
        <v>1</v>
      </c>
      <c r="H636" t="b">
        <v>1</v>
      </c>
      <c r="I636" t="b">
        <v>1</v>
      </c>
      <c r="J636" t="b">
        <v>0</v>
      </c>
      <c r="K636" t="s">
        <v>241</v>
      </c>
      <c r="L636" t="str">
        <f t="shared" si="494"/>
        <v>DB12</v>
      </c>
      <c r="M636" t="str">
        <f t="shared" ref="M636" si="545">"M_"&amp;B633&amp;"_"</f>
        <v>M_G58_</v>
      </c>
      <c r="O636" s="40">
        <f>IF(E636="","-",COUNTIF($O$10:O635,"&lt;&gt;-")+1-2)</f>
        <v>499</v>
      </c>
      <c r="P636" s="25" t="str">
        <f>IF($E636="","//" &amp; $B636,$M636&amp;B636&amp;": '"&amp;$L636&amp;","&amp;VLOOKUP(C636,LookupTable!$A$10:$G$24,4,0)&amp;IF(AND(C636="Bool",MOD(10*D636,10)=0),D636&amp;".0",D636)&amp;IF(C636="String",".255","")&amp;IF(B637&lt;&gt;"","',","'")&amp;"     //"&amp;O636)</f>
        <v>M_G58_Time_Belt: 'DB12,REAL920',     //499</v>
      </c>
      <c r="Q636" s="20" t="str">
        <f t="shared" si="496"/>
        <v>'M_G58_Time_Belt',     //499</v>
      </c>
      <c r="R636" s="20" t="str">
        <f t="shared" si="497"/>
        <v>socket.emit('M_G58_Time_Belt', arr_tag_value[499]);</v>
      </c>
    </row>
    <row r="637" spans="2:18" ht="15.75">
      <c r="B637" t="s">
        <v>242</v>
      </c>
      <c r="C637" t="s">
        <v>15</v>
      </c>
      <c r="D637">
        <v>924</v>
      </c>
      <c r="E637">
        <v>0</v>
      </c>
      <c r="F637" t="b">
        <v>0</v>
      </c>
      <c r="G637" t="b">
        <v>1</v>
      </c>
      <c r="H637" t="b">
        <v>1</v>
      </c>
      <c r="I637" t="b">
        <v>1</v>
      </c>
      <c r="J637" t="b">
        <v>0</v>
      </c>
      <c r="K637" t="s">
        <v>243</v>
      </c>
      <c r="L637" t="str">
        <f t="shared" si="494"/>
        <v>DB12</v>
      </c>
      <c r="M637" t="str">
        <f t="shared" ref="M637" si="546">"M_"&amp;B633&amp;"_"</f>
        <v>M_G58_</v>
      </c>
      <c r="O637" s="40">
        <f>IF(E637="","-",COUNTIF($O$10:O636,"&lt;&gt;-")+1-2)</f>
        <v>500</v>
      </c>
      <c r="P637" s="25" t="str">
        <f>IF($E637="","//" &amp; $B637,$M637&amp;B637&amp;": '"&amp;$L637&amp;","&amp;VLOOKUP(C637,LookupTable!$A$10:$G$24,4,0)&amp;IF(AND(C637="Bool",MOD(10*D637,10)=0),D637&amp;".0",D637)&amp;IF(C637="String",".255","")&amp;IF(B638&lt;&gt;"","',","'")&amp;"     //"&amp;O637)</f>
        <v>M_G58_TIme_Motor: 'DB12,REAL924',     //500</v>
      </c>
      <c r="Q637" s="20" t="str">
        <f t="shared" si="496"/>
        <v>'M_G58_TIme_Motor',     //500</v>
      </c>
      <c r="R637" s="20" t="str">
        <f t="shared" si="497"/>
        <v>socket.emit('M_G58_TIme_Motor', arr_tag_value[500]);</v>
      </c>
    </row>
    <row r="638" spans="2:18" ht="15.75">
      <c r="B638" t="s">
        <v>156</v>
      </c>
      <c r="C638" t="s">
        <v>235</v>
      </c>
      <c r="D638">
        <v>928</v>
      </c>
      <c r="F638" t="b">
        <v>0</v>
      </c>
      <c r="G638" t="b">
        <v>1</v>
      </c>
      <c r="H638" t="b">
        <v>1</v>
      </c>
      <c r="I638" t="b">
        <v>1</v>
      </c>
      <c r="J638" t="b">
        <v>1</v>
      </c>
      <c r="L638" t="str">
        <f t="shared" si="494"/>
        <v>DB12</v>
      </c>
      <c r="M638" t="str">
        <f t="shared" ref="M638:M672" si="547">"M_"&amp;B638&amp;"_"</f>
        <v>M_G59_</v>
      </c>
      <c r="O638" s="40" t="str">
        <f>IF(E638="","-",COUNTIF($O$10:O637,"&lt;&gt;-")+1-2)</f>
        <v>-</v>
      </c>
      <c r="P638" s="25" t="str">
        <f>IF($E638="","//" &amp; $B638,$M638&amp;B638&amp;": '"&amp;$L638&amp;","&amp;VLOOKUP(C638,LookupTable!$A$10:$G$24,4,0)&amp;IF(AND(C638="Bool",MOD(10*D638,10)=0),D638&amp;".0",D638)&amp;IF(C638="String",".255","")&amp;IF(B639&lt;&gt;"","',","'")&amp;"     //"&amp;O638)</f>
        <v>//G59</v>
      </c>
      <c r="Q638" s="20" t="str">
        <f t="shared" si="496"/>
        <v>//G59</v>
      </c>
      <c r="R638" s="20" t="str">
        <f t="shared" si="497"/>
        <v>//G59</v>
      </c>
    </row>
    <row r="639" spans="2:18" ht="15.75">
      <c r="B639" t="s">
        <v>236</v>
      </c>
      <c r="C639" t="s">
        <v>15</v>
      </c>
      <c r="D639">
        <v>928</v>
      </c>
      <c r="E639">
        <v>0</v>
      </c>
      <c r="F639" t="b">
        <v>0</v>
      </c>
      <c r="G639" t="b">
        <v>1</v>
      </c>
      <c r="H639" t="b">
        <v>1</v>
      </c>
      <c r="I639" t="b">
        <v>1</v>
      </c>
      <c r="J639" t="b">
        <v>0</v>
      </c>
      <c r="K639" t="s">
        <v>237</v>
      </c>
      <c r="L639" t="str">
        <f t="shared" si="494"/>
        <v>DB12</v>
      </c>
      <c r="M639" t="str">
        <f t="shared" ref="M639:M672" si="548">"M_"&amp;B638&amp;"_"</f>
        <v>M_G59_</v>
      </c>
      <c r="O639" s="40">
        <f>IF(E639="","-",COUNTIF($O$10:O638,"&lt;&gt;-")+1-2)</f>
        <v>501</v>
      </c>
      <c r="P639" s="25" t="str">
        <f>IF($E639="","//" &amp; $B639,$M639&amp;B639&amp;": '"&amp;$L639&amp;","&amp;VLOOKUP(C639,LookupTable!$A$10:$G$24,4,0)&amp;IF(AND(C639="Bool",MOD(10*D639,10)=0),D639&amp;".0",D639)&amp;IF(C639="String",".255","")&amp;IF(B640&lt;&gt;"","',","'")&amp;"     //"&amp;O639)</f>
        <v>M_G59_Time_BD: 'DB12,REAL928',     //501</v>
      </c>
      <c r="Q639" s="20" t="str">
        <f t="shared" si="496"/>
        <v>'M_G59_Time_BD',     //501</v>
      </c>
      <c r="R639" s="20" t="str">
        <f t="shared" si="497"/>
        <v>socket.emit('M_G59_Time_BD', arr_tag_value[501]);</v>
      </c>
    </row>
    <row r="640" spans="2:18" ht="15.75">
      <c r="B640" t="s">
        <v>238</v>
      </c>
      <c r="C640" t="s">
        <v>15</v>
      </c>
      <c r="D640">
        <v>932</v>
      </c>
      <c r="E640">
        <v>0</v>
      </c>
      <c r="F640" t="b">
        <v>0</v>
      </c>
      <c r="G640" t="b">
        <v>1</v>
      </c>
      <c r="H640" t="b">
        <v>1</v>
      </c>
      <c r="I640" t="b">
        <v>1</v>
      </c>
      <c r="J640" t="b">
        <v>0</v>
      </c>
      <c r="K640" t="s">
        <v>239</v>
      </c>
      <c r="L640" t="str">
        <f t="shared" si="494"/>
        <v>DB12</v>
      </c>
      <c r="M640" t="str">
        <f t="shared" ref="M640" si="549">"M_"&amp;B638&amp;"_"</f>
        <v>M_G59_</v>
      </c>
      <c r="O640" s="40">
        <f>IF(E640="","-",COUNTIF($O$10:O639,"&lt;&gt;-")+1-2)</f>
        <v>502</v>
      </c>
      <c r="P640" s="25" t="str">
        <f>IF($E640="","//" &amp; $B640,$M640&amp;B640&amp;": '"&amp;$L640&amp;","&amp;VLOOKUP(C640,LookupTable!$A$10:$G$24,4,0)&amp;IF(AND(C640="Bool",MOD(10*D640,10)=0),D640&amp;".0",D640)&amp;IF(C640="String",".255","")&amp;IF(B641&lt;&gt;"","',","'")&amp;"     //"&amp;O640)</f>
        <v>M_G59_Time_CUROA: 'DB12,REAL932',     //502</v>
      </c>
      <c r="Q640" s="20" t="str">
        <f t="shared" si="496"/>
        <v>'M_G59_Time_CUROA',     //502</v>
      </c>
      <c r="R640" s="20" t="str">
        <f t="shared" si="497"/>
        <v>socket.emit('M_G59_Time_CUROA', arr_tag_value[502]);</v>
      </c>
    </row>
    <row r="641" spans="2:18" ht="15.75">
      <c r="B641" t="s">
        <v>240</v>
      </c>
      <c r="C641" t="s">
        <v>15</v>
      </c>
      <c r="D641">
        <v>936</v>
      </c>
      <c r="E641">
        <v>0</v>
      </c>
      <c r="F641" t="b">
        <v>0</v>
      </c>
      <c r="G641" t="b">
        <v>1</v>
      </c>
      <c r="H641" t="b">
        <v>1</v>
      </c>
      <c r="I641" t="b">
        <v>1</v>
      </c>
      <c r="J641" t="b">
        <v>0</v>
      </c>
      <c r="K641" t="s">
        <v>241</v>
      </c>
      <c r="L641" t="str">
        <f t="shared" si="494"/>
        <v>DB12</v>
      </c>
      <c r="M641" t="str">
        <f t="shared" ref="M641" si="550">"M_"&amp;B638&amp;"_"</f>
        <v>M_G59_</v>
      </c>
      <c r="O641" s="40">
        <f>IF(E641="","-",COUNTIF($O$10:O640,"&lt;&gt;-")+1-2)</f>
        <v>503</v>
      </c>
      <c r="P641" s="25" t="str">
        <f>IF($E641="","//" &amp; $B641,$M641&amp;B641&amp;": '"&amp;$L641&amp;","&amp;VLOOKUP(C641,LookupTable!$A$10:$G$24,4,0)&amp;IF(AND(C641="Bool",MOD(10*D641,10)=0),D641&amp;".0",D641)&amp;IF(C641="String",".255","")&amp;IF(B642&lt;&gt;"","',","'")&amp;"     //"&amp;O641)</f>
        <v>M_G59_Time_Belt: 'DB12,REAL936',     //503</v>
      </c>
      <c r="Q641" s="20" t="str">
        <f t="shared" si="496"/>
        <v>'M_G59_Time_Belt',     //503</v>
      </c>
      <c r="R641" s="20" t="str">
        <f t="shared" si="497"/>
        <v>socket.emit('M_G59_Time_Belt', arr_tag_value[503]);</v>
      </c>
    </row>
    <row r="642" spans="2:18" ht="15.75">
      <c r="B642" t="s">
        <v>242</v>
      </c>
      <c r="C642" t="s">
        <v>15</v>
      </c>
      <c r="D642">
        <v>940</v>
      </c>
      <c r="E642">
        <v>0</v>
      </c>
      <c r="F642" t="b">
        <v>0</v>
      </c>
      <c r="G642" t="b">
        <v>1</v>
      </c>
      <c r="H642" t="b">
        <v>1</v>
      </c>
      <c r="I642" t="b">
        <v>1</v>
      </c>
      <c r="J642" t="b">
        <v>0</v>
      </c>
      <c r="K642" t="s">
        <v>243</v>
      </c>
      <c r="L642" t="str">
        <f t="shared" si="494"/>
        <v>DB12</v>
      </c>
      <c r="M642" t="str">
        <f t="shared" ref="M642" si="551">"M_"&amp;B638&amp;"_"</f>
        <v>M_G59_</v>
      </c>
      <c r="O642" s="40">
        <f>IF(E642="","-",COUNTIF($O$10:O641,"&lt;&gt;-")+1-2)</f>
        <v>504</v>
      </c>
      <c r="P642" s="25" t="str">
        <f>IF($E642="","//" &amp; $B642,$M642&amp;B642&amp;": '"&amp;$L642&amp;","&amp;VLOOKUP(C642,LookupTable!$A$10:$G$24,4,0)&amp;IF(AND(C642="Bool",MOD(10*D642,10)=0),D642&amp;".0",D642)&amp;IF(C642="String",".255","")&amp;IF(B643&lt;&gt;"","',","'")&amp;"     //"&amp;O642)</f>
        <v>M_G59_TIme_Motor: 'DB12,REAL940',     //504</v>
      </c>
      <c r="Q642" s="20" t="str">
        <f t="shared" si="496"/>
        <v>'M_G59_TIme_Motor',     //504</v>
      </c>
      <c r="R642" s="20" t="str">
        <f t="shared" si="497"/>
        <v>socket.emit('M_G59_TIme_Motor', arr_tag_value[504]);</v>
      </c>
    </row>
    <row r="643" spans="2:18" ht="15.75">
      <c r="B643" t="s">
        <v>157</v>
      </c>
      <c r="C643" t="s">
        <v>235</v>
      </c>
      <c r="D643">
        <v>944</v>
      </c>
      <c r="F643" t="b">
        <v>0</v>
      </c>
      <c r="G643" t="b">
        <v>1</v>
      </c>
      <c r="H643" t="b">
        <v>1</v>
      </c>
      <c r="I643" t="b">
        <v>1</v>
      </c>
      <c r="J643" t="b">
        <v>1</v>
      </c>
      <c r="L643" t="str">
        <f t="shared" si="494"/>
        <v>DB12</v>
      </c>
      <c r="M643" t="str">
        <f t="shared" ref="M643:M672" si="552">"M_"&amp;B643&amp;"_"</f>
        <v>M_G60_</v>
      </c>
      <c r="O643" s="40" t="str">
        <f>IF(E643="","-",COUNTIF($O$10:O642,"&lt;&gt;-")+1-2)</f>
        <v>-</v>
      </c>
      <c r="P643" s="25" t="str">
        <f>IF($E643="","//" &amp; $B643,$M643&amp;B643&amp;": '"&amp;$L643&amp;","&amp;VLOOKUP(C643,LookupTable!$A$10:$G$24,4,0)&amp;IF(AND(C643="Bool",MOD(10*D643,10)=0),D643&amp;".0",D643)&amp;IF(C643="String",".255","")&amp;IF(B644&lt;&gt;"","',","'")&amp;"     //"&amp;O643)</f>
        <v>//G60</v>
      </c>
      <c r="Q643" s="20" t="str">
        <f t="shared" si="496"/>
        <v>//G60</v>
      </c>
      <c r="R643" s="20" t="str">
        <f t="shared" si="497"/>
        <v>//G60</v>
      </c>
    </row>
    <row r="644" spans="2:18" ht="15.75">
      <c r="B644" t="s">
        <v>236</v>
      </c>
      <c r="C644" t="s">
        <v>15</v>
      </c>
      <c r="D644">
        <v>944</v>
      </c>
      <c r="E644">
        <v>0</v>
      </c>
      <c r="F644" t="b">
        <v>0</v>
      </c>
      <c r="G644" t="b">
        <v>1</v>
      </c>
      <c r="H644" t="b">
        <v>1</v>
      </c>
      <c r="I644" t="b">
        <v>1</v>
      </c>
      <c r="J644" t="b">
        <v>0</v>
      </c>
      <c r="K644" t="s">
        <v>237</v>
      </c>
      <c r="L644" t="str">
        <f t="shared" si="494"/>
        <v>DB12</v>
      </c>
      <c r="M644" t="str">
        <f t="shared" ref="M644:M672" si="553">"M_"&amp;B643&amp;"_"</f>
        <v>M_G60_</v>
      </c>
      <c r="O644" s="40">
        <f>IF(E644="","-",COUNTIF($O$10:O643,"&lt;&gt;-")+1-2)</f>
        <v>505</v>
      </c>
      <c r="P644" s="25" t="str">
        <f>IF($E644="","//" &amp; $B644,$M644&amp;B644&amp;": '"&amp;$L644&amp;","&amp;VLOOKUP(C644,LookupTable!$A$10:$G$24,4,0)&amp;IF(AND(C644="Bool",MOD(10*D644,10)=0),D644&amp;".0",D644)&amp;IF(C644="String",".255","")&amp;IF(B645&lt;&gt;"","',","'")&amp;"     //"&amp;O644)</f>
        <v>M_G60_Time_BD: 'DB12,REAL944',     //505</v>
      </c>
      <c r="Q644" s="20" t="str">
        <f t="shared" si="496"/>
        <v>'M_G60_Time_BD',     //505</v>
      </c>
      <c r="R644" s="20" t="str">
        <f t="shared" si="497"/>
        <v>socket.emit('M_G60_Time_BD', arr_tag_value[505]);</v>
      </c>
    </row>
    <row r="645" spans="2:18" ht="15.75">
      <c r="B645" t="s">
        <v>238</v>
      </c>
      <c r="C645" t="s">
        <v>15</v>
      </c>
      <c r="D645">
        <v>948</v>
      </c>
      <c r="E645">
        <v>0</v>
      </c>
      <c r="F645" t="b">
        <v>0</v>
      </c>
      <c r="G645" t="b">
        <v>1</v>
      </c>
      <c r="H645" t="b">
        <v>1</v>
      </c>
      <c r="I645" t="b">
        <v>1</v>
      </c>
      <c r="J645" t="b">
        <v>0</v>
      </c>
      <c r="K645" t="s">
        <v>239</v>
      </c>
      <c r="L645" t="str">
        <f t="shared" si="494"/>
        <v>DB12</v>
      </c>
      <c r="M645" t="str">
        <f t="shared" ref="M645" si="554">"M_"&amp;B643&amp;"_"</f>
        <v>M_G60_</v>
      </c>
      <c r="O645" s="40">
        <f>IF(E645="","-",COUNTIF($O$10:O644,"&lt;&gt;-")+1-2)</f>
        <v>506</v>
      </c>
      <c r="P645" s="25" t="str">
        <f>IF($E645="","//" &amp; $B645,$M645&amp;B645&amp;": '"&amp;$L645&amp;","&amp;VLOOKUP(C645,LookupTable!$A$10:$G$24,4,0)&amp;IF(AND(C645="Bool",MOD(10*D645,10)=0),D645&amp;".0",D645)&amp;IF(C645="String",".255","")&amp;IF(B646&lt;&gt;"","',","'")&amp;"     //"&amp;O645)</f>
        <v>M_G60_Time_CUROA: 'DB12,REAL948',     //506</v>
      </c>
      <c r="Q645" s="20" t="str">
        <f t="shared" si="496"/>
        <v>'M_G60_Time_CUROA',     //506</v>
      </c>
      <c r="R645" s="20" t="str">
        <f t="shared" si="497"/>
        <v>socket.emit('M_G60_Time_CUROA', arr_tag_value[506]);</v>
      </c>
    </row>
    <row r="646" spans="2:18" ht="15.75">
      <c r="B646" t="s">
        <v>240</v>
      </c>
      <c r="C646" t="s">
        <v>15</v>
      </c>
      <c r="D646">
        <v>952</v>
      </c>
      <c r="E646">
        <v>0</v>
      </c>
      <c r="F646" t="b">
        <v>0</v>
      </c>
      <c r="G646" t="b">
        <v>1</v>
      </c>
      <c r="H646" t="b">
        <v>1</v>
      </c>
      <c r="I646" t="b">
        <v>1</v>
      </c>
      <c r="J646" t="b">
        <v>0</v>
      </c>
      <c r="K646" t="s">
        <v>241</v>
      </c>
      <c r="L646" t="str">
        <f t="shared" si="494"/>
        <v>DB12</v>
      </c>
      <c r="M646" t="str">
        <f t="shared" ref="M646" si="555">"M_"&amp;B643&amp;"_"</f>
        <v>M_G60_</v>
      </c>
      <c r="O646" s="40">
        <f>IF(E646="","-",COUNTIF($O$10:O645,"&lt;&gt;-")+1-2)</f>
        <v>507</v>
      </c>
      <c r="P646" s="25" t="str">
        <f>IF($E646="","//" &amp; $B646,$M646&amp;B646&amp;": '"&amp;$L646&amp;","&amp;VLOOKUP(C646,LookupTable!$A$10:$G$24,4,0)&amp;IF(AND(C646="Bool",MOD(10*D646,10)=0),D646&amp;".0",D646)&amp;IF(C646="String",".255","")&amp;IF(B647&lt;&gt;"","',","'")&amp;"     //"&amp;O646)</f>
        <v>M_G60_Time_Belt: 'DB12,REAL952',     //507</v>
      </c>
      <c r="Q646" s="20" t="str">
        <f t="shared" si="496"/>
        <v>'M_G60_Time_Belt',     //507</v>
      </c>
      <c r="R646" s="20" t="str">
        <f t="shared" si="497"/>
        <v>socket.emit('M_G60_Time_Belt', arr_tag_value[507]);</v>
      </c>
    </row>
    <row r="647" spans="2:18" ht="15.75">
      <c r="B647" t="s">
        <v>242</v>
      </c>
      <c r="C647" t="s">
        <v>15</v>
      </c>
      <c r="D647">
        <v>956</v>
      </c>
      <c r="E647">
        <v>0</v>
      </c>
      <c r="F647" t="b">
        <v>0</v>
      </c>
      <c r="G647" t="b">
        <v>1</v>
      </c>
      <c r="H647" t="b">
        <v>1</v>
      </c>
      <c r="I647" t="b">
        <v>1</v>
      </c>
      <c r="J647" t="b">
        <v>0</v>
      </c>
      <c r="K647" t="s">
        <v>243</v>
      </c>
      <c r="L647" t="str">
        <f t="shared" si="494"/>
        <v>DB12</v>
      </c>
      <c r="M647" t="str">
        <f t="shared" ref="M647" si="556">"M_"&amp;B643&amp;"_"</f>
        <v>M_G60_</v>
      </c>
      <c r="O647" s="40">
        <f>IF(E647="","-",COUNTIF($O$10:O646,"&lt;&gt;-")+1-2)</f>
        <v>508</v>
      </c>
      <c r="P647" s="25" t="str">
        <f>IF($E647="","//" &amp; $B647,$M647&amp;B647&amp;": '"&amp;$L647&amp;","&amp;VLOOKUP(C647,LookupTable!$A$10:$G$24,4,0)&amp;IF(AND(C647="Bool",MOD(10*D647,10)=0),D647&amp;".0",D647)&amp;IF(C647="String",".255","")&amp;IF(B648&lt;&gt;"","',","'")&amp;"     //"&amp;O647)</f>
        <v>M_G60_TIme_Motor: 'DB12,REAL956',     //508</v>
      </c>
      <c r="Q647" s="20" t="str">
        <f t="shared" si="496"/>
        <v>'M_G60_TIme_Motor',     //508</v>
      </c>
      <c r="R647" s="20" t="str">
        <f t="shared" si="497"/>
        <v>socket.emit('M_G60_TIme_Motor', arr_tag_value[508]);</v>
      </c>
    </row>
    <row r="648" spans="2:18" ht="15.75">
      <c r="B648" t="s">
        <v>158</v>
      </c>
      <c r="C648" t="s">
        <v>235</v>
      </c>
      <c r="D648">
        <v>960</v>
      </c>
      <c r="F648" t="b">
        <v>0</v>
      </c>
      <c r="G648" t="b">
        <v>1</v>
      </c>
      <c r="H648" t="b">
        <v>1</v>
      </c>
      <c r="I648" t="b">
        <v>1</v>
      </c>
      <c r="J648" t="b">
        <v>1</v>
      </c>
      <c r="L648" t="str">
        <f t="shared" si="494"/>
        <v>DB12</v>
      </c>
      <c r="M648" t="str">
        <f t="shared" ref="M648:M672" si="557">"M_"&amp;B648&amp;"_"</f>
        <v>M_G61_</v>
      </c>
      <c r="O648" s="40" t="str">
        <f>IF(E648="","-",COUNTIF($O$10:O647,"&lt;&gt;-")+1-2)</f>
        <v>-</v>
      </c>
      <c r="P648" s="25" t="str">
        <f>IF($E648="","//" &amp; $B648,$M648&amp;B648&amp;": '"&amp;$L648&amp;","&amp;VLOOKUP(C648,LookupTable!$A$10:$G$24,4,0)&amp;IF(AND(C648="Bool",MOD(10*D648,10)=0),D648&amp;".0",D648)&amp;IF(C648="String",".255","")&amp;IF(B649&lt;&gt;"","',","'")&amp;"     //"&amp;O648)</f>
        <v>//G61</v>
      </c>
      <c r="Q648" s="20" t="str">
        <f t="shared" si="496"/>
        <v>//G61</v>
      </c>
      <c r="R648" s="20" t="str">
        <f t="shared" si="497"/>
        <v>//G61</v>
      </c>
    </row>
    <row r="649" spans="2:18" ht="15.75">
      <c r="B649" t="s">
        <v>236</v>
      </c>
      <c r="C649" t="s">
        <v>15</v>
      </c>
      <c r="D649">
        <v>960</v>
      </c>
      <c r="E649">
        <v>0</v>
      </c>
      <c r="F649" t="b">
        <v>0</v>
      </c>
      <c r="G649" t="b">
        <v>1</v>
      </c>
      <c r="H649" t="b">
        <v>1</v>
      </c>
      <c r="I649" t="b">
        <v>1</v>
      </c>
      <c r="J649" t="b">
        <v>0</v>
      </c>
      <c r="K649" t="s">
        <v>237</v>
      </c>
      <c r="L649" t="str">
        <f t="shared" si="494"/>
        <v>DB12</v>
      </c>
      <c r="M649" t="str">
        <f t="shared" ref="M649:M672" si="558">"M_"&amp;B648&amp;"_"</f>
        <v>M_G61_</v>
      </c>
      <c r="O649" s="40">
        <f>IF(E649="","-",COUNTIF($O$10:O648,"&lt;&gt;-")+1-2)</f>
        <v>509</v>
      </c>
      <c r="P649" s="25" t="str">
        <f>IF($E649="","//" &amp; $B649,$M649&amp;B649&amp;": '"&amp;$L649&amp;","&amp;VLOOKUP(C649,LookupTable!$A$10:$G$24,4,0)&amp;IF(AND(C649="Bool",MOD(10*D649,10)=0),D649&amp;".0",D649)&amp;IF(C649="String",".255","")&amp;IF(B650&lt;&gt;"","',","'")&amp;"     //"&amp;O649)</f>
        <v>M_G61_Time_BD: 'DB12,REAL960',     //509</v>
      </c>
      <c r="Q649" s="20" t="str">
        <f t="shared" si="496"/>
        <v>'M_G61_Time_BD',     //509</v>
      </c>
      <c r="R649" s="20" t="str">
        <f t="shared" si="497"/>
        <v>socket.emit('M_G61_Time_BD', arr_tag_value[509]);</v>
      </c>
    </row>
    <row r="650" spans="2:18" ht="15.75">
      <c r="B650" t="s">
        <v>238</v>
      </c>
      <c r="C650" t="s">
        <v>15</v>
      </c>
      <c r="D650">
        <v>964</v>
      </c>
      <c r="E650">
        <v>0</v>
      </c>
      <c r="F650" t="b">
        <v>0</v>
      </c>
      <c r="G650" t="b">
        <v>1</v>
      </c>
      <c r="H650" t="b">
        <v>1</v>
      </c>
      <c r="I650" t="b">
        <v>1</v>
      </c>
      <c r="J650" t="b">
        <v>0</v>
      </c>
      <c r="K650" t="s">
        <v>239</v>
      </c>
      <c r="L650" t="str">
        <f t="shared" si="494"/>
        <v>DB12</v>
      </c>
      <c r="M650" t="str">
        <f t="shared" ref="M650" si="559">"M_"&amp;B648&amp;"_"</f>
        <v>M_G61_</v>
      </c>
      <c r="O650" s="40">
        <f>IF(E650="","-",COUNTIF($O$10:O649,"&lt;&gt;-")+1-2)</f>
        <v>510</v>
      </c>
      <c r="P650" s="25" t="str">
        <f>IF($E650="","//" &amp; $B650,$M650&amp;B650&amp;": '"&amp;$L650&amp;","&amp;VLOOKUP(C650,LookupTable!$A$10:$G$24,4,0)&amp;IF(AND(C650="Bool",MOD(10*D650,10)=0),D650&amp;".0",D650)&amp;IF(C650="String",".255","")&amp;IF(B651&lt;&gt;"","',","'")&amp;"     //"&amp;O650)</f>
        <v>M_G61_Time_CUROA: 'DB12,REAL964',     //510</v>
      </c>
      <c r="Q650" s="20" t="str">
        <f t="shared" si="496"/>
        <v>'M_G61_Time_CUROA',     //510</v>
      </c>
      <c r="R650" s="20" t="str">
        <f t="shared" si="497"/>
        <v>socket.emit('M_G61_Time_CUROA', arr_tag_value[510]);</v>
      </c>
    </row>
    <row r="651" spans="2:18" ht="15.75">
      <c r="B651" t="s">
        <v>240</v>
      </c>
      <c r="C651" t="s">
        <v>15</v>
      </c>
      <c r="D651">
        <v>968</v>
      </c>
      <c r="E651">
        <v>0</v>
      </c>
      <c r="F651" t="b">
        <v>0</v>
      </c>
      <c r="G651" t="b">
        <v>1</v>
      </c>
      <c r="H651" t="b">
        <v>1</v>
      </c>
      <c r="I651" t="b">
        <v>1</v>
      </c>
      <c r="J651" t="b">
        <v>0</v>
      </c>
      <c r="K651" t="s">
        <v>241</v>
      </c>
      <c r="L651" t="str">
        <f t="shared" si="494"/>
        <v>DB12</v>
      </c>
      <c r="M651" t="str">
        <f t="shared" ref="M651" si="560">"M_"&amp;B648&amp;"_"</f>
        <v>M_G61_</v>
      </c>
      <c r="O651" s="40">
        <f>IF(E651="","-",COUNTIF($O$10:O650,"&lt;&gt;-")+1-2)</f>
        <v>511</v>
      </c>
      <c r="P651" s="25" t="str">
        <f>IF($E651="","//" &amp; $B651,$M651&amp;B651&amp;": '"&amp;$L651&amp;","&amp;VLOOKUP(C651,LookupTable!$A$10:$G$24,4,0)&amp;IF(AND(C651="Bool",MOD(10*D651,10)=0),D651&amp;".0",D651)&amp;IF(C651="String",".255","")&amp;IF(B652&lt;&gt;"","',","'")&amp;"     //"&amp;O651)</f>
        <v>M_G61_Time_Belt: 'DB12,REAL968',     //511</v>
      </c>
      <c r="Q651" s="20" t="str">
        <f t="shared" si="496"/>
        <v>'M_G61_Time_Belt',     //511</v>
      </c>
      <c r="R651" s="20" t="str">
        <f t="shared" si="497"/>
        <v>socket.emit('M_G61_Time_Belt', arr_tag_value[511]);</v>
      </c>
    </row>
    <row r="652" spans="2:18" ht="15.75">
      <c r="B652" t="s">
        <v>242</v>
      </c>
      <c r="C652" t="s">
        <v>15</v>
      </c>
      <c r="D652">
        <v>972</v>
      </c>
      <c r="E652">
        <v>0</v>
      </c>
      <c r="F652" t="b">
        <v>0</v>
      </c>
      <c r="G652" t="b">
        <v>1</v>
      </c>
      <c r="H652" t="b">
        <v>1</v>
      </c>
      <c r="I652" t="b">
        <v>1</v>
      </c>
      <c r="J652" t="b">
        <v>0</v>
      </c>
      <c r="K652" t="s">
        <v>243</v>
      </c>
      <c r="L652" t="str">
        <f t="shared" ref="L652:L672" si="561">IF(LEFT(M652)="P","DB10",
IF(LEFT(M652)="E","DB11",
IF(LEFT(M652)="M","DB12"
)))</f>
        <v>DB12</v>
      </c>
      <c r="M652" t="str">
        <f t="shared" ref="M652" si="562">"M_"&amp;B648&amp;"_"</f>
        <v>M_G61_</v>
      </c>
      <c r="O652" s="40">
        <f>IF(E652="","-",COUNTIF($O$10:O651,"&lt;&gt;-")+1-2)</f>
        <v>512</v>
      </c>
      <c r="P652" s="25" t="str">
        <f>IF($E652="","//" &amp; $B652,$M652&amp;B652&amp;": '"&amp;$L652&amp;","&amp;VLOOKUP(C652,LookupTable!$A$10:$G$24,4,0)&amp;IF(AND(C652="Bool",MOD(10*D652,10)=0),D652&amp;".0",D652)&amp;IF(C652="String",".255","")&amp;IF(B653&lt;&gt;"","',","'")&amp;"     //"&amp;O652)</f>
        <v>M_G61_TIme_Motor: 'DB12,REAL972',     //512</v>
      </c>
      <c r="Q652" s="20" t="str">
        <f t="shared" ref="Q652:Q672" si="563">IF($E652="","//"&amp;$B652,"'"&amp;$M652&amp;B652&amp;IF(B653&lt;&gt;"","',","'")&amp;"     //"&amp;O652)</f>
        <v>'M_G61_TIme_Motor',     //512</v>
      </c>
      <c r="R652" s="20" t="str">
        <f t="shared" ref="R652:R672" si="564">IF($E652="","//"&amp;$B652,"socket.emit('"&amp;$M652&amp;B652&amp;"', arr_tag_value["&amp;O652&amp;"]);")</f>
        <v>socket.emit('M_G61_TIme_Motor', arr_tag_value[512]);</v>
      </c>
    </row>
    <row r="653" spans="2:18" ht="15.75">
      <c r="B653" t="s">
        <v>159</v>
      </c>
      <c r="C653" t="s">
        <v>235</v>
      </c>
      <c r="D653">
        <v>976</v>
      </c>
      <c r="F653" t="b">
        <v>0</v>
      </c>
      <c r="G653" t="b">
        <v>1</v>
      </c>
      <c r="H653" t="b">
        <v>1</v>
      </c>
      <c r="I653" t="b">
        <v>1</v>
      </c>
      <c r="J653" t="b">
        <v>1</v>
      </c>
      <c r="L653" t="str">
        <f t="shared" si="561"/>
        <v>DB12</v>
      </c>
      <c r="M653" t="str">
        <f t="shared" ref="M653:M672" si="565">"M_"&amp;B653&amp;"_"</f>
        <v>M_G62_</v>
      </c>
      <c r="O653" s="40" t="str">
        <f>IF(E653="","-",COUNTIF($O$10:O652,"&lt;&gt;-")+1-2)</f>
        <v>-</v>
      </c>
      <c r="P653" s="25" t="str">
        <f>IF($E653="","//" &amp; $B653,$M653&amp;B653&amp;": '"&amp;$L653&amp;","&amp;VLOOKUP(C653,LookupTable!$A$10:$G$24,4,0)&amp;IF(AND(C653="Bool",MOD(10*D653,10)=0),D653&amp;".0",D653)&amp;IF(C653="String",".255","")&amp;IF(B654&lt;&gt;"","',","'")&amp;"     //"&amp;O653)</f>
        <v>//G62</v>
      </c>
      <c r="Q653" s="20" t="str">
        <f t="shared" si="563"/>
        <v>//G62</v>
      </c>
      <c r="R653" s="20" t="str">
        <f t="shared" si="564"/>
        <v>//G62</v>
      </c>
    </row>
    <row r="654" spans="2:18" ht="15.75">
      <c r="B654" t="s">
        <v>236</v>
      </c>
      <c r="C654" t="s">
        <v>15</v>
      </c>
      <c r="D654">
        <v>976</v>
      </c>
      <c r="E654">
        <v>0</v>
      </c>
      <c r="F654" t="b">
        <v>0</v>
      </c>
      <c r="G654" t="b">
        <v>1</v>
      </c>
      <c r="H654" t="b">
        <v>1</v>
      </c>
      <c r="I654" t="b">
        <v>1</v>
      </c>
      <c r="J654" t="b">
        <v>0</v>
      </c>
      <c r="K654" t="s">
        <v>237</v>
      </c>
      <c r="L654" t="str">
        <f t="shared" si="561"/>
        <v>DB12</v>
      </c>
      <c r="M654" t="str">
        <f t="shared" ref="M654:M672" si="566">"M_"&amp;B653&amp;"_"</f>
        <v>M_G62_</v>
      </c>
      <c r="O654" s="40">
        <f>IF(E654="","-",COUNTIF($O$10:O653,"&lt;&gt;-")+1-2)</f>
        <v>513</v>
      </c>
      <c r="P654" s="25" t="str">
        <f>IF($E654="","//" &amp; $B654,$M654&amp;B654&amp;": '"&amp;$L654&amp;","&amp;VLOOKUP(C654,LookupTable!$A$10:$G$24,4,0)&amp;IF(AND(C654="Bool",MOD(10*D654,10)=0),D654&amp;".0",D654)&amp;IF(C654="String",".255","")&amp;IF(B655&lt;&gt;"","',","'")&amp;"     //"&amp;O654)</f>
        <v>M_G62_Time_BD: 'DB12,REAL976',     //513</v>
      </c>
      <c r="Q654" s="20" t="str">
        <f t="shared" si="563"/>
        <v>'M_G62_Time_BD',     //513</v>
      </c>
      <c r="R654" s="20" t="str">
        <f t="shared" si="564"/>
        <v>socket.emit('M_G62_Time_BD', arr_tag_value[513]);</v>
      </c>
    </row>
    <row r="655" spans="2:18" ht="15.75">
      <c r="B655" t="s">
        <v>238</v>
      </c>
      <c r="C655" t="s">
        <v>15</v>
      </c>
      <c r="D655">
        <v>980</v>
      </c>
      <c r="E655">
        <v>0</v>
      </c>
      <c r="F655" t="b">
        <v>0</v>
      </c>
      <c r="G655" t="b">
        <v>1</v>
      </c>
      <c r="H655" t="b">
        <v>1</v>
      </c>
      <c r="I655" t="b">
        <v>1</v>
      </c>
      <c r="J655" t="b">
        <v>0</v>
      </c>
      <c r="K655" t="s">
        <v>239</v>
      </c>
      <c r="L655" t="str">
        <f t="shared" si="561"/>
        <v>DB12</v>
      </c>
      <c r="M655" t="str">
        <f t="shared" ref="M655" si="567">"M_"&amp;B653&amp;"_"</f>
        <v>M_G62_</v>
      </c>
      <c r="O655" s="40">
        <f>IF(E655="","-",COUNTIF($O$10:O654,"&lt;&gt;-")+1-2)</f>
        <v>514</v>
      </c>
      <c r="P655" s="25" t="str">
        <f>IF($E655="","//" &amp; $B655,$M655&amp;B655&amp;": '"&amp;$L655&amp;","&amp;VLOOKUP(C655,LookupTable!$A$10:$G$24,4,0)&amp;IF(AND(C655="Bool",MOD(10*D655,10)=0),D655&amp;".0",D655)&amp;IF(C655="String",".255","")&amp;IF(B656&lt;&gt;"","',","'")&amp;"     //"&amp;O655)</f>
        <v>M_G62_Time_CUROA: 'DB12,REAL980',     //514</v>
      </c>
      <c r="Q655" s="20" t="str">
        <f t="shared" si="563"/>
        <v>'M_G62_Time_CUROA',     //514</v>
      </c>
      <c r="R655" s="20" t="str">
        <f t="shared" si="564"/>
        <v>socket.emit('M_G62_Time_CUROA', arr_tag_value[514]);</v>
      </c>
    </row>
    <row r="656" spans="2:18" ht="15.75">
      <c r="B656" t="s">
        <v>240</v>
      </c>
      <c r="C656" t="s">
        <v>15</v>
      </c>
      <c r="D656">
        <v>984</v>
      </c>
      <c r="E656">
        <v>0</v>
      </c>
      <c r="F656" t="b">
        <v>0</v>
      </c>
      <c r="G656" t="b">
        <v>1</v>
      </c>
      <c r="H656" t="b">
        <v>1</v>
      </c>
      <c r="I656" t="b">
        <v>1</v>
      </c>
      <c r="J656" t="b">
        <v>0</v>
      </c>
      <c r="K656" t="s">
        <v>241</v>
      </c>
      <c r="L656" t="str">
        <f t="shared" si="561"/>
        <v>DB12</v>
      </c>
      <c r="M656" t="str">
        <f t="shared" ref="M656" si="568">"M_"&amp;B653&amp;"_"</f>
        <v>M_G62_</v>
      </c>
      <c r="O656" s="40">
        <f>IF(E656="","-",COUNTIF($O$10:O655,"&lt;&gt;-")+1-2)</f>
        <v>515</v>
      </c>
      <c r="P656" s="25" t="str">
        <f>IF($E656="","//" &amp; $B656,$M656&amp;B656&amp;": '"&amp;$L656&amp;","&amp;VLOOKUP(C656,LookupTable!$A$10:$G$24,4,0)&amp;IF(AND(C656="Bool",MOD(10*D656,10)=0),D656&amp;".0",D656)&amp;IF(C656="String",".255","")&amp;IF(B657&lt;&gt;"","',","'")&amp;"     //"&amp;O656)</f>
        <v>M_G62_Time_Belt: 'DB12,REAL984',     //515</v>
      </c>
      <c r="Q656" s="20" t="str">
        <f t="shared" si="563"/>
        <v>'M_G62_Time_Belt',     //515</v>
      </c>
      <c r="R656" s="20" t="str">
        <f t="shared" si="564"/>
        <v>socket.emit('M_G62_Time_Belt', arr_tag_value[515]);</v>
      </c>
    </row>
    <row r="657" spans="2:18" ht="15.75">
      <c r="B657" t="s">
        <v>242</v>
      </c>
      <c r="C657" t="s">
        <v>15</v>
      </c>
      <c r="D657">
        <v>988</v>
      </c>
      <c r="E657">
        <v>0</v>
      </c>
      <c r="F657" t="b">
        <v>0</v>
      </c>
      <c r="G657" t="b">
        <v>1</v>
      </c>
      <c r="H657" t="b">
        <v>1</v>
      </c>
      <c r="I657" t="b">
        <v>1</v>
      </c>
      <c r="J657" t="b">
        <v>0</v>
      </c>
      <c r="K657" t="s">
        <v>243</v>
      </c>
      <c r="L657" t="str">
        <f t="shared" si="561"/>
        <v>DB12</v>
      </c>
      <c r="M657" t="str">
        <f t="shared" ref="M657" si="569">"M_"&amp;B653&amp;"_"</f>
        <v>M_G62_</v>
      </c>
      <c r="O657" s="40">
        <f>IF(E657="","-",COUNTIF($O$10:O656,"&lt;&gt;-")+1-2)</f>
        <v>516</v>
      </c>
      <c r="P657" s="25" t="str">
        <f>IF($E657="","//" &amp; $B657,$M657&amp;B657&amp;": '"&amp;$L657&amp;","&amp;VLOOKUP(C657,LookupTable!$A$10:$G$24,4,0)&amp;IF(AND(C657="Bool",MOD(10*D657,10)=0),D657&amp;".0",D657)&amp;IF(C657="String",".255","")&amp;IF(B658&lt;&gt;"","',","'")&amp;"     //"&amp;O657)</f>
        <v>M_G62_TIme_Motor: 'DB12,REAL988',     //516</v>
      </c>
      <c r="Q657" s="20" t="str">
        <f t="shared" si="563"/>
        <v>'M_G62_TIme_Motor',     //516</v>
      </c>
      <c r="R657" s="20" t="str">
        <f t="shared" si="564"/>
        <v>socket.emit('M_G62_TIme_Motor', arr_tag_value[516]);</v>
      </c>
    </row>
    <row r="658" spans="2:18" ht="15.75">
      <c r="B658" t="s">
        <v>160</v>
      </c>
      <c r="C658" t="s">
        <v>235</v>
      </c>
      <c r="D658">
        <v>992</v>
      </c>
      <c r="F658" t="b">
        <v>0</v>
      </c>
      <c r="G658" t="b">
        <v>1</v>
      </c>
      <c r="H658" t="b">
        <v>1</v>
      </c>
      <c r="I658" t="b">
        <v>1</v>
      </c>
      <c r="J658" t="b">
        <v>1</v>
      </c>
      <c r="L658" t="str">
        <f t="shared" si="561"/>
        <v>DB12</v>
      </c>
      <c r="M658" t="str">
        <f t="shared" ref="M658:M672" si="570">"M_"&amp;B658&amp;"_"</f>
        <v>M_G63_</v>
      </c>
      <c r="O658" s="40" t="str">
        <f>IF(E658="","-",COUNTIF($O$10:O657,"&lt;&gt;-")+1-2)</f>
        <v>-</v>
      </c>
      <c r="P658" s="25" t="str">
        <f>IF($E658="","//" &amp; $B658,$M658&amp;B658&amp;": '"&amp;$L658&amp;","&amp;VLOOKUP(C658,LookupTable!$A$10:$G$24,4,0)&amp;IF(AND(C658="Bool",MOD(10*D658,10)=0),D658&amp;".0",D658)&amp;IF(C658="String",".255","")&amp;IF(B659&lt;&gt;"","',","'")&amp;"     //"&amp;O658)</f>
        <v>//G63</v>
      </c>
      <c r="Q658" s="20" t="str">
        <f t="shared" si="563"/>
        <v>//G63</v>
      </c>
      <c r="R658" s="20" t="str">
        <f t="shared" si="564"/>
        <v>//G63</v>
      </c>
    </row>
    <row r="659" spans="2:18" ht="15.75">
      <c r="B659" t="s">
        <v>236</v>
      </c>
      <c r="C659" t="s">
        <v>15</v>
      </c>
      <c r="D659">
        <v>992</v>
      </c>
      <c r="E659">
        <v>0</v>
      </c>
      <c r="F659" t="b">
        <v>0</v>
      </c>
      <c r="G659" t="b">
        <v>1</v>
      </c>
      <c r="H659" t="b">
        <v>1</v>
      </c>
      <c r="I659" t="b">
        <v>1</v>
      </c>
      <c r="J659" t="b">
        <v>0</v>
      </c>
      <c r="K659" t="s">
        <v>237</v>
      </c>
      <c r="L659" t="str">
        <f t="shared" si="561"/>
        <v>DB12</v>
      </c>
      <c r="M659" t="str">
        <f t="shared" ref="M659:M672" si="571">"M_"&amp;B658&amp;"_"</f>
        <v>M_G63_</v>
      </c>
      <c r="O659" s="40">
        <f>IF(E659="","-",COUNTIF($O$10:O658,"&lt;&gt;-")+1-2)</f>
        <v>517</v>
      </c>
      <c r="P659" s="25" t="str">
        <f>IF($E659="","//" &amp; $B659,$M659&amp;B659&amp;": '"&amp;$L659&amp;","&amp;VLOOKUP(C659,LookupTable!$A$10:$G$24,4,0)&amp;IF(AND(C659="Bool",MOD(10*D659,10)=0),D659&amp;".0",D659)&amp;IF(C659="String",".255","")&amp;IF(B660&lt;&gt;"","',","'")&amp;"     //"&amp;O659)</f>
        <v>M_G63_Time_BD: 'DB12,REAL992',     //517</v>
      </c>
      <c r="Q659" s="20" t="str">
        <f t="shared" si="563"/>
        <v>'M_G63_Time_BD',     //517</v>
      </c>
      <c r="R659" s="20" t="str">
        <f t="shared" si="564"/>
        <v>socket.emit('M_G63_Time_BD', arr_tag_value[517]);</v>
      </c>
    </row>
    <row r="660" spans="2:18" ht="15.75">
      <c r="B660" t="s">
        <v>238</v>
      </c>
      <c r="C660" t="s">
        <v>15</v>
      </c>
      <c r="D660">
        <v>996</v>
      </c>
      <c r="E660">
        <v>0</v>
      </c>
      <c r="F660" t="b">
        <v>0</v>
      </c>
      <c r="G660" t="b">
        <v>1</v>
      </c>
      <c r="H660" t="b">
        <v>1</v>
      </c>
      <c r="I660" t="b">
        <v>1</v>
      </c>
      <c r="J660" t="b">
        <v>0</v>
      </c>
      <c r="K660" t="s">
        <v>239</v>
      </c>
      <c r="L660" t="str">
        <f t="shared" si="561"/>
        <v>DB12</v>
      </c>
      <c r="M660" t="str">
        <f t="shared" ref="M660" si="572">"M_"&amp;B658&amp;"_"</f>
        <v>M_G63_</v>
      </c>
      <c r="O660" s="40">
        <f>IF(E660="","-",COUNTIF($O$10:O659,"&lt;&gt;-")+1-2)</f>
        <v>518</v>
      </c>
      <c r="P660" s="25" t="str">
        <f>IF($E660="","//" &amp; $B660,$M660&amp;B660&amp;": '"&amp;$L660&amp;","&amp;VLOOKUP(C660,LookupTable!$A$10:$G$24,4,0)&amp;IF(AND(C660="Bool",MOD(10*D660,10)=0),D660&amp;".0",D660)&amp;IF(C660="String",".255","")&amp;IF(B661&lt;&gt;"","',","'")&amp;"     //"&amp;O660)</f>
        <v>M_G63_Time_CUROA: 'DB12,REAL996',     //518</v>
      </c>
      <c r="Q660" s="20" t="str">
        <f t="shared" si="563"/>
        <v>'M_G63_Time_CUROA',     //518</v>
      </c>
      <c r="R660" s="20" t="str">
        <f t="shared" si="564"/>
        <v>socket.emit('M_G63_Time_CUROA', arr_tag_value[518]);</v>
      </c>
    </row>
    <row r="661" spans="2:18" ht="15.75">
      <c r="B661" t="s">
        <v>240</v>
      </c>
      <c r="C661" t="s">
        <v>15</v>
      </c>
      <c r="D661">
        <v>1000</v>
      </c>
      <c r="E661">
        <v>0</v>
      </c>
      <c r="F661" t="b">
        <v>0</v>
      </c>
      <c r="G661" t="b">
        <v>1</v>
      </c>
      <c r="H661" t="b">
        <v>1</v>
      </c>
      <c r="I661" t="b">
        <v>1</v>
      </c>
      <c r="J661" t="b">
        <v>0</v>
      </c>
      <c r="K661" t="s">
        <v>241</v>
      </c>
      <c r="L661" t="str">
        <f t="shared" si="561"/>
        <v>DB12</v>
      </c>
      <c r="M661" t="str">
        <f t="shared" ref="M661" si="573">"M_"&amp;B658&amp;"_"</f>
        <v>M_G63_</v>
      </c>
      <c r="O661" s="40">
        <f>IF(E661="","-",COUNTIF($O$10:O660,"&lt;&gt;-")+1-2)</f>
        <v>519</v>
      </c>
      <c r="P661" s="25" t="str">
        <f>IF($E661="","//" &amp; $B661,$M661&amp;B661&amp;": '"&amp;$L661&amp;","&amp;VLOOKUP(C661,LookupTable!$A$10:$G$24,4,0)&amp;IF(AND(C661="Bool",MOD(10*D661,10)=0),D661&amp;".0",D661)&amp;IF(C661="String",".255","")&amp;IF(B662&lt;&gt;"","',","'")&amp;"     //"&amp;O661)</f>
        <v>M_G63_Time_Belt: 'DB12,REAL1000',     //519</v>
      </c>
      <c r="Q661" s="20" t="str">
        <f t="shared" si="563"/>
        <v>'M_G63_Time_Belt',     //519</v>
      </c>
      <c r="R661" s="20" t="str">
        <f t="shared" si="564"/>
        <v>socket.emit('M_G63_Time_Belt', arr_tag_value[519]);</v>
      </c>
    </row>
    <row r="662" spans="2:18" ht="15.75">
      <c r="B662" t="s">
        <v>242</v>
      </c>
      <c r="C662" t="s">
        <v>15</v>
      </c>
      <c r="D662">
        <v>1004</v>
      </c>
      <c r="E662">
        <v>0</v>
      </c>
      <c r="F662" t="b">
        <v>0</v>
      </c>
      <c r="G662" t="b">
        <v>1</v>
      </c>
      <c r="H662" t="b">
        <v>1</v>
      </c>
      <c r="I662" t="b">
        <v>1</v>
      </c>
      <c r="J662" t="b">
        <v>0</v>
      </c>
      <c r="K662" t="s">
        <v>243</v>
      </c>
      <c r="L662" t="str">
        <f t="shared" si="561"/>
        <v>DB12</v>
      </c>
      <c r="M662" t="str">
        <f t="shared" ref="M662" si="574">"M_"&amp;B658&amp;"_"</f>
        <v>M_G63_</v>
      </c>
      <c r="O662" s="40">
        <f>IF(E662="","-",COUNTIF($O$10:O661,"&lt;&gt;-")+1-2)</f>
        <v>520</v>
      </c>
      <c r="P662" s="25" t="str">
        <f>IF($E662="","//" &amp; $B662,$M662&amp;B662&amp;": '"&amp;$L662&amp;","&amp;VLOOKUP(C662,LookupTable!$A$10:$G$24,4,0)&amp;IF(AND(C662="Bool",MOD(10*D662,10)=0),D662&amp;".0",D662)&amp;IF(C662="String",".255","")&amp;IF(B663&lt;&gt;"","',","'")&amp;"     //"&amp;O662)</f>
        <v>M_G63_TIme_Motor: 'DB12,REAL1004',     //520</v>
      </c>
      <c r="Q662" s="20" t="str">
        <f t="shared" si="563"/>
        <v>'M_G63_TIme_Motor',     //520</v>
      </c>
      <c r="R662" s="20" t="str">
        <f t="shared" si="564"/>
        <v>socket.emit('M_G63_TIme_Motor', arr_tag_value[520]);</v>
      </c>
    </row>
    <row r="663" spans="2:18" ht="15.75">
      <c r="B663" t="s">
        <v>161</v>
      </c>
      <c r="C663" t="s">
        <v>235</v>
      </c>
      <c r="D663">
        <v>1008</v>
      </c>
      <c r="F663" t="b">
        <v>0</v>
      </c>
      <c r="G663" t="b">
        <v>1</v>
      </c>
      <c r="H663" t="b">
        <v>1</v>
      </c>
      <c r="I663" t="b">
        <v>1</v>
      </c>
      <c r="J663" t="b">
        <v>1</v>
      </c>
      <c r="L663" t="str">
        <f t="shared" si="561"/>
        <v>DB12</v>
      </c>
      <c r="M663" t="str">
        <f t="shared" ref="M663:M672" si="575">"M_"&amp;B663&amp;"_"</f>
        <v>M_G64_</v>
      </c>
      <c r="O663" s="40" t="str">
        <f>IF(E663="","-",COUNTIF($O$10:O662,"&lt;&gt;-")+1-2)</f>
        <v>-</v>
      </c>
      <c r="P663" s="25" t="str">
        <f>IF($E663="","//" &amp; $B663,$M663&amp;B663&amp;": '"&amp;$L663&amp;","&amp;VLOOKUP(C663,LookupTable!$A$10:$G$24,4,0)&amp;IF(AND(C663="Bool",MOD(10*D663,10)=0),D663&amp;".0",D663)&amp;IF(C663="String",".255","")&amp;IF(B664&lt;&gt;"","',","'")&amp;"     //"&amp;O663)</f>
        <v>//G64</v>
      </c>
      <c r="Q663" s="20" t="str">
        <f t="shared" si="563"/>
        <v>//G64</v>
      </c>
      <c r="R663" s="20" t="str">
        <f t="shared" si="564"/>
        <v>//G64</v>
      </c>
    </row>
    <row r="664" spans="2:18" ht="15.75">
      <c r="B664" t="s">
        <v>236</v>
      </c>
      <c r="C664" t="s">
        <v>15</v>
      </c>
      <c r="D664">
        <v>1008</v>
      </c>
      <c r="E664">
        <v>0</v>
      </c>
      <c r="F664" t="b">
        <v>0</v>
      </c>
      <c r="G664" t="b">
        <v>1</v>
      </c>
      <c r="H664" t="b">
        <v>1</v>
      </c>
      <c r="I664" t="b">
        <v>1</v>
      </c>
      <c r="J664" t="b">
        <v>0</v>
      </c>
      <c r="K664" t="s">
        <v>237</v>
      </c>
      <c r="L664" t="str">
        <f t="shared" si="561"/>
        <v>DB12</v>
      </c>
      <c r="M664" t="str">
        <f t="shared" ref="M664:M672" si="576">"M_"&amp;B663&amp;"_"</f>
        <v>M_G64_</v>
      </c>
      <c r="O664" s="40">
        <f>IF(E664="","-",COUNTIF($O$10:O663,"&lt;&gt;-")+1-2)</f>
        <v>521</v>
      </c>
      <c r="P664" s="25" t="str">
        <f>IF($E664="","//" &amp; $B664,$M664&amp;B664&amp;": '"&amp;$L664&amp;","&amp;VLOOKUP(C664,LookupTable!$A$10:$G$24,4,0)&amp;IF(AND(C664="Bool",MOD(10*D664,10)=0),D664&amp;".0",D664)&amp;IF(C664="String",".255","")&amp;IF(B665&lt;&gt;"","',","'")&amp;"     //"&amp;O664)</f>
        <v>M_G64_Time_BD: 'DB12,REAL1008',     //521</v>
      </c>
      <c r="Q664" s="20" t="str">
        <f t="shared" si="563"/>
        <v>'M_G64_Time_BD',     //521</v>
      </c>
      <c r="R664" s="20" t="str">
        <f t="shared" si="564"/>
        <v>socket.emit('M_G64_Time_BD', arr_tag_value[521]);</v>
      </c>
    </row>
    <row r="665" spans="2:18" ht="15.75">
      <c r="B665" t="s">
        <v>238</v>
      </c>
      <c r="C665" t="s">
        <v>15</v>
      </c>
      <c r="D665">
        <v>1012</v>
      </c>
      <c r="E665">
        <v>0</v>
      </c>
      <c r="F665" t="b">
        <v>0</v>
      </c>
      <c r="G665" t="b">
        <v>1</v>
      </c>
      <c r="H665" t="b">
        <v>1</v>
      </c>
      <c r="I665" t="b">
        <v>1</v>
      </c>
      <c r="J665" t="b">
        <v>0</v>
      </c>
      <c r="K665" t="s">
        <v>239</v>
      </c>
      <c r="L665" t="str">
        <f t="shared" si="561"/>
        <v>DB12</v>
      </c>
      <c r="M665" t="str">
        <f t="shared" ref="M665" si="577">"M_"&amp;B663&amp;"_"</f>
        <v>M_G64_</v>
      </c>
      <c r="O665" s="40">
        <f>IF(E665="","-",COUNTIF($O$10:O664,"&lt;&gt;-")+1-2)</f>
        <v>522</v>
      </c>
      <c r="P665" s="25" t="str">
        <f>IF($E665="","//" &amp; $B665,$M665&amp;B665&amp;": '"&amp;$L665&amp;","&amp;VLOOKUP(C665,LookupTable!$A$10:$G$24,4,0)&amp;IF(AND(C665="Bool",MOD(10*D665,10)=0),D665&amp;".0",D665)&amp;IF(C665="String",".255","")&amp;IF(B666&lt;&gt;"","',","'")&amp;"     //"&amp;O665)</f>
        <v>M_G64_Time_CUROA: 'DB12,REAL1012',     //522</v>
      </c>
      <c r="Q665" s="20" t="str">
        <f t="shared" si="563"/>
        <v>'M_G64_Time_CUROA',     //522</v>
      </c>
      <c r="R665" s="20" t="str">
        <f t="shared" si="564"/>
        <v>socket.emit('M_G64_Time_CUROA', arr_tag_value[522]);</v>
      </c>
    </row>
    <row r="666" spans="2:18" ht="15.75">
      <c r="B666" t="s">
        <v>240</v>
      </c>
      <c r="C666" t="s">
        <v>15</v>
      </c>
      <c r="D666">
        <v>1016</v>
      </c>
      <c r="E666">
        <v>0</v>
      </c>
      <c r="F666" t="b">
        <v>0</v>
      </c>
      <c r="G666" t="b">
        <v>1</v>
      </c>
      <c r="H666" t="b">
        <v>1</v>
      </c>
      <c r="I666" t="b">
        <v>1</v>
      </c>
      <c r="J666" t="b">
        <v>0</v>
      </c>
      <c r="K666" t="s">
        <v>241</v>
      </c>
      <c r="L666" t="str">
        <f t="shared" si="561"/>
        <v>DB12</v>
      </c>
      <c r="M666" t="str">
        <f t="shared" ref="M666" si="578">"M_"&amp;B663&amp;"_"</f>
        <v>M_G64_</v>
      </c>
      <c r="O666" s="40">
        <f>IF(E666="","-",COUNTIF($O$10:O665,"&lt;&gt;-")+1-2)</f>
        <v>523</v>
      </c>
      <c r="P666" s="25" t="str">
        <f>IF($E666="","//" &amp; $B666,$M666&amp;B666&amp;": '"&amp;$L666&amp;","&amp;VLOOKUP(C666,LookupTable!$A$10:$G$24,4,0)&amp;IF(AND(C666="Bool",MOD(10*D666,10)=0),D666&amp;".0",D666)&amp;IF(C666="String",".255","")&amp;IF(B667&lt;&gt;"","',","'")&amp;"     //"&amp;O666)</f>
        <v>M_G64_Time_Belt: 'DB12,REAL1016',     //523</v>
      </c>
      <c r="Q666" s="20" t="str">
        <f t="shared" si="563"/>
        <v>'M_G64_Time_Belt',     //523</v>
      </c>
      <c r="R666" s="20" t="str">
        <f t="shared" si="564"/>
        <v>socket.emit('M_G64_Time_Belt', arr_tag_value[523]);</v>
      </c>
    </row>
    <row r="667" spans="2:18" ht="15.75">
      <c r="B667" t="s">
        <v>242</v>
      </c>
      <c r="C667" t="s">
        <v>15</v>
      </c>
      <c r="D667">
        <v>1020</v>
      </c>
      <c r="E667">
        <v>0</v>
      </c>
      <c r="F667" t="b">
        <v>0</v>
      </c>
      <c r="G667" t="b">
        <v>1</v>
      </c>
      <c r="H667" t="b">
        <v>1</v>
      </c>
      <c r="I667" t="b">
        <v>1</v>
      </c>
      <c r="J667" t="b">
        <v>0</v>
      </c>
      <c r="K667" t="s">
        <v>243</v>
      </c>
      <c r="L667" t="str">
        <f t="shared" si="561"/>
        <v>DB12</v>
      </c>
      <c r="M667" t="str">
        <f t="shared" ref="M667" si="579">"M_"&amp;B663&amp;"_"</f>
        <v>M_G64_</v>
      </c>
      <c r="O667" s="40">
        <f>IF(E667="","-",COUNTIF($O$10:O666,"&lt;&gt;-")+1-2)</f>
        <v>524</v>
      </c>
      <c r="P667" s="25" t="str">
        <f>IF($E667="","//" &amp; $B667,$M667&amp;B667&amp;": '"&amp;$L667&amp;","&amp;VLOOKUP(C667,LookupTable!$A$10:$G$24,4,0)&amp;IF(AND(C667="Bool",MOD(10*D667,10)=0),D667&amp;".0",D667)&amp;IF(C667="String",".255","")&amp;IF(B668&lt;&gt;"","',","'")&amp;"     //"&amp;O667)</f>
        <v>M_G64_TIme_Motor: 'DB12,REAL1020',     //524</v>
      </c>
      <c r="Q667" s="20" t="str">
        <f t="shared" si="563"/>
        <v>'M_G64_TIme_Motor',     //524</v>
      </c>
      <c r="R667" s="20" t="str">
        <f t="shared" si="564"/>
        <v>socket.emit('M_G64_TIme_Motor', arr_tag_value[524]);</v>
      </c>
    </row>
    <row r="668" spans="2:18" ht="15.75">
      <c r="B668" t="s">
        <v>162</v>
      </c>
      <c r="C668" t="s">
        <v>235</v>
      </c>
      <c r="D668">
        <v>1024</v>
      </c>
      <c r="F668" t="b">
        <v>0</v>
      </c>
      <c r="G668" t="b">
        <v>1</v>
      </c>
      <c r="H668" t="b">
        <v>1</v>
      </c>
      <c r="I668" t="b">
        <v>1</v>
      </c>
      <c r="J668" t="b">
        <v>1</v>
      </c>
      <c r="L668" t="str">
        <f t="shared" si="561"/>
        <v>DB12</v>
      </c>
      <c r="M668" t="str">
        <f t="shared" ref="M668:M672" si="580">"M_"&amp;B668&amp;"_"</f>
        <v>M_G65_</v>
      </c>
      <c r="O668" s="40" t="str">
        <f>IF(E668="","-",COUNTIF($O$10:O667,"&lt;&gt;-")+1-2)</f>
        <v>-</v>
      </c>
      <c r="P668" s="25" t="str">
        <f>IF($E668="","//" &amp; $B668,$M668&amp;B668&amp;": '"&amp;$L668&amp;","&amp;VLOOKUP(C668,LookupTable!$A$10:$G$24,4,0)&amp;IF(AND(C668="Bool",MOD(10*D668,10)=0),D668&amp;".0",D668)&amp;IF(C668="String",".255","")&amp;IF(B669&lt;&gt;"","',","'")&amp;"     //"&amp;O668)</f>
        <v>//G65</v>
      </c>
      <c r="Q668" s="20" t="str">
        <f t="shared" si="563"/>
        <v>//G65</v>
      </c>
      <c r="R668" s="20" t="str">
        <f t="shared" si="564"/>
        <v>//G65</v>
      </c>
    </row>
    <row r="669" spans="2:18" ht="15.75">
      <c r="B669" t="s">
        <v>236</v>
      </c>
      <c r="C669" t="s">
        <v>15</v>
      </c>
      <c r="D669">
        <v>1024</v>
      </c>
      <c r="E669">
        <v>0</v>
      </c>
      <c r="F669" t="b">
        <v>0</v>
      </c>
      <c r="G669" t="b">
        <v>1</v>
      </c>
      <c r="H669" t="b">
        <v>1</v>
      </c>
      <c r="I669" t="b">
        <v>1</v>
      </c>
      <c r="J669" t="b">
        <v>0</v>
      </c>
      <c r="K669" t="s">
        <v>237</v>
      </c>
      <c r="L669" t="str">
        <f t="shared" si="561"/>
        <v>DB12</v>
      </c>
      <c r="M669" t="str">
        <f t="shared" ref="M669:M672" si="581">"M_"&amp;B668&amp;"_"</f>
        <v>M_G65_</v>
      </c>
      <c r="O669" s="40">
        <f>IF(E669="","-",COUNTIF($O$10:O668,"&lt;&gt;-")+1-2)</f>
        <v>525</v>
      </c>
      <c r="P669" s="25" t="str">
        <f>IF($E669="","//" &amp; $B669,$M669&amp;B669&amp;": '"&amp;$L669&amp;","&amp;VLOOKUP(C669,LookupTable!$A$10:$G$24,4,0)&amp;IF(AND(C669="Bool",MOD(10*D669,10)=0),D669&amp;".0",D669)&amp;IF(C669="String",".255","")&amp;IF(B670&lt;&gt;"","',","'")&amp;"     //"&amp;O669)</f>
        <v>M_G65_Time_BD: 'DB12,REAL1024',     //525</v>
      </c>
      <c r="Q669" s="20" t="str">
        <f t="shared" si="563"/>
        <v>'M_G65_Time_BD',     //525</v>
      </c>
      <c r="R669" s="20" t="str">
        <f t="shared" si="564"/>
        <v>socket.emit('M_G65_Time_BD', arr_tag_value[525]);</v>
      </c>
    </row>
    <row r="670" spans="2:18" ht="15.75">
      <c r="B670" t="s">
        <v>238</v>
      </c>
      <c r="C670" t="s">
        <v>15</v>
      </c>
      <c r="D670">
        <v>1028</v>
      </c>
      <c r="E670">
        <v>0</v>
      </c>
      <c r="F670" t="b">
        <v>0</v>
      </c>
      <c r="G670" t="b">
        <v>1</v>
      </c>
      <c r="H670" t="b">
        <v>1</v>
      </c>
      <c r="I670" t="b">
        <v>1</v>
      </c>
      <c r="J670" t="b">
        <v>0</v>
      </c>
      <c r="K670" t="s">
        <v>239</v>
      </c>
      <c r="L670" t="str">
        <f t="shared" si="561"/>
        <v>DB12</v>
      </c>
      <c r="M670" t="str">
        <f t="shared" ref="M670" si="582">"M_"&amp;B668&amp;"_"</f>
        <v>M_G65_</v>
      </c>
      <c r="O670" s="40">
        <f>IF(E670="","-",COUNTIF($O$10:O669,"&lt;&gt;-")+1-2)</f>
        <v>526</v>
      </c>
      <c r="P670" s="25" t="str">
        <f>IF($E670="","//" &amp; $B670,$M670&amp;B670&amp;": '"&amp;$L670&amp;","&amp;VLOOKUP(C670,LookupTable!$A$10:$G$24,4,0)&amp;IF(AND(C670="Bool",MOD(10*D670,10)=0),D670&amp;".0",D670)&amp;IF(C670="String",".255","")&amp;IF(B671&lt;&gt;"","',","'")&amp;"     //"&amp;O670)</f>
        <v>M_G65_Time_CUROA: 'DB12,REAL1028',     //526</v>
      </c>
      <c r="Q670" s="20" t="str">
        <f t="shared" si="563"/>
        <v>'M_G65_Time_CUROA',     //526</v>
      </c>
      <c r="R670" s="20" t="str">
        <f t="shared" si="564"/>
        <v>socket.emit('M_G65_Time_CUROA', arr_tag_value[526]);</v>
      </c>
    </row>
    <row r="671" spans="2:18" ht="15.75">
      <c r="B671" t="s">
        <v>240</v>
      </c>
      <c r="C671" t="s">
        <v>15</v>
      </c>
      <c r="D671">
        <v>1032</v>
      </c>
      <c r="E671">
        <v>0</v>
      </c>
      <c r="F671" t="b">
        <v>0</v>
      </c>
      <c r="G671" t="b">
        <v>1</v>
      </c>
      <c r="H671" t="b">
        <v>1</v>
      </c>
      <c r="I671" t="b">
        <v>1</v>
      </c>
      <c r="J671" t="b">
        <v>0</v>
      </c>
      <c r="K671" t="s">
        <v>241</v>
      </c>
      <c r="L671" t="str">
        <f t="shared" si="561"/>
        <v>DB12</v>
      </c>
      <c r="M671" t="str">
        <f t="shared" ref="M671" si="583">"M_"&amp;B668&amp;"_"</f>
        <v>M_G65_</v>
      </c>
      <c r="O671" s="40">
        <f>IF(E671="","-",COUNTIF($O$10:O670,"&lt;&gt;-")+1-2)</f>
        <v>527</v>
      </c>
      <c r="P671" s="25" t="str">
        <f>IF($E671="","//" &amp; $B671,$M671&amp;B671&amp;": '"&amp;$L671&amp;","&amp;VLOOKUP(C671,LookupTable!$A$10:$G$24,4,0)&amp;IF(AND(C671="Bool",MOD(10*D671,10)=0),D671&amp;".0",D671)&amp;IF(C671="String",".255","")&amp;IF(B672&lt;&gt;"","',","'")&amp;"     //"&amp;O671)</f>
        <v>M_G65_Time_Belt: 'DB12,REAL1032',     //527</v>
      </c>
      <c r="Q671" s="20" t="str">
        <f t="shared" si="563"/>
        <v>'M_G65_Time_Belt',     //527</v>
      </c>
      <c r="R671" s="20" t="str">
        <f t="shared" si="564"/>
        <v>socket.emit('M_G65_Time_Belt', arr_tag_value[527]);</v>
      </c>
    </row>
    <row r="672" spans="2:18" ht="15.75">
      <c r="B672" t="s">
        <v>242</v>
      </c>
      <c r="C672" t="s">
        <v>15</v>
      </c>
      <c r="D672">
        <v>1036</v>
      </c>
      <c r="E672">
        <v>0</v>
      </c>
      <c r="F672" t="b">
        <v>0</v>
      </c>
      <c r="G672" t="b">
        <v>1</v>
      </c>
      <c r="H672" t="b">
        <v>1</v>
      </c>
      <c r="I672" t="b">
        <v>1</v>
      </c>
      <c r="J672" t="b">
        <v>0</v>
      </c>
      <c r="K672" t="s">
        <v>243</v>
      </c>
      <c r="L672" t="str">
        <f t="shared" si="561"/>
        <v>DB12</v>
      </c>
      <c r="M672" t="str">
        <f t="shared" ref="M672" si="584">"M_"&amp;B668&amp;"_"</f>
        <v>M_G65_</v>
      </c>
      <c r="O672" s="40">
        <f>IF(E672="","-",COUNTIF($O$10:O671,"&lt;&gt;-")+1-2)</f>
        <v>528</v>
      </c>
      <c r="P672" s="25" t="str">
        <f>IF($E672="","//" &amp; $B672,$M672&amp;B672&amp;": '"&amp;$L672&amp;","&amp;VLOOKUP(C672,LookupTable!$A$10:$G$24,4,0)&amp;IF(AND(C672="Bool",MOD(10*D672,10)=0),D672&amp;".0",D672)&amp;IF(C672="String",".255","")&amp;IF(B673&lt;&gt;"","',","'")&amp;"     //"&amp;O672)</f>
        <v>M_G65_TIme_Motor: 'DB12,REAL1036'     //528</v>
      </c>
      <c r="Q672" s="20" t="str">
        <f t="shared" si="563"/>
        <v>'M_G65_TIme_Motor'     //528</v>
      </c>
      <c r="R672" s="20" t="str">
        <f t="shared" si="564"/>
        <v>socket.emit('M_G65_TIme_Motor', arr_tag_value[528]);</v>
      </c>
    </row>
    <row r="673" spans="16:18" ht="15.75">
      <c r="P673" s="26"/>
      <c r="Q673" s="21"/>
      <c r="R673" s="21"/>
    </row>
    <row r="674" spans="16:18" ht="15.75">
      <c r="P674" s="27" t="s">
        <v>56</v>
      </c>
      <c r="Q674" s="20" t="s">
        <v>66</v>
      </c>
      <c r="R674" s="27" t="s">
        <v>42</v>
      </c>
    </row>
  </sheetData>
  <mergeCells count="2">
    <mergeCell ref="A9:K9"/>
    <mergeCell ref="A1:K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74"/>
  <sheetViews>
    <sheetView tabSelected="1" topLeftCell="K1" zoomScale="85" zoomScaleNormal="85" workbookViewId="0">
      <pane ySplit="11" topLeftCell="A12" activePane="bottomLeft" state="frozen"/>
      <selection pane="bottomLeft" activeCell="R8" sqref="R8"/>
    </sheetView>
  </sheetViews>
  <sheetFormatPr defaultRowHeight="15"/>
  <cols>
    <col min="1" max="1" width="3.7109375" bestFit="1" customWidth="1"/>
    <col min="2" max="2" width="16" customWidth="1"/>
    <col min="3" max="3" width="16.5703125" customWidth="1"/>
    <col min="4" max="4" width="6.7109375" bestFit="1" customWidth="1"/>
    <col min="5" max="5" width="10.85546875" bestFit="1" customWidth="1"/>
    <col min="6" max="6" width="7.140625" bestFit="1" customWidth="1"/>
    <col min="7" max="7" width="15.5703125" customWidth="1"/>
    <col min="8" max="8" width="14.42578125" customWidth="1"/>
    <col min="9" max="9" width="14.140625" customWidth="1"/>
    <col min="10" max="10" width="8.85546875" bestFit="1" customWidth="1"/>
    <col min="11" max="11" width="13.140625" customWidth="1"/>
    <col min="12" max="12" width="8" customWidth="1"/>
    <col min="13" max="14" width="8.5703125" customWidth="1"/>
    <col min="15" max="15" width="8" customWidth="1"/>
    <col min="16" max="16" width="45.42578125" customWidth="1"/>
    <col min="17" max="17" width="40.7109375" customWidth="1"/>
    <col min="18" max="18" width="66.42578125" bestFit="1" customWidth="1"/>
  </cols>
  <sheetData>
    <row r="1" spans="1:18">
      <c r="A1" s="37" t="s">
        <v>19</v>
      </c>
      <c r="B1" s="37"/>
      <c r="C1" s="37"/>
      <c r="D1" s="37"/>
      <c r="E1" s="37"/>
      <c r="F1" s="37"/>
      <c r="G1" s="37"/>
      <c r="H1" s="37"/>
      <c r="I1" s="37"/>
      <c r="J1" s="37"/>
      <c r="K1" s="37"/>
      <c r="P1" s="9"/>
      <c r="Q1" s="9"/>
      <c r="R1" s="9"/>
    </row>
    <row r="2" spans="1:18">
      <c r="P2" s="9"/>
      <c r="Q2" s="9"/>
      <c r="R2" s="9"/>
    </row>
    <row r="3" spans="1:18" ht="15.75">
      <c r="P3" s="10"/>
      <c r="Q3" s="10"/>
      <c r="R3" s="10"/>
    </row>
    <row r="4" spans="1:18" ht="15.75">
      <c r="P4" s="23"/>
      <c r="Q4" s="11"/>
      <c r="R4" s="11"/>
    </row>
    <row r="5" spans="1:18" ht="15.75">
      <c r="P5" s="11"/>
      <c r="Q5" s="11"/>
      <c r="R5" s="11"/>
    </row>
    <row r="6" spans="1:18" ht="15.75">
      <c r="P6" s="41" t="s">
        <v>251</v>
      </c>
      <c r="Q6" s="42" t="s">
        <v>252</v>
      </c>
      <c r="R6" s="17" t="s">
        <v>255</v>
      </c>
    </row>
    <row r="7" spans="1:18" ht="15.75">
      <c r="P7" s="41" t="s">
        <v>253</v>
      </c>
      <c r="Q7" s="42" t="s">
        <v>254</v>
      </c>
      <c r="R7" s="18"/>
    </row>
    <row r="8" spans="1:18" ht="15.75">
      <c r="P8" s="41" t="s">
        <v>56</v>
      </c>
      <c r="Q8" s="42" t="s">
        <v>56</v>
      </c>
      <c r="R8" s="18"/>
    </row>
    <row r="9" spans="1:18" ht="15.75">
      <c r="A9" s="34" t="s">
        <v>20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5"/>
      <c r="M9" s="35"/>
      <c r="N9" s="35"/>
      <c r="O9" s="35"/>
      <c r="P9" s="18"/>
      <c r="Q9" s="18"/>
      <c r="R9" s="18"/>
    </row>
    <row r="10" spans="1:18" ht="27.75" customHeight="1">
      <c r="A10" s="3" t="s">
        <v>18</v>
      </c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8" t="s">
        <v>7</v>
      </c>
      <c r="H10" s="38" t="s">
        <v>8</v>
      </c>
      <c r="I10" s="38" t="s">
        <v>9</v>
      </c>
      <c r="J10" s="38" t="s">
        <v>10</v>
      </c>
      <c r="K10" s="38" t="s">
        <v>11</v>
      </c>
      <c r="L10" s="36" t="s">
        <v>74</v>
      </c>
      <c r="M10" s="36" t="s">
        <v>75</v>
      </c>
      <c r="N10" s="36"/>
      <c r="O10" s="39" t="s">
        <v>247</v>
      </c>
      <c r="P10" s="24" t="s">
        <v>57</v>
      </c>
      <c r="Q10" s="19" t="s">
        <v>249</v>
      </c>
      <c r="R10" s="19" t="s">
        <v>256</v>
      </c>
    </row>
    <row r="11" spans="1:18" ht="15.75">
      <c r="B11" t="s">
        <v>78</v>
      </c>
      <c r="D11" s="7"/>
      <c r="L11" t="str">
        <f>IF(LEFT(M11)="P","DB10",
IF(LEFT(M11)="E","DB11",
IF(LEFT(M11)="M","DB12"
)))</f>
        <v>DB10</v>
      </c>
      <c r="M11" t="s">
        <v>244</v>
      </c>
      <c r="O11" s="40" t="str">
        <f>IF(E11="","-",COUNTIF($O$10:O10,"&lt;&gt;-")+1-2)</f>
        <v>-</v>
      </c>
      <c r="P11" s="25" t="str">
        <f>IF($E11="","//" &amp; $B11,$M11&amp;B11&amp;": '"&amp;$L11&amp;","&amp;VLOOKUP(C11,LookupTable!$A$10:$G$24,4,0)&amp;IF(AND(C11="Bool",MOD(10*D11,10)=0),D11&amp;".0",D11)&amp;IF(C11="String",".255","")&amp;IF(B12&lt;&gt;"","',","'")&amp;"     //"&amp;O11)</f>
        <v>//Static</v>
      </c>
      <c r="Q11" s="20" t="str">
        <f>IF($E11="","//"&amp;$B11,"'"&amp;$M11&amp;B11&amp;IF(B12&lt;&gt;"","',","'")&amp;"     //"&amp;O11)</f>
        <v>//Static</v>
      </c>
      <c r="R11" s="20" t="str">
        <f>IF($E11="","//"&amp;$B11,"socket.emit('"&amp;$M11&amp;B11&amp;"', arr_tag_value["&amp;O11&amp;"]);")</f>
        <v>//Static</v>
      </c>
    </row>
    <row r="12" spans="1:18" ht="15.75">
      <c r="B12" t="s">
        <v>79</v>
      </c>
      <c r="C12" t="s">
        <v>0</v>
      </c>
      <c r="D12" s="7">
        <v>0</v>
      </c>
      <c r="E12" t="b">
        <v>0</v>
      </c>
      <c r="F12" t="b">
        <v>0</v>
      </c>
      <c r="G12" t="b">
        <v>1</v>
      </c>
      <c r="H12" t="b">
        <v>1</v>
      </c>
      <c r="I12" t="b">
        <v>1</v>
      </c>
      <c r="J12" t="b">
        <v>0</v>
      </c>
      <c r="K12" t="s">
        <v>80</v>
      </c>
      <c r="L12" t="str">
        <f t="shared" ref="L12:L75" si="0">IF(LEFT(M12)="P","DB10",
IF(LEFT(M12)="E","DB11",
IF(LEFT(M12)="M","DB12"
)))</f>
        <v>DB10</v>
      </c>
      <c r="M12" t="s">
        <v>244</v>
      </c>
      <c r="O12" s="40">
        <f>IF(E12="","-",COUNTIF($O$10:O11,"&lt;&gt;-")+1-2)</f>
        <v>0</v>
      </c>
      <c r="P12" s="25" t="str">
        <f>IF($E12="","//" &amp; $B12,$M12&amp;B12&amp;": '"&amp;$L12&amp;","&amp;VLOOKUP(C12,LookupTable!$A$10:$G$24,4,0)&amp;IF(AND(C12="Bool",MOD(10*D12,10)=0),D12&amp;".0",D12)&amp;IF(C12="String",".255","")&amp;IF(B13&lt;&gt;"","',","'")&amp;"     //"&amp;O12)</f>
        <v>P_Bit_Watchdog: 'DB10,X0.0',     //0</v>
      </c>
      <c r="Q12" s="20" t="str">
        <f t="shared" ref="Q12:Q75" si="1">IF($E12="","//"&amp;$B12,"'"&amp;$M12&amp;B12&amp;IF(B13&lt;&gt;"","',","'")&amp;"     //"&amp;O12)</f>
        <v>'P_Bit_Watchdog',     //0</v>
      </c>
      <c r="R12" s="20" t="str">
        <f t="shared" ref="R12:R75" si="2">IF($E12="","//"&amp;$B12,"socket.emit('"&amp;$M12&amp;B12&amp;"', arr_tag_value["&amp;O12&amp;"]);")</f>
        <v>socket.emit('P_Bit_Watchdog', arr_tag_value[0]);</v>
      </c>
    </row>
    <row r="13" spans="1:18" ht="15.75">
      <c r="B13" t="s">
        <v>81</v>
      </c>
      <c r="C13" t="s">
        <v>1</v>
      </c>
      <c r="D13" s="7">
        <v>2</v>
      </c>
      <c r="E13">
        <v>0</v>
      </c>
      <c r="F13" t="b">
        <v>0</v>
      </c>
      <c r="G13" t="b">
        <v>1</v>
      </c>
      <c r="H13" t="b">
        <v>1</v>
      </c>
      <c r="I13" t="b">
        <v>1</v>
      </c>
      <c r="J13" t="b">
        <v>0</v>
      </c>
      <c r="K13" t="s">
        <v>82</v>
      </c>
      <c r="L13" t="str">
        <f t="shared" si="0"/>
        <v>DB10</v>
      </c>
      <c r="M13" t="s">
        <v>244</v>
      </c>
      <c r="O13" s="40">
        <f>IF(E13="","-",COUNTIF($O$10:O12,"&lt;&gt;-")+1-2)</f>
        <v>1</v>
      </c>
      <c r="P13" s="25" t="str">
        <f>IF($E13="","//" &amp; $B13,$M13&amp;B13&amp;": '"&amp;$L13&amp;","&amp;VLOOKUP(C13,LookupTable!$A$10:$G$24,4,0)&amp;IF(AND(C13="Bool",MOD(10*D13,10)=0),D13&amp;".0",D13)&amp;IF(C13="String",".255","")&amp;IF(B14&lt;&gt;"","',","'")&amp;"     //"&amp;O13)</f>
        <v>P_Receive_Shift_A_Hour: 'DB10,INT2',     //1</v>
      </c>
      <c r="Q13" s="20" t="str">
        <f t="shared" si="1"/>
        <v>'P_Receive_Shift_A_Hour',     //1</v>
      </c>
      <c r="R13" s="20" t="str">
        <f t="shared" si="2"/>
        <v>socket.emit('P_Receive_Shift_A_Hour', arr_tag_value[1]);</v>
      </c>
    </row>
    <row r="14" spans="1:18" ht="15.75">
      <c r="B14" t="s">
        <v>83</v>
      </c>
      <c r="C14" t="s">
        <v>1</v>
      </c>
      <c r="D14" s="7">
        <v>4</v>
      </c>
      <c r="E14">
        <v>0</v>
      </c>
      <c r="F14" t="b">
        <v>0</v>
      </c>
      <c r="G14" t="b">
        <v>1</v>
      </c>
      <c r="H14" t="b">
        <v>1</v>
      </c>
      <c r="I14" t="b">
        <v>1</v>
      </c>
      <c r="J14" t="b">
        <v>0</v>
      </c>
      <c r="K14" t="s">
        <v>84</v>
      </c>
      <c r="L14" t="str">
        <f t="shared" si="0"/>
        <v>DB10</v>
      </c>
      <c r="M14" t="s">
        <v>244</v>
      </c>
      <c r="O14" s="40">
        <f>IF(E14="","-",COUNTIF($O$10:O13,"&lt;&gt;-")+1-2)</f>
        <v>2</v>
      </c>
      <c r="P14" s="25" t="str">
        <f>IF($E14="","//" &amp; $B14,$M14&amp;B14&amp;": '"&amp;$L14&amp;","&amp;VLOOKUP(C14,LookupTable!$A$10:$G$24,4,0)&amp;IF(AND(C14="Bool",MOD(10*D14,10)=0),D14&amp;".0",D14)&amp;IF(C14="String",".255","")&amp;IF(B15&lt;&gt;"","',","'")&amp;"     //"&amp;O14)</f>
        <v>P_Receive_Shift_A_Minute: 'DB10,INT4',     //2</v>
      </c>
      <c r="Q14" s="20" t="str">
        <f t="shared" si="1"/>
        <v>'P_Receive_Shift_A_Minute',     //2</v>
      </c>
      <c r="R14" s="20" t="str">
        <f t="shared" si="2"/>
        <v>socket.emit('P_Receive_Shift_A_Minute', arr_tag_value[2]);</v>
      </c>
    </row>
    <row r="15" spans="1:18" ht="15.75">
      <c r="B15" t="s">
        <v>85</v>
      </c>
      <c r="C15" t="s">
        <v>1</v>
      </c>
      <c r="D15" s="7">
        <v>6</v>
      </c>
      <c r="E15">
        <v>0</v>
      </c>
      <c r="F15" t="b">
        <v>0</v>
      </c>
      <c r="G15" t="b">
        <v>1</v>
      </c>
      <c r="H15" t="b">
        <v>1</v>
      </c>
      <c r="I15" t="b">
        <v>1</v>
      </c>
      <c r="J15" t="b">
        <v>0</v>
      </c>
      <c r="K15" t="s">
        <v>86</v>
      </c>
      <c r="L15" t="str">
        <f t="shared" si="0"/>
        <v>DB10</v>
      </c>
      <c r="M15" t="s">
        <v>244</v>
      </c>
      <c r="O15" s="40">
        <f>IF(E15="","-",COUNTIF($O$10:O14,"&lt;&gt;-")+1-2)</f>
        <v>3</v>
      </c>
      <c r="P15" s="25" t="str">
        <f>IF($E15="","//" &amp; $B15,$M15&amp;B15&amp;": '"&amp;$L15&amp;","&amp;VLOOKUP(C15,LookupTable!$A$10:$G$24,4,0)&amp;IF(AND(C15="Bool",MOD(10*D15,10)=0),D15&amp;".0",D15)&amp;IF(C15="String",".255","")&amp;IF(B16&lt;&gt;"","',","'")&amp;"     //"&amp;O15)</f>
        <v>P_Receive_Shift_B_Hour: 'DB10,INT6',     //3</v>
      </c>
      <c r="Q15" s="20" t="str">
        <f t="shared" si="1"/>
        <v>'P_Receive_Shift_B_Hour',     //3</v>
      </c>
      <c r="R15" s="20" t="str">
        <f t="shared" si="2"/>
        <v>socket.emit('P_Receive_Shift_B_Hour', arr_tag_value[3]);</v>
      </c>
    </row>
    <row r="16" spans="1:18" ht="15.75">
      <c r="B16" t="s">
        <v>87</v>
      </c>
      <c r="C16" t="s">
        <v>1</v>
      </c>
      <c r="D16" s="7">
        <v>8</v>
      </c>
      <c r="E16">
        <v>0</v>
      </c>
      <c r="F16" t="b">
        <v>0</v>
      </c>
      <c r="G16" t="b">
        <v>1</v>
      </c>
      <c r="H16" t="b">
        <v>1</v>
      </c>
      <c r="I16" t="b">
        <v>1</v>
      </c>
      <c r="J16" t="b">
        <v>0</v>
      </c>
      <c r="K16" t="s">
        <v>88</v>
      </c>
      <c r="L16" t="str">
        <f t="shared" si="0"/>
        <v>DB10</v>
      </c>
      <c r="M16" t="s">
        <v>244</v>
      </c>
      <c r="O16" s="40">
        <f>IF(E16="","-",COUNTIF($O$10:O15,"&lt;&gt;-")+1-2)</f>
        <v>4</v>
      </c>
      <c r="P16" s="25" t="str">
        <f>IF($E16="","//" &amp; $B16,$M16&amp;B16&amp;": '"&amp;$L16&amp;","&amp;VLOOKUP(C16,LookupTable!$A$10:$G$24,4,0)&amp;IF(AND(C16="Bool",MOD(10*D16,10)=0),D16&amp;".0",D16)&amp;IF(C16="String",".255","")&amp;IF(B17&lt;&gt;"","',","'")&amp;"     //"&amp;O16)</f>
        <v>P_Receive_Shift_B_Minute: 'DB10,INT8',     //4</v>
      </c>
      <c r="Q16" s="20" t="str">
        <f t="shared" si="1"/>
        <v>'P_Receive_Shift_B_Minute',     //4</v>
      </c>
      <c r="R16" s="20" t="str">
        <f t="shared" si="2"/>
        <v>socket.emit('P_Receive_Shift_B_Minute', arr_tag_value[4]);</v>
      </c>
    </row>
    <row r="17" spans="2:18" ht="15.75">
      <c r="B17" t="s">
        <v>89</v>
      </c>
      <c r="C17" t="s">
        <v>1</v>
      </c>
      <c r="D17">
        <v>10</v>
      </c>
      <c r="E17">
        <v>0</v>
      </c>
      <c r="F17" t="b">
        <v>0</v>
      </c>
      <c r="G17" t="b">
        <v>1</v>
      </c>
      <c r="H17" t="b">
        <v>1</v>
      </c>
      <c r="I17" t="b">
        <v>1</v>
      </c>
      <c r="J17" t="b">
        <v>0</v>
      </c>
      <c r="K17" t="s">
        <v>90</v>
      </c>
      <c r="L17" t="str">
        <f t="shared" si="0"/>
        <v>DB10</v>
      </c>
      <c r="M17" t="s">
        <v>244</v>
      </c>
      <c r="O17" s="40">
        <f>IF(E17="","-",COUNTIF($O$10:O16,"&lt;&gt;-")+1-2)</f>
        <v>5</v>
      </c>
      <c r="P17" s="25" t="str">
        <f>IF($E17="","//" &amp; $B17,$M17&amp;B17&amp;": '"&amp;$L17&amp;","&amp;VLOOKUP(C17,LookupTable!$A$10:$G$24,4,0)&amp;IF(AND(C17="Bool",MOD(10*D17,10)=0),D17&amp;".0",D17)&amp;IF(C17="String",".255","")&amp;IF(B18&lt;&gt;"","',","'")&amp;"     //"&amp;O17)</f>
        <v>P_Receive_Shift_C_Hour: 'DB10,INT10',     //5</v>
      </c>
      <c r="Q17" s="20" t="str">
        <f t="shared" si="1"/>
        <v>'P_Receive_Shift_C_Hour',     //5</v>
      </c>
      <c r="R17" s="20" t="str">
        <f t="shared" si="2"/>
        <v>socket.emit('P_Receive_Shift_C_Hour', arr_tag_value[5]);</v>
      </c>
    </row>
    <row r="18" spans="2:18" ht="15.75">
      <c r="B18" t="s">
        <v>91</v>
      </c>
      <c r="C18" t="s">
        <v>1</v>
      </c>
      <c r="D18">
        <v>12</v>
      </c>
      <c r="E18">
        <v>0</v>
      </c>
      <c r="F18" t="b">
        <v>0</v>
      </c>
      <c r="G18" t="b">
        <v>1</v>
      </c>
      <c r="H18" t="b">
        <v>1</v>
      </c>
      <c r="I18" t="b">
        <v>1</v>
      </c>
      <c r="J18" t="b">
        <v>0</v>
      </c>
      <c r="K18" t="s">
        <v>92</v>
      </c>
      <c r="L18" t="str">
        <f t="shared" si="0"/>
        <v>DB10</v>
      </c>
      <c r="M18" t="s">
        <v>244</v>
      </c>
      <c r="O18" s="40">
        <f>IF(E18="","-",COUNTIF($O$10:O17,"&lt;&gt;-")+1-2)</f>
        <v>6</v>
      </c>
      <c r="P18" s="25" t="str">
        <f>IF($E18="","//" &amp; $B18,$M18&amp;B18&amp;": '"&amp;$L18&amp;","&amp;VLOOKUP(C18,LookupTable!$A$10:$G$24,4,0)&amp;IF(AND(C18="Bool",MOD(10*D18,10)=0),D18&amp;".0",D18)&amp;IF(C18="String",".255","")&amp;IF(B19&lt;&gt;"","',","'")&amp;"     //"&amp;O18)</f>
        <v>P_Receive_Shift_C_Minute: 'DB10,INT12',     //6</v>
      </c>
      <c r="Q18" s="20" t="str">
        <f t="shared" si="1"/>
        <v>'P_Receive_Shift_C_Minute',     //6</v>
      </c>
      <c r="R18" s="20" t="str">
        <f t="shared" si="2"/>
        <v>socket.emit('P_Receive_Shift_C_Minute', arr_tag_value[6]);</v>
      </c>
    </row>
    <row r="19" spans="2:18" ht="15.75">
      <c r="B19" t="s">
        <v>93</v>
      </c>
      <c r="C19" t="s">
        <v>53</v>
      </c>
      <c r="D19">
        <v>14</v>
      </c>
      <c r="E19" t="s">
        <v>94</v>
      </c>
      <c r="F19" t="b">
        <v>0</v>
      </c>
      <c r="G19" t="b">
        <v>1</v>
      </c>
      <c r="H19" t="b">
        <v>1</v>
      </c>
      <c r="I19" t="b">
        <v>1</v>
      </c>
      <c r="J19" t="b">
        <v>0</v>
      </c>
      <c r="K19" t="s">
        <v>95</v>
      </c>
      <c r="L19" t="str">
        <f t="shared" si="0"/>
        <v>DB10</v>
      </c>
      <c r="M19" t="s">
        <v>244</v>
      </c>
      <c r="O19" s="40">
        <f>IF(E19="","-",COUNTIF($O$10:O18,"&lt;&gt;-")+1-2)</f>
        <v>7</v>
      </c>
      <c r="P19" s="25" t="str">
        <f>IF($E19="","//" &amp; $B19,$M19&amp;B19&amp;": '"&amp;$L19&amp;","&amp;VLOOKUP(C19,LookupTable!$A$10:$G$24,4,0)&amp;IF(AND(C19="Bool",MOD(10*D19,10)=0),D19&amp;".0",D19)&amp;IF(C19="String",".255","")&amp;IF(B20&lt;&gt;"","',","'")&amp;"     //"&amp;O19)</f>
        <v>P_Send_Operator: 'DB10,S14.255',     //7</v>
      </c>
      <c r="Q19" s="20" t="str">
        <f t="shared" si="1"/>
        <v>'P_Send_Operator',     //7</v>
      </c>
      <c r="R19" s="20" t="str">
        <f t="shared" si="2"/>
        <v>socket.emit('P_Send_Operator', arr_tag_value[7]);</v>
      </c>
    </row>
    <row r="20" spans="2:18" ht="15.75">
      <c r="B20" t="s">
        <v>96</v>
      </c>
      <c r="C20" t="s">
        <v>97</v>
      </c>
      <c r="D20">
        <v>270</v>
      </c>
      <c r="F20" t="b">
        <v>0</v>
      </c>
      <c r="G20" t="b">
        <v>1</v>
      </c>
      <c r="H20" t="b">
        <v>1</v>
      </c>
      <c r="I20" t="b">
        <v>1</v>
      </c>
      <c r="J20" t="b">
        <v>0</v>
      </c>
      <c r="K20" t="s">
        <v>98</v>
      </c>
      <c r="L20" t="str">
        <f t="shared" si="0"/>
        <v>DB10</v>
      </c>
      <c r="M20" t="str">
        <f>"P_"&amp;B20&amp;"_"</f>
        <v>P_G1_</v>
      </c>
      <c r="O20" s="40" t="str">
        <f>IF(E20="","-",COUNTIF($O$10:O19,"&lt;&gt;-")+1-2)</f>
        <v>-</v>
      </c>
      <c r="P20" s="25" t="str">
        <f>IF($E20="","//" &amp; $B20,$M20&amp;B20&amp;": '"&amp;$L20&amp;","&amp;VLOOKUP(C20,LookupTable!$A$10:$G$24,4,0)&amp;IF(AND(C20="Bool",MOD(10*D20,10)=0),D20&amp;".0",D20)&amp;IF(C20="String",".255","")&amp;IF(B21&lt;&gt;"","',","'")&amp;"     //"&amp;O20)</f>
        <v>//G1</v>
      </c>
      <c r="Q20" s="20" t="str">
        <f t="shared" si="1"/>
        <v>//G1</v>
      </c>
      <c r="R20" s="20" t="str">
        <f t="shared" si="2"/>
        <v>//G1</v>
      </c>
    </row>
    <row r="21" spans="2:18" ht="15.75">
      <c r="B21" t="s">
        <v>163</v>
      </c>
      <c r="C21" t="s">
        <v>15</v>
      </c>
      <c r="D21">
        <v>270</v>
      </c>
      <c r="E21">
        <v>0</v>
      </c>
      <c r="F21" t="b">
        <v>0</v>
      </c>
      <c r="G21" t="b">
        <v>1</v>
      </c>
      <c r="H21" t="b">
        <v>1</v>
      </c>
      <c r="I21" t="b">
        <v>1</v>
      </c>
      <c r="J21" t="b">
        <v>0</v>
      </c>
      <c r="K21" t="s">
        <v>164</v>
      </c>
      <c r="L21" t="str">
        <f t="shared" si="0"/>
        <v>DB10</v>
      </c>
      <c r="M21" t="str">
        <f>"P_"&amp;B20&amp;"_"</f>
        <v>P_G1_</v>
      </c>
      <c r="O21" s="40">
        <f>IF(E21="","-",COUNTIF($O$10:O20,"&lt;&gt;-")+1-2)</f>
        <v>8</v>
      </c>
      <c r="P21" s="25" t="str">
        <f>IF($E21="","//" &amp; $B21,$M21&amp;B21&amp;": '"&amp;$L21&amp;","&amp;VLOOKUP(C21,LookupTable!$A$10:$G$24,4,0)&amp;IF(AND(C21="Bool",MOD(10*D21,10)=0),D21&amp;".0",D21)&amp;IF(C21="String",".255","")&amp;IF(B22&lt;&gt;"","',","'")&amp;"     //"&amp;O21)</f>
        <v>P_G1_Time_Working: 'DB10,REAL270',     //8</v>
      </c>
      <c r="Q21" s="20" t="str">
        <f t="shared" si="1"/>
        <v>'P_G1_Time_Working',     //8</v>
      </c>
      <c r="R21" s="20" t="str">
        <f t="shared" si="2"/>
        <v>socket.emit('P_G1_Time_Working', arr_tag_value[8]);</v>
      </c>
    </row>
    <row r="22" spans="2:18" ht="15.75">
      <c r="B22" t="s">
        <v>165</v>
      </c>
      <c r="C22" t="s">
        <v>15</v>
      </c>
      <c r="D22">
        <v>274</v>
      </c>
      <c r="E22">
        <v>0</v>
      </c>
      <c r="F22" t="b">
        <v>0</v>
      </c>
      <c r="G22" t="b">
        <v>1</v>
      </c>
      <c r="H22" t="b">
        <v>1</v>
      </c>
      <c r="I22" t="b">
        <v>1</v>
      </c>
      <c r="J22" t="b">
        <v>0</v>
      </c>
      <c r="K22" t="s">
        <v>166</v>
      </c>
      <c r="L22" t="str">
        <f t="shared" si="0"/>
        <v>DB10</v>
      </c>
      <c r="M22" t="str">
        <f>"P_"&amp;B20&amp;"_"</f>
        <v>P_G1_</v>
      </c>
      <c r="O22" s="40">
        <f>IF(E22="","-",COUNTIF($O$10:O21,"&lt;&gt;-")+1-2)</f>
        <v>9</v>
      </c>
      <c r="P22" s="25" t="str">
        <f>IF($E22="","//" &amp; $B22,$M22&amp;B22&amp;": '"&amp;$L22&amp;","&amp;VLOOKUP(C22,LookupTable!$A$10:$G$24,4,0)&amp;IF(AND(C22="Bool",MOD(10*D22,10)=0),D22&amp;".0",D22)&amp;IF(C22="String",".255","")&amp;IF(B23&lt;&gt;"","',","'")&amp;"     //"&amp;O22)</f>
        <v>P_G1_Time_Standby: 'DB10,REAL274',     //9</v>
      </c>
      <c r="Q22" s="20" t="str">
        <f t="shared" si="1"/>
        <v>'P_G1_Time_Standby',     //9</v>
      </c>
      <c r="R22" s="20" t="str">
        <f t="shared" si="2"/>
        <v>socket.emit('P_G1_Time_Standby', arr_tag_value[9]);</v>
      </c>
    </row>
    <row r="23" spans="2:18" ht="15.75">
      <c r="B23" t="s">
        <v>167</v>
      </c>
      <c r="C23" t="s">
        <v>15</v>
      </c>
      <c r="D23">
        <v>278</v>
      </c>
      <c r="E23">
        <v>0</v>
      </c>
      <c r="F23" t="b">
        <v>0</v>
      </c>
      <c r="G23" t="b">
        <v>1</v>
      </c>
      <c r="H23" t="b">
        <v>1</v>
      </c>
      <c r="I23" t="b">
        <v>1</v>
      </c>
      <c r="J23" t="b">
        <v>0</v>
      </c>
      <c r="K23" t="s">
        <v>168</v>
      </c>
      <c r="L23" t="str">
        <f t="shared" si="0"/>
        <v>DB10</v>
      </c>
      <c r="M23" t="str">
        <f>"P_"&amp;B20&amp;"_"</f>
        <v>P_G1_</v>
      </c>
      <c r="O23" s="40">
        <f>IF(E23="","-",COUNTIF($O$10:O22,"&lt;&gt;-")+1-2)</f>
        <v>10</v>
      </c>
      <c r="P23" s="25" t="str">
        <f>IF($E23="","//" &amp; $B23,$M23&amp;B23&amp;": '"&amp;$L23&amp;","&amp;VLOOKUP(C23,LookupTable!$A$10:$G$24,4,0)&amp;IF(AND(C23="Bool",MOD(10*D23,10)=0),D23&amp;".0",D23)&amp;IF(C23="String",".255","")&amp;IF(B24&lt;&gt;"","',","'")&amp;"     //"&amp;O23)</f>
        <v>P_G1_TIme_Maintenance: 'DB10,REAL278',     //10</v>
      </c>
      <c r="Q23" s="20" t="str">
        <f t="shared" si="1"/>
        <v>'P_G1_TIme_Maintenance',     //10</v>
      </c>
      <c r="R23" s="20" t="str">
        <f t="shared" si="2"/>
        <v>socket.emit('P_G1_TIme_Maintenance', arr_tag_value[10]);</v>
      </c>
    </row>
    <row r="24" spans="2:18" ht="15.75">
      <c r="B24" t="s">
        <v>99</v>
      </c>
      <c r="C24" t="s">
        <v>97</v>
      </c>
      <c r="D24">
        <v>282</v>
      </c>
      <c r="F24" t="b">
        <v>0</v>
      </c>
      <c r="G24" t="b">
        <v>1</v>
      </c>
      <c r="H24" t="b">
        <v>1</v>
      </c>
      <c r="I24" t="b">
        <v>1</v>
      </c>
      <c r="J24" t="b">
        <v>1</v>
      </c>
      <c r="L24" t="str">
        <f t="shared" si="0"/>
        <v>DB10</v>
      </c>
      <c r="M24" t="str">
        <f>"P_"&amp;B24&amp;"_"</f>
        <v>P_G2_</v>
      </c>
      <c r="O24" s="40" t="str">
        <f>IF(E24="","-",COUNTIF($O$10:O23,"&lt;&gt;-")+1-2)</f>
        <v>-</v>
      </c>
      <c r="P24" s="25" t="str">
        <f>IF($E24="","//" &amp; $B24,$M24&amp;B24&amp;": '"&amp;$L24&amp;","&amp;VLOOKUP(C24,LookupTable!$A$10:$G$24,4,0)&amp;IF(AND(C24="Bool",MOD(10*D24,10)=0),D24&amp;".0",D24)&amp;IF(C24="String",".255","")&amp;IF(B25&lt;&gt;"","',","'")&amp;"     //"&amp;O24)</f>
        <v>//G2</v>
      </c>
      <c r="Q24" s="20" t="str">
        <f t="shared" si="1"/>
        <v>//G2</v>
      </c>
      <c r="R24" s="20" t="str">
        <f t="shared" si="2"/>
        <v>//G2</v>
      </c>
    </row>
    <row r="25" spans="2:18" ht="15.75">
      <c r="B25" t="s">
        <v>163</v>
      </c>
      <c r="C25" t="s">
        <v>15</v>
      </c>
      <c r="D25">
        <v>282</v>
      </c>
      <c r="E25">
        <v>0</v>
      </c>
      <c r="F25" t="b">
        <v>0</v>
      </c>
      <c r="G25" t="b">
        <v>1</v>
      </c>
      <c r="H25" t="b">
        <v>1</v>
      </c>
      <c r="I25" t="b">
        <v>1</v>
      </c>
      <c r="J25" t="b">
        <v>0</v>
      </c>
      <c r="K25" t="s">
        <v>164</v>
      </c>
      <c r="L25" t="str">
        <f t="shared" si="0"/>
        <v>DB10</v>
      </c>
      <c r="M25" t="str">
        <f>"P_"&amp;B24&amp;"_"</f>
        <v>P_G2_</v>
      </c>
      <c r="O25" s="40">
        <f>IF(E25="","-",COUNTIF($O$10:O24,"&lt;&gt;-")+1-2)</f>
        <v>11</v>
      </c>
      <c r="P25" s="25" t="str">
        <f>IF($E25="","//" &amp; $B25,$M25&amp;B25&amp;": '"&amp;$L25&amp;","&amp;VLOOKUP(C25,LookupTable!$A$10:$G$24,4,0)&amp;IF(AND(C25="Bool",MOD(10*D25,10)=0),D25&amp;".0",D25)&amp;IF(C25="String",".255","")&amp;IF(B26&lt;&gt;"","',","'")&amp;"     //"&amp;O25)</f>
        <v>P_G2_Time_Working: 'DB10,REAL282',     //11</v>
      </c>
      <c r="Q25" s="20" t="str">
        <f t="shared" si="1"/>
        <v>'P_G2_Time_Working',     //11</v>
      </c>
      <c r="R25" s="20" t="str">
        <f t="shared" si="2"/>
        <v>socket.emit('P_G2_Time_Working', arr_tag_value[11]);</v>
      </c>
    </row>
    <row r="26" spans="2:18" ht="15.75">
      <c r="B26" t="s">
        <v>165</v>
      </c>
      <c r="C26" t="s">
        <v>15</v>
      </c>
      <c r="D26">
        <v>286</v>
      </c>
      <c r="E26">
        <v>0</v>
      </c>
      <c r="F26" t="b">
        <v>0</v>
      </c>
      <c r="G26" t="b">
        <v>1</v>
      </c>
      <c r="H26" t="b">
        <v>1</v>
      </c>
      <c r="I26" t="b">
        <v>1</v>
      </c>
      <c r="J26" t="b">
        <v>0</v>
      </c>
      <c r="K26" t="s">
        <v>166</v>
      </c>
      <c r="L26" t="str">
        <f t="shared" si="0"/>
        <v>DB10</v>
      </c>
      <c r="M26" t="str">
        <f>"P_"&amp;B24&amp;"_"</f>
        <v>P_G2_</v>
      </c>
      <c r="O26" s="40">
        <f>IF(E26="","-",COUNTIF($O$10:O25,"&lt;&gt;-")+1-2)</f>
        <v>12</v>
      </c>
      <c r="P26" s="25" t="str">
        <f>IF($E26="","//" &amp; $B26,$M26&amp;B26&amp;": '"&amp;$L26&amp;","&amp;VLOOKUP(C26,LookupTable!$A$10:$G$24,4,0)&amp;IF(AND(C26="Bool",MOD(10*D26,10)=0),D26&amp;".0",D26)&amp;IF(C26="String",".255","")&amp;IF(B27&lt;&gt;"","',","'")&amp;"     //"&amp;O26)</f>
        <v>P_G2_Time_Standby: 'DB10,REAL286',     //12</v>
      </c>
      <c r="Q26" s="20" t="str">
        <f t="shared" si="1"/>
        <v>'P_G2_Time_Standby',     //12</v>
      </c>
      <c r="R26" s="20" t="str">
        <f t="shared" si="2"/>
        <v>socket.emit('P_G2_Time_Standby', arr_tag_value[12]);</v>
      </c>
    </row>
    <row r="27" spans="2:18" ht="15.75">
      <c r="B27" t="s">
        <v>167</v>
      </c>
      <c r="C27" t="s">
        <v>15</v>
      </c>
      <c r="D27">
        <v>290</v>
      </c>
      <c r="E27">
        <v>0</v>
      </c>
      <c r="F27" t="b">
        <v>0</v>
      </c>
      <c r="G27" t="b">
        <v>1</v>
      </c>
      <c r="H27" t="b">
        <v>1</v>
      </c>
      <c r="I27" t="b">
        <v>1</v>
      </c>
      <c r="J27" t="b">
        <v>0</v>
      </c>
      <c r="K27" t="s">
        <v>168</v>
      </c>
      <c r="L27" t="str">
        <f t="shared" si="0"/>
        <v>DB10</v>
      </c>
      <c r="M27" t="str">
        <f>"P_"&amp;B24&amp;"_"</f>
        <v>P_G2_</v>
      </c>
      <c r="O27" s="40">
        <f>IF(E27="","-",COUNTIF($O$10:O26,"&lt;&gt;-")+1-2)</f>
        <v>13</v>
      </c>
      <c r="P27" s="25" t="str">
        <f>IF($E27="","//" &amp; $B27,$M27&amp;B27&amp;": '"&amp;$L27&amp;","&amp;VLOOKUP(C27,LookupTable!$A$10:$G$24,4,0)&amp;IF(AND(C27="Bool",MOD(10*D27,10)=0),D27&amp;".0",D27)&amp;IF(C27="String",".255","")&amp;IF(B28&lt;&gt;"","',","'")&amp;"     //"&amp;O27)</f>
        <v>P_G2_TIme_Maintenance: 'DB10,REAL290',     //13</v>
      </c>
      <c r="Q27" s="20" t="str">
        <f t="shared" si="1"/>
        <v>'P_G2_TIme_Maintenance',     //13</v>
      </c>
      <c r="R27" s="20" t="str">
        <f t="shared" si="2"/>
        <v>socket.emit('P_G2_TIme_Maintenance', arr_tag_value[13]);</v>
      </c>
    </row>
    <row r="28" spans="2:18" ht="15.75">
      <c r="B28" t="s">
        <v>100</v>
      </c>
      <c r="C28" t="s">
        <v>97</v>
      </c>
      <c r="D28">
        <v>294</v>
      </c>
      <c r="F28" t="b">
        <v>0</v>
      </c>
      <c r="G28" t="b">
        <v>1</v>
      </c>
      <c r="H28" t="b">
        <v>1</v>
      </c>
      <c r="I28" t="b">
        <v>1</v>
      </c>
      <c r="J28" t="b">
        <v>1</v>
      </c>
      <c r="L28" t="str">
        <f t="shared" si="0"/>
        <v>DB10</v>
      </c>
      <c r="M28" t="str">
        <f t="shared" ref="M28:M91" si="3">"P_"&amp;B28&amp;"_"</f>
        <v>P_G3_</v>
      </c>
      <c r="O28" s="40" t="str">
        <f>IF(E28="","-",COUNTIF($O$10:O27,"&lt;&gt;-")+1-2)</f>
        <v>-</v>
      </c>
      <c r="P28" s="25" t="str">
        <f>IF($E28="","//" &amp; $B28,$M28&amp;B28&amp;": '"&amp;$L28&amp;","&amp;VLOOKUP(C28,LookupTable!$A$10:$G$24,4,0)&amp;IF(AND(C28="Bool",MOD(10*D28,10)=0),D28&amp;".0",D28)&amp;IF(C28="String",".255","")&amp;IF(B29&lt;&gt;"","',","'")&amp;"     //"&amp;O28)</f>
        <v>//G3</v>
      </c>
      <c r="Q28" s="20" t="str">
        <f t="shared" si="1"/>
        <v>//G3</v>
      </c>
      <c r="R28" s="20" t="str">
        <f t="shared" si="2"/>
        <v>//G3</v>
      </c>
    </row>
    <row r="29" spans="2:18" ht="15.75">
      <c r="B29" t="s">
        <v>163</v>
      </c>
      <c r="C29" t="s">
        <v>15</v>
      </c>
      <c r="D29">
        <v>294</v>
      </c>
      <c r="E29">
        <v>0</v>
      </c>
      <c r="F29" t="b">
        <v>0</v>
      </c>
      <c r="G29" t="b">
        <v>1</v>
      </c>
      <c r="H29" t="b">
        <v>1</v>
      </c>
      <c r="I29" t="b">
        <v>1</v>
      </c>
      <c r="J29" t="b">
        <v>0</v>
      </c>
      <c r="K29" t="s">
        <v>164</v>
      </c>
      <c r="L29" t="str">
        <f t="shared" si="0"/>
        <v>DB10</v>
      </c>
      <c r="M29" t="str">
        <f t="shared" ref="M29:M92" si="4">"P_"&amp;B28&amp;"_"</f>
        <v>P_G3_</v>
      </c>
      <c r="O29" s="40">
        <f>IF(E29="","-",COUNTIF($O$10:O28,"&lt;&gt;-")+1-2)</f>
        <v>14</v>
      </c>
      <c r="P29" s="25" t="str">
        <f>IF($E29="","//" &amp; $B29,$M29&amp;B29&amp;": '"&amp;$L29&amp;","&amp;VLOOKUP(C29,LookupTable!$A$10:$G$24,4,0)&amp;IF(AND(C29="Bool",MOD(10*D29,10)=0),D29&amp;".0",D29)&amp;IF(C29="String",".255","")&amp;IF(B30&lt;&gt;"","',","'")&amp;"     //"&amp;O29)</f>
        <v>P_G3_Time_Working: 'DB10,REAL294',     //14</v>
      </c>
      <c r="Q29" s="20" t="str">
        <f t="shared" si="1"/>
        <v>'P_G3_Time_Working',     //14</v>
      </c>
      <c r="R29" s="20" t="str">
        <f t="shared" si="2"/>
        <v>socket.emit('P_G3_Time_Working', arr_tag_value[14]);</v>
      </c>
    </row>
    <row r="30" spans="2:18" ht="15.75">
      <c r="B30" t="s">
        <v>165</v>
      </c>
      <c r="C30" t="s">
        <v>15</v>
      </c>
      <c r="D30">
        <v>298</v>
      </c>
      <c r="E30">
        <v>0</v>
      </c>
      <c r="F30" t="b">
        <v>0</v>
      </c>
      <c r="G30" t="b">
        <v>1</v>
      </c>
      <c r="H30" t="b">
        <v>1</v>
      </c>
      <c r="I30" t="b">
        <v>1</v>
      </c>
      <c r="J30" t="b">
        <v>0</v>
      </c>
      <c r="K30" t="s">
        <v>166</v>
      </c>
      <c r="L30" t="str">
        <f t="shared" si="0"/>
        <v>DB10</v>
      </c>
      <c r="M30" t="str">
        <f t="shared" ref="M30" si="5">"P_"&amp;B28&amp;"_"</f>
        <v>P_G3_</v>
      </c>
      <c r="O30" s="40">
        <f>IF(E30="","-",COUNTIF($O$10:O29,"&lt;&gt;-")+1-2)</f>
        <v>15</v>
      </c>
      <c r="P30" s="25" t="str">
        <f>IF($E30="","//" &amp; $B30,$M30&amp;B30&amp;": '"&amp;$L30&amp;","&amp;VLOOKUP(C30,LookupTable!$A$10:$G$24,4,0)&amp;IF(AND(C30="Bool",MOD(10*D30,10)=0),D30&amp;".0",D30)&amp;IF(C30="String",".255","")&amp;IF(B31&lt;&gt;"","',","'")&amp;"     //"&amp;O30)</f>
        <v>P_G3_Time_Standby: 'DB10,REAL298',     //15</v>
      </c>
      <c r="Q30" s="20" t="str">
        <f t="shared" si="1"/>
        <v>'P_G3_Time_Standby',     //15</v>
      </c>
      <c r="R30" s="20" t="str">
        <f t="shared" si="2"/>
        <v>socket.emit('P_G3_Time_Standby', arr_tag_value[15]);</v>
      </c>
    </row>
    <row r="31" spans="2:18" ht="15.75">
      <c r="B31" t="s">
        <v>167</v>
      </c>
      <c r="C31" t="s">
        <v>15</v>
      </c>
      <c r="D31">
        <v>302</v>
      </c>
      <c r="E31">
        <v>0</v>
      </c>
      <c r="F31" t="b">
        <v>0</v>
      </c>
      <c r="G31" t="b">
        <v>1</v>
      </c>
      <c r="H31" t="b">
        <v>1</v>
      </c>
      <c r="I31" t="b">
        <v>1</v>
      </c>
      <c r="J31" t="b">
        <v>0</v>
      </c>
      <c r="K31" t="s">
        <v>168</v>
      </c>
      <c r="L31" t="str">
        <f t="shared" si="0"/>
        <v>DB10</v>
      </c>
      <c r="M31" t="str">
        <f t="shared" ref="M31" si="6">"P_"&amp;B28&amp;"_"</f>
        <v>P_G3_</v>
      </c>
      <c r="O31" s="40">
        <f>IF(E31="","-",COUNTIF($O$10:O30,"&lt;&gt;-")+1-2)</f>
        <v>16</v>
      </c>
      <c r="P31" s="25" t="str">
        <f>IF($E31="","//" &amp; $B31,$M31&amp;B31&amp;": '"&amp;$L31&amp;","&amp;VLOOKUP(C31,LookupTable!$A$10:$G$24,4,0)&amp;IF(AND(C31="Bool",MOD(10*D31,10)=0),D31&amp;".0",D31)&amp;IF(C31="String",".255","")&amp;IF(B32&lt;&gt;"","',","'")&amp;"     //"&amp;O31)</f>
        <v>P_G3_TIme_Maintenance: 'DB10,REAL302',     //16</v>
      </c>
      <c r="Q31" s="20" t="str">
        <f t="shared" si="1"/>
        <v>'P_G3_TIme_Maintenance',     //16</v>
      </c>
      <c r="R31" s="20" t="str">
        <f t="shared" si="2"/>
        <v>socket.emit('P_G3_TIme_Maintenance', arr_tag_value[16]);</v>
      </c>
    </row>
    <row r="32" spans="2:18" ht="15.75">
      <c r="B32" t="s">
        <v>101</v>
      </c>
      <c r="C32" t="s">
        <v>97</v>
      </c>
      <c r="D32">
        <v>306</v>
      </c>
      <c r="F32" t="b">
        <v>0</v>
      </c>
      <c r="G32" t="b">
        <v>1</v>
      </c>
      <c r="H32" t="b">
        <v>1</v>
      </c>
      <c r="I32" t="b">
        <v>1</v>
      </c>
      <c r="J32" t="b">
        <v>1</v>
      </c>
      <c r="L32" t="str">
        <f t="shared" si="0"/>
        <v>DB10</v>
      </c>
      <c r="M32" t="str">
        <f t="shared" ref="M32:M95" si="7">"P_"&amp;B32&amp;"_"</f>
        <v>P_G4_</v>
      </c>
      <c r="O32" s="40" t="str">
        <f>IF(E32="","-",COUNTIF($O$10:O31,"&lt;&gt;-")+1-2)</f>
        <v>-</v>
      </c>
      <c r="P32" s="25" t="str">
        <f>IF($E32="","//" &amp; $B32,$M32&amp;B32&amp;": '"&amp;$L32&amp;","&amp;VLOOKUP(C32,LookupTable!$A$10:$G$24,4,0)&amp;IF(AND(C32="Bool",MOD(10*D32,10)=0),D32&amp;".0",D32)&amp;IF(C32="String",".255","")&amp;IF(B33&lt;&gt;"","',","'")&amp;"     //"&amp;O32)</f>
        <v>//G4</v>
      </c>
      <c r="Q32" s="20" t="str">
        <f t="shared" si="1"/>
        <v>//G4</v>
      </c>
      <c r="R32" s="20" t="str">
        <f t="shared" si="2"/>
        <v>//G4</v>
      </c>
    </row>
    <row r="33" spans="2:18" ht="15.75">
      <c r="B33" t="s">
        <v>163</v>
      </c>
      <c r="C33" t="s">
        <v>15</v>
      </c>
      <c r="D33">
        <v>306</v>
      </c>
      <c r="E33">
        <v>0</v>
      </c>
      <c r="F33" t="b">
        <v>0</v>
      </c>
      <c r="G33" t="b">
        <v>1</v>
      </c>
      <c r="H33" t="b">
        <v>1</v>
      </c>
      <c r="I33" t="b">
        <v>1</v>
      </c>
      <c r="J33" t="b">
        <v>0</v>
      </c>
      <c r="K33" t="s">
        <v>164</v>
      </c>
      <c r="L33" t="str">
        <f t="shared" si="0"/>
        <v>DB10</v>
      </c>
      <c r="M33" t="str">
        <f t="shared" ref="M33:M96" si="8">"P_"&amp;B32&amp;"_"</f>
        <v>P_G4_</v>
      </c>
      <c r="O33" s="40">
        <f>IF(E33="","-",COUNTIF($O$10:O32,"&lt;&gt;-")+1-2)</f>
        <v>17</v>
      </c>
      <c r="P33" s="25" t="str">
        <f>IF($E33="","//" &amp; $B33,$M33&amp;B33&amp;": '"&amp;$L33&amp;","&amp;VLOOKUP(C33,LookupTable!$A$10:$G$24,4,0)&amp;IF(AND(C33="Bool",MOD(10*D33,10)=0),D33&amp;".0",D33)&amp;IF(C33="String",".255","")&amp;IF(B34&lt;&gt;"","',","'")&amp;"     //"&amp;O33)</f>
        <v>P_G4_Time_Working: 'DB10,REAL306',     //17</v>
      </c>
      <c r="Q33" s="20" t="str">
        <f t="shared" si="1"/>
        <v>'P_G4_Time_Working',     //17</v>
      </c>
      <c r="R33" s="20" t="str">
        <f t="shared" si="2"/>
        <v>socket.emit('P_G4_Time_Working', arr_tag_value[17]);</v>
      </c>
    </row>
    <row r="34" spans="2:18" ht="15.75">
      <c r="B34" t="s">
        <v>165</v>
      </c>
      <c r="C34" t="s">
        <v>15</v>
      </c>
      <c r="D34">
        <v>310</v>
      </c>
      <c r="E34">
        <v>0</v>
      </c>
      <c r="F34" t="b">
        <v>0</v>
      </c>
      <c r="G34" t="b">
        <v>1</v>
      </c>
      <c r="H34" t="b">
        <v>1</v>
      </c>
      <c r="I34" t="b">
        <v>1</v>
      </c>
      <c r="J34" t="b">
        <v>0</v>
      </c>
      <c r="K34" t="s">
        <v>166</v>
      </c>
      <c r="L34" t="str">
        <f t="shared" si="0"/>
        <v>DB10</v>
      </c>
      <c r="M34" t="str">
        <f t="shared" ref="M34" si="9">"P_"&amp;B32&amp;"_"</f>
        <v>P_G4_</v>
      </c>
      <c r="O34" s="40">
        <f>IF(E34="","-",COUNTIF($O$10:O33,"&lt;&gt;-")+1-2)</f>
        <v>18</v>
      </c>
      <c r="P34" s="25" t="str">
        <f>IF($E34="","//" &amp; $B34,$M34&amp;B34&amp;": '"&amp;$L34&amp;","&amp;VLOOKUP(C34,LookupTable!$A$10:$G$24,4,0)&amp;IF(AND(C34="Bool",MOD(10*D34,10)=0),D34&amp;".0",D34)&amp;IF(C34="String",".255","")&amp;IF(B35&lt;&gt;"","',","'")&amp;"     //"&amp;O34)</f>
        <v>P_G4_Time_Standby: 'DB10,REAL310',     //18</v>
      </c>
      <c r="Q34" s="20" t="str">
        <f t="shared" si="1"/>
        <v>'P_G4_Time_Standby',     //18</v>
      </c>
      <c r="R34" s="20" t="str">
        <f t="shared" si="2"/>
        <v>socket.emit('P_G4_Time_Standby', arr_tag_value[18]);</v>
      </c>
    </row>
    <row r="35" spans="2:18" ht="15.75">
      <c r="B35" t="s">
        <v>167</v>
      </c>
      <c r="C35" t="s">
        <v>15</v>
      </c>
      <c r="D35">
        <v>314</v>
      </c>
      <c r="E35">
        <v>0</v>
      </c>
      <c r="F35" t="b">
        <v>0</v>
      </c>
      <c r="G35" t="b">
        <v>1</v>
      </c>
      <c r="H35" t="b">
        <v>1</v>
      </c>
      <c r="I35" t="b">
        <v>1</v>
      </c>
      <c r="J35" t="b">
        <v>0</v>
      </c>
      <c r="K35" t="s">
        <v>168</v>
      </c>
      <c r="L35" t="str">
        <f t="shared" si="0"/>
        <v>DB10</v>
      </c>
      <c r="M35" t="str">
        <f t="shared" ref="M35" si="10">"P_"&amp;B32&amp;"_"</f>
        <v>P_G4_</v>
      </c>
      <c r="O35" s="40">
        <f>IF(E35="","-",COUNTIF($O$10:O34,"&lt;&gt;-")+1-2)</f>
        <v>19</v>
      </c>
      <c r="P35" s="25" t="str">
        <f>IF($E35="","//" &amp; $B35,$M35&amp;B35&amp;": '"&amp;$L35&amp;","&amp;VLOOKUP(C35,LookupTable!$A$10:$G$24,4,0)&amp;IF(AND(C35="Bool",MOD(10*D35,10)=0),D35&amp;".0",D35)&amp;IF(C35="String",".255","")&amp;IF(B36&lt;&gt;"","',","'")&amp;"     //"&amp;O35)</f>
        <v>P_G4_TIme_Maintenance: 'DB10,REAL314',     //19</v>
      </c>
      <c r="Q35" s="20" t="str">
        <f t="shared" si="1"/>
        <v>'P_G4_TIme_Maintenance',     //19</v>
      </c>
      <c r="R35" s="20" t="str">
        <f t="shared" si="2"/>
        <v>socket.emit('P_G4_TIme_Maintenance', arr_tag_value[19]);</v>
      </c>
    </row>
    <row r="36" spans="2:18" ht="15.75">
      <c r="B36" t="s">
        <v>102</v>
      </c>
      <c r="C36" t="s">
        <v>97</v>
      </c>
      <c r="D36">
        <v>318</v>
      </c>
      <c r="F36" t="b">
        <v>0</v>
      </c>
      <c r="G36" t="b">
        <v>1</v>
      </c>
      <c r="H36" t="b">
        <v>1</v>
      </c>
      <c r="I36" t="b">
        <v>1</v>
      </c>
      <c r="J36" t="b">
        <v>1</v>
      </c>
      <c r="L36" t="str">
        <f t="shared" si="0"/>
        <v>DB10</v>
      </c>
      <c r="M36" t="str">
        <f t="shared" ref="M36:M99" si="11">"P_"&amp;B36&amp;"_"</f>
        <v>P_G5_</v>
      </c>
      <c r="O36" s="40" t="str">
        <f>IF(E36="","-",COUNTIF($O$10:O35,"&lt;&gt;-")+1-2)</f>
        <v>-</v>
      </c>
      <c r="P36" s="25" t="str">
        <f>IF($E36="","//" &amp; $B36,$M36&amp;B36&amp;": '"&amp;$L36&amp;","&amp;VLOOKUP(C36,LookupTable!$A$10:$G$24,4,0)&amp;IF(AND(C36="Bool",MOD(10*D36,10)=0),D36&amp;".0",D36)&amp;IF(C36="String",".255","")&amp;IF(B37&lt;&gt;"","',","'")&amp;"     //"&amp;O36)</f>
        <v>//G5</v>
      </c>
      <c r="Q36" s="20" t="str">
        <f t="shared" si="1"/>
        <v>//G5</v>
      </c>
      <c r="R36" s="20" t="str">
        <f t="shared" si="2"/>
        <v>//G5</v>
      </c>
    </row>
    <row r="37" spans="2:18" ht="15.75">
      <c r="B37" t="s">
        <v>163</v>
      </c>
      <c r="C37" t="s">
        <v>15</v>
      </c>
      <c r="D37">
        <v>318</v>
      </c>
      <c r="E37">
        <v>0</v>
      </c>
      <c r="F37" t="b">
        <v>0</v>
      </c>
      <c r="G37" t="b">
        <v>1</v>
      </c>
      <c r="H37" t="b">
        <v>1</v>
      </c>
      <c r="I37" t="b">
        <v>1</v>
      </c>
      <c r="J37" t="b">
        <v>0</v>
      </c>
      <c r="K37" t="s">
        <v>164</v>
      </c>
      <c r="L37" t="str">
        <f t="shared" si="0"/>
        <v>DB10</v>
      </c>
      <c r="M37" t="str">
        <f t="shared" ref="M37:M100" si="12">"P_"&amp;B36&amp;"_"</f>
        <v>P_G5_</v>
      </c>
      <c r="O37" s="40">
        <f>IF(E37="","-",COUNTIF($O$10:O36,"&lt;&gt;-")+1-2)</f>
        <v>20</v>
      </c>
      <c r="P37" s="25" t="str">
        <f>IF($E37="","//" &amp; $B37,$M37&amp;B37&amp;": '"&amp;$L37&amp;","&amp;VLOOKUP(C37,LookupTable!$A$10:$G$24,4,0)&amp;IF(AND(C37="Bool",MOD(10*D37,10)=0),D37&amp;".0",D37)&amp;IF(C37="String",".255","")&amp;IF(B38&lt;&gt;"","',","'")&amp;"     //"&amp;O37)</f>
        <v>P_G5_Time_Working: 'DB10,REAL318',     //20</v>
      </c>
      <c r="Q37" s="20" t="str">
        <f t="shared" si="1"/>
        <v>'P_G5_Time_Working',     //20</v>
      </c>
      <c r="R37" s="20" t="str">
        <f t="shared" si="2"/>
        <v>socket.emit('P_G5_Time_Working', arr_tag_value[20]);</v>
      </c>
    </row>
    <row r="38" spans="2:18" ht="15.75">
      <c r="B38" t="s">
        <v>165</v>
      </c>
      <c r="C38" t="s">
        <v>15</v>
      </c>
      <c r="D38">
        <v>322</v>
      </c>
      <c r="E38">
        <v>0</v>
      </c>
      <c r="F38" t="b">
        <v>0</v>
      </c>
      <c r="G38" t="b">
        <v>1</v>
      </c>
      <c r="H38" t="b">
        <v>1</v>
      </c>
      <c r="I38" t="b">
        <v>1</v>
      </c>
      <c r="J38" t="b">
        <v>0</v>
      </c>
      <c r="K38" t="s">
        <v>166</v>
      </c>
      <c r="L38" t="str">
        <f t="shared" si="0"/>
        <v>DB10</v>
      </c>
      <c r="M38" t="str">
        <f t="shared" ref="M38" si="13">"P_"&amp;B36&amp;"_"</f>
        <v>P_G5_</v>
      </c>
      <c r="O38" s="40">
        <f>IF(E38="","-",COUNTIF($O$10:O37,"&lt;&gt;-")+1-2)</f>
        <v>21</v>
      </c>
      <c r="P38" s="25" t="str">
        <f>IF($E38="","//" &amp; $B38,$M38&amp;B38&amp;": '"&amp;$L38&amp;","&amp;VLOOKUP(C38,LookupTable!$A$10:$G$24,4,0)&amp;IF(AND(C38="Bool",MOD(10*D38,10)=0),D38&amp;".0",D38)&amp;IF(C38="String",".255","")&amp;IF(B39&lt;&gt;"","',","'")&amp;"     //"&amp;O38)</f>
        <v>P_G5_Time_Standby: 'DB10,REAL322',     //21</v>
      </c>
      <c r="Q38" s="20" t="str">
        <f t="shared" si="1"/>
        <v>'P_G5_Time_Standby',     //21</v>
      </c>
      <c r="R38" s="20" t="str">
        <f t="shared" si="2"/>
        <v>socket.emit('P_G5_Time_Standby', arr_tag_value[21]);</v>
      </c>
    </row>
    <row r="39" spans="2:18" ht="15.75">
      <c r="B39" t="s">
        <v>167</v>
      </c>
      <c r="C39" t="s">
        <v>15</v>
      </c>
      <c r="D39">
        <v>326</v>
      </c>
      <c r="E39">
        <v>0</v>
      </c>
      <c r="F39" t="b">
        <v>0</v>
      </c>
      <c r="G39" t="b">
        <v>1</v>
      </c>
      <c r="H39" t="b">
        <v>1</v>
      </c>
      <c r="I39" t="b">
        <v>1</v>
      </c>
      <c r="J39" t="b">
        <v>0</v>
      </c>
      <c r="K39" t="s">
        <v>168</v>
      </c>
      <c r="L39" t="str">
        <f t="shared" si="0"/>
        <v>DB10</v>
      </c>
      <c r="M39" t="str">
        <f t="shared" ref="M39" si="14">"P_"&amp;B36&amp;"_"</f>
        <v>P_G5_</v>
      </c>
      <c r="O39" s="40">
        <f>IF(E39="","-",COUNTIF($O$10:O38,"&lt;&gt;-")+1-2)</f>
        <v>22</v>
      </c>
      <c r="P39" s="25" t="str">
        <f>IF($E39="","//" &amp; $B39,$M39&amp;B39&amp;": '"&amp;$L39&amp;","&amp;VLOOKUP(C39,LookupTable!$A$10:$G$24,4,0)&amp;IF(AND(C39="Bool",MOD(10*D39,10)=0),D39&amp;".0",D39)&amp;IF(C39="String",".255","")&amp;IF(B40&lt;&gt;"","',","'")&amp;"     //"&amp;O39)</f>
        <v>P_G5_TIme_Maintenance: 'DB10,REAL326',     //22</v>
      </c>
      <c r="Q39" s="20" t="str">
        <f t="shared" si="1"/>
        <v>'P_G5_TIme_Maintenance',     //22</v>
      </c>
      <c r="R39" s="20" t="str">
        <f t="shared" si="2"/>
        <v>socket.emit('P_G5_TIme_Maintenance', arr_tag_value[22]);</v>
      </c>
    </row>
    <row r="40" spans="2:18" ht="15.75">
      <c r="B40" t="s">
        <v>103</v>
      </c>
      <c r="C40" t="s">
        <v>97</v>
      </c>
      <c r="D40">
        <v>330</v>
      </c>
      <c r="F40" t="b">
        <v>0</v>
      </c>
      <c r="G40" t="b">
        <v>1</v>
      </c>
      <c r="H40" t="b">
        <v>1</v>
      </c>
      <c r="I40" t="b">
        <v>1</v>
      </c>
      <c r="J40" t="b">
        <v>1</v>
      </c>
      <c r="L40" t="str">
        <f t="shared" si="0"/>
        <v>DB10</v>
      </c>
      <c r="M40" t="str">
        <f t="shared" ref="M40:M103" si="15">"P_"&amp;B40&amp;"_"</f>
        <v>P_G6_</v>
      </c>
      <c r="O40" s="40" t="str">
        <f>IF(E40="","-",COUNTIF($O$10:O39,"&lt;&gt;-")+1-2)</f>
        <v>-</v>
      </c>
      <c r="P40" s="25" t="str">
        <f>IF($E40="","//" &amp; $B40,$M40&amp;B40&amp;": '"&amp;$L40&amp;","&amp;VLOOKUP(C40,LookupTable!$A$10:$G$24,4,0)&amp;IF(AND(C40="Bool",MOD(10*D40,10)=0),D40&amp;".0",D40)&amp;IF(C40="String",".255","")&amp;IF(B41&lt;&gt;"","',","'")&amp;"     //"&amp;O40)</f>
        <v>//G6</v>
      </c>
      <c r="Q40" s="20" t="str">
        <f t="shared" si="1"/>
        <v>//G6</v>
      </c>
      <c r="R40" s="20" t="str">
        <f t="shared" si="2"/>
        <v>//G6</v>
      </c>
    </row>
    <row r="41" spans="2:18" ht="15.75">
      <c r="B41" t="s">
        <v>163</v>
      </c>
      <c r="C41" t="s">
        <v>15</v>
      </c>
      <c r="D41">
        <v>330</v>
      </c>
      <c r="E41">
        <v>0</v>
      </c>
      <c r="F41" t="b">
        <v>0</v>
      </c>
      <c r="G41" t="b">
        <v>1</v>
      </c>
      <c r="H41" t="b">
        <v>1</v>
      </c>
      <c r="I41" t="b">
        <v>1</v>
      </c>
      <c r="J41" t="b">
        <v>0</v>
      </c>
      <c r="K41" t="s">
        <v>164</v>
      </c>
      <c r="L41" t="str">
        <f t="shared" si="0"/>
        <v>DB10</v>
      </c>
      <c r="M41" t="str">
        <f t="shared" ref="M41:M104" si="16">"P_"&amp;B40&amp;"_"</f>
        <v>P_G6_</v>
      </c>
      <c r="O41" s="40">
        <f>IF(E41="","-",COUNTIF($O$10:O40,"&lt;&gt;-")+1-2)</f>
        <v>23</v>
      </c>
      <c r="P41" s="25" t="str">
        <f>IF($E41="","//" &amp; $B41,$M41&amp;B41&amp;": '"&amp;$L41&amp;","&amp;VLOOKUP(C41,LookupTable!$A$10:$G$24,4,0)&amp;IF(AND(C41="Bool",MOD(10*D41,10)=0),D41&amp;".0",D41)&amp;IF(C41="String",".255","")&amp;IF(B42&lt;&gt;"","',","'")&amp;"     //"&amp;O41)</f>
        <v>P_G6_Time_Working: 'DB10,REAL330',     //23</v>
      </c>
      <c r="Q41" s="20" t="str">
        <f t="shared" si="1"/>
        <v>'P_G6_Time_Working',     //23</v>
      </c>
      <c r="R41" s="20" t="str">
        <f t="shared" si="2"/>
        <v>socket.emit('P_G6_Time_Working', arr_tag_value[23]);</v>
      </c>
    </row>
    <row r="42" spans="2:18" ht="15.75">
      <c r="B42" t="s">
        <v>165</v>
      </c>
      <c r="C42" t="s">
        <v>15</v>
      </c>
      <c r="D42">
        <v>334</v>
      </c>
      <c r="E42">
        <v>0</v>
      </c>
      <c r="F42" t="b">
        <v>0</v>
      </c>
      <c r="G42" t="b">
        <v>1</v>
      </c>
      <c r="H42" t="b">
        <v>1</v>
      </c>
      <c r="I42" t="b">
        <v>1</v>
      </c>
      <c r="J42" t="b">
        <v>0</v>
      </c>
      <c r="K42" t="s">
        <v>166</v>
      </c>
      <c r="L42" t="str">
        <f t="shared" si="0"/>
        <v>DB10</v>
      </c>
      <c r="M42" t="str">
        <f t="shared" ref="M42" si="17">"P_"&amp;B40&amp;"_"</f>
        <v>P_G6_</v>
      </c>
      <c r="O42" s="40">
        <f>IF(E42="","-",COUNTIF($O$10:O41,"&lt;&gt;-")+1-2)</f>
        <v>24</v>
      </c>
      <c r="P42" s="25" t="str">
        <f>IF($E42="","//" &amp; $B42,$M42&amp;B42&amp;": '"&amp;$L42&amp;","&amp;VLOOKUP(C42,LookupTable!$A$10:$G$24,4,0)&amp;IF(AND(C42="Bool",MOD(10*D42,10)=0),D42&amp;".0",D42)&amp;IF(C42="String",".255","")&amp;IF(B43&lt;&gt;"","',","'")&amp;"     //"&amp;O42)</f>
        <v>P_G6_Time_Standby: 'DB10,REAL334',     //24</v>
      </c>
      <c r="Q42" s="20" t="str">
        <f t="shared" si="1"/>
        <v>'P_G6_Time_Standby',     //24</v>
      </c>
      <c r="R42" s="20" t="str">
        <f t="shared" si="2"/>
        <v>socket.emit('P_G6_Time_Standby', arr_tag_value[24]);</v>
      </c>
    </row>
    <row r="43" spans="2:18" ht="15.75">
      <c r="B43" t="s">
        <v>167</v>
      </c>
      <c r="C43" t="s">
        <v>15</v>
      </c>
      <c r="D43">
        <v>338</v>
      </c>
      <c r="E43">
        <v>0</v>
      </c>
      <c r="F43" t="b">
        <v>0</v>
      </c>
      <c r="G43" t="b">
        <v>1</v>
      </c>
      <c r="H43" t="b">
        <v>1</v>
      </c>
      <c r="I43" t="b">
        <v>1</v>
      </c>
      <c r="J43" t="b">
        <v>0</v>
      </c>
      <c r="K43" t="s">
        <v>168</v>
      </c>
      <c r="L43" t="str">
        <f t="shared" si="0"/>
        <v>DB10</v>
      </c>
      <c r="M43" t="str">
        <f t="shared" ref="M43" si="18">"P_"&amp;B40&amp;"_"</f>
        <v>P_G6_</v>
      </c>
      <c r="O43" s="40">
        <f>IF(E43="","-",COUNTIF($O$10:O42,"&lt;&gt;-")+1-2)</f>
        <v>25</v>
      </c>
      <c r="P43" s="25" t="str">
        <f>IF($E43="","//" &amp; $B43,$M43&amp;B43&amp;": '"&amp;$L43&amp;","&amp;VLOOKUP(C43,LookupTable!$A$10:$G$24,4,0)&amp;IF(AND(C43="Bool",MOD(10*D43,10)=0),D43&amp;".0",D43)&amp;IF(C43="String",".255","")&amp;IF(B44&lt;&gt;"","',","'")&amp;"     //"&amp;O43)</f>
        <v>P_G6_TIme_Maintenance: 'DB10,REAL338',     //25</v>
      </c>
      <c r="Q43" s="20" t="str">
        <f t="shared" si="1"/>
        <v>'P_G6_TIme_Maintenance',     //25</v>
      </c>
      <c r="R43" s="20" t="str">
        <f t="shared" si="2"/>
        <v>socket.emit('P_G6_TIme_Maintenance', arr_tag_value[25]);</v>
      </c>
    </row>
    <row r="44" spans="2:18" ht="15.75">
      <c r="B44" t="s">
        <v>104</v>
      </c>
      <c r="C44" t="s">
        <v>97</v>
      </c>
      <c r="D44">
        <v>342</v>
      </c>
      <c r="F44" t="b">
        <v>0</v>
      </c>
      <c r="G44" t="b">
        <v>1</v>
      </c>
      <c r="H44" t="b">
        <v>1</v>
      </c>
      <c r="I44" t="b">
        <v>1</v>
      </c>
      <c r="J44" t="b">
        <v>1</v>
      </c>
      <c r="L44" t="str">
        <f t="shared" si="0"/>
        <v>DB10</v>
      </c>
      <c r="M44" t="str">
        <f t="shared" ref="M44:M107" si="19">"P_"&amp;B44&amp;"_"</f>
        <v>P_G7_</v>
      </c>
      <c r="O44" s="40" t="str">
        <f>IF(E44="","-",COUNTIF($O$10:O43,"&lt;&gt;-")+1-2)</f>
        <v>-</v>
      </c>
      <c r="P44" s="25" t="str">
        <f>IF($E44="","//" &amp; $B44,$M44&amp;B44&amp;": '"&amp;$L44&amp;","&amp;VLOOKUP(C44,LookupTable!$A$10:$G$24,4,0)&amp;IF(AND(C44="Bool",MOD(10*D44,10)=0),D44&amp;".0",D44)&amp;IF(C44="String",".255","")&amp;IF(B45&lt;&gt;"","',","'")&amp;"     //"&amp;O44)</f>
        <v>//G7</v>
      </c>
      <c r="Q44" s="20" t="str">
        <f t="shared" si="1"/>
        <v>//G7</v>
      </c>
      <c r="R44" s="20" t="str">
        <f t="shared" si="2"/>
        <v>//G7</v>
      </c>
    </row>
    <row r="45" spans="2:18" ht="15.75">
      <c r="B45" t="s">
        <v>163</v>
      </c>
      <c r="C45" t="s">
        <v>15</v>
      </c>
      <c r="D45">
        <v>342</v>
      </c>
      <c r="E45">
        <v>0</v>
      </c>
      <c r="F45" t="b">
        <v>0</v>
      </c>
      <c r="G45" t="b">
        <v>1</v>
      </c>
      <c r="H45" t="b">
        <v>1</v>
      </c>
      <c r="I45" t="b">
        <v>1</v>
      </c>
      <c r="J45" t="b">
        <v>0</v>
      </c>
      <c r="K45" t="s">
        <v>164</v>
      </c>
      <c r="L45" t="str">
        <f t="shared" si="0"/>
        <v>DB10</v>
      </c>
      <c r="M45" t="str">
        <f t="shared" ref="M45:M108" si="20">"P_"&amp;B44&amp;"_"</f>
        <v>P_G7_</v>
      </c>
      <c r="O45" s="40">
        <f>IF(E45="","-",COUNTIF($O$10:O44,"&lt;&gt;-")+1-2)</f>
        <v>26</v>
      </c>
      <c r="P45" s="25" t="str">
        <f>IF($E45="","//" &amp; $B45,$M45&amp;B45&amp;": '"&amp;$L45&amp;","&amp;VLOOKUP(C45,LookupTable!$A$10:$G$24,4,0)&amp;IF(AND(C45="Bool",MOD(10*D45,10)=0),D45&amp;".0",D45)&amp;IF(C45="String",".255","")&amp;IF(B46&lt;&gt;"","',","'")&amp;"     //"&amp;O45)</f>
        <v>P_G7_Time_Working: 'DB10,REAL342',     //26</v>
      </c>
      <c r="Q45" s="20" t="str">
        <f t="shared" si="1"/>
        <v>'P_G7_Time_Working',     //26</v>
      </c>
      <c r="R45" s="20" t="str">
        <f t="shared" si="2"/>
        <v>socket.emit('P_G7_Time_Working', arr_tag_value[26]);</v>
      </c>
    </row>
    <row r="46" spans="2:18" ht="15.75">
      <c r="B46" t="s">
        <v>165</v>
      </c>
      <c r="C46" t="s">
        <v>15</v>
      </c>
      <c r="D46">
        <v>346</v>
      </c>
      <c r="E46">
        <v>0</v>
      </c>
      <c r="F46" t="b">
        <v>0</v>
      </c>
      <c r="G46" t="b">
        <v>1</v>
      </c>
      <c r="H46" t="b">
        <v>1</v>
      </c>
      <c r="I46" t="b">
        <v>1</v>
      </c>
      <c r="J46" t="b">
        <v>0</v>
      </c>
      <c r="K46" t="s">
        <v>166</v>
      </c>
      <c r="L46" t="str">
        <f t="shared" si="0"/>
        <v>DB10</v>
      </c>
      <c r="M46" t="str">
        <f t="shared" ref="M46" si="21">"P_"&amp;B44&amp;"_"</f>
        <v>P_G7_</v>
      </c>
      <c r="O46" s="40">
        <f>IF(E46="","-",COUNTIF($O$10:O45,"&lt;&gt;-")+1-2)</f>
        <v>27</v>
      </c>
      <c r="P46" s="25" t="str">
        <f>IF($E46="","//" &amp; $B46,$M46&amp;B46&amp;": '"&amp;$L46&amp;","&amp;VLOOKUP(C46,LookupTable!$A$10:$G$24,4,0)&amp;IF(AND(C46="Bool",MOD(10*D46,10)=0),D46&amp;".0",D46)&amp;IF(C46="String",".255","")&amp;IF(B47&lt;&gt;"","',","'")&amp;"     //"&amp;O46)</f>
        <v>P_G7_Time_Standby: 'DB10,REAL346',     //27</v>
      </c>
      <c r="Q46" s="20" t="str">
        <f t="shared" si="1"/>
        <v>'P_G7_Time_Standby',     //27</v>
      </c>
      <c r="R46" s="20" t="str">
        <f t="shared" si="2"/>
        <v>socket.emit('P_G7_Time_Standby', arr_tag_value[27]);</v>
      </c>
    </row>
    <row r="47" spans="2:18" ht="15.75">
      <c r="B47" t="s">
        <v>167</v>
      </c>
      <c r="C47" t="s">
        <v>15</v>
      </c>
      <c r="D47">
        <v>350</v>
      </c>
      <c r="E47">
        <v>0</v>
      </c>
      <c r="F47" t="b">
        <v>0</v>
      </c>
      <c r="G47" t="b">
        <v>1</v>
      </c>
      <c r="H47" t="b">
        <v>1</v>
      </c>
      <c r="I47" t="b">
        <v>1</v>
      </c>
      <c r="J47" t="b">
        <v>0</v>
      </c>
      <c r="K47" t="s">
        <v>168</v>
      </c>
      <c r="L47" t="str">
        <f t="shared" si="0"/>
        <v>DB10</v>
      </c>
      <c r="M47" t="str">
        <f t="shared" ref="M47" si="22">"P_"&amp;B44&amp;"_"</f>
        <v>P_G7_</v>
      </c>
      <c r="O47" s="40">
        <f>IF(E47="","-",COUNTIF($O$10:O46,"&lt;&gt;-")+1-2)</f>
        <v>28</v>
      </c>
      <c r="P47" s="25" t="str">
        <f>IF($E47="","//" &amp; $B47,$M47&amp;B47&amp;": '"&amp;$L47&amp;","&amp;VLOOKUP(C47,LookupTable!$A$10:$G$24,4,0)&amp;IF(AND(C47="Bool",MOD(10*D47,10)=0),D47&amp;".0",D47)&amp;IF(C47="String",".255","")&amp;IF(B48&lt;&gt;"","',","'")&amp;"     //"&amp;O47)</f>
        <v>P_G7_TIme_Maintenance: 'DB10,REAL350',     //28</v>
      </c>
      <c r="Q47" s="20" t="str">
        <f t="shared" si="1"/>
        <v>'P_G7_TIme_Maintenance',     //28</v>
      </c>
      <c r="R47" s="20" t="str">
        <f t="shared" si="2"/>
        <v>socket.emit('P_G7_TIme_Maintenance', arr_tag_value[28]);</v>
      </c>
    </row>
    <row r="48" spans="2:18" ht="15.75">
      <c r="B48" t="s">
        <v>105</v>
      </c>
      <c r="C48" t="s">
        <v>97</v>
      </c>
      <c r="D48">
        <v>354</v>
      </c>
      <c r="F48" t="b">
        <v>0</v>
      </c>
      <c r="G48" t="b">
        <v>1</v>
      </c>
      <c r="H48" t="b">
        <v>1</v>
      </c>
      <c r="I48" t="b">
        <v>1</v>
      </c>
      <c r="J48" t="b">
        <v>1</v>
      </c>
      <c r="L48" t="str">
        <f t="shared" si="0"/>
        <v>DB10</v>
      </c>
      <c r="M48" t="str">
        <f t="shared" ref="M48:M111" si="23">"P_"&amp;B48&amp;"_"</f>
        <v>P_G8_</v>
      </c>
      <c r="O48" s="40" t="str">
        <f>IF(E48="","-",COUNTIF($O$10:O47,"&lt;&gt;-")+1-2)</f>
        <v>-</v>
      </c>
      <c r="P48" s="25" t="str">
        <f>IF($E48="","//" &amp; $B48,$M48&amp;B48&amp;": '"&amp;$L48&amp;","&amp;VLOOKUP(C48,LookupTable!$A$10:$G$24,4,0)&amp;IF(AND(C48="Bool",MOD(10*D48,10)=0),D48&amp;".0",D48)&amp;IF(C48="String",".255","")&amp;IF(B49&lt;&gt;"","',","'")&amp;"     //"&amp;O48)</f>
        <v>//G8</v>
      </c>
      <c r="Q48" s="20" t="str">
        <f t="shared" si="1"/>
        <v>//G8</v>
      </c>
      <c r="R48" s="20" t="str">
        <f t="shared" si="2"/>
        <v>//G8</v>
      </c>
    </row>
    <row r="49" spans="2:18" ht="15.75">
      <c r="B49" t="s">
        <v>163</v>
      </c>
      <c r="C49" t="s">
        <v>15</v>
      </c>
      <c r="D49">
        <v>354</v>
      </c>
      <c r="E49">
        <v>0</v>
      </c>
      <c r="F49" t="b">
        <v>0</v>
      </c>
      <c r="G49" t="b">
        <v>1</v>
      </c>
      <c r="H49" t="b">
        <v>1</v>
      </c>
      <c r="I49" t="b">
        <v>1</v>
      </c>
      <c r="J49" t="b">
        <v>0</v>
      </c>
      <c r="K49" t="s">
        <v>164</v>
      </c>
      <c r="L49" t="str">
        <f t="shared" si="0"/>
        <v>DB10</v>
      </c>
      <c r="M49" t="str">
        <f t="shared" ref="M49:M112" si="24">"P_"&amp;B48&amp;"_"</f>
        <v>P_G8_</v>
      </c>
      <c r="O49" s="40">
        <f>IF(E49="","-",COUNTIF($O$10:O48,"&lt;&gt;-")+1-2)</f>
        <v>29</v>
      </c>
      <c r="P49" s="25" t="str">
        <f>IF($E49="","//" &amp; $B49,$M49&amp;B49&amp;": '"&amp;$L49&amp;","&amp;VLOOKUP(C49,LookupTable!$A$10:$G$24,4,0)&amp;IF(AND(C49="Bool",MOD(10*D49,10)=0),D49&amp;".0",D49)&amp;IF(C49="String",".255","")&amp;IF(B50&lt;&gt;"","',","'")&amp;"     //"&amp;O49)</f>
        <v>P_G8_Time_Working: 'DB10,REAL354',     //29</v>
      </c>
      <c r="Q49" s="20" t="str">
        <f t="shared" si="1"/>
        <v>'P_G8_Time_Working',     //29</v>
      </c>
      <c r="R49" s="20" t="str">
        <f t="shared" si="2"/>
        <v>socket.emit('P_G8_Time_Working', arr_tag_value[29]);</v>
      </c>
    </row>
    <row r="50" spans="2:18" ht="15.75">
      <c r="B50" t="s">
        <v>165</v>
      </c>
      <c r="C50" t="s">
        <v>15</v>
      </c>
      <c r="D50">
        <v>358</v>
      </c>
      <c r="E50">
        <v>0</v>
      </c>
      <c r="F50" t="b">
        <v>0</v>
      </c>
      <c r="G50" t="b">
        <v>1</v>
      </c>
      <c r="H50" t="b">
        <v>1</v>
      </c>
      <c r="I50" t="b">
        <v>1</v>
      </c>
      <c r="J50" t="b">
        <v>0</v>
      </c>
      <c r="K50" t="s">
        <v>166</v>
      </c>
      <c r="L50" t="str">
        <f t="shared" si="0"/>
        <v>DB10</v>
      </c>
      <c r="M50" t="str">
        <f t="shared" ref="M50" si="25">"P_"&amp;B48&amp;"_"</f>
        <v>P_G8_</v>
      </c>
      <c r="O50" s="40">
        <f>IF(E50="","-",COUNTIF($O$10:O49,"&lt;&gt;-")+1-2)</f>
        <v>30</v>
      </c>
      <c r="P50" s="25" t="str">
        <f>IF($E50="","//" &amp; $B50,$M50&amp;B50&amp;": '"&amp;$L50&amp;","&amp;VLOOKUP(C50,LookupTable!$A$10:$G$24,4,0)&amp;IF(AND(C50="Bool",MOD(10*D50,10)=0),D50&amp;".0",D50)&amp;IF(C50="String",".255","")&amp;IF(B51&lt;&gt;"","',","'")&amp;"     //"&amp;O50)</f>
        <v>P_G8_Time_Standby: 'DB10,REAL358',     //30</v>
      </c>
      <c r="Q50" s="20" t="str">
        <f t="shared" si="1"/>
        <v>'P_G8_Time_Standby',     //30</v>
      </c>
      <c r="R50" s="20" t="str">
        <f t="shared" si="2"/>
        <v>socket.emit('P_G8_Time_Standby', arr_tag_value[30]);</v>
      </c>
    </row>
    <row r="51" spans="2:18" ht="15.75">
      <c r="B51" t="s">
        <v>167</v>
      </c>
      <c r="C51" t="s">
        <v>15</v>
      </c>
      <c r="D51">
        <v>362</v>
      </c>
      <c r="E51">
        <v>0</v>
      </c>
      <c r="F51" t="b">
        <v>0</v>
      </c>
      <c r="G51" t="b">
        <v>1</v>
      </c>
      <c r="H51" t="b">
        <v>1</v>
      </c>
      <c r="I51" t="b">
        <v>1</v>
      </c>
      <c r="J51" t="b">
        <v>0</v>
      </c>
      <c r="K51" t="s">
        <v>168</v>
      </c>
      <c r="L51" t="str">
        <f t="shared" si="0"/>
        <v>DB10</v>
      </c>
      <c r="M51" t="str">
        <f t="shared" ref="M51" si="26">"P_"&amp;B48&amp;"_"</f>
        <v>P_G8_</v>
      </c>
      <c r="O51" s="40">
        <f>IF(E51="","-",COUNTIF($O$10:O50,"&lt;&gt;-")+1-2)</f>
        <v>31</v>
      </c>
      <c r="P51" s="25" t="str">
        <f>IF($E51="","//" &amp; $B51,$M51&amp;B51&amp;": '"&amp;$L51&amp;","&amp;VLOOKUP(C51,LookupTable!$A$10:$G$24,4,0)&amp;IF(AND(C51="Bool",MOD(10*D51,10)=0),D51&amp;".0",D51)&amp;IF(C51="String",".255","")&amp;IF(B52&lt;&gt;"","',","'")&amp;"     //"&amp;O51)</f>
        <v>P_G8_TIme_Maintenance: 'DB10,REAL362',     //31</v>
      </c>
      <c r="Q51" s="20" t="str">
        <f t="shared" si="1"/>
        <v>'P_G8_TIme_Maintenance',     //31</v>
      </c>
      <c r="R51" s="20" t="str">
        <f t="shared" si="2"/>
        <v>socket.emit('P_G8_TIme_Maintenance', arr_tag_value[31]);</v>
      </c>
    </row>
    <row r="52" spans="2:18" ht="15.75">
      <c r="B52" t="s">
        <v>106</v>
      </c>
      <c r="C52" t="s">
        <v>97</v>
      </c>
      <c r="D52">
        <v>366</v>
      </c>
      <c r="F52" t="b">
        <v>0</v>
      </c>
      <c r="G52" t="b">
        <v>1</v>
      </c>
      <c r="H52" t="b">
        <v>1</v>
      </c>
      <c r="I52" t="b">
        <v>1</v>
      </c>
      <c r="J52" t="b">
        <v>1</v>
      </c>
      <c r="L52" t="str">
        <f t="shared" si="0"/>
        <v>DB10</v>
      </c>
      <c r="M52" t="str">
        <f t="shared" ref="M52:M115" si="27">"P_"&amp;B52&amp;"_"</f>
        <v>P_G9_</v>
      </c>
      <c r="O52" s="40" t="str">
        <f>IF(E52="","-",COUNTIF($O$10:O51,"&lt;&gt;-")+1-2)</f>
        <v>-</v>
      </c>
      <c r="P52" s="25" t="str">
        <f>IF($E52="","//" &amp; $B52,$M52&amp;B52&amp;": '"&amp;$L52&amp;","&amp;VLOOKUP(C52,LookupTable!$A$10:$G$24,4,0)&amp;IF(AND(C52="Bool",MOD(10*D52,10)=0),D52&amp;".0",D52)&amp;IF(C52="String",".255","")&amp;IF(B53&lt;&gt;"","',","'")&amp;"     //"&amp;O52)</f>
        <v>//G9</v>
      </c>
      <c r="Q52" s="20" t="str">
        <f t="shared" si="1"/>
        <v>//G9</v>
      </c>
      <c r="R52" s="20" t="str">
        <f t="shared" si="2"/>
        <v>//G9</v>
      </c>
    </row>
    <row r="53" spans="2:18" ht="15.75">
      <c r="B53" t="s">
        <v>163</v>
      </c>
      <c r="C53" t="s">
        <v>15</v>
      </c>
      <c r="D53">
        <v>366</v>
      </c>
      <c r="E53">
        <v>0</v>
      </c>
      <c r="F53" t="b">
        <v>0</v>
      </c>
      <c r="G53" t="b">
        <v>1</v>
      </c>
      <c r="H53" t="b">
        <v>1</v>
      </c>
      <c r="I53" t="b">
        <v>1</v>
      </c>
      <c r="J53" t="b">
        <v>0</v>
      </c>
      <c r="K53" t="s">
        <v>164</v>
      </c>
      <c r="L53" t="str">
        <f t="shared" si="0"/>
        <v>DB10</v>
      </c>
      <c r="M53" t="str">
        <f t="shared" ref="M53:M116" si="28">"P_"&amp;B52&amp;"_"</f>
        <v>P_G9_</v>
      </c>
      <c r="O53" s="40">
        <f>IF(E53="","-",COUNTIF($O$10:O52,"&lt;&gt;-")+1-2)</f>
        <v>32</v>
      </c>
      <c r="P53" s="25" t="str">
        <f>IF($E53="","//" &amp; $B53,$M53&amp;B53&amp;": '"&amp;$L53&amp;","&amp;VLOOKUP(C53,LookupTable!$A$10:$G$24,4,0)&amp;IF(AND(C53="Bool",MOD(10*D53,10)=0),D53&amp;".0",D53)&amp;IF(C53="String",".255","")&amp;IF(B54&lt;&gt;"","',","'")&amp;"     //"&amp;O53)</f>
        <v>P_G9_Time_Working: 'DB10,REAL366',     //32</v>
      </c>
      <c r="Q53" s="20" t="str">
        <f t="shared" si="1"/>
        <v>'P_G9_Time_Working',     //32</v>
      </c>
      <c r="R53" s="20" t="str">
        <f t="shared" si="2"/>
        <v>socket.emit('P_G9_Time_Working', arr_tag_value[32]);</v>
      </c>
    </row>
    <row r="54" spans="2:18" ht="15.75">
      <c r="B54" t="s">
        <v>165</v>
      </c>
      <c r="C54" t="s">
        <v>15</v>
      </c>
      <c r="D54">
        <v>370</v>
      </c>
      <c r="E54">
        <v>0</v>
      </c>
      <c r="F54" t="b">
        <v>0</v>
      </c>
      <c r="G54" t="b">
        <v>1</v>
      </c>
      <c r="H54" t="b">
        <v>1</v>
      </c>
      <c r="I54" t="b">
        <v>1</v>
      </c>
      <c r="J54" t="b">
        <v>0</v>
      </c>
      <c r="K54" t="s">
        <v>166</v>
      </c>
      <c r="L54" t="str">
        <f t="shared" si="0"/>
        <v>DB10</v>
      </c>
      <c r="M54" t="str">
        <f t="shared" ref="M54" si="29">"P_"&amp;B52&amp;"_"</f>
        <v>P_G9_</v>
      </c>
      <c r="O54" s="40">
        <f>IF(E54="","-",COUNTIF($O$10:O53,"&lt;&gt;-")+1-2)</f>
        <v>33</v>
      </c>
      <c r="P54" s="25" t="str">
        <f>IF($E54="","//" &amp; $B54,$M54&amp;B54&amp;": '"&amp;$L54&amp;","&amp;VLOOKUP(C54,LookupTable!$A$10:$G$24,4,0)&amp;IF(AND(C54="Bool",MOD(10*D54,10)=0),D54&amp;".0",D54)&amp;IF(C54="String",".255","")&amp;IF(B55&lt;&gt;"","',","'")&amp;"     //"&amp;O54)</f>
        <v>P_G9_Time_Standby: 'DB10,REAL370',     //33</v>
      </c>
      <c r="Q54" s="20" t="str">
        <f t="shared" si="1"/>
        <v>'P_G9_Time_Standby',     //33</v>
      </c>
      <c r="R54" s="20" t="str">
        <f t="shared" si="2"/>
        <v>socket.emit('P_G9_Time_Standby', arr_tag_value[33]);</v>
      </c>
    </row>
    <row r="55" spans="2:18" ht="15.75">
      <c r="B55" t="s">
        <v>167</v>
      </c>
      <c r="C55" t="s">
        <v>15</v>
      </c>
      <c r="D55">
        <v>374</v>
      </c>
      <c r="E55">
        <v>0</v>
      </c>
      <c r="F55" t="b">
        <v>0</v>
      </c>
      <c r="G55" t="b">
        <v>1</v>
      </c>
      <c r="H55" t="b">
        <v>1</v>
      </c>
      <c r="I55" t="b">
        <v>1</v>
      </c>
      <c r="J55" t="b">
        <v>0</v>
      </c>
      <c r="K55" t="s">
        <v>168</v>
      </c>
      <c r="L55" t="str">
        <f t="shared" si="0"/>
        <v>DB10</v>
      </c>
      <c r="M55" t="str">
        <f t="shared" ref="M55" si="30">"P_"&amp;B52&amp;"_"</f>
        <v>P_G9_</v>
      </c>
      <c r="O55" s="40">
        <f>IF(E55="","-",COUNTIF($O$10:O54,"&lt;&gt;-")+1-2)</f>
        <v>34</v>
      </c>
      <c r="P55" s="25" t="str">
        <f>IF($E55="","//" &amp; $B55,$M55&amp;B55&amp;": '"&amp;$L55&amp;","&amp;VLOOKUP(C55,LookupTable!$A$10:$G$24,4,0)&amp;IF(AND(C55="Bool",MOD(10*D55,10)=0),D55&amp;".0",D55)&amp;IF(C55="String",".255","")&amp;IF(B56&lt;&gt;"","',","'")&amp;"     //"&amp;O55)</f>
        <v>P_G9_TIme_Maintenance: 'DB10,REAL374',     //34</v>
      </c>
      <c r="Q55" s="20" t="str">
        <f t="shared" si="1"/>
        <v>'P_G9_TIme_Maintenance',     //34</v>
      </c>
      <c r="R55" s="20" t="str">
        <f t="shared" si="2"/>
        <v>socket.emit('P_G9_TIme_Maintenance', arr_tag_value[34]);</v>
      </c>
    </row>
    <row r="56" spans="2:18" ht="15.75">
      <c r="B56" t="s">
        <v>107</v>
      </c>
      <c r="C56" t="s">
        <v>97</v>
      </c>
      <c r="D56">
        <v>378</v>
      </c>
      <c r="F56" t="b">
        <v>0</v>
      </c>
      <c r="G56" t="b">
        <v>1</v>
      </c>
      <c r="H56" t="b">
        <v>1</v>
      </c>
      <c r="I56" t="b">
        <v>1</v>
      </c>
      <c r="J56" t="b">
        <v>1</v>
      </c>
      <c r="L56" t="str">
        <f t="shared" si="0"/>
        <v>DB10</v>
      </c>
      <c r="M56" t="str">
        <f t="shared" ref="M56:M119" si="31">"P_"&amp;B56&amp;"_"</f>
        <v>P_G10_</v>
      </c>
      <c r="O56" s="40" t="str">
        <f>IF(E56="","-",COUNTIF($O$10:O55,"&lt;&gt;-")+1-2)</f>
        <v>-</v>
      </c>
      <c r="P56" s="25" t="str">
        <f>IF($E56="","//" &amp; $B56,$M56&amp;B56&amp;": '"&amp;$L56&amp;","&amp;VLOOKUP(C56,LookupTable!$A$10:$G$24,4,0)&amp;IF(AND(C56="Bool",MOD(10*D56,10)=0),D56&amp;".0",D56)&amp;IF(C56="String",".255","")&amp;IF(B57&lt;&gt;"","',","'")&amp;"     //"&amp;O56)</f>
        <v>//G10</v>
      </c>
      <c r="Q56" s="20" t="str">
        <f t="shared" si="1"/>
        <v>//G10</v>
      </c>
      <c r="R56" s="20" t="str">
        <f t="shared" si="2"/>
        <v>//G10</v>
      </c>
    </row>
    <row r="57" spans="2:18" ht="15.75">
      <c r="B57" t="s">
        <v>163</v>
      </c>
      <c r="C57" t="s">
        <v>15</v>
      </c>
      <c r="D57">
        <v>378</v>
      </c>
      <c r="E57">
        <v>0</v>
      </c>
      <c r="F57" t="b">
        <v>0</v>
      </c>
      <c r="G57" t="b">
        <v>1</v>
      </c>
      <c r="H57" t="b">
        <v>1</v>
      </c>
      <c r="I57" t="b">
        <v>1</v>
      </c>
      <c r="J57" t="b">
        <v>0</v>
      </c>
      <c r="K57" t="s">
        <v>164</v>
      </c>
      <c r="L57" t="str">
        <f t="shared" si="0"/>
        <v>DB10</v>
      </c>
      <c r="M57" t="str">
        <f t="shared" ref="M57:M120" si="32">"P_"&amp;B56&amp;"_"</f>
        <v>P_G10_</v>
      </c>
      <c r="O57" s="40">
        <f>IF(E57="","-",COUNTIF($O$10:O56,"&lt;&gt;-")+1-2)</f>
        <v>35</v>
      </c>
      <c r="P57" s="25" t="str">
        <f>IF($E57="","//" &amp; $B57,$M57&amp;B57&amp;": '"&amp;$L57&amp;","&amp;VLOOKUP(C57,LookupTable!$A$10:$G$24,4,0)&amp;IF(AND(C57="Bool",MOD(10*D57,10)=0),D57&amp;".0",D57)&amp;IF(C57="String",".255","")&amp;IF(B58&lt;&gt;"","',","'")&amp;"     //"&amp;O57)</f>
        <v>P_G10_Time_Working: 'DB10,REAL378',     //35</v>
      </c>
      <c r="Q57" s="20" t="str">
        <f t="shared" si="1"/>
        <v>'P_G10_Time_Working',     //35</v>
      </c>
      <c r="R57" s="20" t="str">
        <f t="shared" si="2"/>
        <v>socket.emit('P_G10_Time_Working', arr_tag_value[35]);</v>
      </c>
    </row>
    <row r="58" spans="2:18" ht="15.75">
      <c r="B58" t="s">
        <v>165</v>
      </c>
      <c r="C58" t="s">
        <v>15</v>
      </c>
      <c r="D58">
        <v>382</v>
      </c>
      <c r="E58">
        <v>0</v>
      </c>
      <c r="F58" t="b">
        <v>0</v>
      </c>
      <c r="G58" t="b">
        <v>1</v>
      </c>
      <c r="H58" t="b">
        <v>1</v>
      </c>
      <c r="I58" t="b">
        <v>1</v>
      </c>
      <c r="J58" t="b">
        <v>0</v>
      </c>
      <c r="K58" t="s">
        <v>166</v>
      </c>
      <c r="L58" t="str">
        <f t="shared" si="0"/>
        <v>DB10</v>
      </c>
      <c r="M58" t="str">
        <f t="shared" ref="M58" si="33">"P_"&amp;B56&amp;"_"</f>
        <v>P_G10_</v>
      </c>
      <c r="O58" s="40">
        <f>IF(E58="","-",COUNTIF($O$10:O57,"&lt;&gt;-")+1-2)</f>
        <v>36</v>
      </c>
      <c r="P58" s="25" t="str">
        <f>IF($E58="","//" &amp; $B58,$M58&amp;B58&amp;": '"&amp;$L58&amp;","&amp;VLOOKUP(C58,LookupTable!$A$10:$G$24,4,0)&amp;IF(AND(C58="Bool",MOD(10*D58,10)=0),D58&amp;".0",D58)&amp;IF(C58="String",".255","")&amp;IF(B59&lt;&gt;"","',","'")&amp;"     //"&amp;O58)</f>
        <v>P_G10_Time_Standby: 'DB10,REAL382',     //36</v>
      </c>
      <c r="Q58" s="20" t="str">
        <f t="shared" si="1"/>
        <v>'P_G10_Time_Standby',     //36</v>
      </c>
      <c r="R58" s="20" t="str">
        <f t="shared" si="2"/>
        <v>socket.emit('P_G10_Time_Standby', arr_tag_value[36]);</v>
      </c>
    </row>
    <row r="59" spans="2:18" ht="15.75">
      <c r="B59" t="s">
        <v>167</v>
      </c>
      <c r="C59" t="s">
        <v>15</v>
      </c>
      <c r="D59">
        <v>386</v>
      </c>
      <c r="E59">
        <v>0</v>
      </c>
      <c r="F59" t="b">
        <v>0</v>
      </c>
      <c r="G59" t="b">
        <v>1</v>
      </c>
      <c r="H59" t="b">
        <v>1</v>
      </c>
      <c r="I59" t="b">
        <v>1</v>
      </c>
      <c r="J59" t="b">
        <v>0</v>
      </c>
      <c r="K59" t="s">
        <v>168</v>
      </c>
      <c r="L59" t="str">
        <f t="shared" si="0"/>
        <v>DB10</v>
      </c>
      <c r="M59" t="str">
        <f t="shared" ref="M59" si="34">"P_"&amp;B56&amp;"_"</f>
        <v>P_G10_</v>
      </c>
      <c r="O59" s="40">
        <f>IF(E59="","-",COUNTIF($O$10:O58,"&lt;&gt;-")+1-2)</f>
        <v>37</v>
      </c>
      <c r="P59" s="25" t="str">
        <f>IF($E59="","//" &amp; $B59,$M59&amp;B59&amp;": '"&amp;$L59&amp;","&amp;VLOOKUP(C59,LookupTable!$A$10:$G$24,4,0)&amp;IF(AND(C59="Bool",MOD(10*D59,10)=0),D59&amp;".0",D59)&amp;IF(C59="String",".255","")&amp;IF(B60&lt;&gt;"","',","'")&amp;"     //"&amp;O59)</f>
        <v>P_G10_TIme_Maintenance: 'DB10,REAL386',     //37</v>
      </c>
      <c r="Q59" s="20" t="str">
        <f t="shared" si="1"/>
        <v>'P_G10_TIme_Maintenance',     //37</v>
      </c>
      <c r="R59" s="20" t="str">
        <f t="shared" si="2"/>
        <v>socket.emit('P_G10_TIme_Maintenance', arr_tag_value[37]);</v>
      </c>
    </row>
    <row r="60" spans="2:18" ht="15.75">
      <c r="B60" t="s">
        <v>108</v>
      </c>
      <c r="C60" t="s">
        <v>97</v>
      </c>
      <c r="D60">
        <v>390</v>
      </c>
      <c r="F60" t="b">
        <v>0</v>
      </c>
      <c r="G60" t="b">
        <v>1</v>
      </c>
      <c r="H60" t="b">
        <v>1</v>
      </c>
      <c r="I60" t="b">
        <v>1</v>
      </c>
      <c r="J60" t="b">
        <v>1</v>
      </c>
      <c r="L60" t="str">
        <f t="shared" si="0"/>
        <v>DB10</v>
      </c>
      <c r="M60" t="str">
        <f t="shared" ref="M60:M123" si="35">"P_"&amp;B60&amp;"_"</f>
        <v>P_G11_</v>
      </c>
      <c r="O60" s="40" t="str">
        <f>IF(E60="","-",COUNTIF($O$10:O59,"&lt;&gt;-")+1-2)</f>
        <v>-</v>
      </c>
      <c r="P60" s="25" t="str">
        <f>IF($E60="","//" &amp; $B60,$M60&amp;B60&amp;": '"&amp;$L60&amp;","&amp;VLOOKUP(C60,LookupTable!$A$10:$G$24,4,0)&amp;IF(AND(C60="Bool",MOD(10*D60,10)=0),D60&amp;".0",D60)&amp;IF(C60="String",".255","")&amp;IF(B61&lt;&gt;"","',","'")&amp;"     //"&amp;O60)</f>
        <v>//G11</v>
      </c>
      <c r="Q60" s="20" t="str">
        <f t="shared" si="1"/>
        <v>//G11</v>
      </c>
      <c r="R60" s="20" t="str">
        <f t="shared" si="2"/>
        <v>//G11</v>
      </c>
    </row>
    <row r="61" spans="2:18" ht="15.75">
      <c r="B61" t="s">
        <v>163</v>
      </c>
      <c r="C61" t="s">
        <v>15</v>
      </c>
      <c r="D61">
        <v>390</v>
      </c>
      <c r="E61">
        <v>0</v>
      </c>
      <c r="F61" t="b">
        <v>0</v>
      </c>
      <c r="G61" t="b">
        <v>1</v>
      </c>
      <c r="H61" t="b">
        <v>1</v>
      </c>
      <c r="I61" t="b">
        <v>1</v>
      </c>
      <c r="J61" t="b">
        <v>0</v>
      </c>
      <c r="K61" t="s">
        <v>164</v>
      </c>
      <c r="L61" t="str">
        <f t="shared" si="0"/>
        <v>DB10</v>
      </c>
      <c r="M61" t="str">
        <f t="shared" ref="M61:M124" si="36">"P_"&amp;B60&amp;"_"</f>
        <v>P_G11_</v>
      </c>
      <c r="O61" s="40">
        <f>IF(E61="","-",COUNTIF($O$10:O60,"&lt;&gt;-")+1-2)</f>
        <v>38</v>
      </c>
      <c r="P61" s="25" t="str">
        <f>IF($E61="","//" &amp; $B61,$M61&amp;B61&amp;": '"&amp;$L61&amp;","&amp;VLOOKUP(C61,LookupTable!$A$10:$G$24,4,0)&amp;IF(AND(C61="Bool",MOD(10*D61,10)=0),D61&amp;".0",D61)&amp;IF(C61="String",".255","")&amp;IF(B62&lt;&gt;"","',","'")&amp;"     //"&amp;O61)</f>
        <v>P_G11_Time_Working: 'DB10,REAL390',     //38</v>
      </c>
      <c r="Q61" s="20" t="str">
        <f t="shared" si="1"/>
        <v>'P_G11_Time_Working',     //38</v>
      </c>
      <c r="R61" s="20" t="str">
        <f t="shared" si="2"/>
        <v>socket.emit('P_G11_Time_Working', arr_tag_value[38]);</v>
      </c>
    </row>
    <row r="62" spans="2:18" ht="15.75">
      <c r="B62" t="s">
        <v>165</v>
      </c>
      <c r="C62" t="s">
        <v>15</v>
      </c>
      <c r="D62">
        <v>394</v>
      </c>
      <c r="E62">
        <v>0</v>
      </c>
      <c r="F62" t="b">
        <v>0</v>
      </c>
      <c r="G62" t="b">
        <v>1</v>
      </c>
      <c r="H62" t="b">
        <v>1</v>
      </c>
      <c r="I62" t="b">
        <v>1</v>
      </c>
      <c r="J62" t="b">
        <v>0</v>
      </c>
      <c r="K62" t="s">
        <v>166</v>
      </c>
      <c r="L62" t="str">
        <f t="shared" si="0"/>
        <v>DB10</v>
      </c>
      <c r="M62" t="str">
        <f t="shared" ref="M62" si="37">"P_"&amp;B60&amp;"_"</f>
        <v>P_G11_</v>
      </c>
      <c r="O62" s="40">
        <f>IF(E62="","-",COUNTIF($O$10:O61,"&lt;&gt;-")+1-2)</f>
        <v>39</v>
      </c>
      <c r="P62" s="25" t="str">
        <f>IF($E62="","//" &amp; $B62,$M62&amp;B62&amp;": '"&amp;$L62&amp;","&amp;VLOOKUP(C62,LookupTable!$A$10:$G$24,4,0)&amp;IF(AND(C62="Bool",MOD(10*D62,10)=0),D62&amp;".0",D62)&amp;IF(C62="String",".255","")&amp;IF(B63&lt;&gt;"","',","'")&amp;"     //"&amp;O62)</f>
        <v>P_G11_Time_Standby: 'DB10,REAL394',     //39</v>
      </c>
      <c r="Q62" s="20" t="str">
        <f t="shared" si="1"/>
        <v>'P_G11_Time_Standby',     //39</v>
      </c>
      <c r="R62" s="20" t="str">
        <f t="shared" si="2"/>
        <v>socket.emit('P_G11_Time_Standby', arr_tag_value[39]);</v>
      </c>
    </row>
    <row r="63" spans="2:18" ht="15.75">
      <c r="B63" t="s">
        <v>167</v>
      </c>
      <c r="C63" t="s">
        <v>15</v>
      </c>
      <c r="D63">
        <v>398</v>
      </c>
      <c r="E63">
        <v>0</v>
      </c>
      <c r="F63" t="b">
        <v>0</v>
      </c>
      <c r="G63" t="b">
        <v>1</v>
      </c>
      <c r="H63" t="b">
        <v>1</v>
      </c>
      <c r="I63" t="b">
        <v>1</v>
      </c>
      <c r="J63" t="b">
        <v>0</v>
      </c>
      <c r="K63" t="s">
        <v>168</v>
      </c>
      <c r="L63" t="str">
        <f t="shared" si="0"/>
        <v>DB10</v>
      </c>
      <c r="M63" t="str">
        <f t="shared" ref="M63" si="38">"P_"&amp;B60&amp;"_"</f>
        <v>P_G11_</v>
      </c>
      <c r="O63" s="40">
        <f>IF(E63="","-",COUNTIF($O$10:O62,"&lt;&gt;-")+1-2)</f>
        <v>40</v>
      </c>
      <c r="P63" s="25" t="str">
        <f>IF($E63="","//" &amp; $B63,$M63&amp;B63&amp;": '"&amp;$L63&amp;","&amp;VLOOKUP(C63,LookupTable!$A$10:$G$24,4,0)&amp;IF(AND(C63="Bool",MOD(10*D63,10)=0),D63&amp;".0",D63)&amp;IF(C63="String",".255","")&amp;IF(B64&lt;&gt;"","',","'")&amp;"     //"&amp;O63)</f>
        <v>P_G11_TIme_Maintenance: 'DB10,REAL398',     //40</v>
      </c>
      <c r="Q63" s="20" t="str">
        <f t="shared" si="1"/>
        <v>'P_G11_TIme_Maintenance',     //40</v>
      </c>
      <c r="R63" s="20" t="str">
        <f t="shared" si="2"/>
        <v>socket.emit('P_G11_TIme_Maintenance', arr_tag_value[40]);</v>
      </c>
    </row>
    <row r="64" spans="2:18" ht="15.75">
      <c r="B64" t="s">
        <v>109</v>
      </c>
      <c r="C64" t="s">
        <v>97</v>
      </c>
      <c r="D64">
        <v>402</v>
      </c>
      <c r="F64" t="b">
        <v>0</v>
      </c>
      <c r="G64" t="b">
        <v>1</v>
      </c>
      <c r="H64" t="b">
        <v>1</v>
      </c>
      <c r="I64" t="b">
        <v>1</v>
      </c>
      <c r="J64" t="b">
        <v>1</v>
      </c>
      <c r="L64" t="str">
        <f t="shared" si="0"/>
        <v>DB10</v>
      </c>
      <c r="M64" t="str">
        <f t="shared" ref="M64:M127" si="39">"P_"&amp;B64&amp;"_"</f>
        <v>P_G12_</v>
      </c>
      <c r="O64" s="40" t="str">
        <f>IF(E64="","-",COUNTIF($O$10:O63,"&lt;&gt;-")+1-2)</f>
        <v>-</v>
      </c>
      <c r="P64" s="25" t="str">
        <f>IF($E64="","//" &amp; $B64,$M64&amp;B64&amp;": '"&amp;$L64&amp;","&amp;VLOOKUP(C64,LookupTable!$A$10:$G$24,4,0)&amp;IF(AND(C64="Bool",MOD(10*D64,10)=0),D64&amp;".0",D64)&amp;IF(C64="String",".255","")&amp;IF(B65&lt;&gt;"","',","'")&amp;"     //"&amp;O64)</f>
        <v>//G12</v>
      </c>
      <c r="Q64" s="20" t="str">
        <f t="shared" si="1"/>
        <v>//G12</v>
      </c>
      <c r="R64" s="20" t="str">
        <f t="shared" si="2"/>
        <v>//G12</v>
      </c>
    </row>
    <row r="65" spans="2:18" ht="15.75">
      <c r="B65" t="s">
        <v>163</v>
      </c>
      <c r="C65" t="s">
        <v>15</v>
      </c>
      <c r="D65">
        <v>402</v>
      </c>
      <c r="E65">
        <v>0</v>
      </c>
      <c r="F65" t="b">
        <v>0</v>
      </c>
      <c r="G65" t="b">
        <v>1</v>
      </c>
      <c r="H65" t="b">
        <v>1</v>
      </c>
      <c r="I65" t="b">
        <v>1</v>
      </c>
      <c r="J65" t="b">
        <v>0</v>
      </c>
      <c r="K65" t="s">
        <v>164</v>
      </c>
      <c r="L65" t="str">
        <f t="shared" si="0"/>
        <v>DB10</v>
      </c>
      <c r="M65" t="str">
        <f t="shared" ref="M65:M128" si="40">"P_"&amp;B64&amp;"_"</f>
        <v>P_G12_</v>
      </c>
      <c r="O65" s="40">
        <f>IF(E65="","-",COUNTIF($O$10:O64,"&lt;&gt;-")+1-2)</f>
        <v>41</v>
      </c>
      <c r="P65" s="25" t="str">
        <f>IF($E65="","//" &amp; $B65,$M65&amp;B65&amp;": '"&amp;$L65&amp;","&amp;VLOOKUP(C65,LookupTable!$A$10:$G$24,4,0)&amp;IF(AND(C65="Bool",MOD(10*D65,10)=0),D65&amp;".0",D65)&amp;IF(C65="String",".255","")&amp;IF(B66&lt;&gt;"","',","'")&amp;"     //"&amp;O65)</f>
        <v>P_G12_Time_Working: 'DB10,REAL402',     //41</v>
      </c>
      <c r="Q65" s="20" t="str">
        <f t="shared" si="1"/>
        <v>'P_G12_Time_Working',     //41</v>
      </c>
      <c r="R65" s="20" t="str">
        <f t="shared" si="2"/>
        <v>socket.emit('P_G12_Time_Working', arr_tag_value[41]);</v>
      </c>
    </row>
    <row r="66" spans="2:18" ht="15.75">
      <c r="B66" t="s">
        <v>165</v>
      </c>
      <c r="C66" t="s">
        <v>15</v>
      </c>
      <c r="D66">
        <v>406</v>
      </c>
      <c r="E66">
        <v>0</v>
      </c>
      <c r="F66" t="b">
        <v>0</v>
      </c>
      <c r="G66" t="b">
        <v>1</v>
      </c>
      <c r="H66" t="b">
        <v>1</v>
      </c>
      <c r="I66" t="b">
        <v>1</v>
      </c>
      <c r="J66" t="b">
        <v>0</v>
      </c>
      <c r="K66" t="s">
        <v>166</v>
      </c>
      <c r="L66" t="str">
        <f t="shared" si="0"/>
        <v>DB10</v>
      </c>
      <c r="M66" t="str">
        <f t="shared" ref="M66" si="41">"P_"&amp;B64&amp;"_"</f>
        <v>P_G12_</v>
      </c>
      <c r="O66" s="40">
        <f>IF(E66="","-",COUNTIF($O$10:O65,"&lt;&gt;-")+1-2)</f>
        <v>42</v>
      </c>
      <c r="P66" s="25" t="str">
        <f>IF($E66="","//" &amp; $B66,$M66&amp;B66&amp;": '"&amp;$L66&amp;","&amp;VLOOKUP(C66,LookupTable!$A$10:$G$24,4,0)&amp;IF(AND(C66="Bool",MOD(10*D66,10)=0),D66&amp;".0",D66)&amp;IF(C66="String",".255","")&amp;IF(B67&lt;&gt;"","',","'")&amp;"     //"&amp;O66)</f>
        <v>P_G12_Time_Standby: 'DB10,REAL406',     //42</v>
      </c>
      <c r="Q66" s="20" t="str">
        <f t="shared" si="1"/>
        <v>'P_G12_Time_Standby',     //42</v>
      </c>
      <c r="R66" s="20" t="str">
        <f t="shared" si="2"/>
        <v>socket.emit('P_G12_Time_Standby', arr_tag_value[42]);</v>
      </c>
    </row>
    <row r="67" spans="2:18" ht="15.75">
      <c r="B67" t="s">
        <v>167</v>
      </c>
      <c r="C67" t="s">
        <v>15</v>
      </c>
      <c r="D67">
        <v>410</v>
      </c>
      <c r="E67">
        <v>0</v>
      </c>
      <c r="F67" t="b">
        <v>0</v>
      </c>
      <c r="G67" t="b">
        <v>1</v>
      </c>
      <c r="H67" t="b">
        <v>1</v>
      </c>
      <c r="I67" t="b">
        <v>1</v>
      </c>
      <c r="J67" t="b">
        <v>0</v>
      </c>
      <c r="K67" t="s">
        <v>168</v>
      </c>
      <c r="L67" t="str">
        <f t="shared" si="0"/>
        <v>DB10</v>
      </c>
      <c r="M67" t="str">
        <f t="shared" ref="M67" si="42">"P_"&amp;B64&amp;"_"</f>
        <v>P_G12_</v>
      </c>
      <c r="O67" s="40">
        <f>IF(E67="","-",COUNTIF($O$10:O66,"&lt;&gt;-")+1-2)</f>
        <v>43</v>
      </c>
      <c r="P67" s="25" t="str">
        <f>IF($E67="","//" &amp; $B67,$M67&amp;B67&amp;": '"&amp;$L67&amp;","&amp;VLOOKUP(C67,LookupTable!$A$10:$G$24,4,0)&amp;IF(AND(C67="Bool",MOD(10*D67,10)=0),D67&amp;".0",D67)&amp;IF(C67="String",".255","")&amp;IF(B68&lt;&gt;"","',","'")&amp;"     //"&amp;O67)</f>
        <v>P_G12_TIme_Maintenance: 'DB10,REAL410',     //43</v>
      </c>
      <c r="Q67" s="20" t="str">
        <f t="shared" si="1"/>
        <v>'P_G12_TIme_Maintenance',     //43</v>
      </c>
      <c r="R67" s="20" t="str">
        <f t="shared" si="2"/>
        <v>socket.emit('P_G12_TIme_Maintenance', arr_tag_value[43]);</v>
      </c>
    </row>
    <row r="68" spans="2:18" ht="15.75">
      <c r="B68" t="s">
        <v>110</v>
      </c>
      <c r="C68" t="s">
        <v>97</v>
      </c>
      <c r="D68">
        <v>414</v>
      </c>
      <c r="F68" t="b">
        <v>0</v>
      </c>
      <c r="G68" t="b">
        <v>1</v>
      </c>
      <c r="H68" t="b">
        <v>1</v>
      </c>
      <c r="I68" t="b">
        <v>1</v>
      </c>
      <c r="J68" t="b">
        <v>1</v>
      </c>
      <c r="L68" t="str">
        <f t="shared" si="0"/>
        <v>DB10</v>
      </c>
      <c r="M68" t="str">
        <f t="shared" ref="M68:M131" si="43">"P_"&amp;B68&amp;"_"</f>
        <v>P_G13_</v>
      </c>
      <c r="O68" s="40" t="str">
        <f>IF(E68="","-",COUNTIF($O$10:O67,"&lt;&gt;-")+1-2)</f>
        <v>-</v>
      </c>
      <c r="P68" s="25" t="str">
        <f>IF($E68="","//" &amp; $B68,$M68&amp;B68&amp;": '"&amp;$L68&amp;","&amp;VLOOKUP(C68,LookupTable!$A$10:$G$24,4,0)&amp;IF(AND(C68="Bool",MOD(10*D68,10)=0),D68&amp;".0",D68)&amp;IF(C68="String",".255","")&amp;IF(B69&lt;&gt;"","',","'")&amp;"     //"&amp;O68)</f>
        <v>//G13</v>
      </c>
      <c r="Q68" s="20" t="str">
        <f t="shared" si="1"/>
        <v>//G13</v>
      </c>
      <c r="R68" s="20" t="str">
        <f t="shared" si="2"/>
        <v>//G13</v>
      </c>
    </row>
    <row r="69" spans="2:18" ht="15.75">
      <c r="B69" t="s">
        <v>163</v>
      </c>
      <c r="C69" t="s">
        <v>15</v>
      </c>
      <c r="D69">
        <v>414</v>
      </c>
      <c r="E69">
        <v>0</v>
      </c>
      <c r="F69" t="b">
        <v>0</v>
      </c>
      <c r="G69" t="b">
        <v>1</v>
      </c>
      <c r="H69" t="b">
        <v>1</v>
      </c>
      <c r="I69" t="b">
        <v>1</v>
      </c>
      <c r="J69" t="b">
        <v>0</v>
      </c>
      <c r="K69" t="s">
        <v>164</v>
      </c>
      <c r="L69" t="str">
        <f t="shared" si="0"/>
        <v>DB10</v>
      </c>
      <c r="M69" t="str">
        <f t="shared" ref="M69:M132" si="44">"P_"&amp;B68&amp;"_"</f>
        <v>P_G13_</v>
      </c>
      <c r="O69" s="40">
        <f>IF(E69="","-",COUNTIF($O$10:O68,"&lt;&gt;-")+1-2)</f>
        <v>44</v>
      </c>
      <c r="P69" s="25" t="str">
        <f>IF($E69="","//" &amp; $B69,$M69&amp;B69&amp;": '"&amp;$L69&amp;","&amp;VLOOKUP(C69,LookupTable!$A$10:$G$24,4,0)&amp;IF(AND(C69="Bool",MOD(10*D69,10)=0),D69&amp;".0",D69)&amp;IF(C69="String",".255","")&amp;IF(B70&lt;&gt;"","',","'")&amp;"     //"&amp;O69)</f>
        <v>P_G13_Time_Working: 'DB10,REAL414',     //44</v>
      </c>
      <c r="Q69" s="20" t="str">
        <f t="shared" si="1"/>
        <v>'P_G13_Time_Working',     //44</v>
      </c>
      <c r="R69" s="20" t="str">
        <f t="shared" si="2"/>
        <v>socket.emit('P_G13_Time_Working', arr_tag_value[44]);</v>
      </c>
    </row>
    <row r="70" spans="2:18" ht="15.75">
      <c r="B70" t="s">
        <v>165</v>
      </c>
      <c r="C70" t="s">
        <v>15</v>
      </c>
      <c r="D70">
        <v>418</v>
      </c>
      <c r="E70">
        <v>0</v>
      </c>
      <c r="F70" t="b">
        <v>0</v>
      </c>
      <c r="G70" t="b">
        <v>1</v>
      </c>
      <c r="H70" t="b">
        <v>1</v>
      </c>
      <c r="I70" t="b">
        <v>1</v>
      </c>
      <c r="J70" t="b">
        <v>0</v>
      </c>
      <c r="K70" t="s">
        <v>166</v>
      </c>
      <c r="L70" t="str">
        <f t="shared" si="0"/>
        <v>DB10</v>
      </c>
      <c r="M70" t="str">
        <f t="shared" ref="M70" si="45">"P_"&amp;B68&amp;"_"</f>
        <v>P_G13_</v>
      </c>
      <c r="O70" s="40">
        <f>IF(E70="","-",COUNTIF($O$10:O69,"&lt;&gt;-")+1-2)</f>
        <v>45</v>
      </c>
      <c r="P70" s="25" t="str">
        <f>IF($E70="","//" &amp; $B70,$M70&amp;B70&amp;": '"&amp;$L70&amp;","&amp;VLOOKUP(C70,LookupTable!$A$10:$G$24,4,0)&amp;IF(AND(C70="Bool",MOD(10*D70,10)=0),D70&amp;".0",D70)&amp;IF(C70="String",".255","")&amp;IF(B71&lt;&gt;"","',","'")&amp;"     //"&amp;O70)</f>
        <v>P_G13_Time_Standby: 'DB10,REAL418',     //45</v>
      </c>
      <c r="Q70" s="20" t="str">
        <f t="shared" si="1"/>
        <v>'P_G13_Time_Standby',     //45</v>
      </c>
      <c r="R70" s="20" t="str">
        <f t="shared" si="2"/>
        <v>socket.emit('P_G13_Time_Standby', arr_tag_value[45]);</v>
      </c>
    </row>
    <row r="71" spans="2:18" ht="15.75">
      <c r="B71" t="s">
        <v>167</v>
      </c>
      <c r="C71" t="s">
        <v>15</v>
      </c>
      <c r="D71">
        <v>422</v>
      </c>
      <c r="E71">
        <v>0</v>
      </c>
      <c r="F71" t="b">
        <v>0</v>
      </c>
      <c r="G71" t="b">
        <v>1</v>
      </c>
      <c r="H71" t="b">
        <v>1</v>
      </c>
      <c r="I71" t="b">
        <v>1</v>
      </c>
      <c r="J71" t="b">
        <v>0</v>
      </c>
      <c r="K71" t="s">
        <v>168</v>
      </c>
      <c r="L71" t="str">
        <f t="shared" si="0"/>
        <v>DB10</v>
      </c>
      <c r="M71" t="str">
        <f t="shared" ref="M71" si="46">"P_"&amp;B68&amp;"_"</f>
        <v>P_G13_</v>
      </c>
      <c r="O71" s="40">
        <f>IF(E71="","-",COUNTIF($O$10:O70,"&lt;&gt;-")+1-2)</f>
        <v>46</v>
      </c>
      <c r="P71" s="25" t="str">
        <f>IF($E71="","//" &amp; $B71,$M71&amp;B71&amp;": '"&amp;$L71&amp;","&amp;VLOOKUP(C71,LookupTable!$A$10:$G$24,4,0)&amp;IF(AND(C71="Bool",MOD(10*D71,10)=0),D71&amp;".0",D71)&amp;IF(C71="String",".255","")&amp;IF(B72&lt;&gt;"","',","'")&amp;"     //"&amp;O71)</f>
        <v>P_G13_TIme_Maintenance: 'DB10,REAL422',     //46</v>
      </c>
      <c r="Q71" s="20" t="str">
        <f t="shared" si="1"/>
        <v>'P_G13_TIme_Maintenance',     //46</v>
      </c>
      <c r="R71" s="20" t="str">
        <f t="shared" si="2"/>
        <v>socket.emit('P_G13_TIme_Maintenance', arr_tag_value[46]);</v>
      </c>
    </row>
    <row r="72" spans="2:18" ht="15.75">
      <c r="B72" t="s">
        <v>111</v>
      </c>
      <c r="C72" t="s">
        <v>97</v>
      </c>
      <c r="D72">
        <v>426</v>
      </c>
      <c r="F72" t="b">
        <v>0</v>
      </c>
      <c r="G72" t="b">
        <v>1</v>
      </c>
      <c r="H72" t="b">
        <v>1</v>
      </c>
      <c r="I72" t="b">
        <v>1</v>
      </c>
      <c r="J72" t="b">
        <v>1</v>
      </c>
      <c r="L72" t="str">
        <f t="shared" si="0"/>
        <v>DB10</v>
      </c>
      <c r="M72" t="str">
        <f t="shared" ref="M72:M135" si="47">"P_"&amp;B72&amp;"_"</f>
        <v>P_G14_</v>
      </c>
      <c r="O72" s="40" t="str">
        <f>IF(E72="","-",COUNTIF($O$10:O71,"&lt;&gt;-")+1-2)</f>
        <v>-</v>
      </c>
      <c r="P72" s="25" t="str">
        <f>IF($E72="","//" &amp; $B72,$M72&amp;B72&amp;": '"&amp;$L72&amp;","&amp;VLOOKUP(C72,LookupTable!$A$10:$G$24,4,0)&amp;IF(AND(C72="Bool",MOD(10*D72,10)=0),D72&amp;".0",D72)&amp;IF(C72="String",".255","")&amp;IF(B73&lt;&gt;"","',","'")&amp;"     //"&amp;O72)</f>
        <v>//G14</v>
      </c>
      <c r="Q72" s="20" t="str">
        <f t="shared" si="1"/>
        <v>//G14</v>
      </c>
      <c r="R72" s="20" t="str">
        <f t="shared" si="2"/>
        <v>//G14</v>
      </c>
    </row>
    <row r="73" spans="2:18" ht="15.75">
      <c r="B73" t="s">
        <v>163</v>
      </c>
      <c r="C73" t="s">
        <v>15</v>
      </c>
      <c r="D73">
        <v>426</v>
      </c>
      <c r="E73">
        <v>0</v>
      </c>
      <c r="F73" t="b">
        <v>0</v>
      </c>
      <c r="G73" t="b">
        <v>1</v>
      </c>
      <c r="H73" t="b">
        <v>1</v>
      </c>
      <c r="I73" t="b">
        <v>1</v>
      </c>
      <c r="J73" t="b">
        <v>0</v>
      </c>
      <c r="K73" t="s">
        <v>164</v>
      </c>
      <c r="L73" t="str">
        <f t="shared" si="0"/>
        <v>DB10</v>
      </c>
      <c r="M73" t="str">
        <f t="shared" ref="M73:M136" si="48">"P_"&amp;B72&amp;"_"</f>
        <v>P_G14_</v>
      </c>
      <c r="O73" s="40">
        <f>IF(E73="","-",COUNTIF($O$10:O72,"&lt;&gt;-")+1-2)</f>
        <v>47</v>
      </c>
      <c r="P73" s="25" t="str">
        <f>IF($E73="","//" &amp; $B73,$M73&amp;B73&amp;": '"&amp;$L73&amp;","&amp;VLOOKUP(C73,LookupTable!$A$10:$G$24,4,0)&amp;IF(AND(C73="Bool",MOD(10*D73,10)=0),D73&amp;".0",D73)&amp;IF(C73="String",".255","")&amp;IF(B74&lt;&gt;"","',","'")&amp;"     //"&amp;O73)</f>
        <v>P_G14_Time_Working: 'DB10,REAL426',     //47</v>
      </c>
      <c r="Q73" s="20" t="str">
        <f t="shared" si="1"/>
        <v>'P_G14_Time_Working',     //47</v>
      </c>
      <c r="R73" s="20" t="str">
        <f t="shared" si="2"/>
        <v>socket.emit('P_G14_Time_Working', arr_tag_value[47]);</v>
      </c>
    </row>
    <row r="74" spans="2:18" ht="15.75">
      <c r="B74" t="s">
        <v>165</v>
      </c>
      <c r="C74" t="s">
        <v>15</v>
      </c>
      <c r="D74">
        <v>430</v>
      </c>
      <c r="E74">
        <v>0</v>
      </c>
      <c r="F74" t="b">
        <v>0</v>
      </c>
      <c r="G74" t="b">
        <v>1</v>
      </c>
      <c r="H74" t="b">
        <v>1</v>
      </c>
      <c r="I74" t="b">
        <v>1</v>
      </c>
      <c r="J74" t="b">
        <v>0</v>
      </c>
      <c r="K74" t="s">
        <v>166</v>
      </c>
      <c r="L74" t="str">
        <f t="shared" si="0"/>
        <v>DB10</v>
      </c>
      <c r="M74" t="str">
        <f t="shared" ref="M74" si="49">"P_"&amp;B72&amp;"_"</f>
        <v>P_G14_</v>
      </c>
      <c r="O74" s="40">
        <f>IF(E74="","-",COUNTIF($O$10:O73,"&lt;&gt;-")+1-2)</f>
        <v>48</v>
      </c>
      <c r="P74" s="25" t="str">
        <f>IF($E74="","//" &amp; $B74,$M74&amp;B74&amp;": '"&amp;$L74&amp;","&amp;VLOOKUP(C74,LookupTable!$A$10:$G$24,4,0)&amp;IF(AND(C74="Bool",MOD(10*D74,10)=0),D74&amp;".0",D74)&amp;IF(C74="String",".255","")&amp;IF(B75&lt;&gt;"","',","'")&amp;"     //"&amp;O74)</f>
        <v>P_G14_Time_Standby: 'DB10,REAL430',     //48</v>
      </c>
      <c r="Q74" s="20" t="str">
        <f t="shared" si="1"/>
        <v>'P_G14_Time_Standby',     //48</v>
      </c>
      <c r="R74" s="20" t="str">
        <f t="shared" si="2"/>
        <v>socket.emit('P_G14_Time_Standby', arr_tag_value[48]);</v>
      </c>
    </row>
    <row r="75" spans="2:18" ht="15.75">
      <c r="B75" t="s">
        <v>167</v>
      </c>
      <c r="C75" t="s">
        <v>15</v>
      </c>
      <c r="D75">
        <v>434</v>
      </c>
      <c r="E75">
        <v>0</v>
      </c>
      <c r="F75" t="b">
        <v>0</v>
      </c>
      <c r="G75" t="b">
        <v>1</v>
      </c>
      <c r="H75" t="b">
        <v>1</v>
      </c>
      <c r="I75" t="b">
        <v>1</v>
      </c>
      <c r="J75" t="b">
        <v>0</v>
      </c>
      <c r="K75" t="s">
        <v>168</v>
      </c>
      <c r="L75" t="str">
        <f t="shared" si="0"/>
        <v>DB10</v>
      </c>
      <c r="M75" t="str">
        <f t="shared" ref="M75" si="50">"P_"&amp;B72&amp;"_"</f>
        <v>P_G14_</v>
      </c>
      <c r="O75" s="40">
        <f>IF(E75="","-",COUNTIF($O$10:O74,"&lt;&gt;-")+1-2)</f>
        <v>49</v>
      </c>
      <c r="P75" s="25" t="str">
        <f>IF($E75="","//" &amp; $B75,$M75&amp;B75&amp;": '"&amp;$L75&amp;","&amp;VLOOKUP(C75,LookupTable!$A$10:$G$24,4,0)&amp;IF(AND(C75="Bool",MOD(10*D75,10)=0),D75&amp;".0",D75)&amp;IF(C75="String",".255","")&amp;IF(B76&lt;&gt;"","',","'")&amp;"     //"&amp;O75)</f>
        <v>P_G14_TIme_Maintenance: 'DB10,REAL434',     //49</v>
      </c>
      <c r="Q75" s="20" t="str">
        <f t="shared" si="1"/>
        <v>'P_G14_TIme_Maintenance',     //49</v>
      </c>
      <c r="R75" s="20" t="str">
        <f t="shared" si="2"/>
        <v>socket.emit('P_G14_TIme_Maintenance', arr_tag_value[49]);</v>
      </c>
    </row>
    <row r="76" spans="2:18" ht="15.75">
      <c r="B76" t="s">
        <v>112</v>
      </c>
      <c r="C76" t="s">
        <v>97</v>
      </c>
      <c r="D76">
        <v>438</v>
      </c>
      <c r="F76" t="b">
        <v>0</v>
      </c>
      <c r="G76" t="b">
        <v>1</v>
      </c>
      <c r="H76" t="b">
        <v>1</v>
      </c>
      <c r="I76" t="b">
        <v>1</v>
      </c>
      <c r="J76" t="b">
        <v>1</v>
      </c>
      <c r="L76" t="str">
        <f t="shared" ref="L76:L139" si="51">IF(LEFT(M76)="P","DB10",
IF(LEFT(M76)="E","DB11",
IF(LEFT(M76)="M","DB12"
)))</f>
        <v>DB10</v>
      </c>
      <c r="M76" t="str">
        <f t="shared" ref="M76:M139" si="52">"P_"&amp;B76&amp;"_"</f>
        <v>P_G15_</v>
      </c>
      <c r="O76" s="40" t="str">
        <f>IF(E76="","-",COUNTIF($O$10:O75,"&lt;&gt;-")+1-2)</f>
        <v>-</v>
      </c>
      <c r="P76" s="25" t="str">
        <f>IF($E76="","//" &amp; $B76,$M76&amp;B76&amp;": '"&amp;$L76&amp;","&amp;VLOOKUP(C76,LookupTable!$A$10:$G$24,4,0)&amp;IF(AND(C76="Bool",MOD(10*D76,10)=0),D76&amp;".0",D76)&amp;IF(C76="String",".255","")&amp;IF(B77&lt;&gt;"","',","'")&amp;"     //"&amp;O76)</f>
        <v>//G15</v>
      </c>
      <c r="Q76" s="20" t="str">
        <f t="shared" ref="Q76:Q139" si="53">IF($E76="","//"&amp;$B76,"'"&amp;$M76&amp;B76&amp;IF(B77&lt;&gt;"","',","'")&amp;"     //"&amp;O76)</f>
        <v>//G15</v>
      </c>
      <c r="R76" s="20" t="str">
        <f t="shared" ref="R76:R139" si="54">IF($E76="","//"&amp;$B76,"socket.emit('"&amp;$M76&amp;B76&amp;"', arr_tag_value["&amp;O76&amp;"]);")</f>
        <v>//G15</v>
      </c>
    </row>
    <row r="77" spans="2:18" ht="15.75">
      <c r="B77" t="s">
        <v>163</v>
      </c>
      <c r="C77" t="s">
        <v>15</v>
      </c>
      <c r="D77">
        <v>438</v>
      </c>
      <c r="E77">
        <v>0</v>
      </c>
      <c r="F77" t="b">
        <v>0</v>
      </c>
      <c r="G77" t="b">
        <v>1</v>
      </c>
      <c r="H77" t="b">
        <v>1</v>
      </c>
      <c r="I77" t="b">
        <v>1</v>
      </c>
      <c r="J77" t="b">
        <v>0</v>
      </c>
      <c r="K77" t="s">
        <v>164</v>
      </c>
      <c r="L77" t="str">
        <f t="shared" si="51"/>
        <v>DB10</v>
      </c>
      <c r="M77" t="str">
        <f t="shared" ref="M77:M140" si="55">"P_"&amp;B76&amp;"_"</f>
        <v>P_G15_</v>
      </c>
      <c r="O77" s="40">
        <f>IF(E77="","-",COUNTIF($O$10:O76,"&lt;&gt;-")+1-2)</f>
        <v>50</v>
      </c>
      <c r="P77" s="25" t="str">
        <f>IF($E77="","//" &amp; $B77,$M77&amp;B77&amp;": '"&amp;$L77&amp;","&amp;VLOOKUP(C77,LookupTable!$A$10:$G$24,4,0)&amp;IF(AND(C77="Bool",MOD(10*D77,10)=0),D77&amp;".0",D77)&amp;IF(C77="String",".255","")&amp;IF(B78&lt;&gt;"","',","'")&amp;"     //"&amp;O77)</f>
        <v>P_G15_Time_Working: 'DB10,REAL438',     //50</v>
      </c>
      <c r="Q77" s="20" t="str">
        <f t="shared" si="53"/>
        <v>'P_G15_Time_Working',     //50</v>
      </c>
      <c r="R77" s="20" t="str">
        <f t="shared" si="54"/>
        <v>socket.emit('P_G15_Time_Working', arr_tag_value[50]);</v>
      </c>
    </row>
    <row r="78" spans="2:18" ht="15.75">
      <c r="B78" t="s">
        <v>165</v>
      </c>
      <c r="C78" t="s">
        <v>15</v>
      </c>
      <c r="D78">
        <v>442</v>
      </c>
      <c r="E78">
        <v>0</v>
      </c>
      <c r="F78" t="b">
        <v>0</v>
      </c>
      <c r="G78" t="b">
        <v>1</v>
      </c>
      <c r="H78" t="b">
        <v>1</v>
      </c>
      <c r="I78" t="b">
        <v>1</v>
      </c>
      <c r="J78" t="b">
        <v>0</v>
      </c>
      <c r="K78" t="s">
        <v>166</v>
      </c>
      <c r="L78" t="str">
        <f t="shared" si="51"/>
        <v>DB10</v>
      </c>
      <c r="M78" t="str">
        <f t="shared" ref="M78" si="56">"P_"&amp;B76&amp;"_"</f>
        <v>P_G15_</v>
      </c>
      <c r="O78" s="40">
        <f>IF(E78="","-",COUNTIF($O$10:O77,"&lt;&gt;-")+1-2)</f>
        <v>51</v>
      </c>
      <c r="P78" s="25" t="str">
        <f>IF($E78="","//" &amp; $B78,$M78&amp;B78&amp;": '"&amp;$L78&amp;","&amp;VLOOKUP(C78,LookupTable!$A$10:$G$24,4,0)&amp;IF(AND(C78="Bool",MOD(10*D78,10)=0),D78&amp;".0",D78)&amp;IF(C78="String",".255","")&amp;IF(B79&lt;&gt;"","',","'")&amp;"     //"&amp;O78)</f>
        <v>P_G15_Time_Standby: 'DB10,REAL442',     //51</v>
      </c>
      <c r="Q78" s="20" t="str">
        <f t="shared" si="53"/>
        <v>'P_G15_Time_Standby',     //51</v>
      </c>
      <c r="R78" s="20" t="str">
        <f t="shared" si="54"/>
        <v>socket.emit('P_G15_Time_Standby', arr_tag_value[51]);</v>
      </c>
    </row>
    <row r="79" spans="2:18" ht="15.75">
      <c r="B79" t="s">
        <v>167</v>
      </c>
      <c r="C79" t="s">
        <v>15</v>
      </c>
      <c r="D79">
        <v>446</v>
      </c>
      <c r="E79">
        <v>0</v>
      </c>
      <c r="F79" t="b">
        <v>0</v>
      </c>
      <c r="G79" t="b">
        <v>1</v>
      </c>
      <c r="H79" t="b">
        <v>1</v>
      </c>
      <c r="I79" t="b">
        <v>1</v>
      </c>
      <c r="J79" t="b">
        <v>0</v>
      </c>
      <c r="K79" t="s">
        <v>168</v>
      </c>
      <c r="L79" t="str">
        <f t="shared" si="51"/>
        <v>DB10</v>
      </c>
      <c r="M79" t="str">
        <f t="shared" ref="M79" si="57">"P_"&amp;B76&amp;"_"</f>
        <v>P_G15_</v>
      </c>
      <c r="O79" s="40">
        <f>IF(E79="","-",COUNTIF($O$10:O78,"&lt;&gt;-")+1-2)</f>
        <v>52</v>
      </c>
      <c r="P79" s="25" t="str">
        <f>IF($E79="","//" &amp; $B79,$M79&amp;B79&amp;": '"&amp;$L79&amp;","&amp;VLOOKUP(C79,LookupTable!$A$10:$G$24,4,0)&amp;IF(AND(C79="Bool",MOD(10*D79,10)=0),D79&amp;".0",D79)&amp;IF(C79="String",".255","")&amp;IF(B80&lt;&gt;"","',","'")&amp;"     //"&amp;O79)</f>
        <v>P_G15_TIme_Maintenance: 'DB10,REAL446',     //52</v>
      </c>
      <c r="Q79" s="20" t="str">
        <f t="shared" si="53"/>
        <v>'P_G15_TIme_Maintenance',     //52</v>
      </c>
      <c r="R79" s="20" t="str">
        <f t="shared" si="54"/>
        <v>socket.emit('P_G15_TIme_Maintenance', arr_tag_value[52]);</v>
      </c>
    </row>
    <row r="80" spans="2:18" ht="15.75">
      <c r="B80" t="s">
        <v>113</v>
      </c>
      <c r="C80" t="s">
        <v>97</v>
      </c>
      <c r="D80">
        <v>450</v>
      </c>
      <c r="F80" t="b">
        <v>0</v>
      </c>
      <c r="G80" t="b">
        <v>1</v>
      </c>
      <c r="H80" t="b">
        <v>1</v>
      </c>
      <c r="I80" t="b">
        <v>1</v>
      </c>
      <c r="J80" t="b">
        <v>1</v>
      </c>
      <c r="L80" t="str">
        <f t="shared" si="51"/>
        <v>DB10</v>
      </c>
      <c r="M80" t="str">
        <f t="shared" ref="M80:M111" si="58">"P_"&amp;B80&amp;"_"</f>
        <v>P_G16_</v>
      </c>
      <c r="O80" s="40" t="str">
        <f>IF(E80="","-",COUNTIF($O$10:O79,"&lt;&gt;-")+1-2)</f>
        <v>-</v>
      </c>
      <c r="P80" s="25" t="str">
        <f>IF($E80="","//" &amp; $B80,$M80&amp;B80&amp;": '"&amp;$L80&amp;","&amp;VLOOKUP(C80,LookupTable!$A$10:$G$24,4,0)&amp;IF(AND(C80="Bool",MOD(10*D80,10)=0),D80&amp;".0",D80)&amp;IF(C80="String",".255","")&amp;IF(B81&lt;&gt;"","',","'")&amp;"     //"&amp;O80)</f>
        <v>//G16</v>
      </c>
      <c r="Q80" s="20" t="str">
        <f t="shared" si="53"/>
        <v>//G16</v>
      </c>
      <c r="R80" s="20" t="str">
        <f t="shared" si="54"/>
        <v>//G16</v>
      </c>
    </row>
    <row r="81" spans="2:18" ht="15.75">
      <c r="B81" t="s">
        <v>163</v>
      </c>
      <c r="C81" t="s">
        <v>15</v>
      </c>
      <c r="D81">
        <v>450</v>
      </c>
      <c r="E81">
        <v>0</v>
      </c>
      <c r="F81" t="b">
        <v>0</v>
      </c>
      <c r="G81" t="b">
        <v>1</v>
      </c>
      <c r="H81" t="b">
        <v>1</v>
      </c>
      <c r="I81" t="b">
        <v>1</v>
      </c>
      <c r="J81" t="b">
        <v>0</v>
      </c>
      <c r="K81" t="s">
        <v>164</v>
      </c>
      <c r="L81" t="str">
        <f t="shared" si="51"/>
        <v>DB10</v>
      </c>
      <c r="M81" t="str">
        <f t="shared" ref="M81:M112" si="59">"P_"&amp;B80&amp;"_"</f>
        <v>P_G16_</v>
      </c>
      <c r="O81" s="40">
        <f>IF(E81="","-",COUNTIF($O$10:O80,"&lt;&gt;-")+1-2)</f>
        <v>53</v>
      </c>
      <c r="P81" s="25" t="str">
        <f>IF($E81="","//" &amp; $B81,$M81&amp;B81&amp;": '"&amp;$L81&amp;","&amp;VLOOKUP(C81,LookupTable!$A$10:$G$24,4,0)&amp;IF(AND(C81="Bool",MOD(10*D81,10)=0),D81&amp;".0",D81)&amp;IF(C81="String",".255","")&amp;IF(B82&lt;&gt;"","',","'")&amp;"     //"&amp;O81)</f>
        <v>P_G16_Time_Working: 'DB10,REAL450',     //53</v>
      </c>
      <c r="Q81" s="20" t="str">
        <f t="shared" si="53"/>
        <v>'P_G16_Time_Working',     //53</v>
      </c>
      <c r="R81" s="20" t="str">
        <f t="shared" si="54"/>
        <v>socket.emit('P_G16_Time_Working', arr_tag_value[53]);</v>
      </c>
    </row>
    <row r="82" spans="2:18" ht="15.75">
      <c r="B82" t="s">
        <v>165</v>
      </c>
      <c r="C82" t="s">
        <v>15</v>
      </c>
      <c r="D82">
        <v>454</v>
      </c>
      <c r="E82">
        <v>0</v>
      </c>
      <c r="F82" t="b">
        <v>0</v>
      </c>
      <c r="G82" t="b">
        <v>1</v>
      </c>
      <c r="H82" t="b">
        <v>1</v>
      </c>
      <c r="I82" t="b">
        <v>1</v>
      </c>
      <c r="J82" t="b">
        <v>0</v>
      </c>
      <c r="K82" t="s">
        <v>166</v>
      </c>
      <c r="L82" t="str">
        <f t="shared" si="51"/>
        <v>DB10</v>
      </c>
      <c r="M82" t="str">
        <f t="shared" ref="M82" si="60">"P_"&amp;B80&amp;"_"</f>
        <v>P_G16_</v>
      </c>
      <c r="O82" s="40">
        <f>IF(E82="","-",COUNTIF($O$10:O81,"&lt;&gt;-")+1-2)</f>
        <v>54</v>
      </c>
      <c r="P82" s="25" t="str">
        <f>IF($E82="","//" &amp; $B82,$M82&amp;B82&amp;": '"&amp;$L82&amp;","&amp;VLOOKUP(C82,LookupTable!$A$10:$G$24,4,0)&amp;IF(AND(C82="Bool",MOD(10*D82,10)=0),D82&amp;".0",D82)&amp;IF(C82="String",".255","")&amp;IF(B83&lt;&gt;"","',","'")&amp;"     //"&amp;O82)</f>
        <v>P_G16_Time_Standby: 'DB10,REAL454',     //54</v>
      </c>
      <c r="Q82" s="20" t="str">
        <f t="shared" si="53"/>
        <v>'P_G16_Time_Standby',     //54</v>
      </c>
      <c r="R82" s="20" t="str">
        <f t="shared" si="54"/>
        <v>socket.emit('P_G16_Time_Standby', arr_tag_value[54]);</v>
      </c>
    </row>
    <row r="83" spans="2:18" ht="15.75">
      <c r="B83" t="s">
        <v>167</v>
      </c>
      <c r="C83" t="s">
        <v>15</v>
      </c>
      <c r="D83">
        <v>458</v>
      </c>
      <c r="E83">
        <v>0</v>
      </c>
      <c r="F83" t="b">
        <v>0</v>
      </c>
      <c r="G83" t="b">
        <v>1</v>
      </c>
      <c r="H83" t="b">
        <v>1</v>
      </c>
      <c r="I83" t="b">
        <v>1</v>
      </c>
      <c r="J83" t="b">
        <v>0</v>
      </c>
      <c r="K83" t="s">
        <v>168</v>
      </c>
      <c r="L83" t="str">
        <f t="shared" si="51"/>
        <v>DB10</v>
      </c>
      <c r="M83" t="str">
        <f t="shared" ref="M83" si="61">"P_"&amp;B80&amp;"_"</f>
        <v>P_G16_</v>
      </c>
      <c r="O83" s="40">
        <f>IF(E83="","-",COUNTIF($O$10:O82,"&lt;&gt;-")+1-2)</f>
        <v>55</v>
      </c>
      <c r="P83" s="25" t="str">
        <f>IF($E83="","//" &amp; $B83,$M83&amp;B83&amp;": '"&amp;$L83&amp;","&amp;VLOOKUP(C83,LookupTable!$A$10:$G$24,4,0)&amp;IF(AND(C83="Bool",MOD(10*D83,10)=0),D83&amp;".0",D83)&amp;IF(C83="String",".255","")&amp;IF(B84&lt;&gt;"","',","'")&amp;"     //"&amp;O83)</f>
        <v>P_G16_TIme_Maintenance: 'DB10,REAL458',     //55</v>
      </c>
      <c r="Q83" s="20" t="str">
        <f t="shared" si="53"/>
        <v>'P_G16_TIme_Maintenance',     //55</v>
      </c>
      <c r="R83" s="20" t="str">
        <f t="shared" si="54"/>
        <v>socket.emit('P_G16_TIme_Maintenance', arr_tag_value[55]);</v>
      </c>
    </row>
    <row r="84" spans="2:18" ht="15.75">
      <c r="B84" t="s">
        <v>114</v>
      </c>
      <c r="C84" t="s">
        <v>97</v>
      </c>
      <c r="D84">
        <v>462</v>
      </c>
      <c r="F84" t="b">
        <v>0</v>
      </c>
      <c r="G84" t="b">
        <v>1</v>
      </c>
      <c r="H84" t="b">
        <v>1</v>
      </c>
      <c r="I84" t="b">
        <v>1</v>
      </c>
      <c r="J84" t="b">
        <v>1</v>
      </c>
      <c r="L84" t="str">
        <f t="shared" si="51"/>
        <v>DB10</v>
      </c>
      <c r="M84" t="str">
        <f t="shared" ref="M84:M115" si="62">"P_"&amp;B84&amp;"_"</f>
        <v>P_G17_</v>
      </c>
      <c r="O84" s="40" t="str">
        <f>IF(E84="","-",COUNTIF($O$10:O83,"&lt;&gt;-")+1-2)</f>
        <v>-</v>
      </c>
      <c r="P84" s="25" t="str">
        <f>IF($E84="","//" &amp; $B84,$M84&amp;B84&amp;": '"&amp;$L84&amp;","&amp;VLOOKUP(C84,LookupTable!$A$10:$G$24,4,0)&amp;IF(AND(C84="Bool",MOD(10*D84,10)=0),D84&amp;".0",D84)&amp;IF(C84="String",".255","")&amp;IF(B85&lt;&gt;"","',","'")&amp;"     //"&amp;O84)</f>
        <v>//G17</v>
      </c>
      <c r="Q84" s="20" t="str">
        <f t="shared" si="53"/>
        <v>//G17</v>
      </c>
      <c r="R84" s="20" t="str">
        <f t="shared" si="54"/>
        <v>//G17</v>
      </c>
    </row>
    <row r="85" spans="2:18" ht="15.75">
      <c r="B85" t="s">
        <v>163</v>
      </c>
      <c r="C85" t="s">
        <v>15</v>
      </c>
      <c r="D85">
        <v>462</v>
      </c>
      <c r="E85">
        <v>0</v>
      </c>
      <c r="F85" t="b">
        <v>0</v>
      </c>
      <c r="G85" t="b">
        <v>1</v>
      </c>
      <c r="H85" t="b">
        <v>1</v>
      </c>
      <c r="I85" t="b">
        <v>1</v>
      </c>
      <c r="J85" t="b">
        <v>0</v>
      </c>
      <c r="K85" t="s">
        <v>164</v>
      </c>
      <c r="L85" t="str">
        <f t="shared" si="51"/>
        <v>DB10</v>
      </c>
      <c r="M85" t="str">
        <f t="shared" ref="M85:M116" si="63">"P_"&amp;B84&amp;"_"</f>
        <v>P_G17_</v>
      </c>
      <c r="O85" s="40">
        <f>IF(E85="","-",COUNTIF($O$10:O84,"&lt;&gt;-")+1-2)</f>
        <v>56</v>
      </c>
      <c r="P85" s="25" t="str">
        <f>IF($E85="","//" &amp; $B85,$M85&amp;B85&amp;": '"&amp;$L85&amp;","&amp;VLOOKUP(C85,LookupTable!$A$10:$G$24,4,0)&amp;IF(AND(C85="Bool",MOD(10*D85,10)=0),D85&amp;".0",D85)&amp;IF(C85="String",".255","")&amp;IF(B86&lt;&gt;"","',","'")&amp;"     //"&amp;O85)</f>
        <v>P_G17_Time_Working: 'DB10,REAL462',     //56</v>
      </c>
      <c r="Q85" s="20" t="str">
        <f t="shared" si="53"/>
        <v>'P_G17_Time_Working',     //56</v>
      </c>
      <c r="R85" s="20" t="str">
        <f t="shared" si="54"/>
        <v>socket.emit('P_G17_Time_Working', arr_tag_value[56]);</v>
      </c>
    </row>
    <row r="86" spans="2:18" ht="15.75">
      <c r="B86" t="s">
        <v>165</v>
      </c>
      <c r="C86" t="s">
        <v>15</v>
      </c>
      <c r="D86">
        <v>466</v>
      </c>
      <c r="E86">
        <v>0</v>
      </c>
      <c r="F86" t="b">
        <v>0</v>
      </c>
      <c r="G86" t="b">
        <v>1</v>
      </c>
      <c r="H86" t="b">
        <v>1</v>
      </c>
      <c r="I86" t="b">
        <v>1</v>
      </c>
      <c r="J86" t="b">
        <v>0</v>
      </c>
      <c r="K86" t="s">
        <v>166</v>
      </c>
      <c r="L86" t="str">
        <f t="shared" si="51"/>
        <v>DB10</v>
      </c>
      <c r="M86" t="str">
        <f t="shared" ref="M86" si="64">"P_"&amp;B84&amp;"_"</f>
        <v>P_G17_</v>
      </c>
      <c r="O86" s="40">
        <f>IF(E86="","-",COUNTIF($O$10:O85,"&lt;&gt;-")+1-2)</f>
        <v>57</v>
      </c>
      <c r="P86" s="25" t="str">
        <f>IF($E86="","//" &amp; $B86,$M86&amp;B86&amp;": '"&amp;$L86&amp;","&amp;VLOOKUP(C86,LookupTable!$A$10:$G$24,4,0)&amp;IF(AND(C86="Bool",MOD(10*D86,10)=0),D86&amp;".0",D86)&amp;IF(C86="String",".255","")&amp;IF(B87&lt;&gt;"","',","'")&amp;"     //"&amp;O86)</f>
        <v>P_G17_Time_Standby: 'DB10,REAL466',     //57</v>
      </c>
      <c r="Q86" s="20" t="str">
        <f t="shared" si="53"/>
        <v>'P_G17_Time_Standby',     //57</v>
      </c>
      <c r="R86" s="20" t="str">
        <f t="shared" si="54"/>
        <v>socket.emit('P_G17_Time_Standby', arr_tag_value[57]);</v>
      </c>
    </row>
    <row r="87" spans="2:18" ht="15.75">
      <c r="B87" t="s">
        <v>167</v>
      </c>
      <c r="C87" t="s">
        <v>15</v>
      </c>
      <c r="D87">
        <v>470</v>
      </c>
      <c r="E87">
        <v>0</v>
      </c>
      <c r="F87" t="b">
        <v>0</v>
      </c>
      <c r="G87" t="b">
        <v>1</v>
      </c>
      <c r="H87" t="b">
        <v>1</v>
      </c>
      <c r="I87" t="b">
        <v>1</v>
      </c>
      <c r="J87" t="b">
        <v>0</v>
      </c>
      <c r="K87" t="s">
        <v>168</v>
      </c>
      <c r="L87" t="str">
        <f t="shared" si="51"/>
        <v>DB10</v>
      </c>
      <c r="M87" t="str">
        <f t="shared" ref="M87" si="65">"P_"&amp;B84&amp;"_"</f>
        <v>P_G17_</v>
      </c>
      <c r="O87" s="40">
        <f>IF(E87="","-",COUNTIF($O$10:O86,"&lt;&gt;-")+1-2)</f>
        <v>58</v>
      </c>
      <c r="P87" s="25" t="str">
        <f>IF($E87="","//" &amp; $B87,$M87&amp;B87&amp;": '"&amp;$L87&amp;","&amp;VLOOKUP(C87,LookupTable!$A$10:$G$24,4,0)&amp;IF(AND(C87="Bool",MOD(10*D87,10)=0),D87&amp;".0",D87)&amp;IF(C87="String",".255","")&amp;IF(B88&lt;&gt;"","',","'")&amp;"     //"&amp;O87)</f>
        <v>P_G17_TIme_Maintenance: 'DB10,REAL470',     //58</v>
      </c>
      <c r="Q87" s="20" t="str">
        <f t="shared" si="53"/>
        <v>'P_G17_TIme_Maintenance',     //58</v>
      </c>
      <c r="R87" s="20" t="str">
        <f t="shared" si="54"/>
        <v>socket.emit('P_G17_TIme_Maintenance', arr_tag_value[58]);</v>
      </c>
    </row>
    <row r="88" spans="2:18" ht="15.75">
      <c r="B88" t="s">
        <v>115</v>
      </c>
      <c r="C88" t="s">
        <v>97</v>
      </c>
      <c r="D88">
        <v>474</v>
      </c>
      <c r="F88" t="b">
        <v>0</v>
      </c>
      <c r="G88" t="b">
        <v>1</v>
      </c>
      <c r="H88" t="b">
        <v>1</v>
      </c>
      <c r="I88" t="b">
        <v>1</v>
      </c>
      <c r="J88" t="b">
        <v>1</v>
      </c>
      <c r="L88" t="str">
        <f t="shared" si="51"/>
        <v>DB10</v>
      </c>
      <c r="M88" t="str">
        <f t="shared" ref="M88:M119" si="66">"P_"&amp;B88&amp;"_"</f>
        <v>P_G18_</v>
      </c>
      <c r="O88" s="40" t="str">
        <f>IF(E88="","-",COUNTIF($O$10:O87,"&lt;&gt;-")+1-2)</f>
        <v>-</v>
      </c>
      <c r="P88" s="25" t="str">
        <f>IF($E88="","//" &amp; $B88,$M88&amp;B88&amp;": '"&amp;$L88&amp;","&amp;VLOOKUP(C88,LookupTable!$A$10:$G$24,4,0)&amp;IF(AND(C88="Bool",MOD(10*D88,10)=0),D88&amp;".0",D88)&amp;IF(C88="String",".255","")&amp;IF(B89&lt;&gt;"","',","'")&amp;"     //"&amp;O88)</f>
        <v>//G18</v>
      </c>
      <c r="Q88" s="20" t="str">
        <f t="shared" si="53"/>
        <v>//G18</v>
      </c>
      <c r="R88" s="20" t="str">
        <f t="shared" si="54"/>
        <v>//G18</v>
      </c>
    </row>
    <row r="89" spans="2:18" ht="15.75">
      <c r="B89" t="s">
        <v>163</v>
      </c>
      <c r="C89" t="s">
        <v>15</v>
      </c>
      <c r="D89">
        <v>474</v>
      </c>
      <c r="E89">
        <v>0</v>
      </c>
      <c r="F89" t="b">
        <v>0</v>
      </c>
      <c r="G89" t="b">
        <v>1</v>
      </c>
      <c r="H89" t="b">
        <v>1</v>
      </c>
      <c r="I89" t="b">
        <v>1</v>
      </c>
      <c r="J89" t="b">
        <v>0</v>
      </c>
      <c r="K89" t="s">
        <v>164</v>
      </c>
      <c r="L89" t="str">
        <f t="shared" si="51"/>
        <v>DB10</v>
      </c>
      <c r="M89" t="str">
        <f t="shared" ref="M89:M120" si="67">"P_"&amp;B88&amp;"_"</f>
        <v>P_G18_</v>
      </c>
      <c r="O89" s="40">
        <f>IF(E89="","-",COUNTIF($O$10:O88,"&lt;&gt;-")+1-2)</f>
        <v>59</v>
      </c>
      <c r="P89" s="25" t="str">
        <f>IF($E89="","//" &amp; $B89,$M89&amp;B89&amp;": '"&amp;$L89&amp;","&amp;VLOOKUP(C89,LookupTable!$A$10:$G$24,4,0)&amp;IF(AND(C89="Bool",MOD(10*D89,10)=0),D89&amp;".0",D89)&amp;IF(C89="String",".255","")&amp;IF(B90&lt;&gt;"","',","'")&amp;"     //"&amp;O89)</f>
        <v>P_G18_Time_Working: 'DB10,REAL474',     //59</v>
      </c>
      <c r="Q89" s="20" t="str">
        <f t="shared" si="53"/>
        <v>'P_G18_Time_Working',     //59</v>
      </c>
      <c r="R89" s="20" t="str">
        <f t="shared" si="54"/>
        <v>socket.emit('P_G18_Time_Working', arr_tag_value[59]);</v>
      </c>
    </row>
    <row r="90" spans="2:18" ht="15.75">
      <c r="B90" t="s">
        <v>165</v>
      </c>
      <c r="C90" t="s">
        <v>15</v>
      </c>
      <c r="D90">
        <v>478</v>
      </c>
      <c r="E90">
        <v>0</v>
      </c>
      <c r="F90" t="b">
        <v>0</v>
      </c>
      <c r="G90" t="b">
        <v>1</v>
      </c>
      <c r="H90" t="b">
        <v>1</v>
      </c>
      <c r="I90" t="b">
        <v>1</v>
      </c>
      <c r="J90" t="b">
        <v>0</v>
      </c>
      <c r="K90" t="s">
        <v>166</v>
      </c>
      <c r="L90" t="str">
        <f t="shared" si="51"/>
        <v>DB10</v>
      </c>
      <c r="M90" t="str">
        <f t="shared" ref="M90" si="68">"P_"&amp;B88&amp;"_"</f>
        <v>P_G18_</v>
      </c>
      <c r="O90" s="40">
        <f>IF(E90="","-",COUNTIF($O$10:O89,"&lt;&gt;-")+1-2)</f>
        <v>60</v>
      </c>
      <c r="P90" s="25" t="str">
        <f>IF($E90="","//" &amp; $B90,$M90&amp;B90&amp;": '"&amp;$L90&amp;","&amp;VLOOKUP(C90,LookupTable!$A$10:$G$24,4,0)&amp;IF(AND(C90="Bool",MOD(10*D90,10)=0),D90&amp;".0",D90)&amp;IF(C90="String",".255","")&amp;IF(B91&lt;&gt;"","',","'")&amp;"     //"&amp;O90)</f>
        <v>P_G18_Time_Standby: 'DB10,REAL478',     //60</v>
      </c>
      <c r="Q90" s="20" t="str">
        <f t="shared" si="53"/>
        <v>'P_G18_Time_Standby',     //60</v>
      </c>
      <c r="R90" s="20" t="str">
        <f t="shared" si="54"/>
        <v>socket.emit('P_G18_Time_Standby', arr_tag_value[60]);</v>
      </c>
    </row>
    <row r="91" spans="2:18" ht="15.75">
      <c r="B91" t="s">
        <v>167</v>
      </c>
      <c r="C91" t="s">
        <v>15</v>
      </c>
      <c r="D91">
        <v>482</v>
      </c>
      <c r="E91">
        <v>0</v>
      </c>
      <c r="F91" t="b">
        <v>0</v>
      </c>
      <c r="G91" t="b">
        <v>1</v>
      </c>
      <c r="H91" t="b">
        <v>1</v>
      </c>
      <c r="I91" t="b">
        <v>1</v>
      </c>
      <c r="J91" t="b">
        <v>0</v>
      </c>
      <c r="K91" t="s">
        <v>168</v>
      </c>
      <c r="L91" t="str">
        <f t="shared" si="51"/>
        <v>DB10</v>
      </c>
      <c r="M91" t="str">
        <f t="shared" ref="M91" si="69">"P_"&amp;B88&amp;"_"</f>
        <v>P_G18_</v>
      </c>
      <c r="O91" s="40">
        <f>IF(E91="","-",COUNTIF($O$10:O90,"&lt;&gt;-")+1-2)</f>
        <v>61</v>
      </c>
      <c r="P91" s="25" t="str">
        <f>IF($E91="","//" &amp; $B91,$M91&amp;B91&amp;": '"&amp;$L91&amp;","&amp;VLOOKUP(C91,LookupTable!$A$10:$G$24,4,0)&amp;IF(AND(C91="Bool",MOD(10*D91,10)=0),D91&amp;".0",D91)&amp;IF(C91="String",".255","")&amp;IF(B92&lt;&gt;"","',","'")&amp;"     //"&amp;O91)</f>
        <v>P_G18_TIme_Maintenance: 'DB10,REAL482',     //61</v>
      </c>
      <c r="Q91" s="20" t="str">
        <f t="shared" si="53"/>
        <v>'P_G18_TIme_Maintenance',     //61</v>
      </c>
      <c r="R91" s="20" t="str">
        <f t="shared" si="54"/>
        <v>socket.emit('P_G18_TIme_Maintenance', arr_tag_value[61]);</v>
      </c>
    </row>
    <row r="92" spans="2:18" ht="15.75">
      <c r="B92" t="s">
        <v>116</v>
      </c>
      <c r="C92" t="s">
        <v>97</v>
      </c>
      <c r="D92">
        <v>486</v>
      </c>
      <c r="F92" t="b">
        <v>0</v>
      </c>
      <c r="G92" t="b">
        <v>1</v>
      </c>
      <c r="H92" t="b">
        <v>1</v>
      </c>
      <c r="I92" t="b">
        <v>1</v>
      </c>
      <c r="J92" t="b">
        <v>1</v>
      </c>
      <c r="L92" t="str">
        <f t="shared" si="51"/>
        <v>DB10</v>
      </c>
      <c r="M92" t="str">
        <f t="shared" ref="M92:M123" si="70">"P_"&amp;B92&amp;"_"</f>
        <v>P_G19_</v>
      </c>
      <c r="O92" s="40" t="str">
        <f>IF(E92="","-",COUNTIF($O$10:O91,"&lt;&gt;-")+1-2)</f>
        <v>-</v>
      </c>
      <c r="P92" s="25" t="str">
        <f>IF($E92="","//" &amp; $B92,$M92&amp;B92&amp;": '"&amp;$L92&amp;","&amp;VLOOKUP(C92,LookupTable!$A$10:$G$24,4,0)&amp;IF(AND(C92="Bool",MOD(10*D92,10)=0),D92&amp;".0",D92)&amp;IF(C92="String",".255","")&amp;IF(B93&lt;&gt;"","',","'")&amp;"     //"&amp;O92)</f>
        <v>//G19</v>
      </c>
      <c r="Q92" s="20" t="str">
        <f t="shared" si="53"/>
        <v>//G19</v>
      </c>
      <c r="R92" s="20" t="str">
        <f t="shared" si="54"/>
        <v>//G19</v>
      </c>
    </row>
    <row r="93" spans="2:18" ht="15.75">
      <c r="B93" t="s">
        <v>163</v>
      </c>
      <c r="C93" t="s">
        <v>15</v>
      </c>
      <c r="D93">
        <v>486</v>
      </c>
      <c r="E93">
        <v>0</v>
      </c>
      <c r="F93" t="b">
        <v>0</v>
      </c>
      <c r="G93" t="b">
        <v>1</v>
      </c>
      <c r="H93" t="b">
        <v>1</v>
      </c>
      <c r="I93" t="b">
        <v>1</v>
      </c>
      <c r="J93" t="b">
        <v>0</v>
      </c>
      <c r="K93" t="s">
        <v>164</v>
      </c>
      <c r="L93" t="str">
        <f t="shared" si="51"/>
        <v>DB10</v>
      </c>
      <c r="M93" t="str">
        <f t="shared" ref="M93:M124" si="71">"P_"&amp;B92&amp;"_"</f>
        <v>P_G19_</v>
      </c>
      <c r="O93" s="40">
        <f>IF(E93="","-",COUNTIF($O$10:O92,"&lt;&gt;-")+1-2)</f>
        <v>62</v>
      </c>
      <c r="P93" s="25" t="str">
        <f>IF($E93="","//" &amp; $B93,$M93&amp;B93&amp;": '"&amp;$L93&amp;","&amp;VLOOKUP(C93,LookupTable!$A$10:$G$24,4,0)&amp;IF(AND(C93="Bool",MOD(10*D93,10)=0),D93&amp;".0",D93)&amp;IF(C93="String",".255","")&amp;IF(B94&lt;&gt;"","',","'")&amp;"     //"&amp;O93)</f>
        <v>P_G19_Time_Working: 'DB10,REAL486',     //62</v>
      </c>
      <c r="Q93" s="20" t="str">
        <f t="shared" si="53"/>
        <v>'P_G19_Time_Working',     //62</v>
      </c>
      <c r="R93" s="20" t="str">
        <f t="shared" si="54"/>
        <v>socket.emit('P_G19_Time_Working', arr_tag_value[62]);</v>
      </c>
    </row>
    <row r="94" spans="2:18" ht="15.75">
      <c r="B94" t="s">
        <v>165</v>
      </c>
      <c r="C94" t="s">
        <v>15</v>
      </c>
      <c r="D94">
        <v>490</v>
      </c>
      <c r="E94">
        <v>0</v>
      </c>
      <c r="F94" t="b">
        <v>0</v>
      </c>
      <c r="G94" t="b">
        <v>1</v>
      </c>
      <c r="H94" t="b">
        <v>1</v>
      </c>
      <c r="I94" t="b">
        <v>1</v>
      </c>
      <c r="J94" t="b">
        <v>0</v>
      </c>
      <c r="K94" t="s">
        <v>166</v>
      </c>
      <c r="L94" t="str">
        <f t="shared" si="51"/>
        <v>DB10</v>
      </c>
      <c r="M94" t="str">
        <f t="shared" ref="M94" si="72">"P_"&amp;B92&amp;"_"</f>
        <v>P_G19_</v>
      </c>
      <c r="O94" s="40">
        <f>IF(E94="","-",COUNTIF($O$10:O93,"&lt;&gt;-")+1-2)</f>
        <v>63</v>
      </c>
      <c r="P94" s="25" t="str">
        <f>IF($E94="","//" &amp; $B94,$M94&amp;B94&amp;": '"&amp;$L94&amp;","&amp;VLOOKUP(C94,LookupTable!$A$10:$G$24,4,0)&amp;IF(AND(C94="Bool",MOD(10*D94,10)=0),D94&amp;".0",D94)&amp;IF(C94="String",".255","")&amp;IF(B95&lt;&gt;"","',","'")&amp;"     //"&amp;O94)</f>
        <v>P_G19_Time_Standby: 'DB10,REAL490',     //63</v>
      </c>
      <c r="Q94" s="20" t="str">
        <f t="shared" si="53"/>
        <v>'P_G19_Time_Standby',     //63</v>
      </c>
      <c r="R94" s="20" t="str">
        <f t="shared" si="54"/>
        <v>socket.emit('P_G19_Time_Standby', arr_tag_value[63]);</v>
      </c>
    </row>
    <row r="95" spans="2:18" ht="15.75">
      <c r="B95" t="s">
        <v>167</v>
      </c>
      <c r="C95" t="s">
        <v>15</v>
      </c>
      <c r="D95">
        <v>494</v>
      </c>
      <c r="E95">
        <v>0</v>
      </c>
      <c r="F95" t="b">
        <v>0</v>
      </c>
      <c r="G95" t="b">
        <v>1</v>
      </c>
      <c r="H95" t="b">
        <v>1</v>
      </c>
      <c r="I95" t="b">
        <v>1</v>
      </c>
      <c r="J95" t="b">
        <v>0</v>
      </c>
      <c r="K95" t="s">
        <v>168</v>
      </c>
      <c r="L95" t="str">
        <f t="shared" si="51"/>
        <v>DB10</v>
      </c>
      <c r="M95" t="str">
        <f t="shared" ref="M95" si="73">"P_"&amp;B92&amp;"_"</f>
        <v>P_G19_</v>
      </c>
      <c r="O95" s="40">
        <f>IF(E95="","-",COUNTIF($O$10:O94,"&lt;&gt;-")+1-2)</f>
        <v>64</v>
      </c>
      <c r="P95" s="25" t="str">
        <f>IF($E95="","//" &amp; $B95,$M95&amp;B95&amp;": '"&amp;$L95&amp;","&amp;VLOOKUP(C95,LookupTable!$A$10:$G$24,4,0)&amp;IF(AND(C95="Bool",MOD(10*D95,10)=0),D95&amp;".0",D95)&amp;IF(C95="String",".255","")&amp;IF(B96&lt;&gt;"","',","'")&amp;"     //"&amp;O95)</f>
        <v>P_G19_TIme_Maintenance: 'DB10,REAL494',     //64</v>
      </c>
      <c r="Q95" s="20" t="str">
        <f t="shared" si="53"/>
        <v>'P_G19_TIme_Maintenance',     //64</v>
      </c>
      <c r="R95" s="20" t="str">
        <f t="shared" si="54"/>
        <v>socket.emit('P_G19_TIme_Maintenance', arr_tag_value[64]);</v>
      </c>
    </row>
    <row r="96" spans="2:18" ht="15.75">
      <c r="B96" t="s">
        <v>117</v>
      </c>
      <c r="C96" t="s">
        <v>97</v>
      </c>
      <c r="D96">
        <v>498</v>
      </c>
      <c r="F96" t="b">
        <v>0</v>
      </c>
      <c r="G96" t="b">
        <v>1</v>
      </c>
      <c r="H96" t="b">
        <v>1</v>
      </c>
      <c r="I96" t="b">
        <v>1</v>
      </c>
      <c r="J96" t="b">
        <v>1</v>
      </c>
      <c r="L96" t="str">
        <f t="shared" si="51"/>
        <v>DB10</v>
      </c>
      <c r="M96" t="str">
        <f t="shared" ref="M96:M127" si="74">"P_"&amp;B96&amp;"_"</f>
        <v>P_G20_</v>
      </c>
      <c r="O96" s="40" t="str">
        <f>IF(E96="","-",COUNTIF($O$10:O95,"&lt;&gt;-")+1-2)</f>
        <v>-</v>
      </c>
      <c r="P96" s="25" t="str">
        <f>IF($E96="","//" &amp; $B96,$M96&amp;B96&amp;": '"&amp;$L96&amp;","&amp;VLOOKUP(C96,LookupTable!$A$10:$G$24,4,0)&amp;IF(AND(C96="Bool",MOD(10*D96,10)=0),D96&amp;".0",D96)&amp;IF(C96="String",".255","")&amp;IF(B97&lt;&gt;"","',","'")&amp;"     //"&amp;O96)</f>
        <v>//G20</v>
      </c>
      <c r="Q96" s="20" t="str">
        <f t="shared" si="53"/>
        <v>//G20</v>
      </c>
      <c r="R96" s="20" t="str">
        <f t="shared" si="54"/>
        <v>//G20</v>
      </c>
    </row>
    <row r="97" spans="2:18" ht="15.75">
      <c r="B97" t="s">
        <v>163</v>
      </c>
      <c r="C97" t="s">
        <v>15</v>
      </c>
      <c r="D97">
        <v>498</v>
      </c>
      <c r="E97">
        <v>0</v>
      </c>
      <c r="F97" t="b">
        <v>0</v>
      </c>
      <c r="G97" t="b">
        <v>1</v>
      </c>
      <c r="H97" t="b">
        <v>1</v>
      </c>
      <c r="I97" t="b">
        <v>1</v>
      </c>
      <c r="J97" t="b">
        <v>0</v>
      </c>
      <c r="K97" t="s">
        <v>164</v>
      </c>
      <c r="L97" t="str">
        <f t="shared" si="51"/>
        <v>DB10</v>
      </c>
      <c r="M97" t="str">
        <f t="shared" ref="M97:M128" si="75">"P_"&amp;B96&amp;"_"</f>
        <v>P_G20_</v>
      </c>
      <c r="O97" s="40">
        <f>IF(E97="","-",COUNTIF($O$10:O96,"&lt;&gt;-")+1-2)</f>
        <v>65</v>
      </c>
      <c r="P97" s="25" t="str">
        <f>IF($E97="","//" &amp; $B97,$M97&amp;B97&amp;": '"&amp;$L97&amp;","&amp;VLOOKUP(C97,LookupTable!$A$10:$G$24,4,0)&amp;IF(AND(C97="Bool",MOD(10*D97,10)=0),D97&amp;".0",D97)&amp;IF(C97="String",".255","")&amp;IF(B98&lt;&gt;"","',","'")&amp;"     //"&amp;O97)</f>
        <v>P_G20_Time_Working: 'DB10,REAL498',     //65</v>
      </c>
      <c r="Q97" s="20" t="str">
        <f t="shared" si="53"/>
        <v>'P_G20_Time_Working',     //65</v>
      </c>
      <c r="R97" s="20" t="str">
        <f t="shared" si="54"/>
        <v>socket.emit('P_G20_Time_Working', arr_tag_value[65]);</v>
      </c>
    </row>
    <row r="98" spans="2:18" ht="15.75">
      <c r="B98" t="s">
        <v>165</v>
      </c>
      <c r="C98" t="s">
        <v>15</v>
      </c>
      <c r="D98">
        <v>502</v>
      </c>
      <c r="E98">
        <v>0</v>
      </c>
      <c r="F98" t="b">
        <v>0</v>
      </c>
      <c r="G98" t="b">
        <v>1</v>
      </c>
      <c r="H98" t="b">
        <v>1</v>
      </c>
      <c r="I98" t="b">
        <v>1</v>
      </c>
      <c r="J98" t="b">
        <v>0</v>
      </c>
      <c r="K98" t="s">
        <v>166</v>
      </c>
      <c r="L98" t="str">
        <f t="shared" si="51"/>
        <v>DB10</v>
      </c>
      <c r="M98" t="str">
        <f t="shared" ref="M98" si="76">"P_"&amp;B96&amp;"_"</f>
        <v>P_G20_</v>
      </c>
      <c r="O98" s="40">
        <f>IF(E98="","-",COUNTIF($O$10:O97,"&lt;&gt;-")+1-2)</f>
        <v>66</v>
      </c>
      <c r="P98" s="25" t="str">
        <f>IF($E98="","//" &amp; $B98,$M98&amp;B98&amp;": '"&amp;$L98&amp;","&amp;VLOOKUP(C98,LookupTable!$A$10:$G$24,4,0)&amp;IF(AND(C98="Bool",MOD(10*D98,10)=0),D98&amp;".0",D98)&amp;IF(C98="String",".255","")&amp;IF(B99&lt;&gt;"","',","'")&amp;"     //"&amp;O98)</f>
        <v>P_G20_Time_Standby: 'DB10,REAL502',     //66</v>
      </c>
      <c r="Q98" s="20" t="str">
        <f t="shared" si="53"/>
        <v>'P_G20_Time_Standby',     //66</v>
      </c>
      <c r="R98" s="20" t="str">
        <f t="shared" si="54"/>
        <v>socket.emit('P_G20_Time_Standby', arr_tag_value[66]);</v>
      </c>
    </row>
    <row r="99" spans="2:18" ht="15.75">
      <c r="B99" t="s">
        <v>167</v>
      </c>
      <c r="C99" t="s">
        <v>15</v>
      </c>
      <c r="D99">
        <v>506</v>
      </c>
      <c r="E99">
        <v>0</v>
      </c>
      <c r="F99" t="b">
        <v>0</v>
      </c>
      <c r="G99" t="b">
        <v>1</v>
      </c>
      <c r="H99" t="b">
        <v>1</v>
      </c>
      <c r="I99" t="b">
        <v>1</v>
      </c>
      <c r="J99" t="b">
        <v>0</v>
      </c>
      <c r="K99" t="s">
        <v>168</v>
      </c>
      <c r="L99" t="str">
        <f t="shared" si="51"/>
        <v>DB10</v>
      </c>
      <c r="M99" t="str">
        <f t="shared" ref="M99" si="77">"P_"&amp;B96&amp;"_"</f>
        <v>P_G20_</v>
      </c>
      <c r="O99" s="40">
        <f>IF(E99="","-",COUNTIF($O$10:O98,"&lt;&gt;-")+1-2)</f>
        <v>67</v>
      </c>
      <c r="P99" s="25" t="str">
        <f>IF($E99="","//" &amp; $B99,$M99&amp;B99&amp;": '"&amp;$L99&amp;","&amp;VLOOKUP(C99,LookupTable!$A$10:$G$24,4,0)&amp;IF(AND(C99="Bool",MOD(10*D99,10)=0),D99&amp;".0",D99)&amp;IF(C99="String",".255","")&amp;IF(B100&lt;&gt;"","',","'")&amp;"     //"&amp;O99)</f>
        <v>P_G20_TIme_Maintenance: 'DB10,REAL506',     //67</v>
      </c>
      <c r="Q99" s="20" t="str">
        <f t="shared" si="53"/>
        <v>'P_G20_TIme_Maintenance',     //67</v>
      </c>
      <c r="R99" s="20" t="str">
        <f t="shared" si="54"/>
        <v>socket.emit('P_G20_TIme_Maintenance', arr_tag_value[67]);</v>
      </c>
    </row>
    <row r="100" spans="2:18" ht="15.75">
      <c r="B100" t="s">
        <v>118</v>
      </c>
      <c r="C100" t="s">
        <v>97</v>
      </c>
      <c r="D100">
        <v>510</v>
      </c>
      <c r="F100" t="b">
        <v>0</v>
      </c>
      <c r="G100" t="b">
        <v>1</v>
      </c>
      <c r="H100" t="b">
        <v>1</v>
      </c>
      <c r="I100" t="b">
        <v>1</v>
      </c>
      <c r="J100" t="b">
        <v>1</v>
      </c>
      <c r="L100" t="str">
        <f t="shared" si="51"/>
        <v>DB10</v>
      </c>
      <c r="M100" t="str">
        <f t="shared" ref="M100:M131" si="78">"P_"&amp;B100&amp;"_"</f>
        <v>P_G21_</v>
      </c>
      <c r="O100" s="40" t="str">
        <f>IF(E100="","-",COUNTIF($O$10:O99,"&lt;&gt;-")+1-2)</f>
        <v>-</v>
      </c>
      <c r="P100" s="25" t="str">
        <f>IF($E100="","//" &amp; $B100,$M100&amp;B100&amp;": '"&amp;$L100&amp;","&amp;VLOOKUP(C100,LookupTable!$A$10:$G$24,4,0)&amp;IF(AND(C100="Bool",MOD(10*D100,10)=0),D100&amp;".0",D100)&amp;IF(C100="String",".255","")&amp;IF(B101&lt;&gt;"","',","'")&amp;"     //"&amp;O100)</f>
        <v>//G21</v>
      </c>
      <c r="Q100" s="20" t="str">
        <f t="shared" si="53"/>
        <v>//G21</v>
      </c>
      <c r="R100" s="20" t="str">
        <f t="shared" si="54"/>
        <v>//G21</v>
      </c>
    </row>
    <row r="101" spans="2:18" ht="15.75">
      <c r="B101" t="s">
        <v>163</v>
      </c>
      <c r="C101" t="s">
        <v>15</v>
      </c>
      <c r="D101">
        <v>510</v>
      </c>
      <c r="E101">
        <v>0</v>
      </c>
      <c r="F101" t="b">
        <v>0</v>
      </c>
      <c r="G101" t="b">
        <v>1</v>
      </c>
      <c r="H101" t="b">
        <v>1</v>
      </c>
      <c r="I101" t="b">
        <v>1</v>
      </c>
      <c r="J101" t="b">
        <v>0</v>
      </c>
      <c r="K101" t="s">
        <v>164</v>
      </c>
      <c r="L101" t="str">
        <f t="shared" si="51"/>
        <v>DB10</v>
      </c>
      <c r="M101" t="str">
        <f t="shared" ref="M101:M132" si="79">"P_"&amp;B100&amp;"_"</f>
        <v>P_G21_</v>
      </c>
      <c r="O101" s="40">
        <f>IF(E101="","-",COUNTIF($O$10:O100,"&lt;&gt;-")+1-2)</f>
        <v>68</v>
      </c>
      <c r="P101" s="25" t="str">
        <f>IF($E101="","//" &amp; $B101,$M101&amp;B101&amp;": '"&amp;$L101&amp;","&amp;VLOOKUP(C101,LookupTable!$A$10:$G$24,4,0)&amp;IF(AND(C101="Bool",MOD(10*D101,10)=0),D101&amp;".0",D101)&amp;IF(C101="String",".255","")&amp;IF(B102&lt;&gt;"","',","'")&amp;"     //"&amp;O101)</f>
        <v>P_G21_Time_Working: 'DB10,REAL510',     //68</v>
      </c>
      <c r="Q101" s="20" t="str">
        <f t="shared" si="53"/>
        <v>'P_G21_Time_Working',     //68</v>
      </c>
      <c r="R101" s="20" t="str">
        <f t="shared" si="54"/>
        <v>socket.emit('P_G21_Time_Working', arr_tag_value[68]);</v>
      </c>
    </row>
    <row r="102" spans="2:18" ht="15.75">
      <c r="B102" t="s">
        <v>165</v>
      </c>
      <c r="C102" t="s">
        <v>15</v>
      </c>
      <c r="D102">
        <v>514</v>
      </c>
      <c r="E102">
        <v>0</v>
      </c>
      <c r="F102" t="b">
        <v>0</v>
      </c>
      <c r="G102" t="b">
        <v>1</v>
      </c>
      <c r="H102" t="b">
        <v>1</v>
      </c>
      <c r="I102" t="b">
        <v>1</v>
      </c>
      <c r="J102" t="b">
        <v>0</v>
      </c>
      <c r="K102" t="s">
        <v>166</v>
      </c>
      <c r="L102" t="str">
        <f t="shared" si="51"/>
        <v>DB10</v>
      </c>
      <c r="M102" t="str">
        <f t="shared" ref="M102" si="80">"P_"&amp;B100&amp;"_"</f>
        <v>P_G21_</v>
      </c>
      <c r="O102" s="40">
        <f>IF(E102="","-",COUNTIF($O$10:O101,"&lt;&gt;-")+1-2)</f>
        <v>69</v>
      </c>
      <c r="P102" s="25" t="str">
        <f>IF($E102="","//" &amp; $B102,$M102&amp;B102&amp;": '"&amp;$L102&amp;","&amp;VLOOKUP(C102,LookupTable!$A$10:$G$24,4,0)&amp;IF(AND(C102="Bool",MOD(10*D102,10)=0),D102&amp;".0",D102)&amp;IF(C102="String",".255","")&amp;IF(B103&lt;&gt;"","',","'")&amp;"     //"&amp;O102)</f>
        <v>P_G21_Time_Standby: 'DB10,REAL514',     //69</v>
      </c>
      <c r="Q102" s="20" t="str">
        <f t="shared" si="53"/>
        <v>'P_G21_Time_Standby',     //69</v>
      </c>
      <c r="R102" s="20" t="str">
        <f t="shared" si="54"/>
        <v>socket.emit('P_G21_Time_Standby', arr_tag_value[69]);</v>
      </c>
    </row>
    <row r="103" spans="2:18" ht="15.75">
      <c r="B103" t="s">
        <v>167</v>
      </c>
      <c r="C103" t="s">
        <v>15</v>
      </c>
      <c r="D103">
        <v>518</v>
      </c>
      <c r="E103">
        <v>0</v>
      </c>
      <c r="F103" t="b">
        <v>0</v>
      </c>
      <c r="G103" t="b">
        <v>1</v>
      </c>
      <c r="H103" t="b">
        <v>1</v>
      </c>
      <c r="I103" t="b">
        <v>1</v>
      </c>
      <c r="J103" t="b">
        <v>0</v>
      </c>
      <c r="K103" t="s">
        <v>168</v>
      </c>
      <c r="L103" t="str">
        <f t="shared" si="51"/>
        <v>DB10</v>
      </c>
      <c r="M103" t="str">
        <f t="shared" ref="M103" si="81">"P_"&amp;B100&amp;"_"</f>
        <v>P_G21_</v>
      </c>
      <c r="O103" s="40">
        <f>IF(E103="","-",COUNTIF($O$10:O102,"&lt;&gt;-")+1-2)</f>
        <v>70</v>
      </c>
      <c r="P103" s="25" t="str">
        <f>IF($E103="","//" &amp; $B103,$M103&amp;B103&amp;": '"&amp;$L103&amp;","&amp;VLOOKUP(C103,LookupTable!$A$10:$G$24,4,0)&amp;IF(AND(C103="Bool",MOD(10*D103,10)=0),D103&amp;".0",D103)&amp;IF(C103="String",".255","")&amp;IF(B104&lt;&gt;"","',","'")&amp;"     //"&amp;O103)</f>
        <v>P_G21_TIme_Maintenance: 'DB10,REAL518',     //70</v>
      </c>
      <c r="Q103" s="20" t="str">
        <f t="shared" si="53"/>
        <v>'P_G21_TIme_Maintenance',     //70</v>
      </c>
      <c r="R103" s="20" t="str">
        <f t="shared" si="54"/>
        <v>socket.emit('P_G21_TIme_Maintenance', arr_tag_value[70]);</v>
      </c>
    </row>
    <row r="104" spans="2:18" ht="15.75">
      <c r="B104" t="s">
        <v>119</v>
      </c>
      <c r="C104" t="s">
        <v>97</v>
      </c>
      <c r="D104">
        <v>522</v>
      </c>
      <c r="F104" t="b">
        <v>0</v>
      </c>
      <c r="G104" t="b">
        <v>1</v>
      </c>
      <c r="H104" t="b">
        <v>1</v>
      </c>
      <c r="I104" t="b">
        <v>1</v>
      </c>
      <c r="J104" t="b">
        <v>1</v>
      </c>
      <c r="L104" t="str">
        <f t="shared" si="51"/>
        <v>DB10</v>
      </c>
      <c r="M104" t="str">
        <f t="shared" ref="M104:M135" si="82">"P_"&amp;B104&amp;"_"</f>
        <v>P_G22_</v>
      </c>
      <c r="O104" s="40" t="str">
        <f>IF(E104="","-",COUNTIF($O$10:O103,"&lt;&gt;-")+1-2)</f>
        <v>-</v>
      </c>
      <c r="P104" s="25" t="str">
        <f>IF($E104="","//" &amp; $B104,$M104&amp;B104&amp;": '"&amp;$L104&amp;","&amp;VLOOKUP(C104,LookupTable!$A$10:$G$24,4,0)&amp;IF(AND(C104="Bool",MOD(10*D104,10)=0),D104&amp;".0",D104)&amp;IF(C104="String",".255","")&amp;IF(B105&lt;&gt;"","',","'")&amp;"     //"&amp;O104)</f>
        <v>//G22</v>
      </c>
      <c r="Q104" s="20" t="str">
        <f t="shared" si="53"/>
        <v>//G22</v>
      </c>
      <c r="R104" s="20" t="str">
        <f t="shared" si="54"/>
        <v>//G22</v>
      </c>
    </row>
    <row r="105" spans="2:18" ht="15.75">
      <c r="B105" t="s">
        <v>163</v>
      </c>
      <c r="C105" t="s">
        <v>15</v>
      </c>
      <c r="D105">
        <v>522</v>
      </c>
      <c r="E105">
        <v>0</v>
      </c>
      <c r="F105" t="b">
        <v>0</v>
      </c>
      <c r="G105" t="b">
        <v>1</v>
      </c>
      <c r="H105" t="b">
        <v>1</v>
      </c>
      <c r="I105" t="b">
        <v>1</v>
      </c>
      <c r="J105" t="b">
        <v>0</v>
      </c>
      <c r="K105" t="s">
        <v>164</v>
      </c>
      <c r="L105" t="str">
        <f t="shared" si="51"/>
        <v>DB10</v>
      </c>
      <c r="M105" t="str">
        <f t="shared" ref="M105:M136" si="83">"P_"&amp;B104&amp;"_"</f>
        <v>P_G22_</v>
      </c>
      <c r="O105" s="40">
        <f>IF(E105="","-",COUNTIF($O$10:O104,"&lt;&gt;-")+1-2)</f>
        <v>71</v>
      </c>
      <c r="P105" s="25" t="str">
        <f>IF($E105="","//" &amp; $B105,$M105&amp;B105&amp;": '"&amp;$L105&amp;","&amp;VLOOKUP(C105,LookupTable!$A$10:$G$24,4,0)&amp;IF(AND(C105="Bool",MOD(10*D105,10)=0),D105&amp;".0",D105)&amp;IF(C105="String",".255","")&amp;IF(B106&lt;&gt;"","',","'")&amp;"     //"&amp;O105)</f>
        <v>P_G22_Time_Working: 'DB10,REAL522',     //71</v>
      </c>
      <c r="Q105" s="20" t="str">
        <f t="shared" si="53"/>
        <v>'P_G22_Time_Working',     //71</v>
      </c>
      <c r="R105" s="20" t="str">
        <f t="shared" si="54"/>
        <v>socket.emit('P_G22_Time_Working', arr_tag_value[71]);</v>
      </c>
    </row>
    <row r="106" spans="2:18" ht="15.75">
      <c r="B106" t="s">
        <v>165</v>
      </c>
      <c r="C106" t="s">
        <v>15</v>
      </c>
      <c r="D106">
        <v>526</v>
      </c>
      <c r="E106">
        <v>0</v>
      </c>
      <c r="F106" t="b">
        <v>0</v>
      </c>
      <c r="G106" t="b">
        <v>1</v>
      </c>
      <c r="H106" t="b">
        <v>1</v>
      </c>
      <c r="I106" t="b">
        <v>1</v>
      </c>
      <c r="J106" t="b">
        <v>0</v>
      </c>
      <c r="K106" t="s">
        <v>166</v>
      </c>
      <c r="L106" t="str">
        <f t="shared" si="51"/>
        <v>DB10</v>
      </c>
      <c r="M106" t="str">
        <f t="shared" ref="M106" si="84">"P_"&amp;B104&amp;"_"</f>
        <v>P_G22_</v>
      </c>
      <c r="O106" s="40">
        <f>IF(E106="","-",COUNTIF($O$10:O105,"&lt;&gt;-")+1-2)</f>
        <v>72</v>
      </c>
      <c r="P106" s="25" t="str">
        <f>IF($E106="","//" &amp; $B106,$M106&amp;B106&amp;": '"&amp;$L106&amp;","&amp;VLOOKUP(C106,LookupTable!$A$10:$G$24,4,0)&amp;IF(AND(C106="Bool",MOD(10*D106,10)=0),D106&amp;".0",D106)&amp;IF(C106="String",".255","")&amp;IF(B107&lt;&gt;"","',","'")&amp;"     //"&amp;O106)</f>
        <v>P_G22_Time_Standby: 'DB10,REAL526',     //72</v>
      </c>
      <c r="Q106" s="20" t="str">
        <f t="shared" si="53"/>
        <v>'P_G22_Time_Standby',     //72</v>
      </c>
      <c r="R106" s="20" t="str">
        <f t="shared" si="54"/>
        <v>socket.emit('P_G22_Time_Standby', arr_tag_value[72]);</v>
      </c>
    </row>
    <row r="107" spans="2:18" ht="15.75">
      <c r="B107" t="s">
        <v>167</v>
      </c>
      <c r="C107" t="s">
        <v>15</v>
      </c>
      <c r="D107">
        <v>530</v>
      </c>
      <c r="E107">
        <v>0</v>
      </c>
      <c r="F107" t="b">
        <v>0</v>
      </c>
      <c r="G107" t="b">
        <v>1</v>
      </c>
      <c r="H107" t="b">
        <v>1</v>
      </c>
      <c r="I107" t="b">
        <v>1</v>
      </c>
      <c r="J107" t="b">
        <v>0</v>
      </c>
      <c r="K107" t="s">
        <v>168</v>
      </c>
      <c r="L107" t="str">
        <f t="shared" si="51"/>
        <v>DB10</v>
      </c>
      <c r="M107" t="str">
        <f t="shared" ref="M107" si="85">"P_"&amp;B104&amp;"_"</f>
        <v>P_G22_</v>
      </c>
      <c r="O107" s="40">
        <f>IF(E107="","-",COUNTIF($O$10:O106,"&lt;&gt;-")+1-2)</f>
        <v>73</v>
      </c>
      <c r="P107" s="25" t="str">
        <f>IF($E107="","//" &amp; $B107,$M107&amp;B107&amp;": '"&amp;$L107&amp;","&amp;VLOOKUP(C107,LookupTable!$A$10:$G$24,4,0)&amp;IF(AND(C107="Bool",MOD(10*D107,10)=0),D107&amp;".0",D107)&amp;IF(C107="String",".255","")&amp;IF(B108&lt;&gt;"","',","'")&amp;"     //"&amp;O107)</f>
        <v>P_G22_TIme_Maintenance: 'DB10,REAL530',     //73</v>
      </c>
      <c r="Q107" s="20" t="str">
        <f t="shared" si="53"/>
        <v>'P_G22_TIme_Maintenance',     //73</v>
      </c>
      <c r="R107" s="20" t="str">
        <f t="shared" si="54"/>
        <v>socket.emit('P_G22_TIme_Maintenance', arr_tag_value[73]);</v>
      </c>
    </row>
    <row r="108" spans="2:18" ht="15.75">
      <c r="B108" t="s">
        <v>120</v>
      </c>
      <c r="C108" t="s">
        <v>97</v>
      </c>
      <c r="D108">
        <v>534</v>
      </c>
      <c r="F108" t="b">
        <v>0</v>
      </c>
      <c r="G108" t="b">
        <v>1</v>
      </c>
      <c r="H108" t="b">
        <v>1</v>
      </c>
      <c r="I108" t="b">
        <v>1</v>
      </c>
      <c r="J108" t="b">
        <v>1</v>
      </c>
      <c r="L108" t="str">
        <f t="shared" si="51"/>
        <v>DB10</v>
      </c>
      <c r="M108" t="str">
        <f t="shared" ref="M108:M139" si="86">"P_"&amp;B108&amp;"_"</f>
        <v>P_G23_</v>
      </c>
      <c r="O108" s="40" t="str">
        <f>IF(E108="","-",COUNTIF($O$10:O107,"&lt;&gt;-")+1-2)</f>
        <v>-</v>
      </c>
      <c r="P108" s="25" t="str">
        <f>IF($E108="","//" &amp; $B108,$M108&amp;B108&amp;": '"&amp;$L108&amp;","&amp;VLOOKUP(C108,LookupTable!$A$10:$G$24,4,0)&amp;IF(AND(C108="Bool",MOD(10*D108,10)=0),D108&amp;".0",D108)&amp;IF(C108="String",".255","")&amp;IF(B109&lt;&gt;"","',","'")&amp;"     //"&amp;O108)</f>
        <v>//G23</v>
      </c>
      <c r="Q108" s="20" t="str">
        <f t="shared" si="53"/>
        <v>//G23</v>
      </c>
      <c r="R108" s="20" t="str">
        <f t="shared" si="54"/>
        <v>//G23</v>
      </c>
    </row>
    <row r="109" spans="2:18" ht="15.75">
      <c r="B109" t="s">
        <v>163</v>
      </c>
      <c r="C109" t="s">
        <v>15</v>
      </c>
      <c r="D109">
        <v>534</v>
      </c>
      <c r="E109">
        <v>0</v>
      </c>
      <c r="F109" t="b">
        <v>0</v>
      </c>
      <c r="G109" t="b">
        <v>1</v>
      </c>
      <c r="H109" t="b">
        <v>1</v>
      </c>
      <c r="I109" t="b">
        <v>1</v>
      </c>
      <c r="J109" t="b">
        <v>0</v>
      </c>
      <c r="K109" t="s">
        <v>164</v>
      </c>
      <c r="L109" t="str">
        <f t="shared" si="51"/>
        <v>DB10</v>
      </c>
      <c r="M109" t="str">
        <f t="shared" ref="M109:M140" si="87">"P_"&amp;B108&amp;"_"</f>
        <v>P_G23_</v>
      </c>
      <c r="O109" s="40">
        <f>IF(E109="","-",COUNTIF($O$10:O108,"&lt;&gt;-")+1-2)</f>
        <v>74</v>
      </c>
      <c r="P109" s="25" t="str">
        <f>IF($E109="","//" &amp; $B109,$M109&amp;B109&amp;": '"&amp;$L109&amp;","&amp;VLOOKUP(C109,LookupTable!$A$10:$G$24,4,0)&amp;IF(AND(C109="Bool",MOD(10*D109,10)=0),D109&amp;".0",D109)&amp;IF(C109="String",".255","")&amp;IF(B110&lt;&gt;"","',","'")&amp;"     //"&amp;O109)</f>
        <v>P_G23_Time_Working: 'DB10,REAL534',     //74</v>
      </c>
      <c r="Q109" s="20" t="str">
        <f t="shared" si="53"/>
        <v>'P_G23_Time_Working',     //74</v>
      </c>
      <c r="R109" s="20" t="str">
        <f t="shared" si="54"/>
        <v>socket.emit('P_G23_Time_Working', arr_tag_value[74]);</v>
      </c>
    </row>
    <row r="110" spans="2:18" ht="15.75">
      <c r="B110" t="s">
        <v>165</v>
      </c>
      <c r="C110" t="s">
        <v>15</v>
      </c>
      <c r="D110">
        <v>538</v>
      </c>
      <c r="E110">
        <v>0</v>
      </c>
      <c r="F110" t="b">
        <v>0</v>
      </c>
      <c r="G110" t="b">
        <v>1</v>
      </c>
      <c r="H110" t="b">
        <v>1</v>
      </c>
      <c r="I110" t="b">
        <v>1</v>
      </c>
      <c r="J110" t="b">
        <v>0</v>
      </c>
      <c r="K110" t="s">
        <v>166</v>
      </c>
      <c r="L110" t="str">
        <f t="shared" si="51"/>
        <v>DB10</v>
      </c>
      <c r="M110" t="str">
        <f t="shared" ref="M110" si="88">"P_"&amp;B108&amp;"_"</f>
        <v>P_G23_</v>
      </c>
      <c r="O110" s="40">
        <f>IF(E110="","-",COUNTIF($O$10:O109,"&lt;&gt;-")+1-2)</f>
        <v>75</v>
      </c>
      <c r="P110" s="25" t="str">
        <f>IF($E110="","//" &amp; $B110,$M110&amp;B110&amp;": '"&amp;$L110&amp;","&amp;VLOOKUP(C110,LookupTable!$A$10:$G$24,4,0)&amp;IF(AND(C110="Bool",MOD(10*D110,10)=0),D110&amp;".0",D110)&amp;IF(C110="String",".255","")&amp;IF(B111&lt;&gt;"","',","'")&amp;"     //"&amp;O110)</f>
        <v>P_G23_Time_Standby: 'DB10,REAL538',     //75</v>
      </c>
      <c r="Q110" s="20" t="str">
        <f t="shared" si="53"/>
        <v>'P_G23_Time_Standby',     //75</v>
      </c>
      <c r="R110" s="20" t="str">
        <f t="shared" si="54"/>
        <v>socket.emit('P_G23_Time_Standby', arr_tag_value[75]);</v>
      </c>
    </row>
    <row r="111" spans="2:18" ht="15.75">
      <c r="B111" t="s">
        <v>167</v>
      </c>
      <c r="C111" t="s">
        <v>15</v>
      </c>
      <c r="D111">
        <v>542</v>
      </c>
      <c r="E111">
        <v>0</v>
      </c>
      <c r="F111" t="b">
        <v>0</v>
      </c>
      <c r="G111" t="b">
        <v>1</v>
      </c>
      <c r="H111" t="b">
        <v>1</v>
      </c>
      <c r="I111" t="b">
        <v>1</v>
      </c>
      <c r="J111" t="b">
        <v>0</v>
      </c>
      <c r="K111" t="s">
        <v>168</v>
      </c>
      <c r="L111" t="str">
        <f t="shared" si="51"/>
        <v>DB10</v>
      </c>
      <c r="M111" t="str">
        <f t="shared" ref="M111" si="89">"P_"&amp;B108&amp;"_"</f>
        <v>P_G23_</v>
      </c>
      <c r="O111" s="40">
        <f>IF(E111="","-",COUNTIF($O$10:O110,"&lt;&gt;-")+1-2)</f>
        <v>76</v>
      </c>
      <c r="P111" s="25" t="str">
        <f>IF($E111="","//" &amp; $B111,$M111&amp;B111&amp;": '"&amp;$L111&amp;","&amp;VLOOKUP(C111,LookupTable!$A$10:$G$24,4,0)&amp;IF(AND(C111="Bool",MOD(10*D111,10)=0),D111&amp;".0",D111)&amp;IF(C111="String",".255","")&amp;IF(B112&lt;&gt;"","',","'")&amp;"     //"&amp;O111)</f>
        <v>P_G23_TIme_Maintenance: 'DB10,REAL542',     //76</v>
      </c>
      <c r="Q111" s="20" t="str">
        <f t="shared" si="53"/>
        <v>'P_G23_TIme_Maintenance',     //76</v>
      </c>
      <c r="R111" s="20" t="str">
        <f t="shared" si="54"/>
        <v>socket.emit('P_G23_TIme_Maintenance', arr_tag_value[76]);</v>
      </c>
    </row>
    <row r="112" spans="2:18" ht="15.75">
      <c r="B112" t="s">
        <v>121</v>
      </c>
      <c r="C112" t="s">
        <v>97</v>
      </c>
      <c r="D112">
        <v>546</v>
      </c>
      <c r="F112" t="b">
        <v>0</v>
      </c>
      <c r="G112" t="b">
        <v>1</v>
      </c>
      <c r="H112" t="b">
        <v>1</v>
      </c>
      <c r="I112" t="b">
        <v>1</v>
      </c>
      <c r="J112" t="b">
        <v>1</v>
      </c>
      <c r="L112" t="str">
        <f t="shared" si="51"/>
        <v>DB10</v>
      </c>
      <c r="M112" t="str">
        <f t="shared" ref="M112:M143" si="90">"P_"&amp;B112&amp;"_"</f>
        <v>P_G24_</v>
      </c>
      <c r="O112" s="40" t="str">
        <f>IF(E112="","-",COUNTIF($O$10:O111,"&lt;&gt;-")+1-2)</f>
        <v>-</v>
      </c>
      <c r="P112" s="25" t="str">
        <f>IF($E112="","//" &amp; $B112,$M112&amp;B112&amp;": '"&amp;$L112&amp;","&amp;VLOOKUP(C112,LookupTable!$A$10:$G$24,4,0)&amp;IF(AND(C112="Bool",MOD(10*D112,10)=0),D112&amp;".0",D112)&amp;IF(C112="String",".255","")&amp;IF(B113&lt;&gt;"","',","'")&amp;"     //"&amp;O112)</f>
        <v>//G24</v>
      </c>
      <c r="Q112" s="20" t="str">
        <f t="shared" si="53"/>
        <v>//G24</v>
      </c>
      <c r="R112" s="20" t="str">
        <f t="shared" si="54"/>
        <v>//G24</v>
      </c>
    </row>
    <row r="113" spans="2:18" ht="15.75">
      <c r="B113" t="s">
        <v>163</v>
      </c>
      <c r="C113" t="s">
        <v>15</v>
      </c>
      <c r="D113">
        <v>546</v>
      </c>
      <c r="E113">
        <v>0</v>
      </c>
      <c r="F113" t="b">
        <v>0</v>
      </c>
      <c r="G113" t="b">
        <v>1</v>
      </c>
      <c r="H113" t="b">
        <v>1</v>
      </c>
      <c r="I113" t="b">
        <v>1</v>
      </c>
      <c r="J113" t="b">
        <v>0</v>
      </c>
      <c r="K113" t="s">
        <v>164</v>
      </c>
      <c r="L113" t="str">
        <f t="shared" si="51"/>
        <v>DB10</v>
      </c>
      <c r="M113" t="str">
        <f t="shared" ref="M113:M144" si="91">"P_"&amp;B112&amp;"_"</f>
        <v>P_G24_</v>
      </c>
      <c r="O113" s="40">
        <f>IF(E113="","-",COUNTIF($O$10:O112,"&lt;&gt;-")+1-2)</f>
        <v>77</v>
      </c>
      <c r="P113" s="25" t="str">
        <f>IF($E113="","//" &amp; $B113,$M113&amp;B113&amp;": '"&amp;$L113&amp;","&amp;VLOOKUP(C113,LookupTable!$A$10:$G$24,4,0)&amp;IF(AND(C113="Bool",MOD(10*D113,10)=0),D113&amp;".0",D113)&amp;IF(C113="String",".255","")&amp;IF(B114&lt;&gt;"","',","'")&amp;"     //"&amp;O113)</f>
        <v>P_G24_Time_Working: 'DB10,REAL546',     //77</v>
      </c>
      <c r="Q113" s="20" t="str">
        <f t="shared" si="53"/>
        <v>'P_G24_Time_Working',     //77</v>
      </c>
      <c r="R113" s="20" t="str">
        <f t="shared" si="54"/>
        <v>socket.emit('P_G24_Time_Working', arr_tag_value[77]);</v>
      </c>
    </row>
    <row r="114" spans="2:18" ht="15.75">
      <c r="B114" t="s">
        <v>165</v>
      </c>
      <c r="C114" t="s">
        <v>15</v>
      </c>
      <c r="D114">
        <v>550</v>
      </c>
      <c r="E114">
        <v>0</v>
      </c>
      <c r="F114" t="b">
        <v>0</v>
      </c>
      <c r="G114" t="b">
        <v>1</v>
      </c>
      <c r="H114" t="b">
        <v>1</v>
      </c>
      <c r="I114" t="b">
        <v>1</v>
      </c>
      <c r="J114" t="b">
        <v>0</v>
      </c>
      <c r="K114" t="s">
        <v>166</v>
      </c>
      <c r="L114" t="str">
        <f t="shared" si="51"/>
        <v>DB10</v>
      </c>
      <c r="M114" t="str">
        <f t="shared" ref="M114" si="92">"P_"&amp;B112&amp;"_"</f>
        <v>P_G24_</v>
      </c>
      <c r="O114" s="40">
        <f>IF(E114="","-",COUNTIF($O$10:O113,"&lt;&gt;-")+1-2)</f>
        <v>78</v>
      </c>
      <c r="P114" s="25" t="str">
        <f>IF($E114="","//" &amp; $B114,$M114&amp;B114&amp;": '"&amp;$L114&amp;","&amp;VLOOKUP(C114,LookupTable!$A$10:$G$24,4,0)&amp;IF(AND(C114="Bool",MOD(10*D114,10)=0),D114&amp;".0",D114)&amp;IF(C114="String",".255","")&amp;IF(B115&lt;&gt;"","',","'")&amp;"     //"&amp;O114)</f>
        <v>P_G24_Time_Standby: 'DB10,REAL550',     //78</v>
      </c>
      <c r="Q114" s="20" t="str">
        <f t="shared" si="53"/>
        <v>'P_G24_Time_Standby',     //78</v>
      </c>
      <c r="R114" s="20" t="str">
        <f t="shared" si="54"/>
        <v>socket.emit('P_G24_Time_Standby', arr_tag_value[78]);</v>
      </c>
    </row>
    <row r="115" spans="2:18" ht="15.75">
      <c r="B115" t="s">
        <v>167</v>
      </c>
      <c r="C115" t="s">
        <v>15</v>
      </c>
      <c r="D115">
        <v>554</v>
      </c>
      <c r="E115">
        <v>0</v>
      </c>
      <c r="F115" t="b">
        <v>0</v>
      </c>
      <c r="G115" t="b">
        <v>1</v>
      </c>
      <c r="H115" t="b">
        <v>1</v>
      </c>
      <c r="I115" t="b">
        <v>1</v>
      </c>
      <c r="J115" t="b">
        <v>0</v>
      </c>
      <c r="K115" t="s">
        <v>168</v>
      </c>
      <c r="L115" t="str">
        <f t="shared" si="51"/>
        <v>DB10</v>
      </c>
      <c r="M115" t="str">
        <f t="shared" ref="M115" si="93">"P_"&amp;B112&amp;"_"</f>
        <v>P_G24_</v>
      </c>
      <c r="O115" s="40">
        <f>IF(E115="","-",COUNTIF($O$10:O114,"&lt;&gt;-")+1-2)</f>
        <v>79</v>
      </c>
      <c r="P115" s="25" t="str">
        <f>IF($E115="","//" &amp; $B115,$M115&amp;B115&amp;": '"&amp;$L115&amp;","&amp;VLOOKUP(C115,LookupTable!$A$10:$G$24,4,0)&amp;IF(AND(C115="Bool",MOD(10*D115,10)=0),D115&amp;".0",D115)&amp;IF(C115="String",".255","")&amp;IF(B116&lt;&gt;"","',","'")&amp;"     //"&amp;O115)</f>
        <v>P_G24_TIme_Maintenance: 'DB10,REAL554',     //79</v>
      </c>
      <c r="Q115" s="20" t="str">
        <f t="shared" si="53"/>
        <v>'P_G24_TIme_Maintenance',     //79</v>
      </c>
      <c r="R115" s="20" t="str">
        <f t="shared" si="54"/>
        <v>socket.emit('P_G24_TIme_Maintenance', arr_tag_value[79]);</v>
      </c>
    </row>
    <row r="116" spans="2:18" ht="15.75">
      <c r="B116" t="s">
        <v>122</v>
      </c>
      <c r="C116" t="s">
        <v>97</v>
      </c>
      <c r="D116">
        <v>558</v>
      </c>
      <c r="F116" t="b">
        <v>0</v>
      </c>
      <c r="G116" t="b">
        <v>1</v>
      </c>
      <c r="H116" t="b">
        <v>1</v>
      </c>
      <c r="I116" t="b">
        <v>1</v>
      </c>
      <c r="J116" t="b">
        <v>1</v>
      </c>
      <c r="L116" t="str">
        <f t="shared" si="51"/>
        <v>DB10</v>
      </c>
      <c r="M116" t="str">
        <f t="shared" ref="M116:M147" si="94">"P_"&amp;B116&amp;"_"</f>
        <v>P_G25_</v>
      </c>
      <c r="O116" s="40" t="str">
        <f>IF(E116="","-",COUNTIF($O$10:O115,"&lt;&gt;-")+1-2)</f>
        <v>-</v>
      </c>
      <c r="P116" s="25" t="str">
        <f>IF($E116="","//" &amp; $B116,$M116&amp;B116&amp;": '"&amp;$L116&amp;","&amp;VLOOKUP(C116,LookupTable!$A$10:$G$24,4,0)&amp;IF(AND(C116="Bool",MOD(10*D116,10)=0),D116&amp;".0",D116)&amp;IF(C116="String",".255","")&amp;IF(B117&lt;&gt;"","',","'")&amp;"     //"&amp;O116)</f>
        <v>//G25</v>
      </c>
      <c r="Q116" s="20" t="str">
        <f t="shared" si="53"/>
        <v>//G25</v>
      </c>
      <c r="R116" s="20" t="str">
        <f t="shared" si="54"/>
        <v>//G25</v>
      </c>
    </row>
    <row r="117" spans="2:18" ht="15.75">
      <c r="B117" t="s">
        <v>163</v>
      </c>
      <c r="C117" t="s">
        <v>15</v>
      </c>
      <c r="D117">
        <v>558</v>
      </c>
      <c r="E117">
        <v>0</v>
      </c>
      <c r="F117" t="b">
        <v>0</v>
      </c>
      <c r="G117" t="b">
        <v>1</v>
      </c>
      <c r="H117" t="b">
        <v>1</v>
      </c>
      <c r="I117" t="b">
        <v>1</v>
      </c>
      <c r="J117" t="b">
        <v>0</v>
      </c>
      <c r="K117" t="s">
        <v>164</v>
      </c>
      <c r="L117" t="str">
        <f t="shared" si="51"/>
        <v>DB10</v>
      </c>
      <c r="M117" t="str">
        <f t="shared" ref="M117:M148" si="95">"P_"&amp;B116&amp;"_"</f>
        <v>P_G25_</v>
      </c>
      <c r="O117" s="40">
        <f>IF(E117="","-",COUNTIF($O$10:O116,"&lt;&gt;-")+1-2)</f>
        <v>80</v>
      </c>
      <c r="P117" s="25" t="str">
        <f>IF($E117="","//" &amp; $B117,$M117&amp;B117&amp;": '"&amp;$L117&amp;","&amp;VLOOKUP(C117,LookupTable!$A$10:$G$24,4,0)&amp;IF(AND(C117="Bool",MOD(10*D117,10)=0),D117&amp;".0",D117)&amp;IF(C117="String",".255","")&amp;IF(B118&lt;&gt;"","',","'")&amp;"     //"&amp;O117)</f>
        <v>P_G25_Time_Working: 'DB10,REAL558',     //80</v>
      </c>
      <c r="Q117" s="20" t="str">
        <f t="shared" si="53"/>
        <v>'P_G25_Time_Working',     //80</v>
      </c>
      <c r="R117" s="20" t="str">
        <f t="shared" si="54"/>
        <v>socket.emit('P_G25_Time_Working', arr_tag_value[80]);</v>
      </c>
    </row>
    <row r="118" spans="2:18" ht="15.75">
      <c r="B118" t="s">
        <v>165</v>
      </c>
      <c r="C118" t="s">
        <v>15</v>
      </c>
      <c r="D118">
        <v>562</v>
      </c>
      <c r="E118">
        <v>0</v>
      </c>
      <c r="F118" t="b">
        <v>0</v>
      </c>
      <c r="G118" t="b">
        <v>1</v>
      </c>
      <c r="H118" t="b">
        <v>1</v>
      </c>
      <c r="I118" t="b">
        <v>1</v>
      </c>
      <c r="J118" t="b">
        <v>0</v>
      </c>
      <c r="K118" t="s">
        <v>166</v>
      </c>
      <c r="L118" t="str">
        <f t="shared" si="51"/>
        <v>DB10</v>
      </c>
      <c r="M118" t="str">
        <f t="shared" ref="M118" si="96">"P_"&amp;B116&amp;"_"</f>
        <v>P_G25_</v>
      </c>
      <c r="O118" s="40">
        <f>IF(E118="","-",COUNTIF($O$10:O117,"&lt;&gt;-")+1-2)</f>
        <v>81</v>
      </c>
      <c r="P118" s="25" t="str">
        <f>IF($E118="","//" &amp; $B118,$M118&amp;B118&amp;": '"&amp;$L118&amp;","&amp;VLOOKUP(C118,LookupTable!$A$10:$G$24,4,0)&amp;IF(AND(C118="Bool",MOD(10*D118,10)=0),D118&amp;".0",D118)&amp;IF(C118="String",".255","")&amp;IF(B119&lt;&gt;"","',","'")&amp;"     //"&amp;O118)</f>
        <v>P_G25_Time_Standby: 'DB10,REAL562',     //81</v>
      </c>
      <c r="Q118" s="20" t="str">
        <f t="shared" si="53"/>
        <v>'P_G25_Time_Standby',     //81</v>
      </c>
      <c r="R118" s="20" t="str">
        <f t="shared" si="54"/>
        <v>socket.emit('P_G25_Time_Standby', arr_tag_value[81]);</v>
      </c>
    </row>
    <row r="119" spans="2:18" ht="15.75">
      <c r="B119" t="s">
        <v>167</v>
      </c>
      <c r="C119" t="s">
        <v>15</v>
      </c>
      <c r="D119">
        <v>566</v>
      </c>
      <c r="E119">
        <v>0</v>
      </c>
      <c r="F119" t="b">
        <v>0</v>
      </c>
      <c r="G119" t="b">
        <v>1</v>
      </c>
      <c r="H119" t="b">
        <v>1</v>
      </c>
      <c r="I119" t="b">
        <v>1</v>
      </c>
      <c r="J119" t="b">
        <v>0</v>
      </c>
      <c r="K119" t="s">
        <v>168</v>
      </c>
      <c r="L119" t="str">
        <f t="shared" si="51"/>
        <v>DB10</v>
      </c>
      <c r="M119" t="str">
        <f t="shared" ref="M119" si="97">"P_"&amp;B116&amp;"_"</f>
        <v>P_G25_</v>
      </c>
      <c r="O119" s="40">
        <f>IF(E119="","-",COUNTIF($O$10:O118,"&lt;&gt;-")+1-2)</f>
        <v>82</v>
      </c>
      <c r="P119" s="25" t="str">
        <f>IF($E119="","//" &amp; $B119,$M119&amp;B119&amp;": '"&amp;$L119&amp;","&amp;VLOOKUP(C119,LookupTable!$A$10:$G$24,4,0)&amp;IF(AND(C119="Bool",MOD(10*D119,10)=0),D119&amp;".0",D119)&amp;IF(C119="String",".255","")&amp;IF(B120&lt;&gt;"","',","'")&amp;"     //"&amp;O119)</f>
        <v>P_G25_TIme_Maintenance: 'DB10,REAL566',     //82</v>
      </c>
      <c r="Q119" s="20" t="str">
        <f t="shared" si="53"/>
        <v>'P_G25_TIme_Maintenance',     //82</v>
      </c>
      <c r="R119" s="20" t="str">
        <f t="shared" si="54"/>
        <v>socket.emit('P_G25_TIme_Maintenance', arr_tag_value[82]);</v>
      </c>
    </row>
    <row r="120" spans="2:18" ht="15.75">
      <c r="B120" t="s">
        <v>123</v>
      </c>
      <c r="C120" t="s">
        <v>97</v>
      </c>
      <c r="D120">
        <v>570</v>
      </c>
      <c r="F120" t="b">
        <v>0</v>
      </c>
      <c r="G120" t="b">
        <v>1</v>
      </c>
      <c r="H120" t="b">
        <v>1</v>
      </c>
      <c r="I120" t="b">
        <v>1</v>
      </c>
      <c r="J120" t="b">
        <v>1</v>
      </c>
      <c r="L120" t="str">
        <f t="shared" si="51"/>
        <v>DB10</v>
      </c>
      <c r="M120" t="str">
        <f t="shared" ref="M120:M151" si="98">"P_"&amp;B120&amp;"_"</f>
        <v>P_G26_</v>
      </c>
      <c r="O120" s="40" t="str">
        <f>IF(E120="","-",COUNTIF($O$10:O119,"&lt;&gt;-")+1-2)</f>
        <v>-</v>
      </c>
      <c r="P120" s="25" t="str">
        <f>IF($E120="","//" &amp; $B120,$M120&amp;B120&amp;": '"&amp;$L120&amp;","&amp;VLOOKUP(C120,LookupTable!$A$10:$G$24,4,0)&amp;IF(AND(C120="Bool",MOD(10*D120,10)=0),D120&amp;".0",D120)&amp;IF(C120="String",".255","")&amp;IF(B121&lt;&gt;"","',","'")&amp;"     //"&amp;O120)</f>
        <v>//G26</v>
      </c>
      <c r="Q120" s="20" t="str">
        <f t="shared" si="53"/>
        <v>//G26</v>
      </c>
      <c r="R120" s="20" t="str">
        <f t="shared" si="54"/>
        <v>//G26</v>
      </c>
    </row>
    <row r="121" spans="2:18" ht="15.75">
      <c r="B121" t="s">
        <v>163</v>
      </c>
      <c r="C121" t="s">
        <v>15</v>
      </c>
      <c r="D121">
        <v>570</v>
      </c>
      <c r="E121">
        <v>0</v>
      </c>
      <c r="F121" t="b">
        <v>0</v>
      </c>
      <c r="G121" t="b">
        <v>1</v>
      </c>
      <c r="H121" t="b">
        <v>1</v>
      </c>
      <c r="I121" t="b">
        <v>1</v>
      </c>
      <c r="J121" t="b">
        <v>0</v>
      </c>
      <c r="K121" t="s">
        <v>164</v>
      </c>
      <c r="L121" t="str">
        <f t="shared" si="51"/>
        <v>DB10</v>
      </c>
      <c r="M121" t="str">
        <f t="shared" ref="M121:M152" si="99">"P_"&amp;B120&amp;"_"</f>
        <v>P_G26_</v>
      </c>
      <c r="O121" s="40">
        <f>IF(E121="","-",COUNTIF($O$10:O120,"&lt;&gt;-")+1-2)</f>
        <v>83</v>
      </c>
      <c r="P121" s="25" t="str">
        <f>IF($E121="","//" &amp; $B121,$M121&amp;B121&amp;": '"&amp;$L121&amp;","&amp;VLOOKUP(C121,LookupTable!$A$10:$G$24,4,0)&amp;IF(AND(C121="Bool",MOD(10*D121,10)=0),D121&amp;".0",D121)&amp;IF(C121="String",".255","")&amp;IF(B122&lt;&gt;"","',","'")&amp;"     //"&amp;O121)</f>
        <v>P_G26_Time_Working: 'DB10,REAL570',     //83</v>
      </c>
      <c r="Q121" s="20" t="str">
        <f t="shared" si="53"/>
        <v>'P_G26_Time_Working',     //83</v>
      </c>
      <c r="R121" s="20" t="str">
        <f t="shared" si="54"/>
        <v>socket.emit('P_G26_Time_Working', arr_tag_value[83]);</v>
      </c>
    </row>
    <row r="122" spans="2:18" ht="15.75">
      <c r="B122" t="s">
        <v>165</v>
      </c>
      <c r="C122" t="s">
        <v>15</v>
      </c>
      <c r="D122">
        <v>574</v>
      </c>
      <c r="E122">
        <v>0</v>
      </c>
      <c r="F122" t="b">
        <v>0</v>
      </c>
      <c r="G122" t="b">
        <v>1</v>
      </c>
      <c r="H122" t="b">
        <v>1</v>
      </c>
      <c r="I122" t="b">
        <v>1</v>
      </c>
      <c r="J122" t="b">
        <v>0</v>
      </c>
      <c r="K122" t="s">
        <v>166</v>
      </c>
      <c r="L122" t="str">
        <f t="shared" si="51"/>
        <v>DB10</v>
      </c>
      <c r="M122" t="str">
        <f t="shared" ref="M122" si="100">"P_"&amp;B120&amp;"_"</f>
        <v>P_G26_</v>
      </c>
      <c r="O122" s="40">
        <f>IF(E122="","-",COUNTIF($O$10:O121,"&lt;&gt;-")+1-2)</f>
        <v>84</v>
      </c>
      <c r="P122" s="25" t="str">
        <f>IF($E122="","//" &amp; $B122,$M122&amp;B122&amp;": '"&amp;$L122&amp;","&amp;VLOOKUP(C122,LookupTable!$A$10:$G$24,4,0)&amp;IF(AND(C122="Bool",MOD(10*D122,10)=0),D122&amp;".0",D122)&amp;IF(C122="String",".255","")&amp;IF(B123&lt;&gt;"","',","'")&amp;"     //"&amp;O122)</f>
        <v>P_G26_Time_Standby: 'DB10,REAL574',     //84</v>
      </c>
      <c r="Q122" s="20" t="str">
        <f t="shared" si="53"/>
        <v>'P_G26_Time_Standby',     //84</v>
      </c>
      <c r="R122" s="20" t="str">
        <f t="shared" si="54"/>
        <v>socket.emit('P_G26_Time_Standby', arr_tag_value[84]);</v>
      </c>
    </row>
    <row r="123" spans="2:18" ht="15.75">
      <c r="B123" t="s">
        <v>167</v>
      </c>
      <c r="C123" t="s">
        <v>15</v>
      </c>
      <c r="D123">
        <v>578</v>
      </c>
      <c r="E123">
        <v>0</v>
      </c>
      <c r="F123" t="b">
        <v>0</v>
      </c>
      <c r="G123" t="b">
        <v>1</v>
      </c>
      <c r="H123" t="b">
        <v>1</v>
      </c>
      <c r="I123" t="b">
        <v>1</v>
      </c>
      <c r="J123" t="b">
        <v>0</v>
      </c>
      <c r="K123" t="s">
        <v>168</v>
      </c>
      <c r="L123" t="str">
        <f t="shared" si="51"/>
        <v>DB10</v>
      </c>
      <c r="M123" t="str">
        <f t="shared" ref="M123" si="101">"P_"&amp;B120&amp;"_"</f>
        <v>P_G26_</v>
      </c>
      <c r="O123" s="40">
        <f>IF(E123="","-",COUNTIF($O$10:O122,"&lt;&gt;-")+1-2)</f>
        <v>85</v>
      </c>
      <c r="P123" s="25" t="str">
        <f>IF($E123="","//" &amp; $B123,$M123&amp;B123&amp;": '"&amp;$L123&amp;","&amp;VLOOKUP(C123,LookupTable!$A$10:$G$24,4,0)&amp;IF(AND(C123="Bool",MOD(10*D123,10)=0),D123&amp;".0",D123)&amp;IF(C123="String",".255","")&amp;IF(B124&lt;&gt;"","',","'")&amp;"     //"&amp;O123)</f>
        <v>P_G26_TIme_Maintenance: 'DB10,REAL578',     //85</v>
      </c>
      <c r="Q123" s="20" t="str">
        <f t="shared" si="53"/>
        <v>'P_G26_TIme_Maintenance',     //85</v>
      </c>
      <c r="R123" s="20" t="str">
        <f t="shared" si="54"/>
        <v>socket.emit('P_G26_TIme_Maintenance', arr_tag_value[85]);</v>
      </c>
    </row>
    <row r="124" spans="2:18" ht="15.75">
      <c r="B124" t="s">
        <v>124</v>
      </c>
      <c r="C124" t="s">
        <v>97</v>
      </c>
      <c r="D124">
        <v>582</v>
      </c>
      <c r="F124" t="b">
        <v>0</v>
      </c>
      <c r="G124" t="b">
        <v>1</v>
      </c>
      <c r="H124" t="b">
        <v>1</v>
      </c>
      <c r="I124" t="b">
        <v>1</v>
      </c>
      <c r="J124" t="b">
        <v>1</v>
      </c>
      <c r="L124" t="str">
        <f t="shared" si="51"/>
        <v>DB10</v>
      </c>
      <c r="M124" t="str">
        <f t="shared" ref="M124:M155" si="102">"P_"&amp;B124&amp;"_"</f>
        <v>P_G27_</v>
      </c>
      <c r="O124" s="40" t="str">
        <f>IF(E124="","-",COUNTIF($O$10:O123,"&lt;&gt;-")+1-2)</f>
        <v>-</v>
      </c>
      <c r="P124" s="25" t="str">
        <f>IF($E124="","//" &amp; $B124,$M124&amp;B124&amp;": '"&amp;$L124&amp;","&amp;VLOOKUP(C124,LookupTable!$A$10:$G$24,4,0)&amp;IF(AND(C124="Bool",MOD(10*D124,10)=0),D124&amp;".0",D124)&amp;IF(C124="String",".255","")&amp;IF(B125&lt;&gt;"","',","'")&amp;"     //"&amp;O124)</f>
        <v>//G27</v>
      </c>
      <c r="Q124" s="20" t="str">
        <f t="shared" si="53"/>
        <v>//G27</v>
      </c>
      <c r="R124" s="20" t="str">
        <f t="shared" si="54"/>
        <v>//G27</v>
      </c>
    </row>
    <row r="125" spans="2:18" ht="15.75">
      <c r="B125" t="s">
        <v>163</v>
      </c>
      <c r="C125" t="s">
        <v>15</v>
      </c>
      <c r="D125">
        <v>582</v>
      </c>
      <c r="E125">
        <v>0</v>
      </c>
      <c r="F125" t="b">
        <v>0</v>
      </c>
      <c r="G125" t="b">
        <v>1</v>
      </c>
      <c r="H125" t="b">
        <v>1</v>
      </c>
      <c r="I125" t="b">
        <v>1</v>
      </c>
      <c r="J125" t="b">
        <v>0</v>
      </c>
      <c r="K125" t="s">
        <v>164</v>
      </c>
      <c r="L125" t="str">
        <f t="shared" si="51"/>
        <v>DB10</v>
      </c>
      <c r="M125" t="str">
        <f t="shared" ref="M125:M156" si="103">"P_"&amp;B124&amp;"_"</f>
        <v>P_G27_</v>
      </c>
      <c r="O125" s="40">
        <f>IF(E125="","-",COUNTIF($O$10:O124,"&lt;&gt;-")+1-2)</f>
        <v>86</v>
      </c>
      <c r="P125" s="25" t="str">
        <f>IF($E125="","//" &amp; $B125,$M125&amp;B125&amp;": '"&amp;$L125&amp;","&amp;VLOOKUP(C125,LookupTable!$A$10:$G$24,4,0)&amp;IF(AND(C125="Bool",MOD(10*D125,10)=0),D125&amp;".0",D125)&amp;IF(C125="String",".255","")&amp;IF(B126&lt;&gt;"","',","'")&amp;"     //"&amp;O125)</f>
        <v>P_G27_Time_Working: 'DB10,REAL582',     //86</v>
      </c>
      <c r="Q125" s="20" t="str">
        <f t="shared" si="53"/>
        <v>'P_G27_Time_Working',     //86</v>
      </c>
      <c r="R125" s="20" t="str">
        <f t="shared" si="54"/>
        <v>socket.emit('P_G27_Time_Working', arr_tag_value[86]);</v>
      </c>
    </row>
    <row r="126" spans="2:18" ht="15.75">
      <c r="B126" t="s">
        <v>165</v>
      </c>
      <c r="C126" t="s">
        <v>15</v>
      </c>
      <c r="D126">
        <v>586</v>
      </c>
      <c r="E126">
        <v>0</v>
      </c>
      <c r="F126" t="b">
        <v>0</v>
      </c>
      <c r="G126" t="b">
        <v>1</v>
      </c>
      <c r="H126" t="b">
        <v>1</v>
      </c>
      <c r="I126" t="b">
        <v>1</v>
      </c>
      <c r="J126" t="b">
        <v>0</v>
      </c>
      <c r="K126" t="s">
        <v>166</v>
      </c>
      <c r="L126" t="str">
        <f t="shared" si="51"/>
        <v>DB10</v>
      </c>
      <c r="M126" t="str">
        <f t="shared" ref="M126" si="104">"P_"&amp;B124&amp;"_"</f>
        <v>P_G27_</v>
      </c>
      <c r="O126" s="40">
        <f>IF(E126="","-",COUNTIF($O$10:O125,"&lt;&gt;-")+1-2)</f>
        <v>87</v>
      </c>
      <c r="P126" s="25" t="str">
        <f>IF($E126="","//" &amp; $B126,$M126&amp;B126&amp;": '"&amp;$L126&amp;","&amp;VLOOKUP(C126,LookupTable!$A$10:$G$24,4,0)&amp;IF(AND(C126="Bool",MOD(10*D126,10)=0),D126&amp;".0",D126)&amp;IF(C126="String",".255","")&amp;IF(B127&lt;&gt;"","',","'")&amp;"     //"&amp;O126)</f>
        <v>P_G27_Time_Standby: 'DB10,REAL586',     //87</v>
      </c>
      <c r="Q126" s="20" t="str">
        <f t="shared" si="53"/>
        <v>'P_G27_Time_Standby',     //87</v>
      </c>
      <c r="R126" s="20" t="str">
        <f t="shared" si="54"/>
        <v>socket.emit('P_G27_Time_Standby', arr_tag_value[87]);</v>
      </c>
    </row>
    <row r="127" spans="2:18" ht="15.75">
      <c r="B127" t="s">
        <v>167</v>
      </c>
      <c r="C127" t="s">
        <v>15</v>
      </c>
      <c r="D127">
        <v>590</v>
      </c>
      <c r="E127">
        <v>0</v>
      </c>
      <c r="F127" t="b">
        <v>0</v>
      </c>
      <c r="G127" t="b">
        <v>1</v>
      </c>
      <c r="H127" t="b">
        <v>1</v>
      </c>
      <c r="I127" t="b">
        <v>1</v>
      </c>
      <c r="J127" t="b">
        <v>0</v>
      </c>
      <c r="K127" t="s">
        <v>168</v>
      </c>
      <c r="L127" t="str">
        <f t="shared" si="51"/>
        <v>DB10</v>
      </c>
      <c r="M127" t="str">
        <f t="shared" ref="M127" si="105">"P_"&amp;B124&amp;"_"</f>
        <v>P_G27_</v>
      </c>
      <c r="O127" s="40">
        <f>IF(E127="","-",COUNTIF($O$10:O126,"&lt;&gt;-")+1-2)</f>
        <v>88</v>
      </c>
      <c r="P127" s="25" t="str">
        <f>IF($E127="","//" &amp; $B127,$M127&amp;B127&amp;": '"&amp;$L127&amp;","&amp;VLOOKUP(C127,LookupTable!$A$10:$G$24,4,0)&amp;IF(AND(C127="Bool",MOD(10*D127,10)=0),D127&amp;".0",D127)&amp;IF(C127="String",".255","")&amp;IF(B128&lt;&gt;"","',","'")&amp;"     //"&amp;O127)</f>
        <v>P_G27_TIme_Maintenance: 'DB10,REAL590',     //88</v>
      </c>
      <c r="Q127" s="20" t="str">
        <f t="shared" si="53"/>
        <v>'P_G27_TIme_Maintenance',     //88</v>
      </c>
      <c r="R127" s="20" t="str">
        <f t="shared" si="54"/>
        <v>socket.emit('P_G27_TIme_Maintenance', arr_tag_value[88]);</v>
      </c>
    </row>
    <row r="128" spans="2:18" ht="15.75">
      <c r="B128" t="s">
        <v>125</v>
      </c>
      <c r="C128" t="s">
        <v>97</v>
      </c>
      <c r="D128">
        <v>594</v>
      </c>
      <c r="F128" t="b">
        <v>0</v>
      </c>
      <c r="G128" t="b">
        <v>1</v>
      </c>
      <c r="H128" t="b">
        <v>1</v>
      </c>
      <c r="I128" t="b">
        <v>1</v>
      </c>
      <c r="J128" t="b">
        <v>1</v>
      </c>
      <c r="L128" t="str">
        <f t="shared" si="51"/>
        <v>DB10</v>
      </c>
      <c r="M128" t="str">
        <f t="shared" ref="M128:M159" si="106">"P_"&amp;B128&amp;"_"</f>
        <v>P_G28_</v>
      </c>
      <c r="O128" s="40" t="str">
        <f>IF(E128="","-",COUNTIF($O$10:O127,"&lt;&gt;-")+1-2)</f>
        <v>-</v>
      </c>
      <c r="P128" s="25" t="str">
        <f>IF($E128="","//" &amp; $B128,$M128&amp;B128&amp;": '"&amp;$L128&amp;","&amp;VLOOKUP(C128,LookupTable!$A$10:$G$24,4,0)&amp;IF(AND(C128="Bool",MOD(10*D128,10)=0),D128&amp;".0",D128)&amp;IF(C128="String",".255","")&amp;IF(B129&lt;&gt;"","',","'")&amp;"     //"&amp;O128)</f>
        <v>//G28</v>
      </c>
      <c r="Q128" s="20" t="str">
        <f t="shared" si="53"/>
        <v>//G28</v>
      </c>
      <c r="R128" s="20" t="str">
        <f t="shared" si="54"/>
        <v>//G28</v>
      </c>
    </row>
    <row r="129" spans="2:18" ht="15.75">
      <c r="B129" t="s">
        <v>163</v>
      </c>
      <c r="C129" t="s">
        <v>15</v>
      </c>
      <c r="D129">
        <v>594</v>
      </c>
      <c r="E129">
        <v>0</v>
      </c>
      <c r="F129" t="b">
        <v>0</v>
      </c>
      <c r="G129" t="b">
        <v>1</v>
      </c>
      <c r="H129" t="b">
        <v>1</v>
      </c>
      <c r="I129" t="b">
        <v>1</v>
      </c>
      <c r="J129" t="b">
        <v>0</v>
      </c>
      <c r="K129" t="s">
        <v>164</v>
      </c>
      <c r="L129" t="str">
        <f t="shared" si="51"/>
        <v>DB10</v>
      </c>
      <c r="M129" t="str">
        <f t="shared" ref="M129:M160" si="107">"P_"&amp;B128&amp;"_"</f>
        <v>P_G28_</v>
      </c>
      <c r="O129" s="40">
        <f>IF(E129="","-",COUNTIF($O$10:O128,"&lt;&gt;-")+1-2)</f>
        <v>89</v>
      </c>
      <c r="P129" s="25" t="str">
        <f>IF($E129="","//" &amp; $B129,$M129&amp;B129&amp;": '"&amp;$L129&amp;","&amp;VLOOKUP(C129,LookupTable!$A$10:$G$24,4,0)&amp;IF(AND(C129="Bool",MOD(10*D129,10)=0),D129&amp;".0",D129)&amp;IF(C129="String",".255","")&amp;IF(B130&lt;&gt;"","',","'")&amp;"     //"&amp;O129)</f>
        <v>P_G28_Time_Working: 'DB10,REAL594',     //89</v>
      </c>
      <c r="Q129" s="20" t="str">
        <f t="shared" si="53"/>
        <v>'P_G28_Time_Working',     //89</v>
      </c>
      <c r="R129" s="20" t="str">
        <f t="shared" si="54"/>
        <v>socket.emit('P_G28_Time_Working', arr_tag_value[89]);</v>
      </c>
    </row>
    <row r="130" spans="2:18" ht="15.75">
      <c r="B130" t="s">
        <v>165</v>
      </c>
      <c r="C130" t="s">
        <v>15</v>
      </c>
      <c r="D130">
        <v>598</v>
      </c>
      <c r="E130">
        <v>0</v>
      </c>
      <c r="F130" t="b">
        <v>0</v>
      </c>
      <c r="G130" t="b">
        <v>1</v>
      </c>
      <c r="H130" t="b">
        <v>1</v>
      </c>
      <c r="I130" t="b">
        <v>1</v>
      </c>
      <c r="J130" t="b">
        <v>0</v>
      </c>
      <c r="K130" t="s">
        <v>166</v>
      </c>
      <c r="L130" t="str">
        <f t="shared" si="51"/>
        <v>DB10</v>
      </c>
      <c r="M130" t="str">
        <f t="shared" ref="M130" si="108">"P_"&amp;B128&amp;"_"</f>
        <v>P_G28_</v>
      </c>
      <c r="O130" s="40">
        <f>IF(E130="","-",COUNTIF($O$10:O129,"&lt;&gt;-")+1-2)</f>
        <v>90</v>
      </c>
      <c r="P130" s="25" t="str">
        <f>IF($E130="","//" &amp; $B130,$M130&amp;B130&amp;": '"&amp;$L130&amp;","&amp;VLOOKUP(C130,LookupTable!$A$10:$G$24,4,0)&amp;IF(AND(C130="Bool",MOD(10*D130,10)=0),D130&amp;".0",D130)&amp;IF(C130="String",".255","")&amp;IF(B131&lt;&gt;"","',","'")&amp;"     //"&amp;O130)</f>
        <v>P_G28_Time_Standby: 'DB10,REAL598',     //90</v>
      </c>
      <c r="Q130" s="20" t="str">
        <f t="shared" si="53"/>
        <v>'P_G28_Time_Standby',     //90</v>
      </c>
      <c r="R130" s="20" t="str">
        <f t="shared" si="54"/>
        <v>socket.emit('P_G28_Time_Standby', arr_tag_value[90]);</v>
      </c>
    </row>
    <row r="131" spans="2:18" ht="15.75">
      <c r="B131" t="s">
        <v>167</v>
      </c>
      <c r="C131" t="s">
        <v>15</v>
      </c>
      <c r="D131">
        <v>602</v>
      </c>
      <c r="E131">
        <v>0</v>
      </c>
      <c r="F131" t="b">
        <v>0</v>
      </c>
      <c r="G131" t="b">
        <v>1</v>
      </c>
      <c r="H131" t="b">
        <v>1</v>
      </c>
      <c r="I131" t="b">
        <v>1</v>
      </c>
      <c r="J131" t="b">
        <v>0</v>
      </c>
      <c r="K131" t="s">
        <v>168</v>
      </c>
      <c r="L131" t="str">
        <f t="shared" si="51"/>
        <v>DB10</v>
      </c>
      <c r="M131" t="str">
        <f t="shared" ref="M131" si="109">"P_"&amp;B128&amp;"_"</f>
        <v>P_G28_</v>
      </c>
      <c r="O131" s="40">
        <f>IF(E131="","-",COUNTIF($O$10:O130,"&lt;&gt;-")+1-2)</f>
        <v>91</v>
      </c>
      <c r="P131" s="25" t="str">
        <f>IF($E131="","//" &amp; $B131,$M131&amp;B131&amp;": '"&amp;$L131&amp;","&amp;VLOOKUP(C131,LookupTable!$A$10:$G$24,4,0)&amp;IF(AND(C131="Bool",MOD(10*D131,10)=0),D131&amp;".0",D131)&amp;IF(C131="String",".255","")&amp;IF(B132&lt;&gt;"","',","'")&amp;"     //"&amp;O131)</f>
        <v>P_G28_TIme_Maintenance: 'DB10,REAL602',     //91</v>
      </c>
      <c r="Q131" s="20" t="str">
        <f t="shared" si="53"/>
        <v>'P_G28_TIme_Maintenance',     //91</v>
      </c>
      <c r="R131" s="20" t="str">
        <f t="shared" si="54"/>
        <v>socket.emit('P_G28_TIme_Maintenance', arr_tag_value[91]);</v>
      </c>
    </row>
    <row r="132" spans="2:18" ht="15.75">
      <c r="B132" t="s">
        <v>126</v>
      </c>
      <c r="C132" t="s">
        <v>97</v>
      </c>
      <c r="D132">
        <v>606</v>
      </c>
      <c r="F132" t="b">
        <v>0</v>
      </c>
      <c r="G132" t="b">
        <v>1</v>
      </c>
      <c r="H132" t="b">
        <v>1</v>
      </c>
      <c r="I132" t="b">
        <v>1</v>
      </c>
      <c r="J132" t="b">
        <v>1</v>
      </c>
      <c r="L132" t="str">
        <f t="shared" si="51"/>
        <v>DB10</v>
      </c>
      <c r="M132" t="str">
        <f t="shared" ref="M132:M163" si="110">"P_"&amp;B132&amp;"_"</f>
        <v>P_G29_</v>
      </c>
      <c r="O132" s="40" t="str">
        <f>IF(E132="","-",COUNTIF($O$10:O131,"&lt;&gt;-")+1-2)</f>
        <v>-</v>
      </c>
      <c r="P132" s="25" t="str">
        <f>IF($E132="","//" &amp; $B132,$M132&amp;B132&amp;": '"&amp;$L132&amp;","&amp;VLOOKUP(C132,LookupTable!$A$10:$G$24,4,0)&amp;IF(AND(C132="Bool",MOD(10*D132,10)=0),D132&amp;".0",D132)&amp;IF(C132="String",".255","")&amp;IF(B133&lt;&gt;"","',","'")&amp;"     //"&amp;O132)</f>
        <v>//G29</v>
      </c>
      <c r="Q132" s="20" t="str">
        <f t="shared" si="53"/>
        <v>//G29</v>
      </c>
      <c r="R132" s="20" t="str">
        <f t="shared" si="54"/>
        <v>//G29</v>
      </c>
    </row>
    <row r="133" spans="2:18" ht="15.75">
      <c r="B133" t="s">
        <v>163</v>
      </c>
      <c r="C133" t="s">
        <v>15</v>
      </c>
      <c r="D133">
        <v>606</v>
      </c>
      <c r="E133">
        <v>0</v>
      </c>
      <c r="F133" t="b">
        <v>0</v>
      </c>
      <c r="G133" t="b">
        <v>1</v>
      </c>
      <c r="H133" t="b">
        <v>1</v>
      </c>
      <c r="I133" t="b">
        <v>1</v>
      </c>
      <c r="J133" t="b">
        <v>0</v>
      </c>
      <c r="K133" t="s">
        <v>164</v>
      </c>
      <c r="L133" t="str">
        <f t="shared" si="51"/>
        <v>DB10</v>
      </c>
      <c r="M133" t="str">
        <f t="shared" ref="M133:M164" si="111">"P_"&amp;B132&amp;"_"</f>
        <v>P_G29_</v>
      </c>
      <c r="O133" s="40">
        <f>IF(E133="","-",COUNTIF($O$10:O132,"&lt;&gt;-")+1-2)</f>
        <v>92</v>
      </c>
      <c r="P133" s="25" t="str">
        <f>IF($E133="","//" &amp; $B133,$M133&amp;B133&amp;": '"&amp;$L133&amp;","&amp;VLOOKUP(C133,LookupTable!$A$10:$G$24,4,0)&amp;IF(AND(C133="Bool",MOD(10*D133,10)=0),D133&amp;".0",D133)&amp;IF(C133="String",".255","")&amp;IF(B134&lt;&gt;"","',","'")&amp;"     //"&amp;O133)</f>
        <v>P_G29_Time_Working: 'DB10,REAL606',     //92</v>
      </c>
      <c r="Q133" s="20" t="str">
        <f t="shared" si="53"/>
        <v>'P_G29_Time_Working',     //92</v>
      </c>
      <c r="R133" s="20" t="str">
        <f t="shared" si="54"/>
        <v>socket.emit('P_G29_Time_Working', arr_tag_value[92]);</v>
      </c>
    </row>
    <row r="134" spans="2:18" ht="15.75">
      <c r="B134" t="s">
        <v>165</v>
      </c>
      <c r="C134" t="s">
        <v>15</v>
      </c>
      <c r="D134">
        <v>610</v>
      </c>
      <c r="E134">
        <v>0</v>
      </c>
      <c r="F134" t="b">
        <v>0</v>
      </c>
      <c r="G134" t="b">
        <v>1</v>
      </c>
      <c r="H134" t="b">
        <v>1</v>
      </c>
      <c r="I134" t="b">
        <v>1</v>
      </c>
      <c r="J134" t="b">
        <v>0</v>
      </c>
      <c r="K134" t="s">
        <v>166</v>
      </c>
      <c r="L134" t="str">
        <f t="shared" si="51"/>
        <v>DB10</v>
      </c>
      <c r="M134" t="str">
        <f t="shared" ref="M134" si="112">"P_"&amp;B132&amp;"_"</f>
        <v>P_G29_</v>
      </c>
      <c r="O134" s="40">
        <f>IF(E134="","-",COUNTIF($O$10:O133,"&lt;&gt;-")+1-2)</f>
        <v>93</v>
      </c>
      <c r="P134" s="25" t="str">
        <f>IF($E134="","//" &amp; $B134,$M134&amp;B134&amp;": '"&amp;$L134&amp;","&amp;VLOOKUP(C134,LookupTable!$A$10:$G$24,4,0)&amp;IF(AND(C134="Bool",MOD(10*D134,10)=0),D134&amp;".0",D134)&amp;IF(C134="String",".255","")&amp;IF(B135&lt;&gt;"","',","'")&amp;"     //"&amp;O134)</f>
        <v>P_G29_Time_Standby: 'DB10,REAL610',     //93</v>
      </c>
      <c r="Q134" s="20" t="str">
        <f t="shared" si="53"/>
        <v>'P_G29_Time_Standby',     //93</v>
      </c>
      <c r="R134" s="20" t="str">
        <f t="shared" si="54"/>
        <v>socket.emit('P_G29_Time_Standby', arr_tag_value[93]);</v>
      </c>
    </row>
    <row r="135" spans="2:18" ht="15.75">
      <c r="B135" t="s">
        <v>167</v>
      </c>
      <c r="C135" t="s">
        <v>15</v>
      </c>
      <c r="D135">
        <v>614</v>
      </c>
      <c r="E135">
        <v>0</v>
      </c>
      <c r="F135" t="b">
        <v>0</v>
      </c>
      <c r="G135" t="b">
        <v>1</v>
      </c>
      <c r="H135" t="b">
        <v>1</v>
      </c>
      <c r="I135" t="b">
        <v>1</v>
      </c>
      <c r="J135" t="b">
        <v>0</v>
      </c>
      <c r="K135" t="s">
        <v>168</v>
      </c>
      <c r="L135" t="str">
        <f t="shared" si="51"/>
        <v>DB10</v>
      </c>
      <c r="M135" t="str">
        <f t="shared" ref="M135" si="113">"P_"&amp;B132&amp;"_"</f>
        <v>P_G29_</v>
      </c>
      <c r="O135" s="40">
        <f>IF(E135="","-",COUNTIF($O$10:O134,"&lt;&gt;-")+1-2)</f>
        <v>94</v>
      </c>
      <c r="P135" s="25" t="str">
        <f>IF($E135="","//" &amp; $B135,$M135&amp;B135&amp;": '"&amp;$L135&amp;","&amp;VLOOKUP(C135,LookupTable!$A$10:$G$24,4,0)&amp;IF(AND(C135="Bool",MOD(10*D135,10)=0),D135&amp;".0",D135)&amp;IF(C135="String",".255","")&amp;IF(B136&lt;&gt;"","',","'")&amp;"     //"&amp;O135)</f>
        <v>P_G29_TIme_Maintenance: 'DB10,REAL614',     //94</v>
      </c>
      <c r="Q135" s="20" t="str">
        <f t="shared" si="53"/>
        <v>'P_G29_TIme_Maintenance',     //94</v>
      </c>
      <c r="R135" s="20" t="str">
        <f t="shared" si="54"/>
        <v>socket.emit('P_G29_TIme_Maintenance', arr_tag_value[94]);</v>
      </c>
    </row>
    <row r="136" spans="2:18" ht="15.75">
      <c r="B136" t="s">
        <v>127</v>
      </c>
      <c r="C136" t="s">
        <v>97</v>
      </c>
      <c r="D136">
        <v>618</v>
      </c>
      <c r="F136" t="b">
        <v>0</v>
      </c>
      <c r="G136" t="b">
        <v>1</v>
      </c>
      <c r="H136" t="b">
        <v>1</v>
      </c>
      <c r="I136" t="b">
        <v>1</v>
      </c>
      <c r="J136" t="b">
        <v>1</v>
      </c>
      <c r="L136" t="str">
        <f t="shared" si="51"/>
        <v>DB10</v>
      </c>
      <c r="M136" t="str">
        <f t="shared" ref="M136:M167" si="114">"P_"&amp;B136&amp;"_"</f>
        <v>P_G30_</v>
      </c>
      <c r="O136" s="40" t="str">
        <f>IF(E136="","-",COUNTIF($O$10:O135,"&lt;&gt;-")+1-2)</f>
        <v>-</v>
      </c>
      <c r="P136" s="25" t="str">
        <f>IF($E136="","//" &amp; $B136,$M136&amp;B136&amp;": '"&amp;$L136&amp;","&amp;VLOOKUP(C136,LookupTable!$A$10:$G$24,4,0)&amp;IF(AND(C136="Bool",MOD(10*D136,10)=0),D136&amp;".0",D136)&amp;IF(C136="String",".255","")&amp;IF(B137&lt;&gt;"","',","'")&amp;"     //"&amp;O136)</f>
        <v>//G30</v>
      </c>
      <c r="Q136" s="20" t="str">
        <f t="shared" si="53"/>
        <v>//G30</v>
      </c>
      <c r="R136" s="20" t="str">
        <f t="shared" si="54"/>
        <v>//G30</v>
      </c>
    </row>
    <row r="137" spans="2:18" ht="15.75">
      <c r="B137" t="s">
        <v>163</v>
      </c>
      <c r="C137" t="s">
        <v>15</v>
      </c>
      <c r="D137">
        <v>618</v>
      </c>
      <c r="E137">
        <v>0</v>
      </c>
      <c r="F137" t="b">
        <v>0</v>
      </c>
      <c r="G137" t="b">
        <v>1</v>
      </c>
      <c r="H137" t="b">
        <v>1</v>
      </c>
      <c r="I137" t="b">
        <v>1</v>
      </c>
      <c r="J137" t="b">
        <v>0</v>
      </c>
      <c r="K137" t="s">
        <v>164</v>
      </c>
      <c r="L137" t="str">
        <f t="shared" si="51"/>
        <v>DB10</v>
      </c>
      <c r="M137" t="str">
        <f t="shared" ref="M137:M168" si="115">"P_"&amp;B136&amp;"_"</f>
        <v>P_G30_</v>
      </c>
      <c r="O137" s="40">
        <f>IF(E137="","-",COUNTIF($O$10:O136,"&lt;&gt;-")+1-2)</f>
        <v>95</v>
      </c>
      <c r="P137" s="25" t="str">
        <f>IF($E137="","//" &amp; $B137,$M137&amp;B137&amp;": '"&amp;$L137&amp;","&amp;VLOOKUP(C137,LookupTable!$A$10:$G$24,4,0)&amp;IF(AND(C137="Bool",MOD(10*D137,10)=0),D137&amp;".0",D137)&amp;IF(C137="String",".255","")&amp;IF(B138&lt;&gt;"","',","'")&amp;"     //"&amp;O137)</f>
        <v>P_G30_Time_Working: 'DB10,REAL618',     //95</v>
      </c>
      <c r="Q137" s="20" t="str">
        <f t="shared" si="53"/>
        <v>'P_G30_Time_Working',     //95</v>
      </c>
      <c r="R137" s="20" t="str">
        <f t="shared" si="54"/>
        <v>socket.emit('P_G30_Time_Working', arr_tag_value[95]);</v>
      </c>
    </row>
    <row r="138" spans="2:18" ht="15.75">
      <c r="B138" t="s">
        <v>165</v>
      </c>
      <c r="C138" t="s">
        <v>15</v>
      </c>
      <c r="D138">
        <v>622</v>
      </c>
      <c r="E138">
        <v>0</v>
      </c>
      <c r="F138" t="b">
        <v>0</v>
      </c>
      <c r="G138" t="b">
        <v>1</v>
      </c>
      <c r="H138" t="b">
        <v>1</v>
      </c>
      <c r="I138" t="b">
        <v>1</v>
      </c>
      <c r="J138" t="b">
        <v>0</v>
      </c>
      <c r="K138" t="s">
        <v>166</v>
      </c>
      <c r="L138" t="str">
        <f t="shared" si="51"/>
        <v>DB10</v>
      </c>
      <c r="M138" t="str">
        <f t="shared" ref="M138" si="116">"P_"&amp;B136&amp;"_"</f>
        <v>P_G30_</v>
      </c>
      <c r="O138" s="40">
        <f>IF(E138="","-",COUNTIF($O$10:O137,"&lt;&gt;-")+1-2)</f>
        <v>96</v>
      </c>
      <c r="P138" s="25" t="str">
        <f>IF($E138="","//" &amp; $B138,$M138&amp;B138&amp;": '"&amp;$L138&amp;","&amp;VLOOKUP(C138,LookupTable!$A$10:$G$24,4,0)&amp;IF(AND(C138="Bool",MOD(10*D138,10)=0),D138&amp;".0",D138)&amp;IF(C138="String",".255","")&amp;IF(B139&lt;&gt;"","',","'")&amp;"     //"&amp;O138)</f>
        <v>P_G30_Time_Standby: 'DB10,REAL622',     //96</v>
      </c>
      <c r="Q138" s="20" t="str">
        <f t="shared" si="53"/>
        <v>'P_G30_Time_Standby',     //96</v>
      </c>
      <c r="R138" s="20" t="str">
        <f t="shared" si="54"/>
        <v>socket.emit('P_G30_Time_Standby', arr_tag_value[96]);</v>
      </c>
    </row>
    <row r="139" spans="2:18" ht="15.75">
      <c r="B139" t="s">
        <v>167</v>
      </c>
      <c r="C139" t="s">
        <v>15</v>
      </c>
      <c r="D139">
        <v>626</v>
      </c>
      <c r="E139">
        <v>0</v>
      </c>
      <c r="F139" t="b">
        <v>0</v>
      </c>
      <c r="G139" t="b">
        <v>1</v>
      </c>
      <c r="H139" t="b">
        <v>1</v>
      </c>
      <c r="I139" t="b">
        <v>1</v>
      </c>
      <c r="J139" t="b">
        <v>0</v>
      </c>
      <c r="K139" t="s">
        <v>168</v>
      </c>
      <c r="L139" t="str">
        <f t="shared" si="51"/>
        <v>DB10</v>
      </c>
      <c r="M139" t="str">
        <f t="shared" ref="M139" si="117">"P_"&amp;B136&amp;"_"</f>
        <v>P_G30_</v>
      </c>
      <c r="O139" s="40">
        <f>IF(E139="","-",COUNTIF($O$10:O138,"&lt;&gt;-")+1-2)</f>
        <v>97</v>
      </c>
      <c r="P139" s="25" t="str">
        <f>IF($E139="","//" &amp; $B139,$M139&amp;B139&amp;": '"&amp;$L139&amp;","&amp;VLOOKUP(C139,LookupTable!$A$10:$G$24,4,0)&amp;IF(AND(C139="Bool",MOD(10*D139,10)=0),D139&amp;".0",D139)&amp;IF(C139="String",".255","")&amp;IF(B140&lt;&gt;"","',","'")&amp;"     //"&amp;O139)</f>
        <v>P_G30_TIme_Maintenance: 'DB10,REAL626',     //97</v>
      </c>
      <c r="Q139" s="20" t="str">
        <f t="shared" si="53"/>
        <v>'P_G30_TIme_Maintenance',     //97</v>
      </c>
      <c r="R139" s="20" t="str">
        <f t="shared" si="54"/>
        <v>socket.emit('P_G30_TIme_Maintenance', arr_tag_value[97]);</v>
      </c>
    </row>
    <row r="140" spans="2:18" ht="15.75">
      <c r="B140" t="s">
        <v>128</v>
      </c>
      <c r="C140" t="s">
        <v>97</v>
      </c>
      <c r="D140">
        <v>630</v>
      </c>
      <c r="F140" t="b">
        <v>0</v>
      </c>
      <c r="G140" t="b">
        <v>1</v>
      </c>
      <c r="H140" t="b">
        <v>1</v>
      </c>
      <c r="I140" t="b">
        <v>1</v>
      </c>
      <c r="J140" t="b">
        <v>1</v>
      </c>
      <c r="L140" t="str">
        <f t="shared" ref="L140:L203" si="118">IF(LEFT(M140)="P","DB10",
IF(LEFT(M140)="E","DB11",
IF(LEFT(M140)="M","DB12"
)))</f>
        <v>DB10</v>
      </c>
      <c r="M140" t="str">
        <f t="shared" ref="M140:M171" si="119">"P_"&amp;B140&amp;"_"</f>
        <v>P_G31_</v>
      </c>
      <c r="O140" s="40" t="str">
        <f>IF(E140="","-",COUNTIF($O$10:O139,"&lt;&gt;-")+1-2)</f>
        <v>-</v>
      </c>
      <c r="P140" s="25" t="str">
        <f>IF($E140="","//" &amp; $B140,$M140&amp;B140&amp;": '"&amp;$L140&amp;","&amp;VLOOKUP(C140,LookupTable!$A$10:$G$24,4,0)&amp;IF(AND(C140="Bool",MOD(10*D140,10)=0),D140&amp;".0",D140)&amp;IF(C140="String",".255","")&amp;IF(B141&lt;&gt;"","',","'")&amp;"     //"&amp;O140)</f>
        <v>//G31</v>
      </c>
      <c r="Q140" s="20" t="str">
        <f t="shared" ref="Q140:Q203" si="120">IF($E140="","//"&amp;$B140,"'"&amp;$M140&amp;B140&amp;IF(B141&lt;&gt;"","',","'")&amp;"     //"&amp;O140)</f>
        <v>//G31</v>
      </c>
      <c r="R140" s="20" t="str">
        <f t="shared" ref="R140:R203" si="121">IF($E140="","//"&amp;$B140,"socket.emit('"&amp;$M140&amp;B140&amp;"', arr_tag_value["&amp;O140&amp;"]);")</f>
        <v>//G31</v>
      </c>
    </row>
    <row r="141" spans="2:18" ht="15.75">
      <c r="B141" t="s">
        <v>163</v>
      </c>
      <c r="C141" t="s">
        <v>15</v>
      </c>
      <c r="D141">
        <v>630</v>
      </c>
      <c r="E141">
        <v>0</v>
      </c>
      <c r="F141" t="b">
        <v>0</v>
      </c>
      <c r="G141" t="b">
        <v>1</v>
      </c>
      <c r="H141" t="b">
        <v>1</v>
      </c>
      <c r="I141" t="b">
        <v>1</v>
      </c>
      <c r="J141" t="b">
        <v>0</v>
      </c>
      <c r="K141" t="s">
        <v>164</v>
      </c>
      <c r="L141" t="str">
        <f t="shared" si="118"/>
        <v>DB10</v>
      </c>
      <c r="M141" t="str">
        <f t="shared" ref="M141:M172" si="122">"P_"&amp;B140&amp;"_"</f>
        <v>P_G31_</v>
      </c>
      <c r="O141" s="40">
        <f>IF(E141="","-",COUNTIF($O$10:O140,"&lt;&gt;-")+1-2)</f>
        <v>98</v>
      </c>
      <c r="P141" s="25" t="str">
        <f>IF($E141="","//" &amp; $B141,$M141&amp;B141&amp;": '"&amp;$L141&amp;","&amp;VLOOKUP(C141,LookupTable!$A$10:$G$24,4,0)&amp;IF(AND(C141="Bool",MOD(10*D141,10)=0),D141&amp;".0",D141)&amp;IF(C141="String",".255","")&amp;IF(B142&lt;&gt;"","',","'")&amp;"     //"&amp;O141)</f>
        <v>P_G31_Time_Working: 'DB10,REAL630',     //98</v>
      </c>
      <c r="Q141" s="20" t="str">
        <f t="shared" si="120"/>
        <v>'P_G31_Time_Working',     //98</v>
      </c>
      <c r="R141" s="20" t="str">
        <f t="shared" si="121"/>
        <v>socket.emit('P_G31_Time_Working', arr_tag_value[98]);</v>
      </c>
    </row>
    <row r="142" spans="2:18" ht="15.75">
      <c r="B142" t="s">
        <v>165</v>
      </c>
      <c r="C142" t="s">
        <v>15</v>
      </c>
      <c r="D142">
        <v>634</v>
      </c>
      <c r="E142">
        <v>0</v>
      </c>
      <c r="F142" t="b">
        <v>0</v>
      </c>
      <c r="G142" t="b">
        <v>1</v>
      </c>
      <c r="H142" t="b">
        <v>1</v>
      </c>
      <c r="I142" t="b">
        <v>1</v>
      </c>
      <c r="J142" t="b">
        <v>0</v>
      </c>
      <c r="K142" t="s">
        <v>166</v>
      </c>
      <c r="L142" t="str">
        <f t="shared" si="118"/>
        <v>DB10</v>
      </c>
      <c r="M142" t="str">
        <f t="shared" ref="M142" si="123">"P_"&amp;B140&amp;"_"</f>
        <v>P_G31_</v>
      </c>
      <c r="O142" s="40">
        <f>IF(E142="","-",COUNTIF($O$10:O141,"&lt;&gt;-")+1-2)</f>
        <v>99</v>
      </c>
      <c r="P142" s="25" t="str">
        <f>IF($E142="","//" &amp; $B142,$M142&amp;B142&amp;": '"&amp;$L142&amp;","&amp;VLOOKUP(C142,LookupTable!$A$10:$G$24,4,0)&amp;IF(AND(C142="Bool",MOD(10*D142,10)=0),D142&amp;".0",D142)&amp;IF(C142="String",".255","")&amp;IF(B143&lt;&gt;"","',","'")&amp;"     //"&amp;O142)</f>
        <v>P_G31_Time_Standby: 'DB10,REAL634',     //99</v>
      </c>
      <c r="Q142" s="20" t="str">
        <f t="shared" si="120"/>
        <v>'P_G31_Time_Standby',     //99</v>
      </c>
      <c r="R142" s="20" t="str">
        <f t="shared" si="121"/>
        <v>socket.emit('P_G31_Time_Standby', arr_tag_value[99]);</v>
      </c>
    </row>
    <row r="143" spans="2:18" ht="15.75">
      <c r="B143" t="s">
        <v>167</v>
      </c>
      <c r="C143" t="s">
        <v>15</v>
      </c>
      <c r="D143">
        <v>638</v>
      </c>
      <c r="E143">
        <v>0</v>
      </c>
      <c r="F143" t="b">
        <v>0</v>
      </c>
      <c r="G143" t="b">
        <v>1</v>
      </c>
      <c r="H143" t="b">
        <v>1</v>
      </c>
      <c r="I143" t="b">
        <v>1</v>
      </c>
      <c r="J143" t="b">
        <v>0</v>
      </c>
      <c r="K143" t="s">
        <v>168</v>
      </c>
      <c r="L143" t="str">
        <f t="shared" si="118"/>
        <v>DB10</v>
      </c>
      <c r="M143" t="str">
        <f t="shared" ref="M143" si="124">"P_"&amp;B140&amp;"_"</f>
        <v>P_G31_</v>
      </c>
      <c r="O143" s="40">
        <f>IF(E143="","-",COUNTIF($O$10:O142,"&lt;&gt;-")+1-2)</f>
        <v>100</v>
      </c>
      <c r="P143" s="25" t="str">
        <f>IF($E143="","//" &amp; $B143,$M143&amp;B143&amp;": '"&amp;$L143&amp;","&amp;VLOOKUP(C143,LookupTable!$A$10:$G$24,4,0)&amp;IF(AND(C143="Bool",MOD(10*D143,10)=0),D143&amp;".0",D143)&amp;IF(C143="String",".255","")&amp;IF(B144&lt;&gt;"","',","'")&amp;"     //"&amp;O143)</f>
        <v>P_G31_TIme_Maintenance: 'DB10,REAL638',     //100</v>
      </c>
      <c r="Q143" s="20" t="str">
        <f t="shared" si="120"/>
        <v>'P_G31_TIme_Maintenance',     //100</v>
      </c>
      <c r="R143" s="20" t="str">
        <f t="shared" si="121"/>
        <v>socket.emit('P_G31_TIme_Maintenance', arr_tag_value[100]);</v>
      </c>
    </row>
    <row r="144" spans="2:18" ht="15.75">
      <c r="B144" t="s">
        <v>129</v>
      </c>
      <c r="C144" t="s">
        <v>97</v>
      </c>
      <c r="D144">
        <v>642</v>
      </c>
      <c r="F144" t="b">
        <v>0</v>
      </c>
      <c r="G144" t="b">
        <v>1</v>
      </c>
      <c r="H144" t="b">
        <v>1</v>
      </c>
      <c r="I144" t="b">
        <v>1</v>
      </c>
      <c r="J144" t="b">
        <v>1</v>
      </c>
      <c r="L144" t="str">
        <f t="shared" si="118"/>
        <v>DB10</v>
      </c>
      <c r="M144" t="str">
        <f t="shared" ref="M144:M175" si="125">"P_"&amp;B144&amp;"_"</f>
        <v>P_G32_</v>
      </c>
      <c r="O144" s="40" t="str">
        <f>IF(E144="","-",COUNTIF($O$10:O143,"&lt;&gt;-")+1-2)</f>
        <v>-</v>
      </c>
      <c r="P144" s="25" t="str">
        <f>IF($E144="","//" &amp; $B144,$M144&amp;B144&amp;": '"&amp;$L144&amp;","&amp;VLOOKUP(C144,LookupTable!$A$10:$G$24,4,0)&amp;IF(AND(C144="Bool",MOD(10*D144,10)=0),D144&amp;".0",D144)&amp;IF(C144="String",".255","")&amp;IF(B145&lt;&gt;"","',","'")&amp;"     //"&amp;O144)</f>
        <v>//G32</v>
      </c>
      <c r="Q144" s="20" t="str">
        <f t="shared" si="120"/>
        <v>//G32</v>
      </c>
      <c r="R144" s="20" t="str">
        <f t="shared" si="121"/>
        <v>//G32</v>
      </c>
    </row>
    <row r="145" spans="2:18" ht="15.75">
      <c r="B145" t="s">
        <v>163</v>
      </c>
      <c r="C145" t="s">
        <v>15</v>
      </c>
      <c r="D145">
        <v>642</v>
      </c>
      <c r="E145">
        <v>0</v>
      </c>
      <c r="F145" t="b">
        <v>0</v>
      </c>
      <c r="G145" t="b">
        <v>1</v>
      </c>
      <c r="H145" t="b">
        <v>1</v>
      </c>
      <c r="I145" t="b">
        <v>1</v>
      </c>
      <c r="J145" t="b">
        <v>0</v>
      </c>
      <c r="K145" t="s">
        <v>164</v>
      </c>
      <c r="L145" t="str">
        <f t="shared" si="118"/>
        <v>DB10</v>
      </c>
      <c r="M145" t="str">
        <f t="shared" ref="M145:M176" si="126">"P_"&amp;B144&amp;"_"</f>
        <v>P_G32_</v>
      </c>
      <c r="O145" s="40">
        <f>IF(E145="","-",COUNTIF($O$10:O144,"&lt;&gt;-")+1-2)</f>
        <v>101</v>
      </c>
      <c r="P145" s="25" t="str">
        <f>IF($E145="","//" &amp; $B145,$M145&amp;B145&amp;": '"&amp;$L145&amp;","&amp;VLOOKUP(C145,LookupTable!$A$10:$G$24,4,0)&amp;IF(AND(C145="Bool",MOD(10*D145,10)=0),D145&amp;".0",D145)&amp;IF(C145="String",".255","")&amp;IF(B146&lt;&gt;"","',","'")&amp;"     //"&amp;O145)</f>
        <v>P_G32_Time_Working: 'DB10,REAL642',     //101</v>
      </c>
      <c r="Q145" s="20" t="str">
        <f t="shared" si="120"/>
        <v>'P_G32_Time_Working',     //101</v>
      </c>
      <c r="R145" s="20" t="str">
        <f t="shared" si="121"/>
        <v>socket.emit('P_G32_Time_Working', arr_tag_value[101]);</v>
      </c>
    </row>
    <row r="146" spans="2:18" ht="15.75">
      <c r="B146" t="s">
        <v>165</v>
      </c>
      <c r="C146" t="s">
        <v>15</v>
      </c>
      <c r="D146">
        <v>646</v>
      </c>
      <c r="E146">
        <v>0</v>
      </c>
      <c r="F146" t="b">
        <v>0</v>
      </c>
      <c r="G146" t="b">
        <v>1</v>
      </c>
      <c r="H146" t="b">
        <v>1</v>
      </c>
      <c r="I146" t="b">
        <v>1</v>
      </c>
      <c r="J146" t="b">
        <v>0</v>
      </c>
      <c r="K146" t="s">
        <v>166</v>
      </c>
      <c r="L146" t="str">
        <f t="shared" si="118"/>
        <v>DB10</v>
      </c>
      <c r="M146" t="str">
        <f t="shared" ref="M146" si="127">"P_"&amp;B144&amp;"_"</f>
        <v>P_G32_</v>
      </c>
      <c r="O146" s="40">
        <f>IF(E146="","-",COUNTIF($O$10:O145,"&lt;&gt;-")+1-2)</f>
        <v>102</v>
      </c>
      <c r="P146" s="25" t="str">
        <f>IF($E146="","//" &amp; $B146,$M146&amp;B146&amp;": '"&amp;$L146&amp;","&amp;VLOOKUP(C146,LookupTable!$A$10:$G$24,4,0)&amp;IF(AND(C146="Bool",MOD(10*D146,10)=0),D146&amp;".0",D146)&amp;IF(C146="String",".255","")&amp;IF(B147&lt;&gt;"","',","'")&amp;"     //"&amp;O146)</f>
        <v>P_G32_Time_Standby: 'DB10,REAL646',     //102</v>
      </c>
      <c r="Q146" s="20" t="str">
        <f t="shared" si="120"/>
        <v>'P_G32_Time_Standby',     //102</v>
      </c>
      <c r="R146" s="20" t="str">
        <f t="shared" si="121"/>
        <v>socket.emit('P_G32_Time_Standby', arr_tag_value[102]);</v>
      </c>
    </row>
    <row r="147" spans="2:18" ht="15.75">
      <c r="B147" t="s">
        <v>167</v>
      </c>
      <c r="C147" t="s">
        <v>15</v>
      </c>
      <c r="D147">
        <v>650</v>
      </c>
      <c r="E147">
        <v>0</v>
      </c>
      <c r="F147" t="b">
        <v>0</v>
      </c>
      <c r="G147" t="b">
        <v>1</v>
      </c>
      <c r="H147" t="b">
        <v>1</v>
      </c>
      <c r="I147" t="b">
        <v>1</v>
      </c>
      <c r="J147" t="b">
        <v>0</v>
      </c>
      <c r="K147" t="s">
        <v>168</v>
      </c>
      <c r="L147" t="str">
        <f t="shared" si="118"/>
        <v>DB10</v>
      </c>
      <c r="M147" t="str">
        <f t="shared" ref="M147" si="128">"P_"&amp;B144&amp;"_"</f>
        <v>P_G32_</v>
      </c>
      <c r="O147" s="40">
        <f>IF(E147="","-",COUNTIF($O$10:O146,"&lt;&gt;-")+1-2)</f>
        <v>103</v>
      </c>
      <c r="P147" s="25" t="str">
        <f>IF($E147="","//" &amp; $B147,$M147&amp;B147&amp;": '"&amp;$L147&amp;","&amp;VLOOKUP(C147,LookupTable!$A$10:$G$24,4,0)&amp;IF(AND(C147="Bool",MOD(10*D147,10)=0),D147&amp;".0",D147)&amp;IF(C147="String",".255","")&amp;IF(B148&lt;&gt;"","',","'")&amp;"     //"&amp;O147)</f>
        <v>P_G32_TIme_Maintenance: 'DB10,REAL650',     //103</v>
      </c>
      <c r="Q147" s="20" t="str">
        <f t="shared" si="120"/>
        <v>'P_G32_TIme_Maintenance',     //103</v>
      </c>
      <c r="R147" s="20" t="str">
        <f t="shared" si="121"/>
        <v>socket.emit('P_G32_TIme_Maintenance', arr_tag_value[103]);</v>
      </c>
    </row>
    <row r="148" spans="2:18" ht="15.75">
      <c r="B148" t="s">
        <v>130</v>
      </c>
      <c r="C148" t="s">
        <v>97</v>
      </c>
      <c r="D148">
        <v>654</v>
      </c>
      <c r="F148" t="b">
        <v>0</v>
      </c>
      <c r="G148" t="b">
        <v>1</v>
      </c>
      <c r="H148" t="b">
        <v>1</v>
      </c>
      <c r="I148" t="b">
        <v>1</v>
      </c>
      <c r="J148" t="b">
        <v>1</v>
      </c>
      <c r="L148" t="str">
        <f t="shared" si="118"/>
        <v>DB10</v>
      </c>
      <c r="M148" t="str">
        <f t="shared" ref="M148:M179" si="129">"P_"&amp;B148&amp;"_"</f>
        <v>P_G33_</v>
      </c>
      <c r="O148" s="40" t="str">
        <f>IF(E148="","-",COUNTIF($O$10:O147,"&lt;&gt;-")+1-2)</f>
        <v>-</v>
      </c>
      <c r="P148" s="25" t="str">
        <f>IF($E148="","//" &amp; $B148,$M148&amp;B148&amp;": '"&amp;$L148&amp;","&amp;VLOOKUP(C148,LookupTable!$A$10:$G$24,4,0)&amp;IF(AND(C148="Bool",MOD(10*D148,10)=0),D148&amp;".0",D148)&amp;IF(C148="String",".255","")&amp;IF(B149&lt;&gt;"","',","'")&amp;"     //"&amp;O148)</f>
        <v>//G33</v>
      </c>
      <c r="Q148" s="20" t="str">
        <f t="shared" si="120"/>
        <v>//G33</v>
      </c>
      <c r="R148" s="20" t="str">
        <f t="shared" si="121"/>
        <v>//G33</v>
      </c>
    </row>
    <row r="149" spans="2:18" ht="15.75">
      <c r="B149" t="s">
        <v>163</v>
      </c>
      <c r="C149" t="s">
        <v>15</v>
      </c>
      <c r="D149">
        <v>654</v>
      </c>
      <c r="E149">
        <v>0</v>
      </c>
      <c r="F149" t="b">
        <v>0</v>
      </c>
      <c r="G149" t="b">
        <v>1</v>
      </c>
      <c r="H149" t="b">
        <v>1</v>
      </c>
      <c r="I149" t="b">
        <v>1</v>
      </c>
      <c r="J149" t="b">
        <v>0</v>
      </c>
      <c r="K149" t="s">
        <v>164</v>
      </c>
      <c r="L149" t="str">
        <f t="shared" si="118"/>
        <v>DB10</v>
      </c>
      <c r="M149" t="str">
        <f t="shared" ref="M149:M180" si="130">"P_"&amp;B148&amp;"_"</f>
        <v>P_G33_</v>
      </c>
      <c r="O149" s="40">
        <f>IF(E149="","-",COUNTIF($O$10:O148,"&lt;&gt;-")+1-2)</f>
        <v>104</v>
      </c>
      <c r="P149" s="25" t="str">
        <f>IF($E149="","//" &amp; $B149,$M149&amp;B149&amp;": '"&amp;$L149&amp;","&amp;VLOOKUP(C149,LookupTable!$A$10:$G$24,4,0)&amp;IF(AND(C149="Bool",MOD(10*D149,10)=0),D149&amp;".0",D149)&amp;IF(C149="String",".255","")&amp;IF(B150&lt;&gt;"","',","'")&amp;"     //"&amp;O149)</f>
        <v>P_G33_Time_Working: 'DB10,REAL654',     //104</v>
      </c>
      <c r="Q149" s="20" t="str">
        <f t="shared" si="120"/>
        <v>'P_G33_Time_Working',     //104</v>
      </c>
      <c r="R149" s="20" t="str">
        <f t="shared" si="121"/>
        <v>socket.emit('P_G33_Time_Working', arr_tag_value[104]);</v>
      </c>
    </row>
    <row r="150" spans="2:18" ht="15.75">
      <c r="B150" t="s">
        <v>165</v>
      </c>
      <c r="C150" t="s">
        <v>15</v>
      </c>
      <c r="D150">
        <v>658</v>
      </c>
      <c r="E150">
        <v>0</v>
      </c>
      <c r="F150" t="b">
        <v>0</v>
      </c>
      <c r="G150" t="b">
        <v>1</v>
      </c>
      <c r="H150" t="b">
        <v>1</v>
      </c>
      <c r="I150" t="b">
        <v>1</v>
      </c>
      <c r="J150" t="b">
        <v>0</v>
      </c>
      <c r="K150" t="s">
        <v>166</v>
      </c>
      <c r="L150" t="str">
        <f t="shared" si="118"/>
        <v>DB10</v>
      </c>
      <c r="M150" t="str">
        <f t="shared" ref="M150" si="131">"P_"&amp;B148&amp;"_"</f>
        <v>P_G33_</v>
      </c>
      <c r="O150" s="40">
        <f>IF(E150="","-",COUNTIF($O$10:O149,"&lt;&gt;-")+1-2)</f>
        <v>105</v>
      </c>
      <c r="P150" s="25" t="str">
        <f>IF($E150="","//" &amp; $B150,$M150&amp;B150&amp;": '"&amp;$L150&amp;","&amp;VLOOKUP(C150,LookupTable!$A$10:$G$24,4,0)&amp;IF(AND(C150="Bool",MOD(10*D150,10)=0),D150&amp;".0",D150)&amp;IF(C150="String",".255","")&amp;IF(B151&lt;&gt;"","',","'")&amp;"     //"&amp;O150)</f>
        <v>P_G33_Time_Standby: 'DB10,REAL658',     //105</v>
      </c>
      <c r="Q150" s="20" t="str">
        <f t="shared" si="120"/>
        <v>'P_G33_Time_Standby',     //105</v>
      </c>
      <c r="R150" s="20" t="str">
        <f t="shared" si="121"/>
        <v>socket.emit('P_G33_Time_Standby', arr_tag_value[105]);</v>
      </c>
    </row>
    <row r="151" spans="2:18" ht="15.75">
      <c r="B151" t="s">
        <v>167</v>
      </c>
      <c r="C151" t="s">
        <v>15</v>
      </c>
      <c r="D151">
        <v>662</v>
      </c>
      <c r="E151">
        <v>0</v>
      </c>
      <c r="F151" t="b">
        <v>0</v>
      </c>
      <c r="G151" t="b">
        <v>1</v>
      </c>
      <c r="H151" t="b">
        <v>1</v>
      </c>
      <c r="I151" t="b">
        <v>1</v>
      </c>
      <c r="J151" t="b">
        <v>0</v>
      </c>
      <c r="K151" t="s">
        <v>168</v>
      </c>
      <c r="L151" t="str">
        <f t="shared" si="118"/>
        <v>DB10</v>
      </c>
      <c r="M151" t="str">
        <f t="shared" ref="M151" si="132">"P_"&amp;B148&amp;"_"</f>
        <v>P_G33_</v>
      </c>
      <c r="O151" s="40">
        <f>IF(E151="","-",COUNTIF($O$10:O150,"&lt;&gt;-")+1-2)</f>
        <v>106</v>
      </c>
      <c r="P151" s="25" t="str">
        <f>IF($E151="","//" &amp; $B151,$M151&amp;B151&amp;": '"&amp;$L151&amp;","&amp;VLOOKUP(C151,LookupTable!$A$10:$G$24,4,0)&amp;IF(AND(C151="Bool",MOD(10*D151,10)=0),D151&amp;".0",D151)&amp;IF(C151="String",".255","")&amp;IF(B152&lt;&gt;"","',","'")&amp;"     //"&amp;O151)</f>
        <v>P_G33_TIme_Maintenance: 'DB10,REAL662',     //106</v>
      </c>
      <c r="Q151" s="20" t="str">
        <f t="shared" si="120"/>
        <v>'P_G33_TIme_Maintenance',     //106</v>
      </c>
      <c r="R151" s="20" t="str">
        <f t="shared" si="121"/>
        <v>socket.emit('P_G33_TIme_Maintenance', arr_tag_value[106]);</v>
      </c>
    </row>
    <row r="152" spans="2:18" ht="15.75">
      <c r="B152" t="s">
        <v>131</v>
      </c>
      <c r="C152" t="s">
        <v>97</v>
      </c>
      <c r="D152">
        <v>666</v>
      </c>
      <c r="F152" t="b">
        <v>0</v>
      </c>
      <c r="G152" t="b">
        <v>1</v>
      </c>
      <c r="H152" t="b">
        <v>1</v>
      </c>
      <c r="I152" t="b">
        <v>1</v>
      </c>
      <c r="J152" t="b">
        <v>1</v>
      </c>
      <c r="L152" t="str">
        <f t="shared" si="118"/>
        <v>DB10</v>
      </c>
      <c r="M152" t="str">
        <f t="shared" ref="M152:M183" si="133">"P_"&amp;B152&amp;"_"</f>
        <v>P_G34_</v>
      </c>
      <c r="O152" s="40" t="str">
        <f>IF(E152="","-",COUNTIF($O$10:O151,"&lt;&gt;-")+1-2)</f>
        <v>-</v>
      </c>
      <c r="P152" s="25" t="str">
        <f>IF($E152="","//" &amp; $B152,$M152&amp;B152&amp;": '"&amp;$L152&amp;","&amp;VLOOKUP(C152,LookupTable!$A$10:$G$24,4,0)&amp;IF(AND(C152="Bool",MOD(10*D152,10)=0),D152&amp;".0",D152)&amp;IF(C152="String",".255","")&amp;IF(B153&lt;&gt;"","',","'")&amp;"     //"&amp;O152)</f>
        <v>//G34</v>
      </c>
      <c r="Q152" s="20" t="str">
        <f t="shared" si="120"/>
        <v>//G34</v>
      </c>
      <c r="R152" s="20" t="str">
        <f t="shared" si="121"/>
        <v>//G34</v>
      </c>
    </row>
    <row r="153" spans="2:18" ht="15.75">
      <c r="B153" t="s">
        <v>163</v>
      </c>
      <c r="C153" t="s">
        <v>15</v>
      </c>
      <c r="D153">
        <v>666</v>
      </c>
      <c r="E153">
        <v>0</v>
      </c>
      <c r="F153" t="b">
        <v>0</v>
      </c>
      <c r="G153" t="b">
        <v>1</v>
      </c>
      <c r="H153" t="b">
        <v>1</v>
      </c>
      <c r="I153" t="b">
        <v>1</v>
      </c>
      <c r="J153" t="b">
        <v>0</v>
      </c>
      <c r="K153" t="s">
        <v>164</v>
      </c>
      <c r="L153" t="str">
        <f t="shared" si="118"/>
        <v>DB10</v>
      </c>
      <c r="M153" t="str">
        <f t="shared" ref="M153:M184" si="134">"P_"&amp;B152&amp;"_"</f>
        <v>P_G34_</v>
      </c>
      <c r="O153" s="40">
        <f>IF(E153="","-",COUNTIF($O$10:O152,"&lt;&gt;-")+1-2)</f>
        <v>107</v>
      </c>
      <c r="P153" s="25" t="str">
        <f>IF($E153="","//" &amp; $B153,$M153&amp;B153&amp;": '"&amp;$L153&amp;","&amp;VLOOKUP(C153,LookupTable!$A$10:$G$24,4,0)&amp;IF(AND(C153="Bool",MOD(10*D153,10)=0),D153&amp;".0",D153)&amp;IF(C153="String",".255","")&amp;IF(B154&lt;&gt;"","',","'")&amp;"     //"&amp;O153)</f>
        <v>P_G34_Time_Working: 'DB10,REAL666',     //107</v>
      </c>
      <c r="Q153" s="20" t="str">
        <f t="shared" si="120"/>
        <v>'P_G34_Time_Working',     //107</v>
      </c>
      <c r="R153" s="20" t="str">
        <f t="shared" si="121"/>
        <v>socket.emit('P_G34_Time_Working', arr_tag_value[107]);</v>
      </c>
    </row>
    <row r="154" spans="2:18" ht="15.75">
      <c r="B154" t="s">
        <v>165</v>
      </c>
      <c r="C154" t="s">
        <v>15</v>
      </c>
      <c r="D154">
        <v>670</v>
      </c>
      <c r="E154">
        <v>0</v>
      </c>
      <c r="F154" t="b">
        <v>0</v>
      </c>
      <c r="G154" t="b">
        <v>1</v>
      </c>
      <c r="H154" t="b">
        <v>1</v>
      </c>
      <c r="I154" t="b">
        <v>1</v>
      </c>
      <c r="J154" t="b">
        <v>0</v>
      </c>
      <c r="K154" t="s">
        <v>166</v>
      </c>
      <c r="L154" t="str">
        <f t="shared" si="118"/>
        <v>DB10</v>
      </c>
      <c r="M154" t="str">
        <f t="shared" ref="M154" si="135">"P_"&amp;B152&amp;"_"</f>
        <v>P_G34_</v>
      </c>
      <c r="O154" s="40">
        <f>IF(E154="","-",COUNTIF($O$10:O153,"&lt;&gt;-")+1-2)</f>
        <v>108</v>
      </c>
      <c r="P154" s="25" t="str">
        <f>IF($E154="","//" &amp; $B154,$M154&amp;B154&amp;": '"&amp;$L154&amp;","&amp;VLOOKUP(C154,LookupTable!$A$10:$G$24,4,0)&amp;IF(AND(C154="Bool",MOD(10*D154,10)=0),D154&amp;".0",D154)&amp;IF(C154="String",".255","")&amp;IF(B155&lt;&gt;"","',","'")&amp;"     //"&amp;O154)</f>
        <v>P_G34_Time_Standby: 'DB10,REAL670',     //108</v>
      </c>
      <c r="Q154" s="20" t="str">
        <f t="shared" si="120"/>
        <v>'P_G34_Time_Standby',     //108</v>
      </c>
      <c r="R154" s="20" t="str">
        <f t="shared" si="121"/>
        <v>socket.emit('P_G34_Time_Standby', arr_tag_value[108]);</v>
      </c>
    </row>
    <row r="155" spans="2:18" ht="15.75">
      <c r="B155" t="s">
        <v>167</v>
      </c>
      <c r="C155" t="s">
        <v>15</v>
      </c>
      <c r="D155">
        <v>674</v>
      </c>
      <c r="E155">
        <v>0</v>
      </c>
      <c r="F155" t="b">
        <v>0</v>
      </c>
      <c r="G155" t="b">
        <v>1</v>
      </c>
      <c r="H155" t="b">
        <v>1</v>
      </c>
      <c r="I155" t="b">
        <v>1</v>
      </c>
      <c r="J155" t="b">
        <v>0</v>
      </c>
      <c r="K155" t="s">
        <v>168</v>
      </c>
      <c r="L155" t="str">
        <f t="shared" si="118"/>
        <v>DB10</v>
      </c>
      <c r="M155" t="str">
        <f t="shared" ref="M155" si="136">"P_"&amp;B152&amp;"_"</f>
        <v>P_G34_</v>
      </c>
      <c r="O155" s="40">
        <f>IF(E155="","-",COUNTIF($O$10:O154,"&lt;&gt;-")+1-2)</f>
        <v>109</v>
      </c>
      <c r="P155" s="25" t="str">
        <f>IF($E155="","//" &amp; $B155,$M155&amp;B155&amp;": '"&amp;$L155&amp;","&amp;VLOOKUP(C155,LookupTable!$A$10:$G$24,4,0)&amp;IF(AND(C155="Bool",MOD(10*D155,10)=0),D155&amp;".0",D155)&amp;IF(C155="String",".255","")&amp;IF(B156&lt;&gt;"","',","'")&amp;"     //"&amp;O155)</f>
        <v>P_G34_TIme_Maintenance: 'DB10,REAL674',     //109</v>
      </c>
      <c r="Q155" s="20" t="str">
        <f t="shared" si="120"/>
        <v>'P_G34_TIme_Maintenance',     //109</v>
      </c>
      <c r="R155" s="20" t="str">
        <f t="shared" si="121"/>
        <v>socket.emit('P_G34_TIme_Maintenance', arr_tag_value[109]);</v>
      </c>
    </row>
    <row r="156" spans="2:18" ht="15.75">
      <c r="B156" t="s">
        <v>132</v>
      </c>
      <c r="C156" t="s">
        <v>97</v>
      </c>
      <c r="D156">
        <v>678</v>
      </c>
      <c r="F156" t="b">
        <v>0</v>
      </c>
      <c r="G156" t="b">
        <v>1</v>
      </c>
      <c r="H156" t="b">
        <v>1</v>
      </c>
      <c r="I156" t="b">
        <v>1</v>
      </c>
      <c r="J156" t="b">
        <v>1</v>
      </c>
      <c r="L156" t="str">
        <f t="shared" si="118"/>
        <v>DB10</v>
      </c>
      <c r="M156" t="str">
        <f t="shared" ref="M156:M187" si="137">"P_"&amp;B156&amp;"_"</f>
        <v>P_G35_</v>
      </c>
      <c r="O156" s="40" t="str">
        <f>IF(E156="","-",COUNTIF($O$10:O155,"&lt;&gt;-")+1-2)</f>
        <v>-</v>
      </c>
      <c r="P156" s="25" t="str">
        <f>IF($E156="","//" &amp; $B156,$M156&amp;B156&amp;": '"&amp;$L156&amp;","&amp;VLOOKUP(C156,LookupTable!$A$10:$G$24,4,0)&amp;IF(AND(C156="Bool",MOD(10*D156,10)=0),D156&amp;".0",D156)&amp;IF(C156="String",".255","")&amp;IF(B157&lt;&gt;"","',","'")&amp;"     //"&amp;O156)</f>
        <v>//G35</v>
      </c>
      <c r="Q156" s="20" t="str">
        <f t="shared" si="120"/>
        <v>//G35</v>
      </c>
      <c r="R156" s="20" t="str">
        <f t="shared" si="121"/>
        <v>//G35</v>
      </c>
    </row>
    <row r="157" spans="2:18" ht="15.75">
      <c r="B157" t="s">
        <v>163</v>
      </c>
      <c r="C157" t="s">
        <v>15</v>
      </c>
      <c r="D157">
        <v>678</v>
      </c>
      <c r="E157">
        <v>0</v>
      </c>
      <c r="F157" t="b">
        <v>0</v>
      </c>
      <c r="G157" t="b">
        <v>1</v>
      </c>
      <c r="H157" t="b">
        <v>1</v>
      </c>
      <c r="I157" t="b">
        <v>1</v>
      </c>
      <c r="J157" t="b">
        <v>0</v>
      </c>
      <c r="K157" t="s">
        <v>164</v>
      </c>
      <c r="L157" t="str">
        <f t="shared" si="118"/>
        <v>DB10</v>
      </c>
      <c r="M157" t="str">
        <f t="shared" ref="M157:M188" si="138">"P_"&amp;B156&amp;"_"</f>
        <v>P_G35_</v>
      </c>
      <c r="O157" s="40">
        <f>IF(E157="","-",COUNTIF($O$10:O156,"&lt;&gt;-")+1-2)</f>
        <v>110</v>
      </c>
      <c r="P157" s="25" t="str">
        <f>IF($E157="","//" &amp; $B157,$M157&amp;B157&amp;": '"&amp;$L157&amp;","&amp;VLOOKUP(C157,LookupTable!$A$10:$G$24,4,0)&amp;IF(AND(C157="Bool",MOD(10*D157,10)=0),D157&amp;".0",D157)&amp;IF(C157="String",".255","")&amp;IF(B158&lt;&gt;"","',","'")&amp;"     //"&amp;O157)</f>
        <v>P_G35_Time_Working: 'DB10,REAL678',     //110</v>
      </c>
      <c r="Q157" s="20" t="str">
        <f t="shared" si="120"/>
        <v>'P_G35_Time_Working',     //110</v>
      </c>
      <c r="R157" s="20" t="str">
        <f t="shared" si="121"/>
        <v>socket.emit('P_G35_Time_Working', arr_tag_value[110]);</v>
      </c>
    </row>
    <row r="158" spans="2:18" ht="15.75">
      <c r="B158" t="s">
        <v>165</v>
      </c>
      <c r="C158" t="s">
        <v>15</v>
      </c>
      <c r="D158">
        <v>682</v>
      </c>
      <c r="E158">
        <v>0</v>
      </c>
      <c r="F158" t="b">
        <v>0</v>
      </c>
      <c r="G158" t="b">
        <v>1</v>
      </c>
      <c r="H158" t="b">
        <v>1</v>
      </c>
      <c r="I158" t="b">
        <v>1</v>
      </c>
      <c r="J158" t="b">
        <v>0</v>
      </c>
      <c r="K158" t="s">
        <v>166</v>
      </c>
      <c r="L158" t="str">
        <f t="shared" si="118"/>
        <v>DB10</v>
      </c>
      <c r="M158" t="str">
        <f t="shared" ref="M158" si="139">"P_"&amp;B156&amp;"_"</f>
        <v>P_G35_</v>
      </c>
      <c r="O158" s="40">
        <f>IF(E158="","-",COUNTIF($O$10:O157,"&lt;&gt;-")+1-2)</f>
        <v>111</v>
      </c>
      <c r="P158" s="25" t="str">
        <f>IF($E158="","//" &amp; $B158,$M158&amp;B158&amp;": '"&amp;$L158&amp;","&amp;VLOOKUP(C158,LookupTable!$A$10:$G$24,4,0)&amp;IF(AND(C158="Bool",MOD(10*D158,10)=0),D158&amp;".0",D158)&amp;IF(C158="String",".255","")&amp;IF(B159&lt;&gt;"","',","'")&amp;"     //"&amp;O158)</f>
        <v>P_G35_Time_Standby: 'DB10,REAL682',     //111</v>
      </c>
      <c r="Q158" s="20" t="str">
        <f t="shared" si="120"/>
        <v>'P_G35_Time_Standby',     //111</v>
      </c>
      <c r="R158" s="20" t="str">
        <f t="shared" si="121"/>
        <v>socket.emit('P_G35_Time_Standby', arr_tag_value[111]);</v>
      </c>
    </row>
    <row r="159" spans="2:18" ht="15.75">
      <c r="B159" t="s">
        <v>167</v>
      </c>
      <c r="C159" t="s">
        <v>15</v>
      </c>
      <c r="D159">
        <v>686</v>
      </c>
      <c r="E159">
        <v>0</v>
      </c>
      <c r="F159" t="b">
        <v>0</v>
      </c>
      <c r="G159" t="b">
        <v>1</v>
      </c>
      <c r="H159" t="b">
        <v>1</v>
      </c>
      <c r="I159" t="b">
        <v>1</v>
      </c>
      <c r="J159" t="b">
        <v>0</v>
      </c>
      <c r="K159" t="s">
        <v>168</v>
      </c>
      <c r="L159" t="str">
        <f t="shared" si="118"/>
        <v>DB10</v>
      </c>
      <c r="M159" t="str">
        <f t="shared" ref="M159" si="140">"P_"&amp;B156&amp;"_"</f>
        <v>P_G35_</v>
      </c>
      <c r="O159" s="40">
        <f>IF(E159="","-",COUNTIF($O$10:O158,"&lt;&gt;-")+1-2)</f>
        <v>112</v>
      </c>
      <c r="P159" s="25" t="str">
        <f>IF($E159="","//" &amp; $B159,$M159&amp;B159&amp;": '"&amp;$L159&amp;","&amp;VLOOKUP(C159,LookupTable!$A$10:$G$24,4,0)&amp;IF(AND(C159="Bool",MOD(10*D159,10)=0),D159&amp;".0",D159)&amp;IF(C159="String",".255","")&amp;IF(B160&lt;&gt;"","',","'")&amp;"     //"&amp;O159)</f>
        <v>P_G35_TIme_Maintenance: 'DB10,REAL686',     //112</v>
      </c>
      <c r="Q159" s="20" t="str">
        <f t="shared" si="120"/>
        <v>'P_G35_TIme_Maintenance',     //112</v>
      </c>
      <c r="R159" s="20" t="str">
        <f t="shared" si="121"/>
        <v>socket.emit('P_G35_TIme_Maintenance', arr_tag_value[112]);</v>
      </c>
    </row>
    <row r="160" spans="2:18" ht="15.75">
      <c r="B160" t="s">
        <v>133</v>
      </c>
      <c r="C160" t="s">
        <v>97</v>
      </c>
      <c r="D160">
        <v>690</v>
      </c>
      <c r="F160" t="b">
        <v>0</v>
      </c>
      <c r="G160" t="b">
        <v>1</v>
      </c>
      <c r="H160" t="b">
        <v>1</v>
      </c>
      <c r="I160" t="b">
        <v>1</v>
      </c>
      <c r="J160" t="b">
        <v>1</v>
      </c>
      <c r="L160" t="str">
        <f t="shared" si="118"/>
        <v>DB10</v>
      </c>
      <c r="M160" t="str">
        <f t="shared" ref="M160:M191" si="141">"P_"&amp;B160&amp;"_"</f>
        <v>P_G36_</v>
      </c>
      <c r="O160" s="40" t="str">
        <f>IF(E160="","-",COUNTIF($O$10:O159,"&lt;&gt;-")+1-2)</f>
        <v>-</v>
      </c>
      <c r="P160" s="25" t="str">
        <f>IF($E160="","//" &amp; $B160,$M160&amp;B160&amp;": '"&amp;$L160&amp;","&amp;VLOOKUP(C160,LookupTable!$A$10:$G$24,4,0)&amp;IF(AND(C160="Bool",MOD(10*D160,10)=0),D160&amp;".0",D160)&amp;IF(C160="String",".255","")&amp;IF(B161&lt;&gt;"","',","'")&amp;"     //"&amp;O160)</f>
        <v>//G36</v>
      </c>
      <c r="Q160" s="20" t="str">
        <f t="shared" si="120"/>
        <v>//G36</v>
      </c>
      <c r="R160" s="20" t="str">
        <f t="shared" si="121"/>
        <v>//G36</v>
      </c>
    </row>
    <row r="161" spans="2:18" ht="15.75">
      <c r="B161" t="s">
        <v>163</v>
      </c>
      <c r="C161" t="s">
        <v>15</v>
      </c>
      <c r="D161">
        <v>690</v>
      </c>
      <c r="E161">
        <v>0</v>
      </c>
      <c r="F161" t="b">
        <v>0</v>
      </c>
      <c r="G161" t="b">
        <v>1</v>
      </c>
      <c r="H161" t="b">
        <v>1</v>
      </c>
      <c r="I161" t="b">
        <v>1</v>
      </c>
      <c r="J161" t="b">
        <v>0</v>
      </c>
      <c r="K161" t="s">
        <v>164</v>
      </c>
      <c r="L161" t="str">
        <f t="shared" si="118"/>
        <v>DB10</v>
      </c>
      <c r="M161" t="str">
        <f t="shared" ref="M161:M192" si="142">"P_"&amp;B160&amp;"_"</f>
        <v>P_G36_</v>
      </c>
      <c r="O161" s="40">
        <f>IF(E161="","-",COUNTIF($O$10:O160,"&lt;&gt;-")+1-2)</f>
        <v>113</v>
      </c>
      <c r="P161" s="25" t="str">
        <f>IF($E161="","//" &amp; $B161,$M161&amp;B161&amp;": '"&amp;$L161&amp;","&amp;VLOOKUP(C161,LookupTable!$A$10:$G$24,4,0)&amp;IF(AND(C161="Bool",MOD(10*D161,10)=0),D161&amp;".0",D161)&amp;IF(C161="String",".255","")&amp;IF(B162&lt;&gt;"","',","'")&amp;"     //"&amp;O161)</f>
        <v>P_G36_Time_Working: 'DB10,REAL690',     //113</v>
      </c>
      <c r="Q161" s="20" t="str">
        <f t="shared" si="120"/>
        <v>'P_G36_Time_Working',     //113</v>
      </c>
      <c r="R161" s="20" t="str">
        <f t="shared" si="121"/>
        <v>socket.emit('P_G36_Time_Working', arr_tag_value[113]);</v>
      </c>
    </row>
    <row r="162" spans="2:18" ht="15.75">
      <c r="B162" t="s">
        <v>165</v>
      </c>
      <c r="C162" t="s">
        <v>15</v>
      </c>
      <c r="D162">
        <v>694</v>
      </c>
      <c r="E162">
        <v>0</v>
      </c>
      <c r="F162" t="b">
        <v>0</v>
      </c>
      <c r="G162" t="b">
        <v>1</v>
      </c>
      <c r="H162" t="b">
        <v>1</v>
      </c>
      <c r="I162" t="b">
        <v>1</v>
      </c>
      <c r="J162" t="b">
        <v>0</v>
      </c>
      <c r="K162" t="s">
        <v>166</v>
      </c>
      <c r="L162" t="str">
        <f t="shared" si="118"/>
        <v>DB10</v>
      </c>
      <c r="M162" t="str">
        <f t="shared" ref="M162" si="143">"P_"&amp;B160&amp;"_"</f>
        <v>P_G36_</v>
      </c>
      <c r="O162" s="40">
        <f>IF(E162="","-",COUNTIF($O$10:O161,"&lt;&gt;-")+1-2)</f>
        <v>114</v>
      </c>
      <c r="P162" s="25" t="str">
        <f>IF($E162="","//" &amp; $B162,$M162&amp;B162&amp;": '"&amp;$L162&amp;","&amp;VLOOKUP(C162,LookupTable!$A$10:$G$24,4,0)&amp;IF(AND(C162="Bool",MOD(10*D162,10)=0),D162&amp;".0",D162)&amp;IF(C162="String",".255","")&amp;IF(B163&lt;&gt;"","',","'")&amp;"     //"&amp;O162)</f>
        <v>P_G36_Time_Standby: 'DB10,REAL694',     //114</v>
      </c>
      <c r="Q162" s="20" t="str">
        <f t="shared" si="120"/>
        <v>'P_G36_Time_Standby',     //114</v>
      </c>
      <c r="R162" s="20" t="str">
        <f t="shared" si="121"/>
        <v>socket.emit('P_G36_Time_Standby', arr_tag_value[114]);</v>
      </c>
    </row>
    <row r="163" spans="2:18" ht="15.75">
      <c r="B163" t="s">
        <v>167</v>
      </c>
      <c r="C163" t="s">
        <v>15</v>
      </c>
      <c r="D163">
        <v>698</v>
      </c>
      <c r="E163">
        <v>0</v>
      </c>
      <c r="F163" t="b">
        <v>0</v>
      </c>
      <c r="G163" t="b">
        <v>1</v>
      </c>
      <c r="H163" t="b">
        <v>1</v>
      </c>
      <c r="I163" t="b">
        <v>1</v>
      </c>
      <c r="J163" t="b">
        <v>0</v>
      </c>
      <c r="K163" t="s">
        <v>168</v>
      </c>
      <c r="L163" t="str">
        <f t="shared" si="118"/>
        <v>DB10</v>
      </c>
      <c r="M163" t="str">
        <f t="shared" ref="M163" si="144">"P_"&amp;B160&amp;"_"</f>
        <v>P_G36_</v>
      </c>
      <c r="O163" s="40">
        <f>IF(E163="","-",COUNTIF($O$10:O162,"&lt;&gt;-")+1-2)</f>
        <v>115</v>
      </c>
      <c r="P163" s="25" t="str">
        <f>IF($E163="","//" &amp; $B163,$M163&amp;B163&amp;": '"&amp;$L163&amp;","&amp;VLOOKUP(C163,LookupTable!$A$10:$G$24,4,0)&amp;IF(AND(C163="Bool",MOD(10*D163,10)=0),D163&amp;".0",D163)&amp;IF(C163="String",".255","")&amp;IF(B164&lt;&gt;"","',","'")&amp;"     //"&amp;O163)</f>
        <v>P_G36_TIme_Maintenance: 'DB10,REAL698',     //115</v>
      </c>
      <c r="Q163" s="20" t="str">
        <f t="shared" si="120"/>
        <v>'P_G36_TIme_Maintenance',     //115</v>
      </c>
      <c r="R163" s="20" t="str">
        <f t="shared" si="121"/>
        <v>socket.emit('P_G36_TIme_Maintenance', arr_tag_value[115]);</v>
      </c>
    </row>
    <row r="164" spans="2:18" ht="15.75">
      <c r="B164" t="s">
        <v>134</v>
      </c>
      <c r="C164" t="s">
        <v>97</v>
      </c>
      <c r="D164">
        <v>702</v>
      </c>
      <c r="F164" t="b">
        <v>0</v>
      </c>
      <c r="G164" t="b">
        <v>1</v>
      </c>
      <c r="H164" t="b">
        <v>1</v>
      </c>
      <c r="I164" t="b">
        <v>1</v>
      </c>
      <c r="J164" t="b">
        <v>1</v>
      </c>
      <c r="L164" t="str">
        <f t="shared" si="118"/>
        <v>DB10</v>
      </c>
      <c r="M164" t="str">
        <f t="shared" ref="M164:M195" si="145">"P_"&amp;B164&amp;"_"</f>
        <v>P_G37_</v>
      </c>
      <c r="O164" s="40" t="str">
        <f>IF(E164="","-",COUNTIF($O$10:O163,"&lt;&gt;-")+1-2)</f>
        <v>-</v>
      </c>
      <c r="P164" s="25" t="str">
        <f>IF($E164="","//" &amp; $B164,$M164&amp;B164&amp;": '"&amp;$L164&amp;","&amp;VLOOKUP(C164,LookupTable!$A$10:$G$24,4,0)&amp;IF(AND(C164="Bool",MOD(10*D164,10)=0),D164&amp;".0",D164)&amp;IF(C164="String",".255","")&amp;IF(B165&lt;&gt;"","',","'")&amp;"     //"&amp;O164)</f>
        <v>//G37</v>
      </c>
      <c r="Q164" s="20" t="str">
        <f t="shared" si="120"/>
        <v>//G37</v>
      </c>
      <c r="R164" s="20" t="str">
        <f t="shared" si="121"/>
        <v>//G37</v>
      </c>
    </row>
    <row r="165" spans="2:18" ht="15.75">
      <c r="B165" t="s">
        <v>163</v>
      </c>
      <c r="C165" t="s">
        <v>15</v>
      </c>
      <c r="D165">
        <v>702</v>
      </c>
      <c r="E165">
        <v>0</v>
      </c>
      <c r="F165" t="b">
        <v>0</v>
      </c>
      <c r="G165" t="b">
        <v>1</v>
      </c>
      <c r="H165" t="b">
        <v>1</v>
      </c>
      <c r="I165" t="b">
        <v>1</v>
      </c>
      <c r="J165" t="b">
        <v>0</v>
      </c>
      <c r="K165" t="s">
        <v>164</v>
      </c>
      <c r="L165" t="str">
        <f t="shared" si="118"/>
        <v>DB10</v>
      </c>
      <c r="M165" t="str">
        <f t="shared" ref="M165:M196" si="146">"P_"&amp;B164&amp;"_"</f>
        <v>P_G37_</v>
      </c>
      <c r="O165" s="40">
        <f>IF(E165="","-",COUNTIF($O$10:O164,"&lt;&gt;-")+1-2)</f>
        <v>116</v>
      </c>
      <c r="P165" s="25" t="str">
        <f>IF($E165="","//" &amp; $B165,$M165&amp;B165&amp;": '"&amp;$L165&amp;","&amp;VLOOKUP(C165,LookupTable!$A$10:$G$24,4,0)&amp;IF(AND(C165="Bool",MOD(10*D165,10)=0),D165&amp;".0",D165)&amp;IF(C165="String",".255","")&amp;IF(B166&lt;&gt;"","',","'")&amp;"     //"&amp;O165)</f>
        <v>P_G37_Time_Working: 'DB10,REAL702',     //116</v>
      </c>
      <c r="Q165" s="20" t="str">
        <f t="shared" si="120"/>
        <v>'P_G37_Time_Working',     //116</v>
      </c>
      <c r="R165" s="20" t="str">
        <f t="shared" si="121"/>
        <v>socket.emit('P_G37_Time_Working', arr_tag_value[116]);</v>
      </c>
    </row>
    <row r="166" spans="2:18" ht="15.75">
      <c r="B166" t="s">
        <v>165</v>
      </c>
      <c r="C166" t="s">
        <v>15</v>
      </c>
      <c r="D166">
        <v>706</v>
      </c>
      <c r="E166">
        <v>0</v>
      </c>
      <c r="F166" t="b">
        <v>0</v>
      </c>
      <c r="G166" t="b">
        <v>1</v>
      </c>
      <c r="H166" t="b">
        <v>1</v>
      </c>
      <c r="I166" t="b">
        <v>1</v>
      </c>
      <c r="J166" t="b">
        <v>0</v>
      </c>
      <c r="K166" t="s">
        <v>166</v>
      </c>
      <c r="L166" t="str">
        <f t="shared" si="118"/>
        <v>DB10</v>
      </c>
      <c r="M166" t="str">
        <f t="shared" ref="M166" si="147">"P_"&amp;B164&amp;"_"</f>
        <v>P_G37_</v>
      </c>
      <c r="O166" s="40">
        <f>IF(E166="","-",COUNTIF($O$10:O165,"&lt;&gt;-")+1-2)</f>
        <v>117</v>
      </c>
      <c r="P166" s="25" t="str">
        <f>IF($E166="","//" &amp; $B166,$M166&amp;B166&amp;": '"&amp;$L166&amp;","&amp;VLOOKUP(C166,LookupTable!$A$10:$G$24,4,0)&amp;IF(AND(C166="Bool",MOD(10*D166,10)=0),D166&amp;".0",D166)&amp;IF(C166="String",".255","")&amp;IF(B167&lt;&gt;"","',","'")&amp;"     //"&amp;O166)</f>
        <v>P_G37_Time_Standby: 'DB10,REAL706',     //117</v>
      </c>
      <c r="Q166" s="20" t="str">
        <f t="shared" si="120"/>
        <v>'P_G37_Time_Standby',     //117</v>
      </c>
      <c r="R166" s="20" t="str">
        <f t="shared" si="121"/>
        <v>socket.emit('P_G37_Time_Standby', arr_tag_value[117]);</v>
      </c>
    </row>
    <row r="167" spans="2:18" ht="15.75">
      <c r="B167" t="s">
        <v>167</v>
      </c>
      <c r="C167" t="s">
        <v>15</v>
      </c>
      <c r="D167">
        <v>710</v>
      </c>
      <c r="E167">
        <v>0</v>
      </c>
      <c r="F167" t="b">
        <v>0</v>
      </c>
      <c r="G167" t="b">
        <v>1</v>
      </c>
      <c r="H167" t="b">
        <v>1</v>
      </c>
      <c r="I167" t="b">
        <v>1</v>
      </c>
      <c r="J167" t="b">
        <v>0</v>
      </c>
      <c r="K167" t="s">
        <v>168</v>
      </c>
      <c r="L167" t="str">
        <f t="shared" si="118"/>
        <v>DB10</v>
      </c>
      <c r="M167" t="str">
        <f t="shared" ref="M167" si="148">"P_"&amp;B164&amp;"_"</f>
        <v>P_G37_</v>
      </c>
      <c r="O167" s="40">
        <f>IF(E167="","-",COUNTIF($O$10:O166,"&lt;&gt;-")+1-2)</f>
        <v>118</v>
      </c>
      <c r="P167" s="25" t="str">
        <f>IF($E167="","//" &amp; $B167,$M167&amp;B167&amp;": '"&amp;$L167&amp;","&amp;VLOOKUP(C167,LookupTable!$A$10:$G$24,4,0)&amp;IF(AND(C167="Bool",MOD(10*D167,10)=0),D167&amp;".0",D167)&amp;IF(C167="String",".255","")&amp;IF(B168&lt;&gt;"","',","'")&amp;"     //"&amp;O167)</f>
        <v>P_G37_TIme_Maintenance: 'DB10,REAL710',     //118</v>
      </c>
      <c r="Q167" s="20" t="str">
        <f t="shared" si="120"/>
        <v>'P_G37_TIme_Maintenance',     //118</v>
      </c>
      <c r="R167" s="20" t="str">
        <f t="shared" si="121"/>
        <v>socket.emit('P_G37_TIme_Maintenance', arr_tag_value[118]);</v>
      </c>
    </row>
    <row r="168" spans="2:18" ht="15.75">
      <c r="B168" t="s">
        <v>135</v>
      </c>
      <c r="C168" t="s">
        <v>97</v>
      </c>
      <c r="D168">
        <v>714</v>
      </c>
      <c r="F168" t="b">
        <v>0</v>
      </c>
      <c r="G168" t="b">
        <v>1</v>
      </c>
      <c r="H168" t="b">
        <v>1</v>
      </c>
      <c r="I168" t="b">
        <v>1</v>
      </c>
      <c r="J168" t="b">
        <v>1</v>
      </c>
      <c r="L168" t="str">
        <f t="shared" si="118"/>
        <v>DB10</v>
      </c>
      <c r="M168" t="str">
        <f t="shared" ref="M168:M199" si="149">"P_"&amp;B168&amp;"_"</f>
        <v>P_G38_</v>
      </c>
      <c r="O168" s="40" t="str">
        <f>IF(E168="","-",COUNTIF($O$10:O167,"&lt;&gt;-")+1-2)</f>
        <v>-</v>
      </c>
      <c r="P168" s="25" t="str">
        <f>IF($E168="","//" &amp; $B168,$M168&amp;B168&amp;": '"&amp;$L168&amp;","&amp;VLOOKUP(C168,LookupTable!$A$10:$G$24,4,0)&amp;IF(AND(C168="Bool",MOD(10*D168,10)=0),D168&amp;".0",D168)&amp;IF(C168="String",".255","")&amp;IF(B169&lt;&gt;"","',","'")&amp;"     //"&amp;O168)</f>
        <v>//G38</v>
      </c>
      <c r="Q168" s="20" t="str">
        <f t="shared" si="120"/>
        <v>//G38</v>
      </c>
      <c r="R168" s="20" t="str">
        <f t="shared" si="121"/>
        <v>//G38</v>
      </c>
    </row>
    <row r="169" spans="2:18" ht="15.75">
      <c r="B169" t="s">
        <v>163</v>
      </c>
      <c r="C169" t="s">
        <v>15</v>
      </c>
      <c r="D169">
        <v>714</v>
      </c>
      <c r="E169">
        <v>0</v>
      </c>
      <c r="F169" t="b">
        <v>0</v>
      </c>
      <c r="G169" t="b">
        <v>1</v>
      </c>
      <c r="H169" t="b">
        <v>1</v>
      </c>
      <c r="I169" t="b">
        <v>1</v>
      </c>
      <c r="J169" t="b">
        <v>0</v>
      </c>
      <c r="K169" t="s">
        <v>164</v>
      </c>
      <c r="L169" t="str">
        <f t="shared" si="118"/>
        <v>DB10</v>
      </c>
      <c r="M169" t="str">
        <f t="shared" ref="M169:M200" si="150">"P_"&amp;B168&amp;"_"</f>
        <v>P_G38_</v>
      </c>
      <c r="O169" s="40">
        <f>IF(E169="","-",COUNTIF($O$10:O168,"&lt;&gt;-")+1-2)</f>
        <v>119</v>
      </c>
      <c r="P169" s="25" t="str">
        <f>IF($E169="","//" &amp; $B169,$M169&amp;B169&amp;": '"&amp;$L169&amp;","&amp;VLOOKUP(C169,LookupTable!$A$10:$G$24,4,0)&amp;IF(AND(C169="Bool",MOD(10*D169,10)=0),D169&amp;".0",D169)&amp;IF(C169="String",".255","")&amp;IF(B170&lt;&gt;"","',","'")&amp;"     //"&amp;O169)</f>
        <v>P_G38_Time_Working: 'DB10,REAL714',     //119</v>
      </c>
      <c r="Q169" s="20" t="str">
        <f t="shared" si="120"/>
        <v>'P_G38_Time_Working',     //119</v>
      </c>
      <c r="R169" s="20" t="str">
        <f t="shared" si="121"/>
        <v>socket.emit('P_G38_Time_Working', arr_tag_value[119]);</v>
      </c>
    </row>
    <row r="170" spans="2:18" ht="15.75">
      <c r="B170" t="s">
        <v>165</v>
      </c>
      <c r="C170" t="s">
        <v>15</v>
      </c>
      <c r="D170">
        <v>718</v>
      </c>
      <c r="E170">
        <v>0</v>
      </c>
      <c r="F170" t="b">
        <v>0</v>
      </c>
      <c r="G170" t="b">
        <v>1</v>
      </c>
      <c r="H170" t="b">
        <v>1</v>
      </c>
      <c r="I170" t="b">
        <v>1</v>
      </c>
      <c r="J170" t="b">
        <v>0</v>
      </c>
      <c r="K170" t="s">
        <v>166</v>
      </c>
      <c r="L170" t="str">
        <f t="shared" si="118"/>
        <v>DB10</v>
      </c>
      <c r="M170" t="str">
        <f t="shared" ref="M170" si="151">"P_"&amp;B168&amp;"_"</f>
        <v>P_G38_</v>
      </c>
      <c r="O170" s="40">
        <f>IF(E170="","-",COUNTIF($O$10:O169,"&lt;&gt;-")+1-2)</f>
        <v>120</v>
      </c>
      <c r="P170" s="25" t="str">
        <f>IF($E170="","//" &amp; $B170,$M170&amp;B170&amp;": '"&amp;$L170&amp;","&amp;VLOOKUP(C170,LookupTable!$A$10:$G$24,4,0)&amp;IF(AND(C170="Bool",MOD(10*D170,10)=0),D170&amp;".0",D170)&amp;IF(C170="String",".255","")&amp;IF(B171&lt;&gt;"","',","'")&amp;"     //"&amp;O170)</f>
        <v>P_G38_Time_Standby: 'DB10,REAL718',     //120</v>
      </c>
      <c r="Q170" s="20" t="str">
        <f t="shared" si="120"/>
        <v>'P_G38_Time_Standby',     //120</v>
      </c>
      <c r="R170" s="20" t="str">
        <f t="shared" si="121"/>
        <v>socket.emit('P_G38_Time_Standby', arr_tag_value[120]);</v>
      </c>
    </row>
    <row r="171" spans="2:18" ht="15.75">
      <c r="B171" t="s">
        <v>167</v>
      </c>
      <c r="C171" t="s">
        <v>15</v>
      </c>
      <c r="D171">
        <v>722</v>
      </c>
      <c r="E171">
        <v>0</v>
      </c>
      <c r="F171" t="b">
        <v>0</v>
      </c>
      <c r="G171" t="b">
        <v>1</v>
      </c>
      <c r="H171" t="b">
        <v>1</v>
      </c>
      <c r="I171" t="b">
        <v>1</v>
      </c>
      <c r="J171" t="b">
        <v>0</v>
      </c>
      <c r="K171" t="s">
        <v>168</v>
      </c>
      <c r="L171" t="str">
        <f t="shared" si="118"/>
        <v>DB10</v>
      </c>
      <c r="M171" t="str">
        <f t="shared" ref="M171" si="152">"P_"&amp;B168&amp;"_"</f>
        <v>P_G38_</v>
      </c>
      <c r="O171" s="40">
        <f>IF(E171="","-",COUNTIF($O$10:O170,"&lt;&gt;-")+1-2)</f>
        <v>121</v>
      </c>
      <c r="P171" s="25" t="str">
        <f>IF($E171="","//" &amp; $B171,$M171&amp;B171&amp;": '"&amp;$L171&amp;","&amp;VLOOKUP(C171,LookupTable!$A$10:$G$24,4,0)&amp;IF(AND(C171="Bool",MOD(10*D171,10)=0),D171&amp;".0",D171)&amp;IF(C171="String",".255","")&amp;IF(B172&lt;&gt;"","',","'")&amp;"     //"&amp;O171)</f>
        <v>P_G38_TIme_Maintenance: 'DB10,REAL722',     //121</v>
      </c>
      <c r="Q171" s="20" t="str">
        <f t="shared" si="120"/>
        <v>'P_G38_TIme_Maintenance',     //121</v>
      </c>
      <c r="R171" s="20" t="str">
        <f t="shared" si="121"/>
        <v>socket.emit('P_G38_TIme_Maintenance', arr_tag_value[121]);</v>
      </c>
    </row>
    <row r="172" spans="2:18" ht="15.75">
      <c r="B172" t="s">
        <v>136</v>
      </c>
      <c r="C172" t="s">
        <v>97</v>
      </c>
      <c r="D172">
        <v>726</v>
      </c>
      <c r="F172" t="b">
        <v>0</v>
      </c>
      <c r="G172" t="b">
        <v>1</v>
      </c>
      <c r="H172" t="b">
        <v>1</v>
      </c>
      <c r="I172" t="b">
        <v>1</v>
      </c>
      <c r="J172" t="b">
        <v>1</v>
      </c>
      <c r="L172" t="str">
        <f t="shared" si="118"/>
        <v>DB10</v>
      </c>
      <c r="M172" t="str">
        <f t="shared" ref="M172:M203" si="153">"P_"&amp;B172&amp;"_"</f>
        <v>P_G39_</v>
      </c>
      <c r="O172" s="40" t="str">
        <f>IF(E172="","-",COUNTIF($O$10:O171,"&lt;&gt;-")+1-2)</f>
        <v>-</v>
      </c>
      <c r="P172" s="25" t="str">
        <f>IF($E172="","//" &amp; $B172,$M172&amp;B172&amp;": '"&amp;$L172&amp;","&amp;VLOOKUP(C172,LookupTable!$A$10:$G$24,4,0)&amp;IF(AND(C172="Bool",MOD(10*D172,10)=0),D172&amp;".0",D172)&amp;IF(C172="String",".255","")&amp;IF(B173&lt;&gt;"","',","'")&amp;"     //"&amp;O172)</f>
        <v>//G39</v>
      </c>
      <c r="Q172" s="20" t="str">
        <f t="shared" si="120"/>
        <v>//G39</v>
      </c>
      <c r="R172" s="20" t="str">
        <f t="shared" si="121"/>
        <v>//G39</v>
      </c>
    </row>
    <row r="173" spans="2:18" ht="15.75">
      <c r="B173" t="s">
        <v>163</v>
      </c>
      <c r="C173" t="s">
        <v>15</v>
      </c>
      <c r="D173">
        <v>726</v>
      </c>
      <c r="E173">
        <v>0</v>
      </c>
      <c r="F173" t="b">
        <v>0</v>
      </c>
      <c r="G173" t="b">
        <v>1</v>
      </c>
      <c r="H173" t="b">
        <v>1</v>
      </c>
      <c r="I173" t="b">
        <v>1</v>
      </c>
      <c r="J173" t="b">
        <v>0</v>
      </c>
      <c r="K173" t="s">
        <v>164</v>
      </c>
      <c r="L173" t="str">
        <f t="shared" si="118"/>
        <v>DB10</v>
      </c>
      <c r="M173" t="str">
        <f t="shared" ref="M173:M204" si="154">"P_"&amp;B172&amp;"_"</f>
        <v>P_G39_</v>
      </c>
      <c r="O173" s="40">
        <f>IF(E173="","-",COUNTIF($O$10:O172,"&lt;&gt;-")+1-2)</f>
        <v>122</v>
      </c>
      <c r="P173" s="25" t="str">
        <f>IF($E173="","//" &amp; $B173,$M173&amp;B173&amp;": '"&amp;$L173&amp;","&amp;VLOOKUP(C173,LookupTable!$A$10:$G$24,4,0)&amp;IF(AND(C173="Bool",MOD(10*D173,10)=0),D173&amp;".0",D173)&amp;IF(C173="String",".255","")&amp;IF(B174&lt;&gt;"","',","'")&amp;"     //"&amp;O173)</f>
        <v>P_G39_Time_Working: 'DB10,REAL726',     //122</v>
      </c>
      <c r="Q173" s="20" t="str">
        <f t="shared" si="120"/>
        <v>'P_G39_Time_Working',     //122</v>
      </c>
      <c r="R173" s="20" t="str">
        <f t="shared" si="121"/>
        <v>socket.emit('P_G39_Time_Working', arr_tag_value[122]);</v>
      </c>
    </row>
    <row r="174" spans="2:18" ht="15.75">
      <c r="B174" t="s">
        <v>165</v>
      </c>
      <c r="C174" t="s">
        <v>15</v>
      </c>
      <c r="D174">
        <v>730</v>
      </c>
      <c r="E174">
        <v>0</v>
      </c>
      <c r="F174" t="b">
        <v>0</v>
      </c>
      <c r="G174" t="b">
        <v>1</v>
      </c>
      <c r="H174" t="b">
        <v>1</v>
      </c>
      <c r="I174" t="b">
        <v>1</v>
      </c>
      <c r="J174" t="b">
        <v>0</v>
      </c>
      <c r="K174" t="s">
        <v>166</v>
      </c>
      <c r="L174" t="str">
        <f t="shared" si="118"/>
        <v>DB10</v>
      </c>
      <c r="M174" t="str">
        <f t="shared" ref="M174" si="155">"P_"&amp;B172&amp;"_"</f>
        <v>P_G39_</v>
      </c>
      <c r="O174" s="40">
        <f>IF(E174="","-",COUNTIF($O$10:O173,"&lt;&gt;-")+1-2)</f>
        <v>123</v>
      </c>
      <c r="P174" s="25" t="str">
        <f>IF($E174="","//" &amp; $B174,$M174&amp;B174&amp;": '"&amp;$L174&amp;","&amp;VLOOKUP(C174,LookupTable!$A$10:$G$24,4,0)&amp;IF(AND(C174="Bool",MOD(10*D174,10)=0),D174&amp;".0",D174)&amp;IF(C174="String",".255","")&amp;IF(B175&lt;&gt;"","',","'")&amp;"     //"&amp;O174)</f>
        <v>P_G39_Time_Standby: 'DB10,REAL730',     //123</v>
      </c>
      <c r="Q174" s="20" t="str">
        <f t="shared" si="120"/>
        <v>'P_G39_Time_Standby',     //123</v>
      </c>
      <c r="R174" s="20" t="str">
        <f t="shared" si="121"/>
        <v>socket.emit('P_G39_Time_Standby', arr_tag_value[123]);</v>
      </c>
    </row>
    <row r="175" spans="2:18" ht="15.75">
      <c r="B175" t="s">
        <v>167</v>
      </c>
      <c r="C175" t="s">
        <v>15</v>
      </c>
      <c r="D175">
        <v>734</v>
      </c>
      <c r="E175">
        <v>0</v>
      </c>
      <c r="F175" t="b">
        <v>0</v>
      </c>
      <c r="G175" t="b">
        <v>1</v>
      </c>
      <c r="H175" t="b">
        <v>1</v>
      </c>
      <c r="I175" t="b">
        <v>1</v>
      </c>
      <c r="J175" t="b">
        <v>0</v>
      </c>
      <c r="K175" t="s">
        <v>168</v>
      </c>
      <c r="L175" t="str">
        <f t="shared" si="118"/>
        <v>DB10</v>
      </c>
      <c r="M175" t="str">
        <f t="shared" ref="M175" si="156">"P_"&amp;B172&amp;"_"</f>
        <v>P_G39_</v>
      </c>
      <c r="O175" s="40">
        <f>IF(E175="","-",COUNTIF($O$10:O174,"&lt;&gt;-")+1-2)</f>
        <v>124</v>
      </c>
      <c r="P175" s="25" t="str">
        <f>IF($E175="","//" &amp; $B175,$M175&amp;B175&amp;": '"&amp;$L175&amp;","&amp;VLOOKUP(C175,LookupTable!$A$10:$G$24,4,0)&amp;IF(AND(C175="Bool",MOD(10*D175,10)=0),D175&amp;".0",D175)&amp;IF(C175="String",".255","")&amp;IF(B176&lt;&gt;"","',","'")&amp;"     //"&amp;O175)</f>
        <v>P_G39_TIme_Maintenance: 'DB10,REAL734',     //124</v>
      </c>
      <c r="Q175" s="20" t="str">
        <f t="shared" si="120"/>
        <v>'P_G39_TIme_Maintenance',     //124</v>
      </c>
      <c r="R175" s="20" t="str">
        <f t="shared" si="121"/>
        <v>socket.emit('P_G39_TIme_Maintenance', arr_tag_value[124]);</v>
      </c>
    </row>
    <row r="176" spans="2:18" ht="15.75">
      <c r="B176" t="s">
        <v>137</v>
      </c>
      <c r="C176" t="s">
        <v>97</v>
      </c>
      <c r="D176">
        <v>738</v>
      </c>
      <c r="F176" t="b">
        <v>0</v>
      </c>
      <c r="G176" t="b">
        <v>1</v>
      </c>
      <c r="H176" t="b">
        <v>1</v>
      </c>
      <c r="I176" t="b">
        <v>1</v>
      </c>
      <c r="J176" t="b">
        <v>1</v>
      </c>
      <c r="L176" t="str">
        <f t="shared" si="118"/>
        <v>DB10</v>
      </c>
      <c r="M176" t="str">
        <f t="shared" ref="M176:M207" si="157">"P_"&amp;B176&amp;"_"</f>
        <v>P_G40_</v>
      </c>
      <c r="O176" s="40" t="str">
        <f>IF(E176="","-",COUNTIF($O$10:O175,"&lt;&gt;-")+1-2)</f>
        <v>-</v>
      </c>
      <c r="P176" s="25" t="str">
        <f>IF($E176="","//" &amp; $B176,$M176&amp;B176&amp;": '"&amp;$L176&amp;","&amp;VLOOKUP(C176,LookupTable!$A$10:$G$24,4,0)&amp;IF(AND(C176="Bool",MOD(10*D176,10)=0),D176&amp;".0",D176)&amp;IF(C176="String",".255","")&amp;IF(B177&lt;&gt;"","',","'")&amp;"     //"&amp;O176)</f>
        <v>//G40</v>
      </c>
      <c r="Q176" s="20" t="str">
        <f t="shared" si="120"/>
        <v>//G40</v>
      </c>
      <c r="R176" s="20" t="str">
        <f t="shared" si="121"/>
        <v>//G40</v>
      </c>
    </row>
    <row r="177" spans="2:18" ht="15.75">
      <c r="B177" t="s">
        <v>163</v>
      </c>
      <c r="C177" t="s">
        <v>15</v>
      </c>
      <c r="D177">
        <v>738</v>
      </c>
      <c r="E177">
        <v>0</v>
      </c>
      <c r="F177" t="b">
        <v>0</v>
      </c>
      <c r="G177" t="b">
        <v>1</v>
      </c>
      <c r="H177" t="b">
        <v>1</v>
      </c>
      <c r="I177" t="b">
        <v>1</v>
      </c>
      <c r="J177" t="b">
        <v>0</v>
      </c>
      <c r="K177" t="s">
        <v>164</v>
      </c>
      <c r="L177" t="str">
        <f t="shared" si="118"/>
        <v>DB10</v>
      </c>
      <c r="M177" t="str">
        <f t="shared" ref="M177:M208" si="158">"P_"&amp;B176&amp;"_"</f>
        <v>P_G40_</v>
      </c>
      <c r="O177" s="40">
        <f>IF(E177="","-",COUNTIF($O$10:O176,"&lt;&gt;-")+1-2)</f>
        <v>125</v>
      </c>
      <c r="P177" s="25" t="str">
        <f>IF($E177="","//" &amp; $B177,$M177&amp;B177&amp;": '"&amp;$L177&amp;","&amp;VLOOKUP(C177,LookupTable!$A$10:$G$24,4,0)&amp;IF(AND(C177="Bool",MOD(10*D177,10)=0),D177&amp;".0",D177)&amp;IF(C177="String",".255","")&amp;IF(B178&lt;&gt;"","',","'")&amp;"     //"&amp;O177)</f>
        <v>P_G40_Time_Working: 'DB10,REAL738',     //125</v>
      </c>
      <c r="Q177" s="20" t="str">
        <f t="shared" si="120"/>
        <v>'P_G40_Time_Working',     //125</v>
      </c>
      <c r="R177" s="20" t="str">
        <f t="shared" si="121"/>
        <v>socket.emit('P_G40_Time_Working', arr_tag_value[125]);</v>
      </c>
    </row>
    <row r="178" spans="2:18" ht="15.75">
      <c r="B178" t="s">
        <v>165</v>
      </c>
      <c r="C178" t="s">
        <v>15</v>
      </c>
      <c r="D178">
        <v>742</v>
      </c>
      <c r="E178">
        <v>0</v>
      </c>
      <c r="F178" t="b">
        <v>0</v>
      </c>
      <c r="G178" t="b">
        <v>1</v>
      </c>
      <c r="H178" t="b">
        <v>1</v>
      </c>
      <c r="I178" t="b">
        <v>1</v>
      </c>
      <c r="J178" t="b">
        <v>0</v>
      </c>
      <c r="K178" t="s">
        <v>166</v>
      </c>
      <c r="L178" t="str">
        <f t="shared" si="118"/>
        <v>DB10</v>
      </c>
      <c r="M178" t="str">
        <f t="shared" ref="M178" si="159">"P_"&amp;B176&amp;"_"</f>
        <v>P_G40_</v>
      </c>
      <c r="O178" s="40">
        <f>IF(E178="","-",COUNTIF($O$10:O177,"&lt;&gt;-")+1-2)</f>
        <v>126</v>
      </c>
      <c r="P178" s="25" t="str">
        <f>IF($E178="","//" &amp; $B178,$M178&amp;B178&amp;": '"&amp;$L178&amp;","&amp;VLOOKUP(C178,LookupTable!$A$10:$G$24,4,0)&amp;IF(AND(C178="Bool",MOD(10*D178,10)=0),D178&amp;".0",D178)&amp;IF(C178="String",".255","")&amp;IF(B179&lt;&gt;"","',","'")&amp;"     //"&amp;O178)</f>
        <v>P_G40_Time_Standby: 'DB10,REAL742',     //126</v>
      </c>
      <c r="Q178" s="20" t="str">
        <f t="shared" si="120"/>
        <v>'P_G40_Time_Standby',     //126</v>
      </c>
      <c r="R178" s="20" t="str">
        <f t="shared" si="121"/>
        <v>socket.emit('P_G40_Time_Standby', arr_tag_value[126]);</v>
      </c>
    </row>
    <row r="179" spans="2:18" ht="15.75">
      <c r="B179" t="s">
        <v>167</v>
      </c>
      <c r="C179" t="s">
        <v>15</v>
      </c>
      <c r="D179">
        <v>746</v>
      </c>
      <c r="E179">
        <v>0</v>
      </c>
      <c r="F179" t="b">
        <v>0</v>
      </c>
      <c r="G179" t="b">
        <v>1</v>
      </c>
      <c r="H179" t="b">
        <v>1</v>
      </c>
      <c r="I179" t="b">
        <v>1</v>
      </c>
      <c r="J179" t="b">
        <v>0</v>
      </c>
      <c r="K179" t="s">
        <v>168</v>
      </c>
      <c r="L179" t="str">
        <f t="shared" si="118"/>
        <v>DB10</v>
      </c>
      <c r="M179" t="str">
        <f t="shared" ref="M179" si="160">"P_"&amp;B176&amp;"_"</f>
        <v>P_G40_</v>
      </c>
      <c r="O179" s="40">
        <f>IF(E179="","-",COUNTIF($O$10:O178,"&lt;&gt;-")+1-2)</f>
        <v>127</v>
      </c>
      <c r="P179" s="25" t="str">
        <f>IF($E179="","//" &amp; $B179,$M179&amp;B179&amp;": '"&amp;$L179&amp;","&amp;VLOOKUP(C179,LookupTable!$A$10:$G$24,4,0)&amp;IF(AND(C179="Bool",MOD(10*D179,10)=0),D179&amp;".0",D179)&amp;IF(C179="String",".255","")&amp;IF(B180&lt;&gt;"","',","'")&amp;"     //"&amp;O179)</f>
        <v>P_G40_TIme_Maintenance: 'DB10,REAL746',     //127</v>
      </c>
      <c r="Q179" s="20" t="str">
        <f t="shared" si="120"/>
        <v>'P_G40_TIme_Maintenance',     //127</v>
      </c>
      <c r="R179" s="20" t="str">
        <f t="shared" si="121"/>
        <v>socket.emit('P_G40_TIme_Maintenance', arr_tag_value[127]);</v>
      </c>
    </row>
    <row r="180" spans="2:18" ht="15.75">
      <c r="B180" t="s">
        <v>138</v>
      </c>
      <c r="C180" t="s">
        <v>97</v>
      </c>
      <c r="D180">
        <v>750</v>
      </c>
      <c r="F180" t="b">
        <v>0</v>
      </c>
      <c r="G180" t="b">
        <v>1</v>
      </c>
      <c r="H180" t="b">
        <v>1</v>
      </c>
      <c r="I180" t="b">
        <v>1</v>
      </c>
      <c r="J180" t="b">
        <v>1</v>
      </c>
      <c r="L180" t="str">
        <f t="shared" si="118"/>
        <v>DB10</v>
      </c>
      <c r="M180" t="str">
        <f t="shared" ref="M180:M211" si="161">"P_"&amp;B180&amp;"_"</f>
        <v>P_G41_</v>
      </c>
      <c r="O180" s="40" t="str">
        <f>IF(E180="","-",COUNTIF($O$10:O179,"&lt;&gt;-")+1-2)</f>
        <v>-</v>
      </c>
      <c r="P180" s="25" t="str">
        <f>IF($E180="","//" &amp; $B180,$M180&amp;B180&amp;": '"&amp;$L180&amp;","&amp;VLOOKUP(C180,LookupTable!$A$10:$G$24,4,0)&amp;IF(AND(C180="Bool",MOD(10*D180,10)=0),D180&amp;".0",D180)&amp;IF(C180="String",".255","")&amp;IF(B181&lt;&gt;"","',","'")&amp;"     //"&amp;O180)</f>
        <v>//G41</v>
      </c>
      <c r="Q180" s="20" t="str">
        <f t="shared" si="120"/>
        <v>//G41</v>
      </c>
      <c r="R180" s="20" t="str">
        <f t="shared" si="121"/>
        <v>//G41</v>
      </c>
    </row>
    <row r="181" spans="2:18" ht="15.75">
      <c r="B181" t="s">
        <v>163</v>
      </c>
      <c r="C181" t="s">
        <v>15</v>
      </c>
      <c r="D181">
        <v>750</v>
      </c>
      <c r="E181">
        <v>0</v>
      </c>
      <c r="F181" t="b">
        <v>0</v>
      </c>
      <c r="G181" t="b">
        <v>1</v>
      </c>
      <c r="H181" t="b">
        <v>1</v>
      </c>
      <c r="I181" t="b">
        <v>1</v>
      </c>
      <c r="J181" t="b">
        <v>0</v>
      </c>
      <c r="K181" t="s">
        <v>164</v>
      </c>
      <c r="L181" t="str">
        <f t="shared" si="118"/>
        <v>DB10</v>
      </c>
      <c r="M181" t="str">
        <f t="shared" ref="M181:M212" si="162">"P_"&amp;B180&amp;"_"</f>
        <v>P_G41_</v>
      </c>
      <c r="O181" s="40">
        <f>IF(E181="","-",COUNTIF($O$10:O180,"&lt;&gt;-")+1-2)</f>
        <v>128</v>
      </c>
      <c r="P181" s="25" t="str">
        <f>IF($E181="","//" &amp; $B181,$M181&amp;B181&amp;": '"&amp;$L181&amp;","&amp;VLOOKUP(C181,LookupTable!$A$10:$G$24,4,0)&amp;IF(AND(C181="Bool",MOD(10*D181,10)=0),D181&amp;".0",D181)&amp;IF(C181="String",".255","")&amp;IF(B182&lt;&gt;"","',","'")&amp;"     //"&amp;O181)</f>
        <v>P_G41_Time_Working: 'DB10,REAL750',     //128</v>
      </c>
      <c r="Q181" s="20" t="str">
        <f t="shared" si="120"/>
        <v>'P_G41_Time_Working',     //128</v>
      </c>
      <c r="R181" s="20" t="str">
        <f t="shared" si="121"/>
        <v>socket.emit('P_G41_Time_Working', arr_tag_value[128]);</v>
      </c>
    </row>
    <row r="182" spans="2:18" ht="15.75">
      <c r="B182" t="s">
        <v>165</v>
      </c>
      <c r="C182" t="s">
        <v>15</v>
      </c>
      <c r="D182">
        <v>754</v>
      </c>
      <c r="E182">
        <v>0</v>
      </c>
      <c r="F182" t="b">
        <v>0</v>
      </c>
      <c r="G182" t="b">
        <v>1</v>
      </c>
      <c r="H182" t="b">
        <v>1</v>
      </c>
      <c r="I182" t="b">
        <v>1</v>
      </c>
      <c r="J182" t="b">
        <v>0</v>
      </c>
      <c r="K182" t="s">
        <v>166</v>
      </c>
      <c r="L182" t="str">
        <f t="shared" si="118"/>
        <v>DB10</v>
      </c>
      <c r="M182" t="str">
        <f t="shared" ref="M182" si="163">"P_"&amp;B180&amp;"_"</f>
        <v>P_G41_</v>
      </c>
      <c r="O182" s="40">
        <f>IF(E182="","-",COUNTIF($O$10:O181,"&lt;&gt;-")+1-2)</f>
        <v>129</v>
      </c>
      <c r="P182" s="25" t="str">
        <f>IF($E182="","//" &amp; $B182,$M182&amp;B182&amp;": '"&amp;$L182&amp;","&amp;VLOOKUP(C182,LookupTable!$A$10:$G$24,4,0)&amp;IF(AND(C182="Bool",MOD(10*D182,10)=0),D182&amp;".0",D182)&amp;IF(C182="String",".255","")&amp;IF(B183&lt;&gt;"","',","'")&amp;"     //"&amp;O182)</f>
        <v>P_G41_Time_Standby: 'DB10,REAL754',     //129</v>
      </c>
      <c r="Q182" s="20" t="str">
        <f t="shared" si="120"/>
        <v>'P_G41_Time_Standby',     //129</v>
      </c>
      <c r="R182" s="20" t="str">
        <f t="shared" si="121"/>
        <v>socket.emit('P_G41_Time_Standby', arr_tag_value[129]);</v>
      </c>
    </row>
    <row r="183" spans="2:18" ht="15.75">
      <c r="B183" t="s">
        <v>167</v>
      </c>
      <c r="C183" t="s">
        <v>15</v>
      </c>
      <c r="D183">
        <v>758</v>
      </c>
      <c r="E183">
        <v>0</v>
      </c>
      <c r="F183" t="b">
        <v>0</v>
      </c>
      <c r="G183" t="b">
        <v>1</v>
      </c>
      <c r="H183" t="b">
        <v>1</v>
      </c>
      <c r="I183" t="b">
        <v>1</v>
      </c>
      <c r="J183" t="b">
        <v>0</v>
      </c>
      <c r="K183" t="s">
        <v>168</v>
      </c>
      <c r="L183" t="str">
        <f t="shared" si="118"/>
        <v>DB10</v>
      </c>
      <c r="M183" t="str">
        <f t="shared" ref="M183" si="164">"P_"&amp;B180&amp;"_"</f>
        <v>P_G41_</v>
      </c>
      <c r="O183" s="40">
        <f>IF(E183="","-",COUNTIF($O$10:O182,"&lt;&gt;-")+1-2)</f>
        <v>130</v>
      </c>
      <c r="P183" s="25" t="str">
        <f>IF($E183="","//" &amp; $B183,$M183&amp;B183&amp;": '"&amp;$L183&amp;","&amp;VLOOKUP(C183,LookupTable!$A$10:$G$24,4,0)&amp;IF(AND(C183="Bool",MOD(10*D183,10)=0),D183&amp;".0",D183)&amp;IF(C183="String",".255","")&amp;IF(B184&lt;&gt;"","',","'")&amp;"     //"&amp;O183)</f>
        <v>P_G41_TIme_Maintenance: 'DB10,REAL758',     //130</v>
      </c>
      <c r="Q183" s="20" t="str">
        <f t="shared" si="120"/>
        <v>'P_G41_TIme_Maintenance',     //130</v>
      </c>
      <c r="R183" s="20" t="str">
        <f t="shared" si="121"/>
        <v>socket.emit('P_G41_TIme_Maintenance', arr_tag_value[130]);</v>
      </c>
    </row>
    <row r="184" spans="2:18" ht="15.75">
      <c r="B184" t="s">
        <v>139</v>
      </c>
      <c r="C184" t="s">
        <v>97</v>
      </c>
      <c r="D184">
        <v>762</v>
      </c>
      <c r="F184" t="b">
        <v>0</v>
      </c>
      <c r="G184" t="b">
        <v>1</v>
      </c>
      <c r="H184" t="b">
        <v>1</v>
      </c>
      <c r="I184" t="b">
        <v>1</v>
      </c>
      <c r="J184" t="b">
        <v>1</v>
      </c>
      <c r="L184" t="str">
        <f t="shared" si="118"/>
        <v>DB10</v>
      </c>
      <c r="M184" t="str">
        <f t="shared" ref="M184:M215" si="165">"P_"&amp;B184&amp;"_"</f>
        <v>P_G42_</v>
      </c>
      <c r="O184" s="40" t="str">
        <f>IF(E184="","-",COUNTIF($O$10:O183,"&lt;&gt;-")+1-2)</f>
        <v>-</v>
      </c>
      <c r="P184" s="25" t="str">
        <f>IF($E184="","//" &amp; $B184,$M184&amp;B184&amp;": '"&amp;$L184&amp;","&amp;VLOOKUP(C184,LookupTable!$A$10:$G$24,4,0)&amp;IF(AND(C184="Bool",MOD(10*D184,10)=0),D184&amp;".0",D184)&amp;IF(C184="String",".255","")&amp;IF(B185&lt;&gt;"","',","'")&amp;"     //"&amp;O184)</f>
        <v>//G42</v>
      </c>
      <c r="Q184" s="20" t="str">
        <f t="shared" si="120"/>
        <v>//G42</v>
      </c>
      <c r="R184" s="20" t="str">
        <f t="shared" si="121"/>
        <v>//G42</v>
      </c>
    </row>
    <row r="185" spans="2:18" ht="15.75">
      <c r="B185" t="s">
        <v>163</v>
      </c>
      <c r="C185" t="s">
        <v>15</v>
      </c>
      <c r="D185">
        <v>762</v>
      </c>
      <c r="E185">
        <v>0</v>
      </c>
      <c r="F185" t="b">
        <v>0</v>
      </c>
      <c r="G185" t="b">
        <v>1</v>
      </c>
      <c r="H185" t="b">
        <v>1</v>
      </c>
      <c r="I185" t="b">
        <v>1</v>
      </c>
      <c r="J185" t="b">
        <v>0</v>
      </c>
      <c r="K185" t="s">
        <v>164</v>
      </c>
      <c r="L185" t="str">
        <f t="shared" si="118"/>
        <v>DB10</v>
      </c>
      <c r="M185" t="str">
        <f t="shared" ref="M185:M216" si="166">"P_"&amp;B184&amp;"_"</f>
        <v>P_G42_</v>
      </c>
      <c r="O185" s="40">
        <f>IF(E185="","-",COUNTIF($O$10:O184,"&lt;&gt;-")+1-2)</f>
        <v>131</v>
      </c>
      <c r="P185" s="25" t="str">
        <f>IF($E185="","//" &amp; $B185,$M185&amp;B185&amp;": '"&amp;$L185&amp;","&amp;VLOOKUP(C185,LookupTable!$A$10:$G$24,4,0)&amp;IF(AND(C185="Bool",MOD(10*D185,10)=0),D185&amp;".0",D185)&amp;IF(C185="String",".255","")&amp;IF(B186&lt;&gt;"","',","'")&amp;"     //"&amp;O185)</f>
        <v>P_G42_Time_Working: 'DB10,REAL762',     //131</v>
      </c>
      <c r="Q185" s="20" t="str">
        <f t="shared" si="120"/>
        <v>'P_G42_Time_Working',     //131</v>
      </c>
      <c r="R185" s="20" t="str">
        <f t="shared" si="121"/>
        <v>socket.emit('P_G42_Time_Working', arr_tag_value[131]);</v>
      </c>
    </row>
    <row r="186" spans="2:18" ht="15.75">
      <c r="B186" t="s">
        <v>165</v>
      </c>
      <c r="C186" t="s">
        <v>15</v>
      </c>
      <c r="D186">
        <v>766</v>
      </c>
      <c r="E186">
        <v>0</v>
      </c>
      <c r="F186" t="b">
        <v>0</v>
      </c>
      <c r="G186" t="b">
        <v>1</v>
      </c>
      <c r="H186" t="b">
        <v>1</v>
      </c>
      <c r="I186" t="b">
        <v>1</v>
      </c>
      <c r="J186" t="b">
        <v>0</v>
      </c>
      <c r="K186" t="s">
        <v>166</v>
      </c>
      <c r="L186" t="str">
        <f t="shared" si="118"/>
        <v>DB10</v>
      </c>
      <c r="M186" t="str">
        <f t="shared" ref="M186" si="167">"P_"&amp;B184&amp;"_"</f>
        <v>P_G42_</v>
      </c>
      <c r="O186" s="40">
        <f>IF(E186="","-",COUNTIF($O$10:O185,"&lt;&gt;-")+1-2)</f>
        <v>132</v>
      </c>
      <c r="P186" s="25" t="str">
        <f>IF($E186="","//" &amp; $B186,$M186&amp;B186&amp;": '"&amp;$L186&amp;","&amp;VLOOKUP(C186,LookupTable!$A$10:$G$24,4,0)&amp;IF(AND(C186="Bool",MOD(10*D186,10)=0),D186&amp;".0",D186)&amp;IF(C186="String",".255","")&amp;IF(B187&lt;&gt;"","',","'")&amp;"     //"&amp;O186)</f>
        <v>P_G42_Time_Standby: 'DB10,REAL766',     //132</v>
      </c>
      <c r="Q186" s="20" t="str">
        <f t="shared" si="120"/>
        <v>'P_G42_Time_Standby',     //132</v>
      </c>
      <c r="R186" s="20" t="str">
        <f t="shared" si="121"/>
        <v>socket.emit('P_G42_Time_Standby', arr_tag_value[132]);</v>
      </c>
    </row>
    <row r="187" spans="2:18" ht="15.75">
      <c r="B187" t="s">
        <v>167</v>
      </c>
      <c r="C187" t="s">
        <v>15</v>
      </c>
      <c r="D187">
        <v>770</v>
      </c>
      <c r="E187">
        <v>0</v>
      </c>
      <c r="F187" t="b">
        <v>0</v>
      </c>
      <c r="G187" t="b">
        <v>1</v>
      </c>
      <c r="H187" t="b">
        <v>1</v>
      </c>
      <c r="I187" t="b">
        <v>1</v>
      </c>
      <c r="J187" t="b">
        <v>0</v>
      </c>
      <c r="K187" t="s">
        <v>168</v>
      </c>
      <c r="L187" t="str">
        <f t="shared" si="118"/>
        <v>DB10</v>
      </c>
      <c r="M187" t="str">
        <f t="shared" ref="M187" si="168">"P_"&amp;B184&amp;"_"</f>
        <v>P_G42_</v>
      </c>
      <c r="O187" s="40">
        <f>IF(E187="","-",COUNTIF($O$10:O186,"&lt;&gt;-")+1-2)</f>
        <v>133</v>
      </c>
      <c r="P187" s="25" t="str">
        <f>IF($E187="","//" &amp; $B187,$M187&amp;B187&amp;": '"&amp;$L187&amp;","&amp;VLOOKUP(C187,LookupTable!$A$10:$G$24,4,0)&amp;IF(AND(C187="Bool",MOD(10*D187,10)=0),D187&amp;".0",D187)&amp;IF(C187="String",".255","")&amp;IF(B188&lt;&gt;"","',","'")&amp;"     //"&amp;O187)</f>
        <v>P_G42_TIme_Maintenance: 'DB10,REAL770',     //133</v>
      </c>
      <c r="Q187" s="20" t="str">
        <f t="shared" si="120"/>
        <v>'P_G42_TIme_Maintenance',     //133</v>
      </c>
      <c r="R187" s="20" t="str">
        <f t="shared" si="121"/>
        <v>socket.emit('P_G42_TIme_Maintenance', arr_tag_value[133]);</v>
      </c>
    </row>
    <row r="188" spans="2:18" ht="15.75">
      <c r="B188" t="s">
        <v>140</v>
      </c>
      <c r="C188" t="s">
        <v>97</v>
      </c>
      <c r="D188">
        <v>774</v>
      </c>
      <c r="F188" t="b">
        <v>0</v>
      </c>
      <c r="G188" t="b">
        <v>1</v>
      </c>
      <c r="H188" t="b">
        <v>1</v>
      </c>
      <c r="I188" t="b">
        <v>1</v>
      </c>
      <c r="J188" t="b">
        <v>1</v>
      </c>
      <c r="L188" t="str">
        <f t="shared" si="118"/>
        <v>DB10</v>
      </c>
      <c r="M188" t="str">
        <f t="shared" ref="M188:M219" si="169">"P_"&amp;B188&amp;"_"</f>
        <v>P_G43_</v>
      </c>
      <c r="O188" s="40" t="str">
        <f>IF(E188="","-",COUNTIF($O$10:O187,"&lt;&gt;-")+1-2)</f>
        <v>-</v>
      </c>
      <c r="P188" s="25" t="str">
        <f>IF($E188="","//" &amp; $B188,$M188&amp;B188&amp;": '"&amp;$L188&amp;","&amp;VLOOKUP(C188,LookupTable!$A$10:$G$24,4,0)&amp;IF(AND(C188="Bool",MOD(10*D188,10)=0),D188&amp;".0",D188)&amp;IF(C188="String",".255","")&amp;IF(B189&lt;&gt;"","',","'")&amp;"     //"&amp;O188)</f>
        <v>//G43</v>
      </c>
      <c r="Q188" s="20" t="str">
        <f t="shared" si="120"/>
        <v>//G43</v>
      </c>
      <c r="R188" s="20" t="str">
        <f t="shared" si="121"/>
        <v>//G43</v>
      </c>
    </row>
    <row r="189" spans="2:18" ht="15.75">
      <c r="B189" t="s">
        <v>163</v>
      </c>
      <c r="C189" t="s">
        <v>15</v>
      </c>
      <c r="D189">
        <v>774</v>
      </c>
      <c r="E189">
        <v>0</v>
      </c>
      <c r="F189" t="b">
        <v>0</v>
      </c>
      <c r="G189" t="b">
        <v>1</v>
      </c>
      <c r="H189" t="b">
        <v>1</v>
      </c>
      <c r="I189" t="b">
        <v>1</v>
      </c>
      <c r="J189" t="b">
        <v>0</v>
      </c>
      <c r="K189" t="s">
        <v>164</v>
      </c>
      <c r="L189" t="str">
        <f t="shared" si="118"/>
        <v>DB10</v>
      </c>
      <c r="M189" t="str">
        <f t="shared" ref="M189:M220" si="170">"P_"&amp;B188&amp;"_"</f>
        <v>P_G43_</v>
      </c>
      <c r="O189" s="40">
        <f>IF(E189="","-",COUNTIF($O$10:O188,"&lt;&gt;-")+1-2)</f>
        <v>134</v>
      </c>
      <c r="P189" s="25" t="str">
        <f>IF($E189="","//" &amp; $B189,$M189&amp;B189&amp;": '"&amp;$L189&amp;","&amp;VLOOKUP(C189,LookupTable!$A$10:$G$24,4,0)&amp;IF(AND(C189="Bool",MOD(10*D189,10)=0),D189&amp;".0",D189)&amp;IF(C189="String",".255","")&amp;IF(B190&lt;&gt;"","',","'")&amp;"     //"&amp;O189)</f>
        <v>P_G43_Time_Working: 'DB10,REAL774',     //134</v>
      </c>
      <c r="Q189" s="20" t="str">
        <f t="shared" si="120"/>
        <v>'P_G43_Time_Working',     //134</v>
      </c>
      <c r="R189" s="20" t="str">
        <f t="shared" si="121"/>
        <v>socket.emit('P_G43_Time_Working', arr_tag_value[134]);</v>
      </c>
    </row>
    <row r="190" spans="2:18" ht="15.75">
      <c r="B190" t="s">
        <v>165</v>
      </c>
      <c r="C190" t="s">
        <v>15</v>
      </c>
      <c r="D190">
        <v>778</v>
      </c>
      <c r="E190">
        <v>0</v>
      </c>
      <c r="F190" t="b">
        <v>0</v>
      </c>
      <c r="G190" t="b">
        <v>1</v>
      </c>
      <c r="H190" t="b">
        <v>1</v>
      </c>
      <c r="I190" t="b">
        <v>1</v>
      </c>
      <c r="J190" t="b">
        <v>0</v>
      </c>
      <c r="K190" t="s">
        <v>166</v>
      </c>
      <c r="L190" t="str">
        <f t="shared" si="118"/>
        <v>DB10</v>
      </c>
      <c r="M190" t="str">
        <f t="shared" ref="M190" si="171">"P_"&amp;B188&amp;"_"</f>
        <v>P_G43_</v>
      </c>
      <c r="O190" s="40">
        <f>IF(E190="","-",COUNTIF($O$10:O189,"&lt;&gt;-")+1-2)</f>
        <v>135</v>
      </c>
      <c r="P190" s="25" t="str">
        <f>IF($E190="","//" &amp; $B190,$M190&amp;B190&amp;": '"&amp;$L190&amp;","&amp;VLOOKUP(C190,LookupTable!$A$10:$G$24,4,0)&amp;IF(AND(C190="Bool",MOD(10*D190,10)=0),D190&amp;".0",D190)&amp;IF(C190="String",".255","")&amp;IF(B191&lt;&gt;"","',","'")&amp;"     //"&amp;O190)</f>
        <v>P_G43_Time_Standby: 'DB10,REAL778',     //135</v>
      </c>
      <c r="Q190" s="20" t="str">
        <f t="shared" si="120"/>
        <v>'P_G43_Time_Standby',     //135</v>
      </c>
      <c r="R190" s="20" t="str">
        <f t="shared" si="121"/>
        <v>socket.emit('P_G43_Time_Standby', arr_tag_value[135]);</v>
      </c>
    </row>
    <row r="191" spans="2:18" ht="15.75">
      <c r="B191" t="s">
        <v>167</v>
      </c>
      <c r="C191" t="s">
        <v>15</v>
      </c>
      <c r="D191">
        <v>782</v>
      </c>
      <c r="E191">
        <v>0</v>
      </c>
      <c r="F191" t="b">
        <v>0</v>
      </c>
      <c r="G191" t="b">
        <v>1</v>
      </c>
      <c r="H191" t="b">
        <v>1</v>
      </c>
      <c r="I191" t="b">
        <v>1</v>
      </c>
      <c r="J191" t="b">
        <v>0</v>
      </c>
      <c r="K191" t="s">
        <v>168</v>
      </c>
      <c r="L191" t="str">
        <f t="shared" si="118"/>
        <v>DB10</v>
      </c>
      <c r="M191" t="str">
        <f t="shared" ref="M191" si="172">"P_"&amp;B188&amp;"_"</f>
        <v>P_G43_</v>
      </c>
      <c r="O191" s="40">
        <f>IF(E191="","-",COUNTIF($O$10:O190,"&lt;&gt;-")+1-2)</f>
        <v>136</v>
      </c>
      <c r="P191" s="25" t="str">
        <f>IF($E191="","//" &amp; $B191,$M191&amp;B191&amp;": '"&amp;$L191&amp;","&amp;VLOOKUP(C191,LookupTable!$A$10:$G$24,4,0)&amp;IF(AND(C191="Bool",MOD(10*D191,10)=0),D191&amp;".0",D191)&amp;IF(C191="String",".255","")&amp;IF(B192&lt;&gt;"","',","'")&amp;"     //"&amp;O191)</f>
        <v>P_G43_TIme_Maintenance: 'DB10,REAL782',     //136</v>
      </c>
      <c r="Q191" s="20" t="str">
        <f t="shared" si="120"/>
        <v>'P_G43_TIme_Maintenance',     //136</v>
      </c>
      <c r="R191" s="20" t="str">
        <f t="shared" si="121"/>
        <v>socket.emit('P_G43_TIme_Maintenance', arr_tag_value[136]);</v>
      </c>
    </row>
    <row r="192" spans="2:18" ht="15.75">
      <c r="B192" t="s">
        <v>141</v>
      </c>
      <c r="C192" t="s">
        <v>97</v>
      </c>
      <c r="D192">
        <v>786</v>
      </c>
      <c r="F192" t="b">
        <v>0</v>
      </c>
      <c r="G192" t="b">
        <v>1</v>
      </c>
      <c r="H192" t="b">
        <v>1</v>
      </c>
      <c r="I192" t="b">
        <v>1</v>
      </c>
      <c r="J192" t="b">
        <v>1</v>
      </c>
      <c r="L192" t="str">
        <f t="shared" si="118"/>
        <v>DB10</v>
      </c>
      <c r="M192" t="str">
        <f t="shared" ref="M192:M223" si="173">"P_"&amp;B192&amp;"_"</f>
        <v>P_G44_</v>
      </c>
      <c r="O192" s="40" t="str">
        <f>IF(E192="","-",COUNTIF($O$10:O191,"&lt;&gt;-")+1-2)</f>
        <v>-</v>
      </c>
      <c r="P192" s="25" t="str">
        <f>IF($E192="","//" &amp; $B192,$M192&amp;B192&amp;": '"&amp;$L192&amp;","&amp;VLOOKUP(C192,LookupTable!$A$10:$G$24,4,0)&amp;IF(AND(C192="Bool",MOD(10*D192,10)=0),D192&amp;".0",D192)&amp;IF(C192="String",".255","")&amp;IF(B193&lt;&gt;"","',","'")&amp;"     //"&amp;O192)</f>
        <v>//G44</v>
      </c>
      <c r="Q192" s="20" t="str">
        <f t="shared" si="120"/>
        <v>//G44</v>
      </c>
      <c r="R192" s="20" t="str">
        <f t="shared" si="121"/>
        <v>//G44</v>
      </c>
    </row>
    <row r="193" spans="2:18" ht="15.75">
      <c r="B193" t="s">
        <v>163</v>
      </c>
      <c r="C193" t="s">
        <v>15</v>
      </c>
      <c r="D193">
        <v>786</v>
      </c>
      <c r="E193">
        <v>0</v>
      </c>
      <c r="F193" t="b">
        <v>0</v>
      </c>
      <c r="G193" t="b">
        <v>1</v>
      </c>
      <c r="H193" t="b">
        <v>1</v>
      </c>
      <c r="I193" t="b">
        <v>1</v>
      </c>
      <c r="J193" t="b">
        <v>0</v>
      </c>
      <c r="K193" t="s">
        <v>164</v>
      </c>
      <c r="L193" t="str">
        <f t="shared" si="118"/>
        <v>DB10</v>
      </c>
      <c r="M193" t="str">
        <f t="shared" ref="M193:M224" si="174">"P_"&amp;B192&amp;"_"</f>
        <v>P_G44_</v>
      </c>
      <c r="O193" s="40">
        <f>IF(E193="","-",COUNTIF($O$10:O192,"&lt;&gt;-")+1-2)</f>
        <v>137</v>
      </c>
      <c r="P193" s="25" t="str">
        <f>IF($E193="","//" &amp; $B193,$M193&amp;B193&amp;": '"&amp;$L193&amp;","&amp;VLOOKUP(C193,LookupTable!$A$10:$G$24,4,0)&amp;IF(AND(C193="Bool",MOD(10*D193,10)=0),D193&amp;".0",D193)&amp;IF(C193="String",".255","")&amp;IF(B194&lt;&gt;"","',","'")&amp;"     //"&amp;O193)</f>
        <v>P_G44_Time_Working: 'DB10,REAL786',     //137</v>
      </c>
      <c r="Q193" s="20" t="str">
        <f t="shared" si="120"/>
        <v>'P_G44_Time_Working',     //137</v>
      </c>
      <c r="R193" s="20" t="str">
        <f t="shared" si="121"/>
        <v>socket.emit('P_G44_Time_Working', arr_tag_value[137]);</v>
      </c>
    </row>
    <row r="194" spans="2:18" ht="15.75">
      <c r="B194" t="s">
        <v>165</v>
      </c>
      <c r="C194" t="s">
        <v>15</v>
      </c>
      <c r="D194">
        <v>790</v>
      </c>
      <c r="E194">
        <v>0</v>
      </c>
      <c r="F194" t="b">
        <v>0</v>
      </c>
      <c r="G194" t="b">
        <v>1</v>
      </c>
      <c r="H194" t="b">
        <v>1</v>
      </c>
      <c r="I194" t="b">
        <v>1</v>
      </c>
      <c r="J194" t="b">
        <v>0</v>
      </c>
      <c r="K194" t="s">
        <v>166</v>
      </c>
      <c r="L194" t="str">
        <f t="shared" si="118"/>
        <v>DB10</v>
      </c>
      <c r="M194" t="str">
        <f t="shared" ref="M194" si="175">"P_"&amp;B192&amp;"_"</f>
        <v>P_G44_</v>
      </c>
      <c r="O194" s="40">
        <f>IF(E194="","-",COUNTIF($O$10:O193,"&lt;&gt;-")+1-2)</f>
        <v>138</v>
      </c>
      <c r="P194" s="25" t="str">
        <f>IF($E194="","//" &amp; $B194,$M194&amp;B194&amp;": '"&amp;$L194&amp;","&amp;VLOOKUP(C194,LookupTable!$A$10:$G$24,4,0)&amp;IF(AND(C194="Bool",MOD(10*D194,10)=0),D194&amp;".0",D194)&amp;IF(C194="String",".255","")&amp;IF(B195&lt;&gt;"","',","'")&amp;"     //"&amp;O194)</f>
        <v>P_G44_Time_Standby: 'DB10,REAL790',     //138</v>
      </c>
      <c r="Q194" s="20" t="str">
        <f t="shared" si="120"/>
        <v>'P_G44_Time_Standby',     //138</v>
      </c>
      <c r="R194" s="20" t="str">
        <f t="shared" si="121"/>
        <v>socket.emit('P_G44_Time_Standby', arr_tag_value[138]);</v>
      </c>
    </row>
    <row r="195" spans="2:18" ht="15.75">
      <c r="B195" t="s">
        <v>167</v>
      </c>
      <c r="C195" t="s">
        <v>15</v>
      </c>
      <c r="D195">
        <v>794</v>
      </c>
      <c r="E195">
        <v>0</v>
      </c>
      <c r="F195" t="b">
        <v>0</v>
      </c>
      <c r="G195" t="b">
        <v>1</v>
      </c>
      <c r="H195" t="b">
        <v>1</v>
      </c>
      <c r="I195" t="b">
        <v>1</v>
      </c>
      <c r="J195" t="b">
        <v>0</v>
      </c>
      <c r="K195" t="s">
        <v>168</v>
      </c>
      <c r="L195" t="str">
        <f t="shared" si="118"/>
        <v>DB10</v>
      </c>
      <c r="M195" t="str">
        <f t="shared" ref="M195" si="176">"P_"&amp;B192&amp;"_"</f>
        <v>P_G44_</v>
      </c>
      <c r="O195" s="40">
        <f>IF(E195="","-",COUNTIF($O$10:O194,"&lt;&gt;-")+1-2)</f>
        <v>139</v>
      </c>
      <c r="P195" s="25" t="str">
        <f>IF($E195="","//" &amp; $B195,$M195&amp;B195&amp;": '"&amp;$L195&amp;","&amp;VLOOKUP(C195,LookupTable!$A$10:$G$24,4,0)&amp;IF(AND(C195="Bool",MOD(10*D195,10)=0),D195&amp;".0",D195)&amp;IF(C195="String",".255","")&amp;IF(B196&lt;&gt;"","',","'")&amp;"     //"&amp;O195)</f>
        <v>P_G44_TIme_Maintenance: 'DB10,REAL794',     //139</v>
      </c>
      <c r="Q195" s="20" t="str">
        <f t="shared" si="120"/>
        <v>'P_G44_TIme_Maintenance',     //139</v>
      </c>
      <c r="R195" s="20" t="str">
        <f t="shared" si="121"/>
        <v>socket.emit('P_G44_TIme_Maintenance', arr_tag_value[139]);</v>
      </c>
    </row>
    <row r="196" spans="2:18" ht="15.75">
      <c r="B196" t="s">
        <v>142</v>
      </c>
      <c r="C196" t="s">
        <v>97</v>
      </c>
      <c r="D196">
        <v>798</v>
      </c>
      <c r="F196" t="b">
        <v>0</v>
      </c>
      <c r="G196" t="b">
        <v>1</v>
      </c>
      <c r="H196" t="b">
        <v>1</v>
      </c>
      <c r="I196" t="b">
        <v>1</v>
      </c>
      <c r="J196" t="b">
        <v>1</v>
      </c>
      <c r="L196" t="str">
        <f t="shared" si="118"/>
        <v>DB10</v>
      </c>
      <c r="M196" t="str">
        <f t="shared" ref="M196:M227" si="177">"P_"&amp;B196&amp;"_"</f>
        <v>P_G45_</v>
      </c>
      <c r="O196" s="40" t="str">
        <f>IF(E196="","-",COUNTIF($O$10:O195,"&lt;&gt;-")+1-2)</f>
        <v>-</v>
      </c>
      <c r="P196" s="25" t="str">
        <f>IF($E196="","//" &amp; $B196,$M196&amp;B196&amp;": '"&amp;$L196&amp;","&amp;VLOOKUP(C196,LookupTable!$A$10:$G$24,4,0)&amp;IF(AND(C196="Bool",MOD(10*D196,10)=0),D196&amp;".0",D196)&amp;IF(C196="String",".255","")&amp;IF(B197&lt;&gt;"","',","'")&amp;"     //"&amp;O196)</f>
        <v>//G45</v>
      </c>
      <c r="Q196" s="20" t="str">
        <f t="shared" si="120"/>
        <v>//G45</v>
      </c>
      <c r="R196" s="20" t="str">
        <f t="shared" si="121"/>
        <v>//G45</v>
      </c>
    </row>
    <row r="197" spans="2:18" ht="15.75">
      <c r="B197" t="s">
        <v>163</v>
      </c>
      <c r="C197" t="s">
        <v>15</v>
      </c>
      <c r="D197">
        <v>798</v>
      </c>
      <c r="E197">
        <v>0</v>
      </c>
      <c r="F197" t="b">
        <v>0</v>
      </c>
      <c r="G197" t="b">
        <v>1</v>
      </c>
      <c r="H197" t="b">
        <v>1</v>
      </c>
      <c r="I197" t="b">
        <v>1</v>
      </c>
      <c r="J197" t="b">
        <v>0</v>
      </c>
      <c r="K197" t="s">
        <v>164</v>
      </c>
      <c r="L197" t="str">
        <f t="shared" si="118"/>
        <v>DB10</v>
      </c>
      <c r="M197" t="str">
        <f t="shared" ref="M197:M228" si="178">"P_"&amp;B196&amp;"_"</f>
        <v>P_G45_</v>
      </c>
      <c r="O197" s="40">
        <f>IF(E197="","-",COUNTIF($O$10:O196,"&lt;&gt;-")+1-2)</f>
        <v>140</v>
      </c>
      <c r="P197" s="25" t="str">
        <f>IF($E197="","//" &amp; $B197,$M197&amp;B197&amp;": '"&amp;$L197&amp;","&amp;VLOOKUP(C197,LookupTable!$A$10:$G$24,4,0)&amp;IF(AND(C197="Bool",MOD(10*D197,10)=0),D197&amp;".0",D197)&amp;IF(C197="String",".255","")&amp;IF(B198&lt;&gt;"","',","'")&amp;"     //"&amp;O197)</f>
        <v>P_G45_Time_Working: 'DB10,REAL798',     //140</v>
      </c>
      <c r="Q197" s="20" t="str">
        <f t="shared" si="120"/>
        <v>'P_G45_Time_Working',     //140</v>
      </c>
      <c r="R197" s="20" t="str">
        <f t="shared" si="121"/>
        <v>socket.emit('P_G45_Time_Working', arr_tag_value[140]);</v>
      </c>
    </row>
    <row r="198" spans="2:18" ht="15.75">
      <c r="B198" t="s">
        <v>165</v>
      </c>
      <c r="C198" t="s">
        <v>15</v>
      </c>
      <c r="D198">
        <v>802</v>
      </c>
      <c r="E198">
        <v>0</v>
      </c>
      <c r="F198" t="b">
        <v>0</v>
      </c>
      <c r="G198" t="b">
        <v>1</v>
      </c>
      <c r="H198" t="b">
        <v>1</v>
      </c>
      <c r="I198" t="b">
        <v>1</v>
      </c>
      <c r="J198" t="b">
        <v>0</v>
      </c>
      <c r="K198" t="s">
        <v>166</v>
      </c>
      <c r="L198" t="str">
        <f t="shared" si="118"/>
        <v>DB10</v>
      </c>
      <c r="M198" t="str">
        <f t="shared" ref="M198" si="179">"P_"&amp;B196&amp;"_"</f>
        <v>P_G45_</v>
      </c>
      <c r="O198" s="40">
        <f>IF(E198="","-",COUNTIF($O$10:O197,"&lt;&gt;-")+1-2)</f>
        <v>141</v>
      </c>
      <c r="P198" s="25" t="str">
        <f>IF($E198="","//" &amp; $B198,$M198&amp;B198&amp;": '"&amp;$L198&amp;","&amp;VLOOKUP(C198,LookupTable!$A$10:$G$24,4,0)&amp;IF(AND(C198="Bool",MOD(10*D198,10)=0),D198&amp;".0",D198)&amp;IF(C198="String",".255","")&amp;IF(B199&lt;&gt;"","',","'")&amp;"     //"&amp;O198)</f>
        <v>P_G45_Time_Standby: 'DB10,REAL802',     //141</v>
      </c>
      <c r="Q198" s="20" t="str">
        <f t="shared" si="120"/>
        <v>'P_G45_Time_Standby',     //141</v>
      </c>
      <c r="R198" s="20" t="str">
        <f t="shared" si="121"/>
        <v>socket.emit('P_G45_Time_Standby', arr_tag_value[141]);</v>
      </c>
    </row>
    <row r="199" spans="2:18" ht="15.75">
      <c r="B199" t="s">
        <v>167</v>
      </c>
      <c r="C199" t="s">
        <v>15</v>
      </c>
      <c r="D199">
        <v>806</v>
      </c>
      <c r="E199">
        <v>0</v>
      </c>
      <c r="F199" t="b">
        <v>0</v>
      </c>
      <c r="G199" t="b">
        <v>1</v>
      </c>
      <c r="H199" t="b">
        <v>1</v>
      </c>
      <c r="I199" t="b">
        <v>1</v>
      </c>
      <c r="J199" t="b">
        <v>0</v>
      </c>
      <c r="K199" t="s">
        <v>168</v>
      </c>
      <c r="L199" t="str">
        <f t="shared" si="118"/>
        <v>DB10</v>
      </c>
      <c r="M199" t="str">
        <f t="shared" ref="M199" si="180">"P_"&amp;B196&amp;"_"</f>
        <v>P_G45_</v>
      </c>
      <c r="O199" s="40">
        <f>IF(E199="","-",COUNTIF($O$10:O198,"&lt;&gt;-")+1-2)</f>
        <v>142</v>
      </c>
      <c r="P199" s="25" t="str">
        <f>IF($E199="","//" &amp; $B199,$M199&amp;B199&amp;": '"&amp;$L199&amp;","&amp;VLOOKUP(C199,LookupTable!$A$10:$G$24,4,0)&amp;IF(AND(C199="Bool",MOD(10*D199,10)=0),D199&amp;".0",D199)&amp;IF(C199="String",".255","")&amp;IF(B200&lt;&gt;"","',","'")&amp;"     //"&amp;O199)</f>
        <v>P_G45_TIme_Maintenance: 'DB10,REAL806',     //142</v>
      </c>
      <c r="Q199" s="20" t="str">
        <f t="shared" si="120"/>
        <v>'P_G45_TIme_Maintenance',     //142</v>
      </c>
      <c r="R199" s="20" t="str">
        <f t="shared" si="121"/>
        <v>socket.emit('P_G45_TIme_Maintenance', arr_tag_value[142]);</v>
      </c>
    </row>
    <row r="200" spans="2:18" ht="15.75">
      <c r="B200" t="s">
        <v>143</v>
      </c>
      <c r="C200" t="s">
        <v>97</v>
      </c>
      <c r="D200">
        <v>810</v>
      </c>
      <c r="F200" t="b">
        <v>0</v>
      </c>
      <c r="G200" t="b">
        <v>1</v>
      </c>
      <c r="H200" t="b">
        <v>1</v>
      </c>
      <c r="I200" t="b">
        <v>1</v>
      </c>
      <c r="J200" t="b">
        <v>1</v>
      </c>
      <c r="L200" t="str">
        <f t="shared" si="118"/>
        <v>DB10</v>
      </c>
      <c r="M200" t="str">
        <f t="shared" ref="M200:M231" si="181">"P_"&amp;B200&amp;"_"</f>
        <v>P_G46_</v>
      </c>
      <c r="O200" s="40" t="str">
        <f>IF(E200="","-",COUNTIF($O$10:O199,"&lt;&gt;-")+1-2)</f>
        <v>-</v>
      </c>
      <c r="P200" s="25" t="str">
        <f>IF($E200="","//" &amp; $B200,$M200&amp;B200&amp;": '"&amp;$L200&amp;","&amp;VLOOKUP(C200,LookupTable!$A$10:$G$24,4,0)&amp;IF(AND(C200="Bool",MOD(10*D200,10)=0),D200&amp;".0",D200)&amp;IF(C200="String",".255","")&amp;IF(B201&lt;&gt;"","',","'")&amp;"     //"&amp;O200)</f>
        <v>//G46</v>
      </c>
      <c r="Q200" s="20" t="str">
        <f t="shared" si="120"/>
        <v>//G46</v>
      </c>
      <c r="R200" s="20" t="str">
        <f t="shared" si="121"/>
        <v>//G46</v>
      </c>
    </row>
    <row r="201" spans="2:18" ht="15.75">
      <c r="B201" t="s">
        <v>163</v>
      </c>
      <c r="C201" t="s">
        <v>15</v>
      </c>
      <c r="D201">
        <v>810</v>
      </c>
      <c r="E201">
        <v>0</v>
      </c>
      <c r="F201" t="b">
        <v>0</v>
      </c>
      <c r="G201" t="b">
        <v>1</v>
      </c>
      <c r="H201" t="b">
        <v>1</v>
      </c>
      <c r="I201" t="b">
        <v>1</v>
      </c>
      <c r="J201" t="b">
        <v>0</v>
      </c>
      <c r="K201" t="s">
        <v>164</v>
      </c>
      <c r="L201" t="str">
        <f t="shared" si="118"/>
        <v>DB10</v>
      </c>
      <c r="M201" t="str">
        <f t="shared" ref="M201:M232" si="182">"P_"&amp;B200&amp;"_"</f>
        <v>P_G46_</v>
      </c>
      <c r="O201" s="40">
        <f>IF(E201="","-",COUNTIF($O$10:O200,"&lt;&gt;-")+1-2)</f>
        <v>143</v>
      </c>
      <c r="P201" s="25" t="str">
        <f>IF($E201="","//" &amp; $B201,$M201&amp;B201&amp;": '"&amp;$L201&amp;","&amp;VLOOKUP(C201,LookupTable!$A$10:$G$24,4,0)&amp;IF(AND(C201="Bool",MOD(10*D201,10)=0),D201&amp;".0",D201)&amp;IF(C201="String",".255","")&amp;IF(B202&lt;&gt;"","',","'")&amp;"     //"&amp;O201)</f>
        <v>P_G46_Time_Working: 'DB10,REAL810',     //143</v>
      </c>
      <c r="Q201" s="20" t="str">
        <f t="shared" si="120"/>
        <v>'P_G46_Time_Working',     //143</v>
      </c>
      <c r="R201" s="20" t="str">
        <f t="shared" si="121"/>
        <v>socket.emit('P_G46_Time_Working', arr_tag_value[143]);</v>
      </c>
    </row>
    <row r="202" spans="2:18" ht="15.75">
      <c r="B202" t="s">
        <v>165</v>
      </c>
      <c r="C202" t="s">
        <v>15</v>
      </c>
      <c r="D202">
        <v>814</v>
      </c>
      <c r="E202">
        <v>0</v>
      </c>
      <c r="F202" t="b">
        <v>0</v>
      </c>
      <c r="G202" t="b">
        <v>1</v>
      </c>
      <c r="H202" t="b">
        <v>1</v>
      </c>
      <c r="I202" t="b">
        <v>1</v>
      </c>
      <c r="J202" t="b">
        <v>0</v>
      </c>
      <c r="K202" t="s">
        <v>166</v>
      </c>
      <c r="L202" t="str">
        <f t="shared" si="118"/>
        <v>DB10</v>
      </c>
      <c r="M202" t="str">
        <f t="shared" ref="M202" si="183">"P_"&amp;B200&amp;"_"</f>
        <v>P_G46_</v>
      </c>
      <c r="O202" s="40">
        <f>IF(E202="","-",COUNTIF($O$10:O201,"&lt;&gt;-")+1-2)</f>
        <v>144</v>
      </c>
      <c r="P202" s="25" t="str">
        <f>IF($E202="","//" &amp; $B202,$M202&amp;B202&amp;": '"&amp;$L202&amp;","&amp;VLOOKUP(C202,LookupTable!$A$10:$G$24,4,0)&amp;IF(AND(C202="Bool",MOD(10*D202,10)=0),D202&amp;".0",D202)&amp;IF(C202="String",".255","")&amp;IF(B203&lt;&gt;"","',","'")&amp;"     //"&amp;O202)</f>
        <v>P_G46_Time_Standby: 'DB10,REAL814',     //144</v>
      </c>
      <c r="Q202" s="20" t="str">
        <f t="shared" si="120"/>
        <v>'P_G46_Time_Standby',     //144</v>
      </c>
      <c r="R202" s="20" t="str">
        <f t="shared" si="121"/>
        <v>socket.emit('P_G46_Time_Standby', arr_tag_value[144]);</v>
      </c>
    </row>
    <row r="203" spans="2:18" ht="15.75">
      <c r="B203" t="s">
        <v>167</v>
      </c>
      <c r="C203" t="s">
        <v>15</v>
      </c>
      <c r="D203">
        <v>818</v>
      </c>
      <c r="E203">
        <v>0</v>
      </c>
      <c r="F203" t="b">
        <v>0</v>
      </c>
      <c r="G203" t="b">
        <v>1</v>
      </c>
      <c r="H203" t="b">
        <v>1</v>
      </c>
      <c r="I203" t="b">
        <v>1</v>
      </c>
      <c r="J203" t="b">
        <v>0</v>
      </c>
      <c r="K203" t="s">
        <v>168</v>
      </c>
      <c r="L203" t="str">
        <f t="shared" si="118"/>
        <v>DB10</v>
      </c>
      <c r="M203" t="str">
        <f t="shared" ref="M203" si="184">"P_"&amp;B200&amp;"_"</f>
        <v>P_G46_</v>
      </c>
      <c r="O203" s="40">
        <f>IF(E203="","-",COUNTIF($O$10:O202,"&lt;&gt;-")+1-2)</f>
        <v>145</v>
      </c>
      <c r="P203" s="25" t="str">
        <f>IF($E203="","//" &amp; $B203,$M203&amp;B203&amp;": '"&amp;$L203&amp;","&amp;VLOOKUP(C203,LookupTable!$A$10:$G$24,4,0)&amp;IF(AND(C203="Bool",MOD(10*D203,10)=0),D203&amp;".0",D203)&amp;IF(C203="String",".255","")&amp;IF(B204&lt;&gt;"","',","'")&amp;"     //"&amp;O203)</f>
        <v>P_G46_TIme_Maintenance: 'DB10,REAL818',     //145</v>
      </c>
      <c r="Q203" s="20" t="str">
        <f t="shared" si="120"/>
        <v>'P_G46_TIme_Maintenance',     //145</v>
      </c>
      <c r="R203" s="20" t="str">
        <f t="shared" si="121"/>
        <v>socket.emit('P_G46_TIme_Maintenance', arr_tag_value[145]);</v>
      </c>
    </row>
    <row r="204" spans="2:18" ht="15.75">
      <c r="B204" t="s">
        <v>144</v>
      </c>
      <c r="C204" t="s">
        <v>97</v>
      </c>
      <c r="D204">
        <v>822</v>
      </c>
      <c r="F204" t="b">
        <v>0</v>
      </c>
      <c r="G204" t="b">
        <v>1</v>
      </c>
      <c r="H204" t="b">
        <v>1</v>
      </c>
      <c r="I204" t="b">
        <v>1</v>
      </c>
      <c r="J204" t="b">
        <v>1</v>
      </c>
      <c r="L204" t="str">
        <f t="shared" ref="L204:L267" si="185">IF(LEFT(M204)="P","DB10",
IF(LEFT(M204)="E","DB11",
IF(LEFT(M204)="M","DB12"
)))</f>
        <v>DB10</v>
      </c>
      <c r="M204" t="str">
        <f t="shared" ref="M204:M235" si="186">"P_"&amp;B204&amp;"_"</f>
        <v>P_G47_</v>
      </c>
      <c r="O204" s="40" t="str">
        <f>IF(E204="","-",COUNTIF($O$10:O203,"&lt;&gt;-")+1-2)</f>
        <v>-</v>
      </c>
      <c r="P204" s="25" t="str">
        <f>IF($E204="","//" &amp; $B204,$M204&amp;B204&amp;": '"&amp;$L204&amp;","&amp;VLOOKUP(C204,LookupTable!$A$10:$G$24,4,0)&amp;IF(AND(C204="Bool",MOD(10*D204,10)=0),D204&amp;".0",D204)&amp;IF(C204="String",".255","")&amp;IF(B205&lt;&gt;"","',","'")&amp;"     //"&amp;O204)</f>
        <v>//G47</v>
      </c>
      <c r="Q204" s="20" t="str">
        <f t="shared" ref="Q204:Q267" si="187">IF($E204="","//"&amp;$B204,"'"&amp;$M204&amp;B204&amp;IF(B205&lt;&gt;"","',","'")&amp;"     //"&amp;O204)</f>
        <v>//G47</v>
      </c>
      <c r="R204" s="20" t="str">
        <f t="shared" ref="R204:R267" si="188">IF($E204="","//"&amp;$B204,"socket.emit('"&amp;$M204&amp;B204&amp;"', arr_tag_value["&amp;O204&amp;"]);")</f>
        <v>//G47</v>
      </c>
    </row>
    <row r="205" spans="2:18" ht="15.75">
      <c r="B205" t="s">
        <v>163</v>
      </c>
      <c r="C205" t="s">
        <v>15</v>
      </c>
      <c r="D205">
        <v>822</v>
      </c>
      <c r="E205">
        <v>0</v>
      </c>
      <c r="F205" t="b">
        <v>0</v>
      </c>
      <c r="G205" t="b">
        <v>1</v>
      </c>
      <c r="H205" t="b">
        <v>1</v>
      </c>
      <c r="I205" t="b">
        <v>1</v>
      </c>
      <c r="J205" t="b">
        <v>0</v>
      </c>
      <c r="K205" t="s">
        <v>164</v>
      </c>
      <c r="L205" t="str">
        <f t="shared" si="185"/>
        <v>DB10</v>
      </c>
      <c r="M205" t="str">
        <f t="shared" ref="M205:M236" si="189">"P_"&amp;B204&amp;"_"</f>
        <v>P_G47_</v>
      </c>
      <c r="O205" s="40">
        <f>IF(E205="","-",COUNTIF($O$10:O204,"&lt;&gt;-")+1-2)</f>
        <v>146</v>
      </c>
      <c r="P205" s="25" t="str">
        <f>IF($E205="","//" &amp; $B205,$M205&amp;B205&amp;": '"&amp;$L205&amp;","&amp;VLOOKUP(C205,LookupTable!$A$10:$G$24,4,0)&amp;IF(AND(C205="Bool",MOD(10*D205,10)=0),D205&amp;".0",D205)&amp;IF(C205="String",".255","")&amp;IF(B206&lt;&gt;"","',","'")&amp;"     //"&amp;O205)</f>
        <v>P_G47_Time_Working: 'DB10,REAL822',     //146</v>
      </c>
      <c r="Q205" s="20" t="str">
        <f t="shared" si="187"/>
        <v>'P_G47_Time_Working',     //146</v>
      </c>
      <c r="R205" s="20" t="str">
        <f t="shared" si="188"/>
        <v>socket.emit('P_G47_Time_Working', arr_tag_value[146]);</v>
      </c>
    </row>
    <row r="206" spans="2:18" ht="15.75">
      <c r="B206" t="s">
        <v>165</v>
      </c>
      <c r="C206" t="s">
        <v>15</v>
      </c>
      <c r="D206">
        <v>826</v>
      </c>
      <c r="E206">
        <v>0</v>
      </c>
      <c r="F206" t="b">
        <v>0</v>
      </c>
      <c r="G206" t="b">
        <v>1</v>
      </c>
      <c r="H206" t="b">
        <v>1</v>
      </c>
      <c r="I206" t="b">
        <v>1</v>
      </c>
      <c r="J206" t="b">
        <v>0</v>
      </c>
      <c r="K206" t="s">
        <v>166</v>
      </c>
      <c r="L206" t="str">
        <f t="shared" si="185"/>
        <v>DB10</v>
      </c>
      <c r="M206" t="str">
        <f t="shared" ref="M206" si="190">"P_"&amp;B204&amp;"_"</f>
        <v>P_G47_</v>
      </c>
      <c r="O206" s="40">
        <f>IF(E206="","-",COUNTIF($O$10:O205,"&lt;&gt;-")+1-2)</f>
        <v>147</v>
      </c>
      <c r="P206" s="25" t="str">
        <f>IF($E206="","//" &amp; $B206,$M206&amp;B206&amp;": '"&amp;$L206&amp;","&amp;VLOOKUP(C206,LookupTable!$A$10:$G$24,4,0)&amp;IF(AND(C206="Bool",MOD(10*D206,10)=0),D206&amp;".0",D206)&amp;IF(C206="String",".255","")&amp;IF(B207&lt;&gt;"","',","'")&amp;"     //"&amp;O206)</f>
        <v>P_G47_Time_Standby: 'DB10,REAL826',     //147</v>
      </c>
      <c r="Q206" s="20" t="str">
        <f t="shared" si="187"/>
        <v>'P_G47_Time_Standby',     //147</v>
      </c>
      <c r="R206" s="20" t="str">
        <f t="shared" si="188"/>
        <v>socket.emit('P_G47_Time_Standby', arr_tag_value[147]);</v>
      </c>
    </row>
    <row r="207" spans="2:18" ht="15.75">
      <c r="B207" t="s">
        <v>167</v>
      </c>
      <c r="C207" t="s">
        <v>15</v>
      </c>
      <c r="D207">
        <v>830</v>
      </c>
      <c r="E207">
        <v>0</v>
      </c>
      <c r="F207" t="b">
        <v>0</v>
      </c>
      <c r="G207" t="b">
        <v>1</v>
      </c>
      <c r="H207" t="b">
        <v>1</v>
      </c>
      <c r="I207" t="b">
        <v>1</v>
      </c>
      <c r="J207" t="b">
        <v>0</v>
      </c>
      <c r="K207" t="s">
        <v>168</v>
      </c>
      <c r="L207" t="str">
        <f t="shared" si="185"/>
        <v>DB10</v>
      </c>
      <c r="M207" t="str">
        <f t="shared" ref="M207" si="191">"P_"&amp;B204&amp;"_"</f>
        <v>P_G47_</v>
      </c>
      <c r="O207" s="40">
        <f>IF(E207="","-",COUNTIF($O$10:O206,"&lt;&gt;-")+1-2)</f>
        <v>148</v>
      </c>
      <c r="P207" s="25" t="str">
        <f>IF($E207="","//" &amp; $B207,$M207&amp;B207&amp;": '"&amp;$L207&amp;","&amp;VLOOKUP(C207,LookupTable!$A$10:$G$24,4,0)&amp;IF(AND(C207="Bool",MOD(10*D207,10)=0),D207&amp;".0",D207)&amp;IF(C207="String",".255","")&amp;IF(B208&lt;&gt;"","',","'")&amp;"     //"&amp;O207)</f>
        <v>P_G47_TIme_Maintenance: 'DB10,REAL830',     //148</v>
      </c>
      <c r="Q207" s="20" t="str">
        <f t="shared" si="187"/>
        <v>'P_G47_TIme_Maintenance',     //148</v>
      </c>
      <c r="R207" s="20" t="str">
        <f t="shared" si="188"/>
        <v>socket.emit('P_G47_TIme_Maintenance', arr_tag_value[148]);</v>
      </c>
    </row>
    <row r="208" spans="2:18" ht="15.75">
      <c r="B208" t="s">
        <v>145</v>
      </c>
      <c r="C208" t="s">
        <v>97</v>
      </c>
      <c r="D208">
        <v>834</v>
      </c>
      <c r="F208" t="b">
        <v>0</v>
      </c>
      <c r="G208" t="b">
        <v>1</v>
      </c>
      <c r="H208" t="b">
        <v>1</v>
      </c>
      <c r="I208" t="b">
        <v>1</v>
      </c>
      <c r="J208" t="b">
        <v>1</v>
      </c>
      <c r="L208" t="str">
        <f t="shared" si="185"/>
        <v>DB10</v>
      </c>
      <c r="M208" t="str">
        <f t="shared" ref="M208:M239" si="192">"P_"&amp;B208&amp;"_"</f>
        <v>P_G48_</v>
      </c>
      <c r="O208" s="40" t="str">
        <f>IF(E208="","-",COUNTIF($O$10:O207,"&lt;&gt;-")+1-2)</f>
        <v>-</v>
      </c>
      <c r="P208" s="25" t="str">
        <f>IF($E208="","//" &amp; $B208,$M208&amp;B208&amp;": '"&amp;$L208&amp;","&amp;VLOOKUP(C208,LookupTable!$A$10:$G$24,4,0)&amp;IF(AND(C208="Bool",MOD(10*D208,10)=0),D208&amp;".0",D208)&amp;IF(C208="String",".255","")&amp;IF(B209&lt;&gt;"","',","'")&amp;"     //"&amp;O208)</f>
        <v>//G48</v>
      </c>
      <c r="Q208" s="20" t="str">
        <f t="shared" si="187"/>
        <v>//G48</v>
      </c>
      <c r="R208" s="20" t="str">
        <f t="shared" si="188"/>
        <v>//G48</v>
      </c>
    </row>
    <row r="209" spans="2:18" ht="15.75">
      <c r="B209" t="s">
        <v>163</v>
      </c>
      <c r="C209" t="s">
        <v>15</v>
      </c>
      <c r="D209">
        <v>834</v>
      </c>
      <c r="E209">
        <v>0</v>
      </c>
      <c r="F209" t="b">
        <v>0</v>
      </c>
      <c r="G209" t="b">
        <v>1</v>
      </c>
      <c r="H209" t="b">
        <v>1</v>
      </c>
      <c r="I209" t="b">
        <v>1</v>
      </c>
      <c r="J209" t="b">
        <v>0</v>
      </c>
      <c r="K209" t="s">
        <v>164</v>
      </c>
      <c r="L209" t="str">
        <f t="shared" si="185"/>
        <v>DB10</v>
      </c>
      <c r="M209" t="str">
        <f t="shared" ref="M209:M240" si="193">"P_"&amp;B208&amp;"_"</f>
        <v>P_G48_</v>
      </c>
      <c r="O209" s="40">
        <f>IF(E209="","-",COUNTIF($O$10:O208,"&lt;&gt;-")+1-2)</f>
        <v>149</v>
      </c>
      <c r="P209" s="25" t="str">
        <f>IF($E209="","//" &amp; $B209,$M209&amp;B209&amp;": '"&amp;$L209&amp;","&amp;VLOOKUP(C209,LookupTable!$A$10:$G$24,4,0)&amp;IF(AND(C209="Bool",MOD(10*D209,10)=0),D209&amp;".0",D209)&amp;IF(C209="String",".255","")&amp;IF(B210&lt;&gt;"","',","'")&amp;"     //"&amp;O209)</f>
        <v>P_G48_Time_Working: 'DB10,REAL834',     //149</v>
      </c>
      <c r="Q209" s="20" t="str">
        <f t="shared" si="187"/>
        <v>'P_G48_Time_Working',     //149</v>
      </c>
      <c r="R209" s="20" t="str">
        <f t="shared" si="188"/>
        <v>socket.emit('P_G48_Time_Working', arr_tag_value[149]);</v>
      </c>
    </row>
    <row r="210" spans="2:18" ht="15.75">
      <c r="B210" t="s">
        <v>165</v>
      </c>
      <c r="C210" t="s">
        <v>15</v>
      </c>
      <c r="D210">
        <v>838</v>
      </c>
      <c r="E210">
        <v>0</v>
      </c>
      <c r="F210" t="b">
        <v>0</v>
      </c>
      <c r="G210" t="b">
        <v>1</v>
      </c>
      <c r="H210" t="b">
        <v>1</v>
      </c>
      <c r="I210" t="b">
        <v>1</v>
      </c>
      <c r="J210" t="b">
        <v>0</v>
      </c>
      <c r="K210" t="s">
        <v>166</v>
      </c>
      <c r="L210" t="str">
        <f t="shared" si="185"/>
        <v>DB10</v>
      </c>
      <c r="M210" t="str">
        <f t="shared" ref="M210" si="194">"P_"&amp;B208&amp;"_"</f>
        <v>P_G48_</v>
      </c>
      <c r="O210" s="40">
        <f>IF(E210="","-",COUNTIF($O$10:O209,"&lt;&gt;-")+1-2)</f>
        <v>150</v>
      </c>
      <c r="P210" s="25" t="str">
        <f>IF($E210="","//" &amp; $B210,$M210&amp;B210&amp;": '"&amp;$L210&amp;","&amp;VLOOKUP(C210,LookupTable!$A$10:$G$24,4,0)&amp;IF(AND(C210="Bool",MOD(10*D210,10)=0),D210&amp;".0",D210)&amp;IF(C210="String",".255","")&amp;IF(B211&lt;&gt;"","',","'")&amp;"     //"&amp;O210)</f>
        <v>P_G48_Time_Standby: 'DB10,REAL838',     //150</v>
      </c>
      <c r="Q210" s="20" t="str">
        <f t="shared" si="187"/>
        <v>'P_G48_Time_Standby',     //150</v>
      </c>
      <c r="R210" s="20" t="str">
        <f t="shared" si="188"/>
        <v>socket.emit('P_G48_Time_Standby', arr_tag_value[150]);</v>
      </c>
    </row>
    <row r="211" spans="2:18" ht="15.75">
      <c r="B211" t="s">
        <v>167</v>
      </c>
      <c r="C211" t="s">
        <v>15</v>
      </c>
      <c r="D211">
        <v>842</v>
      </c>
      <c r="E211">
        <v>0</v>
      </c>
      <c r="F211" t="b">
        <v>0</v>
      </c>
      <c r="G211" t="b">
        <v>1</v>
      </c>
      <c r="H211" t="b">
        <v>1</v>
      </c>
      <c r="I211" t="b">
        <v>1</v>
      </c>
      <c r="J211" t="b">
        <v>0</v>
      </c>
      <c r="K211" t="s">
        <v>168</v>
      </c>
      <c r="L211" t="str">
        <f t="shared" si="185"/>
        <v>DB10</v>
      </c>
      <c r="M211" t="str">
        <f t="shared" ref="M211" si="195">"P_"&amp;B208&amp;"_"</f>
        <v>P_G48_</v>
      </c>
      <c r="O211" s="40">
        <f>IF(E211="","-",COUNTIF($O$10:O210,"&lt;&gt;-")+1-2)</f>
        <v>151</v>
      </c>
      <c r="P211" s="25" t="str">
        <f>IF($E211="","//" &amp; $B211,$M211&amp;B211&amp;": '"&amp;$L211&amp;","&amp;VLOOKUP(C211,LookupTable!$A$10:$G$24,4,0)&amp;IF(AND(C211="Bool",MOD(10*D211,10)=0),D211&amp;".0",D211)&amp;IF(C211="String",".255","")&amp;IF(B212&lt;&gt;"","',","'")&amp;"     //"&amp;O211)</f>
        <v>P_G48_TIme_Maintenance: 'DB10,REAL842',     //151</v>
      </c>
      <c r="Q211" s="20" t="str">
        <f t="shared" si="187"/>
        <v>'P_G48_TIme_Maintenance',     //151</v>
      </c>
      <c r="R211" s="20" t="str">
        <f t="shared" si="188"/>
        <v>socket.emit('P_G48_TIme_Maintenance', arr_tag_value[151]);</v>
      </c>
    </row>
    <row r="212" spans="2:18" ht="15.75">
      <c r="B212" t="s">
        <v>146</v>
      </c>
      <c r="C212" t="s">
        <v>97</v>
      </c>
      <c r="D212">
        <v>846</v>
      </c>
      <c r="F212" t="b">
        <v>0</v>
      </c>
      <c r="G212" t="b">
        <v>1</v>
      </c>
      <c r="H212" t="b">
        <v>1</v>
      </c>
      <c r="I212" t="b">
        <v>1</v>
      </c>
      <c r="J212" t="b">
        <v>1</v>
      </c>
      <c r="L212" t="str">
        <f t="shared" si="185"/>
        <v>DB10</v>
      </c>
      <c r="M212" t="str">
        <f t="shared" ref="M212:M243" si="196">"P_"&amp;B212&amp;"_"</f>
        <v>P_G49_</v>
      </c>
      <c r="O212" s="40" t="str">
        <f>IF(E212="","-",COUNTIF($O$10:O211,"&lt;&gt;-")+1-2)</f>
        <v>-</v>
      </c>
      <c r="P212" s="25" t="str">
        <f>IF($E212="","//" &amp; $B212,$M212&amp;B212&amp;": '"&amp;$L212&amp;","&amp;VLOOKUP(C212,LookupTable!$A$10:$G$24,4,0)&amp;IF(AND(C212="Bool",MOD(10*D212,10)=0),D212&amp;".0",D212)&amp;IF(C212="String",".255","")&amp;IF(B213&lt;&gt;"","',","'")&amp;"     //"&amp;O212)</f>
        <v>//G49</v>
      </c>
      <c r="Q212" s="20" t="str">
        <f t="shared" si="187"/>
        <v>//G49</v>
      </c>
      <c r="R212" s="20" t="str">
        <f t="shared" si="188"/>
        <v>//G49</v>
      </c>
    </row>
    <row r="213" spans="2:18" ht="15.75">
      <c r="B213" t="s">
        <v>163</v>
      </c>
      <c r="C213" t="s">
        <v>15</v>
      </c>
      <c r="D213">
        <v>846</v>
      </c>
      <c r="E213">
        <v>0</v>
      </c>
      <c r="F213" t="b">
        <v>0</v>
      </c>
      <c r="G213" t="b">
        <v>1</v>
      </c>
      <c r="H213" t="b">
        <v>1</v>
      </c>
      <c r="I213" t="b">
        <v>1</v>
      </c>
      <c r="J213" t="b">
        <v>0</v>
      </c>
      <c r="K213" t="s">
        <v>164</v>
      </c>
      <c r="L213" t="str">
        <f t="shared" si="185"/>
        <v>DB10</v>
      </c>
      <c r="M213" t="str">
        <f t="shared" ref="M213:M244" si="197">"P_"&amp;B212&amp;"_"</f>
        <v>P_G49_</v>
      </c>
      <c r="O213" s="40">
        <f>IF(E213="","-",COUNTIF($O$10:O212,"&lt;&gt;-")+1-2)</f>
        <v>152</v>
      </c>
      <c r="P213" s="25" t="str">
        <f>IF($E213="","//" &amp; $B213,$M213&amp;B213&amp;": '"&amp;$L213&amp;","&amp;VLOOKUP(C213,LookupTable!$A$10:$G$24,4,0)&amp;IF(AND(C213="Bool",MOD(10*D213,10)=0),D213&amp;".0",D213)&amp;IF(C213="String",".255","")&amp;IF(B214&lt;&gt;"","',","'")&amp;"     //"&amp;O213)</f>
        <v>P_G49_Time_Working: 'DB10,REAL846',     //152</v>
      </c>
      <c r="Q213" s="20" t="str">
        <f t="shared" si="187"/>
        <v>'P_G49_Time_Working',     //152</v>
      </c>
      <c r="R213" s="20" t="str">
        <f t="shared" si="188"/>
        <v>socket.emit('P_G49_Time_Working', arr_tag_value[152]);</v>
      </c>
    </row>
    <row r="214" spans="2:18" ht="15.75">
      <c r="B214" t="s">
        <v>165</v>
      </c>
      <c r="C214" t="s">
        <v>15</v>
      </c>
      <c r="D214">
        <v>850</v>
      </c>
      <c r="E214">
        <v>0</v>
      </c>
      <c r="F214" t="b">
        <v>0</v>
      </c>
      <c r="G214" t="b">
        <v>1</v>
      </c>
      <c r="H214" t="b">
        <v>1</v>
      </c>
      <c r="I214" t="b">
        <v>1</v>
      </c>
      <c r="J214" t="b">
        <v>0</v>
      </c>
      <c r="K214" t="s">
        <v>166</v>
      </c>
      <c r="L214" t="str">
        <f t="shared" si="185"/>
        <v>DB10</v>
      </c>
      <c r="M214" t="str">
        <f t="shared" ref="M214" si="198">"P_"&amp;B212&amp;"_"</f>
        <v>P_G49_</v>
      </c>
      <c r="O214" s="40">
        <f>IF(E214="","-",COUNTIF($O$10:O213,"&lt;&gt;-")+1-2)</f>
        <v>153</v>
      </c>
      <c r="P214" s="25" t="str">
        <f>IF($E214="","//" &amp; $B214,$M214&amp;B214&amp;": '"&amp;$L214&amp;","&amp;VLOOKUP(C214,LookupTable!$A$10:$G$24,4,0)&amp;IF(AND(C214="Bool",MOD(10*D214,10)=0),D214&amp;".0",D214)&amp;IF(C214="String",".255","")&amp;IF(B215&lt;&gt;"","',","'")&amp;"     //"&amp;O214)</f>
        <v>P_G49_Time_Standby: 'DB10,REAL850',     //153</v>
      </c>
      <c r="Q214" s="20" t="str">
        <f t="shared" si="187"/>
        <v>'P_G49_Time_Standby',     //153</v>
      </c>
      <c r="R214" s="20" t="str">
        <f t="shared" si="188"/>
        <v>socket.emit('P_G49_Time_Standby', arr_tag_value[153]);</v>
      </c>
    </row>
    <row r="215" spans="2:18" ht="15.75">
      <c r="B215" t="s">
        <v>167</v>
      </c>
      <c r="C215" t="s">
        <v>15</v>
      </c>
      <c r="D215">
        <v>854</v>
      </c>
      <c r="E215">
        <v>0</v>
      </c>
      <c r="F215" t="b">
        <v>0</v>
      </c>
      <c r="G215" t="b">
        <v>1</v>
      </c>
      <c r="H215" t="b">
        <v>1</v>
      </c>
      <c r="I215" t="b">
        <v>1</v>
      </c>
      <c r="J215" t="b">
        <v>0</v>
      </c>
      <c r="K215" t="s">
        <v>168</v>
      </c>
      <c r="L215" t="str">
        <f t="shared" si="185"/>
        <v>DB10</v>
      </c>
      <c r="M215" t="str">
        <f t="shared" ref="M215" si="199">"P_"&amp;B212&amp;"_"</f>
        <v>P_G49_</v>
      </c>
      <c r="O215" s="40">
        <f>IF(E215="","-",COUNTIF($O$10:O214,"&lt;&gt;-")+1-2)</f>
        <v>154</v>
      </c>
      <c r="P215" s="25" t="str">
        <f>IF($E215="","//" &amp; $B215,$M215&amp;B215&amp;": '"&amp;$L215&amp;","&amp;VLOOKUP(C215,LookupTable!$A$10:$G$24,4,0)&amp;IF(AND(C215="Bool",MOD(10*D215,10)=0),D215&amp;".0",D215)&amp;IF(C215="String",".255","")&amp;IF(B216&lt;&gt;"","',","'")&amp;"     //"&amp;O215)</f>
        <v>P_G49_TIme_Maintenance: 'DB10,REAL854',     //154</v>
      </c>
      <c r="Q215" s="20" t="str">
        <f t="shared" si="187"/>
        <v>'P_G49_TIme_Maintenance',     //154</v>
      </c>
      <c r="R215" s="20" t="str">
        <f t="shared" si="188"/>
        <v>socket.emit('P_G49_TIme_Maintenance', arr_tag_value[154]);</v>
      </c>
    </row>
    <row r="216" spans="2:18" ht="15.75">
      <c r="B216" t="s">
        <v>147</v>
      </c>
      <c r="C216" t="s">
        <v>97</v>
      </c>
      <c r="D216">
        <v>858</v>
      </c>
      <c r="F216" t="b">
        <v>0</v>
      </c>
      <c r="G216" t="b">
        <v>1</v>
      </c>
      <c r="H216" t="b">
        <v>1</v>
      </c>
      <c r="I216" t="b">
        <v>1</v>
      </c>
      <c r="J216" t="b">
        <v>1</v>
      </c>
      <c r="L216" t="str">
        <f t="shared" si="185"/>
        <v>DB10</v>
      </c>
      <c r="M216" t="str">
        <f t="shared" ref="M216:M247" si="200">"P_"&amp;B216&amp;"_"</f>
        <v>P_G50_</v>
      </c>
      <c r="O216" s="40" t="str">
        <f>IF(E216="","-",COUNTIF($O$10:O215,"&lt;&gt;-")+1-2)</f>
        <v>-</v>
      </c>
      <c r="P216" s="25" t="str">
        <f>IF($E216="","//" &amp; $B216,$M216&amp;B216&amp;": '"&amp;$L216&amp;","&amp;VLOOKUP(C216,LookupTable!$A$10:$G$24,4,0)&amp;IF(AND(C216="Bool",MOD(10*D216,10)=0),D216&amp;".0",D216)&amp;IF(C216="String",".255","")&amp;IF(B217&lt;&gt;"","',","'")&amp;"     //"&amp;O216)</f>
        <v>//G50</v>
      </c>
      <c r="Q216" s="20" t="str">
        <f t="shared" si="187"/>
        <v>//G50</v>
      </c>
      <c r="R216" s="20" t="str">
        <f t="shared" si="188"/>
        <v>//G50</v>
      </c>
    </row>
    <row r="217" spans="2:18" ht="15.75">
      <c r="B217" t="s">
        <v>163</v>
      </c>
      <c r="C217" t="s">
        <v>15</v>
      </c>
      <c r="D217">
        <v>858</v>
      </c>
      <c r="E217">
        <v>0</v>
      </c>
      <c r="F217" t="b">
        <v>0</v>
      </c>
      <c r="G217" t="b">
        <v>1</v>
      </c>
      <c r="H217" t="b">
        <v>1</v>
      </c>
      <c r="I217" t="b">
        <v>1</v>
      </c>
      <c r="J217" t="b">
        <v>0</v>
      </c>
      <c r="K217" t="s">
        <v>164</v>
      </c>
      <c r="L217" t="str">
        <f t="shared" si="185"/>
        <v>DB10</v>
      </c>
      <c r="M217" t="str">
        <f t="shared" ref="M217:M248" si="201">"P_"&amp;B216&amp;"_"</f>
        <v>P_G50_</v>
      </c>
      <c r="O217" s="40">
        <f>IF(E217="","-",COUNTIF($O$10:O216,"&lt;&gt;-")+1-2)</f>
        <v>155</v>
      </c>
      <c r="P217" s="25" t="str">
        <f>IF($E217="","//" &amp; $B217,$M217&amp;B217&amp;": '"&amp;$L217&amp;","&amp;VLOOKUP(C217,LookupTable!$A$10:$G$24,4,0)&amp;IF(AND(C217="Bool",MOD(10*D217,10)=0),D217&amp;".0",D217)&amp;IF(C217="String",".255","")&amp;IF(B218&lt;&gt;"","',","'")&amp;"     //"&amp;O217)</f>
        <v>P_G50_Time_Working: 'DB10,REAL858',     //155</v>
      </c>
      <c r="Q217" s="20" t="str">
        <f t="shared" si="187"/>
        <v>'P_G50_Time_Working',     //155</v>
      </c>
      <c r="R217" s="20" t="str">
        <f t="shared" si="188"/>
        <v>socket.emit('P_G50_Time_Working', arr_tag_value[155]);</v>
      </c>
    </row>
    <row r="218" spans="2:18" ht="15.75">
      <c r="B218" t="s">
        <v>165</v>
      </c>
      <c r="C218" t="s">
        <v>15</v>
      </c>
      <c r="D218">
        <v>862</v>
      </c>
      <c r="E218">
        <v>0</v>
      </c>
      <c r="F218" t="b">
        <v>0</v>
      </c>
      <c r="G218" t="b">
        <v>1</v>
      </c>
      <c r="H218" t="b">
        <v>1</v>
      </c>
      <c r="I218" t="b">
        <v>1</v>
      </c>
      <c r="J218" t="b">
        <v>0</v>
      </c>
      <c r="K218" t="s">
        <v>166</v>
      </c>
      <c r="L218" t="str">
        <f t="shared" si="185"/>
        <v>DB10</v>
      </c>
      <c r="M218" t="str">
        <f t="shared" ref="M218" si="202">"P_"&amp;B216&amp;"_"</f>
        <v>P_G50_</v>
      </c>
      <c r="O218" s="40">
        <f>IF(E218="","-",COUNTIF($O$10:O217,"&lt;&gt;-")+1-2)</f>
        <v>156</v>
      </c>
      <c r="P218" s="25" t="str">
        <f>IF($E218="","//" &amp; $B218,$M218&amp;B218&amp;": '"&amp;$L218&amp;","&amp;VLOOKUP(C218,LookupTable!$A$10:$G$24,4,0)&amp;IF(AND(C218="Bool",MOD(10*D218,10)=0),D218&amp;".0",D218)&amp;IF(C218="String",".255","")&amp;IF(B219&lt;&gt;"","',","'")&amp;"     //"&amp;O218)</f>
        <v>P_G50_Time_Standby: 'DB10,REAL862',     //156</v>
      </c>
      <c r="Q218" s="20" t="str">
        <f t="shared" si="187"/>
        <v>'P_G50_Time_Standby',     //156</v>
      </c>
      <c r="R218" s="20" t="str">
        <f t="shared" si="188"/>
        <v>socket.emit('P_G50_Time_Standby', arr_tag_value[156]);</v>
      </c>
    </row>
    <row r="219" spans="2:18" ht="15.75">
      <c r="B219" t="s">
        <v>167</v>
      </c>
      <c r="C219" t="s">
        <v>15</v>
      </c>
      <c r="D219">
        <v>866</v>
      </c>
      <c r="E219">
        <v>0</v>
      </c>
      <c r="F219" t="b">
        <v>0</v>
      </c>
      <c r="G219" t="b">
        <v>1</v>
      </c>
      <c r="H219" t="b">
        <v>1</v>
      </c>
      <c r="I219" t="b">
        <v>1</v>
      </c>
      <c r="J219" t="b">
        <v>0</v>
      </c>
      <c r="K219" t="s">
        <v>168</v>
      </c>
      <c r="L219" t="str">
        <f t="shared" si="185"/>
        <v>DB10</v>
      </c>
      <c r="M219" t="str">
        <f t="shared" ref="M219" si="203">"P_"&amp;B216&amp;"_"</f>
        <v>P_G50_</v>
      </c>
      <c r="O219" s="40">
        <f>IF(E219="","-",COUNTIF($O$10:O218,"&lt;&gt;-")+1-2)</f>
        <v>157</v>
      </c>
      <c r="P219" s="25" t="str">
        <f>IF($E219="","//" &amp; $B219,$M219&amp;B219&amp;": '"&amp;$L219&amp;","&amp;VLOOKUP(C219,LookupTable!$A$10:$G$24,4,0)&amp;IF(AND(C219="Bool",MOD(10*D219,10)=0),D219&amp;".0",D219)&amp;IF(C219="String",".255","")&amp;IF(B220&lt;&gt;"","',","'")&amp;"     //"&amp;O219)</f>
        <v>P_G50_TIme_Maintenance: 'DB10,REAL866',     //157</v>
      </c>
      <c r="Q219" s="20" t="str">
        <f t="shared" si="187"/>
        <v>'P_G50_TIme_Maintenance',     //157</v>
      </c>
      <c r="R219" s="20" t="str">
        <f t="shared" si="188"/>
        <v>socket.emit('P_G50_TIme_Maintenance', arr_tag_value[157]);</v>
      </c>
    </row>
    <row r="220" spans="2:18" ht="15.75">
      <c r="B220" t="s">
        <v>148</v>
      </c>
      <c r="C220" t="s">
        <v>97</v>
      </c>
      <c r="D220">
        <v>870</v>
      </c>
      <c r="F220" t="b">
        <v>0</v>
      </c>
      <c r="G220" t="b">
        <v>1</v>
      </c>
      <c r="H220" t="b">
        <v>1</v>
      </c>
      <c r="I220" t="b">
        <v>1</v>
      </c>
      <c r="J220" t="b">
        <v>1</v>
      </c>
      <c r="L220" t="str">
        <f t="shared" si="185"/>
        <v>DB10</v>
      </c>
      <c r="M220" t="str">
        <f t="shared" ref="M220:M251" si="204">"P_"&amp;B220&amp;"_"</f>
        <v>P_G51_</v>
      </c>
      <c r="O220" s="40" t="str">
        <f>IF(E220="","-",COUNTIF($O$10:O219,"&lt;&gt;-")+1-2)</f>
        <v>-</v>
      </c>
      <c r="P220" s="25" t="str">
        <f>IF($E220="","//" &amp; $B220,$M220&amp;B220&amp;": '"&amp;$L220&amp;","&amp;VLOOKUP(C220,LookupTable!$A$10:$G$24,4,0)&amp;IF(AND(C220="Bool",MOD(10*D220,10)=0),D220&amp;".0",D220)&amp;IF(C220="String",".255","")&amp;IF(B221&lt;&gt;"","',","'")&amp;"     //"&amp;O220)</f>
        <v>//G51</v>
      </c>
      <c r="Q220" s="20" t="str">
        <f t="shared" si="187"/>
        <v>//G51</v>
      </c>
      <c r="R220" s="20" t="str">
        <f t="shared" si="188"/>
        <v>//G51</v>
      </c>
    </row>
    <row r="221" spans="2:18" ht="15.75">
      <c r="B221" t="s">
        <v>163</v>
      </c>
      <c r="C221" t="s">
        <v>15</v>
      </c>
      <c r="D221">
        <v>870</v>
      </c>
      <c r="E221">
        <v>0</v>
      </c>
      <c r="F221" t="b">
        <v>0</v>
      </c>
      <c r="G221" t="b">
        <v>1</v>
      </c>
      <c r="H221" t="b">
        <v>1</v>
      </c>
      <c r="I221" t="b">
        <v>1</v>
      </c>
      <c r="J221" t="b">
        <v>0</v>
      </c>
      <c r="K221" t="s">
        <v>164</v>
      </c>
      <c r="L221" t="str">
        <f t="shared" si="185"/>
        <v>DB10</v>
      </c>
      <c r="M221" t="str">
        <f t="shared" ref="M221:M252" si="205">"P_"&amp;B220&amp;"_"</f>
        <v>P_G51_</v>
      </c>
      <c r="O221" s="40">
        <f>IF(E221="","-",COUNTIF($O$10:O220,"&lt;&gt;-")+1-2)</f>
        <v>158</v>
      </c>
      <c r="P221" s="25" t="str">
        <f>IF($E221="","//" &amp; $B221,$M221&amp;B221&amp;": '"&amp;$L221&amp;","&amp;VLOOKUP(C221,LookupTable!$A$10:$G$24,4,0)&amp;IF(AND(C221="Bool",MOD(10*D221,10)=0),D221&amp;".0",D221)&amp;IF(C221="String",".255","")&amp;IF(B222&lt;&gt;"","',","'")&amp;"     //"&amp;O221)</f>
        <v>P_G51_Time_Working: 'DB10,REAL870',     //158</v>
      </c>
      <c r="Q221" s="20" t="str">
        <f t="shared" si="187"/>
        <v>'P_G51_Time_Working',     //158</v>
      </c>
      <c r="R221" s="20" t="str">
        <f t="shared" si="188"/>
        <v>socket.emit('P_G51_Time_Working', arr_tag_value[158]);</v>
      </c>
    </row>
    <row r="222" spans="2:18" ht="15.75">
      <c r="B222" t="s">
        <v>165</v>
      </c>
      <c r="C222" t="s">
        <v>15</v>
      </c>
      <c r="D222">
        <v>874</v>
      </c>
      <c r="E222">
        <v>0</v>
      </c>
      <c r="F222" t="b">
        <v>0</v>
      </c>
      <c r="G222" t="b">
        <v>1</v>
      </c>
      <c r="H222" t="b">
        <v>1</v>
      </c>
      <c r="I222" t="b">
        <v>1</v>
      </c>
      <c r="J222" t="b">
        <v>0</v>
      </c>
      <c r="K222" t="s">
        <v>166</v>
      </c>
      <c r="L222" t="str">
        <f t="shared" si="185"/>
        <v>DB10</v>
      </c>
      <c r="M222" t="str">
        <f t="shared" ref="M222" si="206">"P_"&amp;B220&amp;"_"</f>
        <v>P_G51_</v>
      </c>
      <c r="O222" s="40">
        <f>IF(E222="","-",COUNTIF($O$10:O221,"&lt;&gt;-")+1-2)</f>
        <v>159</v>
      </c>
      <c r="P222" s="25" t="str">
        <f>IF($E222="","//" &amp; $B222,$M222&amp;B222&amp;": '"&amp;$L222&amp;","&amp;VLOOKUP(C222,LookupTable!$A$10:$G$24,4,0)&amp;IF(AND(C222="Bool",MOD(10*D222,10)=0),D222&amp;".0",D222)&amp;IF(C222="String",".255","")&amp;IF(B223&lt;&gt;"","',","'")&amp;"     //"&amp;O222)</f>
        <v>P_G51_Time_Standby: 'DB10,REAL874',     //159</v>
      </c>
      <c r="Q222" s="20" t="str">
        <f t="shared" si="187"/>
        <v>'P_G51_Time_Standby',     //159</v>
      </c>
      <c r="R222" s="20" t="str">
        <f t="shared" si="188"/>
        <v>socket.emit('P_G51_Time_Standby', arr_tag_value[159]);</v>
      </c>
    </row>
    <row r="223" spans="2:18" ht="15.75">
      <c r="B223" t="s">
        <v>167</v>
      </c>
      <c r="C223" t="s">
        <v>15</v>
      </c>
      <c r="D223">
        <v>878</v>
      </c>
      <c r="E223">
        <v>0</v>
      </c>
      <c r="F223" t="b">
        <v>0</v>
      </c>
      <c r="G223" t="b">
        <v>1</v>
      </c>
      <c r="H223" t="b">
        <v>1</v>
      </c>
      <c r="I223" t="b">
        <v>1</v>
      </c>
      <c r="J223" t="b">
        <v>0</v>
      </c>
      <c r="K223" t="s">
        <v>168</v>
      </c>
      <c r="L223" t="str">
        <f t="shared" si="185"/>
        <v>DB10</v>
      </c>
      <c r="M223" t="str">
        <f t="shared" ref="M223" si="207">"P_"&amp;B220&amp;"_"</f>
        <v>P_G51_</v>
      </c>
      <c r="O223" s="40">
        <f>IF(E223="","-",COUNTIF($O$10:O222,"&lt;&gt;-")+1-2)</f>
        <v>160</v>
      </c>
      <c r="P223" s="25" t="str">
        <f>IF($E223="","//" &amp; $B223,$M223&amp;B223&amp;": '"&amp;$L223&amp;","&amp;VLOOKUP(C223,LookupTable!$A$10:$G$24,4,0)&amp;IF(AND(C223="Bool",MOD(10*D223,10)=0),D223&amp;".0",D223)&amp;IF(C223="String",".255","")&amp;IF(B224&lt;&gt;"","',","'")&amp;"     //"&amp;O223)</f>
        <v>P_G51_TIme_Maintenance: 'DB10,REAL878',     //160</v>
      </c>
      <c r="Q223" s="20" t="str">
        <f t="shared" si="187"/>
        <v>'P_G51_TIme_Maintenance',     //160</v>
      </c>
      <c r="R223" s="20" t="str">
        <f t="shared" si="188"/>
        <v>socket.emit('P_G51_TIme_Maintenance', arr_tag_value[160]);</v>
      </c>
    </row>
    <row r="224" spans="2:18" ht="15.75">
      <c r="B224" t="s">
        <v>149</v>
      </c>
      <c r="C224" t="s">
        <v>97</v>
      </c>
      <c r="D224">
        <v>882</v>
      </c>
      <c r="F224" t="b">
        <v>0</v>
      </c>
      <c r="G224" t="b">
        <v>1</v>
      </c>
      <c r="H224" t="b">
        <v>1</v>
      </c>
      <c r="I224" t="b">
        <v>1</v>
      </c>
      <c r="J224" t="b">
        <v>1</v>
      </c>
      <c r="L224" t="str">
        <f t="shared" si="185"/>
        <v>DB10</v>
      </c>
      <c r="M224" t="str">
        <f t="shared" ref="M224:M255" si="208">"P_"&amp;B224&amp;"_"</f>
        <v>P_G52_</v>
      </c>
      <c r="O224" s="40" t="str">
        <f>IF(E224="","-",COUNTIF($O$10:O223,"&lt;&gt;-")+1-2)</f>
        <v>-</v>
      </c>
      <c r="P224" s="25" t="str">
        <f>IF($E224="","//" &amp; $B224,$M224&amp;B224&amp;": '"&amp;$L224&amp;","&amp;VLOOKUP(C224,LookupTable!$A$10:$G$24,4,0)&amp;IF(AND(C224="Bool",MOD(10*D224,10)=0),D224&amp;".0",D224)&amp;IF(C224="String",".255","")&amp;IF(B225&lt;&gt;"","',","'")&amp;"     //"&amp;O224)</f>
        <v>//G52</v>
      </c>
      <c r="Q224" s="20" t="str">
        <f t="shared" si="187"/>
        <v>//G52</v>
      </c>
      <c r="R224" s="20" t="str">
        <f t="shared" si="188"/>
        <v>//G52</v>
      </c>
    </row>
    <row r="225" spans="2:18" ht="15.75">
      <c r="B225" t="s">
        <v>163</v>
      </c>
      <c r="C225" t="s">
        <v>15</v>
      </c>
      <c r="D225">
        <v>882</v>
      </c>
      <c r="E225">
        <v>0</v>
      </c>
      <c r="F225" t="b">
        <v>0</v>
      </c>
      <c r="G225" t="b">
        <v>1</v>
      </c>
      <c r="H225" t="b">
        <v>1</v>
      </c>
      <c r="I225" t="b">
        <v>1</v>
      </c>
      <c r="J225" t="b">
        <v>0</v>
      </c>
      <c r="K225" t="s">
        <v>164</v>
      </c>
      <c r="L225" t="str">
        <f t="shared" si="185"/>
        <v>DB10</v>
      </c>
      <c r="M225" t="str">
        <f t="shared" ref="M225:M256" si="209">"P_"&amp;B224&amp;"_"</f>
        <v>P_G52_</v>
      </c>
      <c r="O225" s="40">
        <f>IF(E225="","-",COUNTIF($O$10:O224,"&lt;&gt;-")+1-2)</f>
        <v>161</v>
      </c>
      <c r="P225" s="25" t="str">
        <f>IF($E225="","//" &amp; $B225,$M225&amp;B225&amp;": '"&amp;$L225&amp;","&amp;VLOOKUP(C225,LookupTable!$A$10:$G$24,4,0)&amp;IF(AND(C225="Bool",MOD(10*D225,10)=0),D225&amp;".0",D225)&amp;IF(C225="String",".255","")&amp;IF(B226&lt;&gt;"","',","'")&amp;"     //"&amp;O225)</f>
        <v>P_G52_Time_Working: 'DB10,REAL882',     //161</v>
      </c>
      <c r="Q225" s="20" t="str">
        <f t="shared" si="187"/>
        <v>'P_G52_Time_Working',     //161</v>
      </c>
      <c r="R225" s="20" t="str">
        <f t="shared" si="188"/>
        <v>socket.emit('P_G52_Time_Working', arr_tag_value[161]);</v>
      </c>
    </row>
    <row r="226" spans="2:18" ht="15.75">
      <c r="B226" t="s">
        <v>165</v>
      </c>
      <c r="C226" t="s">
        <v>15</v>
      </c>
      <c r="D226">
        <v>886</v>
      </c>
      <c r="E226">
        <v>0</v>
      </c>
      <c r="F226" t="b">
        <v>0</v>
      </c>
      <c r="G226" t="b">
        <v>1</v>
      </c>
      <c r="H226" t="b">
        <v>1</v>
      </c>
      <c r="I226" t="b">
        <v>1</v>
      </c>
      <c r="J226" t="b">
        <v>0</v>
      </c>
      <c r="K226" t="s">
        <v>166</v>
      </c>
      <c r="L226" t="str">
        <f t="shared" si="185"/>
        <v>DB10</v>
      </c>
      <c r="M226" t="str">
        <f t="shared" ref="M226" si="210">"P_"&amp;B224&amp;"_"</f>
        <v>P_G52_</v>
      </c>
      <c r="O226" s="40">
        <f>IF(E226="","-",COUNTIF($O$10:O225,"&lt;&gt;-")+1-2)</f>
        <v>162</v>
      </c>
      <c r="P226" s="25" t="str">
        <f>IF($E226="","//" &amp; $B226,$M226&amp;B226&amp;": '"&amp;$L226&amp;","&amp;VLOOKUP(C226,LookupTable!$A$10:$G$24,4,0)&amp;IF(AND(C226="Bool",MOD(10*D226,10)=0),D226&amp;".0",D226)&amp;IF(C226="String",".255","")&amp;IF(B227&lt;&gt;"","',","'")&amp;"     //"&amp;O226)</f>
        <v>P_G52_Time_Standby: 'DB10,REAL886',     //162</v>
      </c>
      <c r="Q226" s="20" t="str">
        <f t="shared" si="187"/>
        <v>'P_G52_Time_Standby',     //162</v>
      </c>
      <c r="R226" s="20" t="str">
        <f t="shared" si="188"/>
        <v>socket.emit('P_G52_Time_Standby', arr_tag_value[162]);</v>
      </c>
    </row>
    <row r="227" spans="2:18" ht="15.75">
      <c r="B227" t="s">
        <v>167</v>
      </c>
      <c r="C227" t="s">
        <v>15</v>
      </c>
      <c r="D227">
        <v>890</v>
      </c>
      <c r="E227">
        <v>0</v>
      </c>
      <c r="F227" t="b">
        <v>0</v>
      </c>
      <c r="G227" t="b">
        <v>1</v>
      </c>
      <c r="H227" t="b">
        <v>1</v>
      </c>
      <c r="I227" t="b">
        <v>1</v>
      </c>
      <c r="J227" t="b">
        <v>0</v>
      </c>
      <c r="K227" t="s">
        <v>168</v>
      </c>
      <c r="L227" t="str">
        <f t="shared" si="185"/>
        <v>DB10</v>
      </c>
      <c r="M227" t="str">
        <f t="shared" ref="M227" si="211">"P_"&amp;B224&amp;"_"</f>
        <v>P_G52_</v>
      </c>
      <c r="O227" s="40">
        <f>IF(E227="","-",COUNTIF($O$10:O226,"&lt;&gt;-")+1-2)</f>
        <v>163</v>
      </c>
      <c r="P227" s="25" t="str">
        <f>IF($E227="","//" &amp; $B227,$M227&amp;B227&amp;": '"&amp;$L227&amp;","&amp;VLOOKUP(C227,LookupTable!$A$10:$G$24,4,0)&amp;IF(AND(C227="Bool",MOD(10*D227,10)=0),D227&amp;".0",D227)&amp;IF(C227="String",".255","")&amp;IF(B228&lt;&gt;"","',","'")&amp;"     //"&amp;O227)</f>
        <v>P_G52_TIme_Maintenance: 'DB10,REAL890',     //163</v>
      </c>
      <c r="Q227" s="20" t="str">
        <f t="shared" si="187"/>
        <v>'P_G52_TIme_Maintenance',     //163</v>
      </c>
      <c r="R227" s="20" t="str">
        <f t="shared" si="188"/>
        <v>socket.emit('P_G52_TIme_Maintenance', arr_tag_value[163]);</v>
      </c>
    </row>
    <row r="228" spans="2:18" ht="15.75">
      <c r="B228" t="s">
        <v>150</v>
      </c>
      <c r="C228" t="s">
        <v>97</v>
      </c>
      <c r="D228">
        <v>894</v>
      </c>
      <c r="F228" t="b">
        <v>0</v>
      </c>
      <c r="G228" t="b">
        <v>1</v>
      </c>
      <c r="H228" t="b">
        <v>1</v>
      </c>
      <c r="I228" t="b">
        <v>1</v>
      </c>
      <c r="J228" t="b">
        <v>1</v>
      </c>
      <c r="L228" t="str">
        <f t="shared" si="185"/>
        <v>DB10</v>
      </c>
      <c r="M228" t="str">
        <f t="shared" ref="M228:M259" si="212">"P_"&amp;B228&amp;"_"</f>
        <v>P_G53_</v>
      </c>
      <c r="O228" s="40" t="str">
        <f>IF(E228="","-",COUNTIF($O$10:O227,"&lt;&gt;-")+1-2)</f>
        <v>-</v>
      </c>
      <c r="P228" s="25" t="str">
        <f>IF($E228="","//" &amp; $B228,$M228&amp;B228&amp;": '"&amp;$L228&amp;","&amp;VLOOKUP(C228,LookupTable!$A$10:$G$24,4,0)&amp;IF(AND(C228="Bool",MOD(10*D228,10)=0),D228&amp;".0",D228)&amp;IF(C228="String",".255","")&amp;IF(B229&lt;&gt;"","',","'")&amp;"     //"&amp;O228)</f>
        <v>//G53</v>
      </c>
      <c r="Q228" s="20" t="str">
        <f t="shared" si="187"/>
        <v>//G53</v>
      </c>
      <c r="R228" s="20" t="str">
        <f t="shared" si="188"/>
        <v>//G53</v>
      </c>
    </row>
    <row r="229" spans="2:18" ht="15.75">
      <c r="B229" t="s">
        <v>163</v>
      </c>
      <c r="C229" t="s">
        <v>15</v>
      </c>
      <c r="D229">
        <v>894</v>
      </c>
      <c r="E229">
        <v>0</v>
      </c>
      <c r="F229" t="b">
        <v>0</v>
      </c>
      <c r="G229" t="b">
        <v>1</v>
      </c>
      <c r="H229" t="b">
        <v>1</v>
      </c>
      <c r="I229" t="b">
        <v>1</v>
      </c>
      <c r="J229" t="b">
        <v>0</v>
      </c>
      <c r="K229" t="s">
        <v>164</v>
      </c>
      <c r="L229" t="str">
        <f t="shared" si="185"/>
        <v>DB10</v>
      </c>
      <c r="M229" t="str">
        <f t="shared" ref="M229:M260" si="213">"P_"&amp;B228&amp;"_"</f>
        <v>P_G53_</v>
      </c>
      <c r="O229" s="40">
        <f>IF(E229="","-",COUNTIF($O$10:O228,"&lt;&gt;-")+1-2)</f>
        <v>164</v>
      </c>
      <c r="P229" s="25" t="str">
        <f>IF($E229="","//" &amp; $B229,$M229&amp;B229&amp;": '"&amp;$L229&amp;","&amp;VLOOKUP(C229,LookupTable!$A$10:$G$24,4,0)&amp;IF(AND(C229="Bool",MOD(10*D229,10)=0),D229&amp;".0",D229)&amp;IF(C229="String",".255","")&amp;IF(B230&lt;&gt;"","',","'")&amp;"     //"&amp;O229)</f>
        <v>P_G53_Time_Working: 'DB10,REAL894',     //164</v>
      </c>
      <c r="Q229" s="20" t="str">
        <f t="shared" si="187"/>
        <v>'P_G53_Time_Working',     //164</v>
      </c>
      <c r="R229" s="20" t="str">
        <f t="shared" si="188"/>
        <v>socket.emit('P_G53_Time_Working', arr_tag_value[164]);</v>
      </c>
    </row>
    <row r="230" spans="2:18" ht="15.75">
      <c r="B230" t="s">
        <v>165</v>
      </c>
      <c r="C230" t="s">
        <v>15</v>
      </c>
      <c r="D230">
        <v>898</v>
      </c>
      <c r="E230">
        <v>0</v>
      </c>
      <c r="F230" t="b">
        <v>0</v>
      </c>
      <c r="G230" t="b">
        <v>1</v>
      </c>
      <c r="H230" t="b">
        <v>1</v>
      </c>
      <c r="I230" t="b">
        <v>1</v>
      </c>
      <c r="J230" t="b">
        <v>0</v>
      </c>
      <c r="K230" t="s">
        <v>166</v>
      </c>
      <c r="L230" t="str">
        <f t="shared" si="185"/>
        <v>DB10</v>
      </c>
      <c r="M230" t="str">
        <f t="shared" ref="M230" si="214">"P_"&amp;B228&amp;"_"</f>
        <v>P_G53_</v>
      </c>
      <c r="O230" s="40">
        <f>IF(E230="","-",COUNTIF($O$10:O229,"&lt;&gt;-")+1-2)</f>
        <v>165</v>
      </c>
      <c r="P230" s="25" t="str">
        <f>IF($E230="","//" &amp; $B230,$M230&amp;B230&amp;": '"&amp;$L230&amp;","&amp;VLOOKUP(C230,LookupTable!$A$10:$G$24,4,0)&amp;IF(AND(C230="Bool",MOD(10*D230,10)=0),D230&amp;".0",D230)&amp;IF(C230="String",".255","")&amp;IF(B231&lt;&gt;"","',","'")&amp;"     //"&amp;O230)</f>
        <v>P_G53_Time_Standby: 'DB10,REAL898',     //165</v>
      </c>
      <c r="Q230" s="20" t="str">
        <f t="shared" si="187"/>
        <v>'P_G53_Time_Standby',     //165</v>
      </c>
      <c r="R230" s="20" t="str">
        <f t="shared" si="188"/>
        <v>socket.emit('P_G53_Time_Standby', arr_tag_value[165]);</v>
      </c>
    </row>
    <row r="231" spans="2:18" ht="15.75">
      <c r="B231" t="s">
        <v>167</v>
      </c>
      <c r="C231" t="s">
        <v>15</v>
      </c>
      <c r="D231">
        <v>902</v>
      </c>
      <c r="E231">
        <v>0</v>
      </c>
      <c r="F231" t="b">
        <v>0</v>
      </c>
      <c r="G231" t="b">
        <v>1</v>
      </c>
      <c r="H231" t="b">
        <v>1</v>
      </c>
      <c r="I231" t="b">
        <v>1</v>
      </c>
      <c r="J231" t="b">
        <v>0</v>
      </c>
      <c r="K231" t="s">
        <v>168</v>
      </c>
      <c r="L231" t="str">
        <f t="shared" si="185"/>
        <v>DB10</v>
      </c>
      <c r="M231" t="str">
        <f t="shared" ref="M231" si="215">"P_"&amp;B228&amp;"_"</f>
        <v>P_G53_</v>
      </c>
      <c r="O231" s="40">
        <f>IF(E231="","-",COUNTIF($O$10:O230,"&lt;&gt;-")+1-2)</f>
        <v>166</v>
      </c>
      <c r="P231" s="25" t="str">
        <f>IF($E231="","//" &amp; $B231,$M231&amp;B231&amp;": '"&amp;$L231&amp;","&amp;VLOOKUP(C231,LookupTable!$A$10:$G$24,4,0)&amp;IF(AND(C231="Bool",MOD(10*D231,10)=0),D231&amp;".0",D231)&amp;IF(C231="String",".255","")&amp;IF(B232&lt;&gt;"","',","'")&amp;"     //"&amp;O231)</f>
        <v>P_G53_TIme_Maintenance: 'DB10,REAL902',     //166</v>
      </c>
      <c r="Q231" s="20" t="str">
        <f t="shared" si="187"/>
        <v>'P_G53_TIme_Maintenance',     //166</v>
      </c>
      <c r="R231" s="20" t="str">
        <f t="shared" si="188"/>
        <v>socket.emit('P_G53_TIme_Maintenance', arr_tag_value[166]);</v>
      </c>
    </row>
    <row r="232" spans="2:18" ht="15.75">
      <c r="B232" t="s">
        <v>151</v>
      </c>
      <c r="C232" t="s">
        <v>97</v>
      </c>
      <c r="D232">
        <v>906</v>
      </c>
      <c r="F232" t="b">
        <v>0</v>
      </c>
      <c r="G232" t="b">
        <v>1</v>
      </c>
      <c r="H232" t="b">
        <v>1</v>
      </c>
      <c r="I232" t="b">
        <v>1</v>
      </c>
      <c r="J232" t="b">
        <v>1</v>
      </c>
      <c r="L232" t="str">
        <f t="shared" si="185"/>
        <v>DB10</v>
      </c>
      <c r="M232" t="str">
        <f t="shared" ref="M232:M279" si="216">"P_"&amp;B232&amp;"_"</f>
        <v>P_G54_</v>
      </c>
      <c r="O232" s="40" t="str">
        <f>IF(E232="","-",COUNTIF($O$10:O231,"&lt;&gt;-")+1-2)</f>
        <v>-</v>
      </c>
      <c r="P232" s="25" t="str">
        <f>IF($E232="","//" &amp; $B232,$M232&amp;B232&amp;": '"&amp;$L232&amp;","&amp;VLOOKUP(C232,LookupTable!$A$10:$G$24,4,0)&amp;IF(AND(C232="Bool",MOD(10*D232,10)=0),D232&amp;".0",D232)&amp;IF(C232="String",".255","")&amp;IF(B233&lt;&gt;"","',","'")&amp;"     //"&amp;O232)</f>
        <v>//G54</v>
      </c>
      <c r="Q232" s="20" t="str">
        <f t="shared" si="187"/>
        <v>//G54</v>
      </c>
      <c r="R232" s="20" t="str">
        <f t="shared" si="188"/>
        <v>//G54</v>
      </c>
    </row>
    <row r="233" spans="2:18" ht="15.75">
      <c r="B233" t="s">
        <v>163</v>
      </c>
      <c r="C233" t="s">
        <v>15</v>
      </c>
      <c r="D233">
        <v>906</v>
      </c>
      <c r="E233">
        <v>0</v>
      </c>
      <c r="F233" t="b">
        <v>0</v>
      </c>
      <c r="G233" t="b">
        <v>1</v>
      </c>
      <c r="H233" t="b">
        <v>1</v>
      </c>
      <c r="I233" t="b">
        <v>1</v>
      </c>
      <c r="J233" t="b">
        <v>0</v>
      </c>
      <c r="K233" t="s">
        <v>164</v>
      </c>
      <c r="L233" t="str">
        <f t="shared" si="185"/>
        <v>DB10</v>
      </c>
      <c r="M233" t="str">
        <f t="shared" ref="M233:M279" si="217">"P_"&amp;B232&amp;"_"</f>
        <v>P_G54_</v>
      </c>
      <c r="O233" s="40">
        <f>IF(E233="","-",COUNTIF($O$10:O232,"&lt;&gt;-")+1-2)</f>
        <v>167</v>
      </c>
      <c r="P233" s="25" t="str">
        <f>IF($E233="","//" &amp; $B233,$M233&amp;B233&amp;": '"&amp;$L233&amp;","&amp;VLOOKUP(C233,LookupTable!$A$10:$G$24,4,0)&amp;IF(AND(C233="Bool",MOD(10*D233,10)=0),D233&amp;".0",D233)&amp;IF(C233="String",".255","")&amp;IF(B234&lt;&gt;"","',","'")&amp;"     //"&amp;O233)</f>
        <v>P_G54_Time_Working: 'DB10,REAL906',     //167</v>
      </c>
      <c r="Q233" s="20" t="str">
        <f t="shared" si="187"/>
        <v>'P_G54_Time_Working',     //167</v>
      </c>
      <c r="R233" s="20" t="str">
        <f t="shared" si="188"/>
        <v>socket.emit('P_G54_Time_Working', arr_tag_value[167]);</v>
      </c>
    </row>
    <row r="234" spans="2:18" ht="15.75">
      <c r="B234" t="s">
        <v>165</v>
      </c>
      <c r="C234" t="s">
        <v>15</v>
      </c>
      <c r="D234">
        <v>910</v>
      </c>
      <c r="E234">
        <v>0</v>
      </c>
      <c r="F234" t="b">
        <v>0</v>
      </c>
      <c r="G234" t="b">
        <v>1</v>
      </c>
      <c r="H234" t="b">
        <v>1</v>
      </c>
      <c r="I234" t="b">
        <v>1</v>
      </c>
      <c r="J234" t="b">
        <v>0</v>
      </c>
      <c r="K234" t="s">
        <v>166</v>
      </c>
      <c r="L234" t="str">
        <f t="shared" si="185"/>
        <v>DB10</v>
      </c>
      <c r="M234" t="str">
        <f t="shared" ref="M234" si="218">"P_"&amp;B232&amp;"_"</f>
        <v>P_G54_</v>
      </c>
      <c r="O234" s="40">
        <f>IF(E234="","-",COUNTIF($O$10:O233,"&lt;&gt;-")+1-2)</f>
        <v>168</v>
      </c>
      <c r="P234" s="25" t="str">
        <f>IF($E234="","//" &amp; $B234,$M234&amp;B234&amp;": '"&amp;$L234&amp;","&amp;VLOOKUP(C234,LookupTable!$A$10:$G$24,4,0)&amp;IF(AND(C234="Bool",MOD(10*D234,10)=0),D234&amp;".0",D234)&amp;IF(C234="String",".255","")&amp;IF(B235&lt;&gt;"","',","'")&amp;"     //"&amp;O234)</f>
        <v>P_G54_Time_Standby: 'DB10,REAL910',     //168</v>
      </c>
      <c r="Q234" s="20" t="str">
        <f t="shared" si="187"/>
        <v>'P_G54_Time_Standby',     //168</v>
      </c>
      <c r="R234" s="20" t="str">
        <f t="shared" si="188"/>
        <v>socket.emit('P_G54_Time_Standby', arr_tag_value[168]);</v>
      </c>
    </row>
    <row r="235" spans="2:18" ht="15.75">
      <c r="B235" t="s">
        <v>167</v>
      </c>
      <c r="C235" t="s">
        <v>15</v>
      </c>
      <c r="D235">
        <v>914</v>
      </c>
      <c r="E235">
        <v>0</v>
      </c>
      <c r="F235" t="b">
        <v>0</v>
      </c>
      <c r="G235" t="b">
        <v>1</v>
      </c>
      <c r="H235" t="b">
        <v>1</v>
      </c>
      <c r="I235" t="b">
        <v>1</v>
      </c>
      <c r="J235" t="b">
        <v>0</v>
      </c>
      <c r="K235" t="s">
        <v>168</v>
      </c>
      <c r="L235" t="str">
        <f t="shared" si="185"/>
        <v>DB10</v>
      </c>
      <c r="M235" t="str">
        <f t="shared" ref="M235" si="219">"P_"&amp;B232&amp;"_"</f>
        <v>P_G54_</v>
      </c>
      <c r="O235" s="40">
        <f>IF(E235="","-",COUNTIF($O$10:O234,"&lt;&gt;-")+1-2)</f>
        <v>169</v>
      </c>
      <c r="P235" s="25" t="str">
        <f>IF($E235="","//" &amp; $B235,$M235&amp;B235&amp;": '"&amp;$L235&amp;","&amp;VLOOKUP(C235,LookupTable!$A$10:$G$24,4,0)&amp;IF(AND(C235="Bool",MOD(10*D235,10)=0),D235&amp;".0",D235)&amp;IF(C235="String",".255","")&amp;IF(B236&lt;&gt;"","',","'")&amp;"     //"&amp;O235)</f>
        <v>P_G54_TIme_Maintenance: 'DB10,REAL914',     //169</v>
      </c>
      <c r="Q235" s="20" t="str">
        <f t="shared" si="187"/>
        <v>'P_G54_TIme_Maintenance',     //169</v>
      </c>
      <c r="R235" s="20" t="str">
        <f t="shared" si="188"/>
        <v>socket.emit('P_G54_TIme_Maintenance', arr_tag_value[169]);</v>
      </c>
    </row>
    <row r="236" spans="2:18" ht="15.75">
      <c r="B236" t="s">
        <v>152</v>
      </c>
      <c r="C236" t="s">
        <v>97</v>
      </c>
      <c r="D236">
        <v>918</v>
      </c>
      <c r="F236" t="b">
        <v>0</v>
      </c>
      <c r="G236" t="b">
        <v>1</v>
      </c>
      <c r="H236" t="b">
        <v>1</v>
      </c>
      <c r="I236" t="b">
        <v>1</v>
      </c>
      <c r="J236" t="b">
        <v>1</v>
      </c>
      <c r="L236" t="str">
        <f t="shared" si="185"/>
        <v>DB10</v>
      </c>
      <c r="M236" t="str">
        <f t="shared" ref="M236:M279" si="220">"P_"&amp;B236&amp;"_"</f>
        <v>P_G55_</v>
      </c>
      <c r="O236" s="40" t="str">
        <f>IF(E236="","-",COUNTIF($O$10:O235,"&lt;&gt;-")+1-2)</f>
        <v>-</v>
      </c>
      <c r="P236" s="25" t="str">
        <f>IF($E236="","//" &amp; $B236,$M236&amp;B236&amp;": '"&amp;$L236&amp;","&amp;VLOOKUP(C236,LookupTable!$A$10:$G$24,4,0)&amp;IF(AND(C236="Bool",MOD(10*D236,10)=0),D236&amp;".0",D236)&amp;IF(C236="String",".255","")&amp;IF(B237&lt;&gt;"","',","'")&amp;"     //"&amp;O236)</f>
        <v>//G55</v>
      </c>
      <c r="Q236" s="20" t="str">
        <f t="shared" si="187"/>
        <v>//G55</v>
      </c>
      <c r="R236" s="20" t="str">
        <f t="shared" si="188"/>
        <v>//G55</v>
      </c>
    </row>
    <row r="237" spans="2:18" ht="15.75">
      <c r="B237" t="s">
        <v>163</v>
      </c>
      <c r="C237" t="s">
        <v>15</v>
      </c>
      <c r="D237">
        <v>918</v>
      </c>
      <c r="E237">
        <v>0</v>
      </c>
      <c r="F237" t="b">
        <v>0</v>
      </c>
      <c r="G237" t="b">
        <v>1</v>
      </c>
      <c r="H237" t="b">
        <v>1</v>
      </c>
      <c r="I237" t="b">
        <v>1</v>
      </c>
      <c r="J237" t="b">
        <v>0</v>
      </c>
      <c r="K237" t="s">
        <v>164</v>
      </c>
      <c r="L237" t="str">
        <f t="shared" si="185"/>
        <v>DB10</v>
      </c>
      <c r="M237" t="str">
        <f t="shared" ref="M237:M279" si="221">"P_"&amp;B236&amp;"_"</f>
        <v>P_G55_</v>
      </c>
      <c r="O237" s="40">
        <f>IF(E237="","-",COUNTIF($O$10:O236,"&lt;&gt;-")+1-2)</f>
        <v>170</v>
      </c>
      <c r="P237" s="25" t="str">
        <f>IF($E237="","//" &amp; $B237,$M237&amp;B237&amp;": '"&amp;$L237&amp;","&amp;VLOOKUP(C237,LookupTable!$A$10:$G$24,4,0)&amp;IF(AND(C237="Bool",MOD(10*D237,10)=0),D237&amp;".0",D237)&amp;IF(C237="String",".255","")&amp;IF(B238&lt;&gt;"","',","'")&amp;"     //"&amp;O237)</f>
        <v>P_G55_Time_Working: 'DB10,REAL918',     //170</v>
      </c>
      <c r="Q237" s="20" t="str">
        <f t="shared" si="187"/>
        <v>'P_G55_Time_Working',     //170</v>
      </c>
      <c r="R237" s="20" t="str">
        <f t="shared" si="188"/>
        <v>socket.emit('P_G55_Time_Working', arr_tag_value[170]);</v>
      </c>
    </row>
    <row r="238" spans="2:18" ht="15.75">
      <c r="B238" t="s">
        <v>165</v>
      </c>
      <c r="C238" t="s">
        <v>15</v>
      </c>
      <c r="D238">
        <v>922</v>
      </c>
      <c r="E238">
        <v>0</v>
      </c>
      <c r="F238" t="b">
        <v>0</v>
      </c>
      <c r="G238" t="b">
        <v>1</v>
      </c>
      <c r="H238" t="b">
        <v>1</v>
      </c>
      <c r="I238" t="b">
        <v>1</v>
      </c>
      <c r="J238" t="b">
        <v>0</v>
      </c>
      <c r="K238" t="s">
        <v>166</v>
      </c>
      <c r="L238" t="str">
        <f t="shared" si="185"/>
        <v>DB10</v>
      </c>
      <c r="M238" t="str">
        <f t="shared" ref="M238" si="222">"P_"&amp;B236&amp;"_"</f>
        <v>P_G55_</v>
      </c>
      <c r="O238" s="40">
        <f>IF(E238="","-",COUNTIF($O$10:O237,"&lt;&gt;-")+1-2)</f>
        <v>171</v>
      </c>
      <c r="P238" s="25" t="str">
        <f>IF($E238="","//" &amp; $B238,$M238&amp;B238&amp;": '"&amp;$L238&amp;","&amp;VLOOKUP(C238,LookupTable!$A$10:$G$24,4,0)&amp;IF(AND(C238="Bool",MOD(10*D238,10)=0),D238&amp;".0",D238)&amp;IF(C238="String",".255","")&amp;IF(B239&lt;&gt;"","',","'")&amp;"     //"&amp;O238)</f>
        <v>P_G55_Time_Standby: 'DB10,REAL922',     //171</v>
      </c>
      <c r="Q238" s="20" t="str">
        <f t="shared" si="187"/>
        <v>'P_G55_Time_Standby',     //171</v>
      </c>
      <c r="R238" s="20" t="str">
        <f t="shared" si="188"/>
        <v>socket.emit('P_G55_Time_Standby', arr_tag_value[171]);</v>
      </c>
    </row>
    <row r="239" spans="2:18" ht="15.75">
      <c r="B239" t="s">
        <v>167</v>
      </c>
      <c r="C239" t="s">
        <v>15</v>
      </c>
      <c r="D239">
        <v>926</v>
      </c>
      <c r="E239">
        <v>0</v>
      </c>
      <c r="F239" t="b">
        <v>0</v>
      </c>
      <c r="G239" t="b">
        <v>1</v>
      </c>
      <c r="H239" t="b">
        <v>1</v>
      </c>
      <c r="I239" t="b">
        <v>1</v>
      </c>
      <c r="J239" t="b">
        <v>0</v>
      </c>
      <c r="K239" t="s">
        <v>168</v>
      </c>
      <c r="L239" t="str">
        <f t="shared" si="185"/>
        <v>DB10</v>
      </c>
      <c r="M239" t="str">
        <f t="shared" ref="M239" si="223">"P_"&amp;B236&amp;"_"</f>
        <v>P_G55_</v>
      </c>
      <c r="O239" s="40">
        <f>IF(E239="","-",COUNTIF($O$10:O238,"&lt;&gt;-")+1-2)</f>
        <v>172</v>
      </c>
      <c r="P239" s="25" t="str">
        <f>IF($E239="","//" &amp; $B239,$M239&amp;B239&amp;": '"&amp;$L239&amp;","&amp;VLOOKUP(C239,LookupTable!$A$10:$G$24,4,0)&amp;IF(AND(C239="Bool",MOD(10*D239,10)=0),D239&amp;".0",D239)&amp;IF(C239="String",".255","")&amp;IF(B240&lt;&gt;"","',","'")&amp;"     //"&amp;O239)</f>
        <v>P_G55_TIme_Maintenance: 'DB10,REAL926',     //172</v>
      </c>
      <c r="Q239" s="20" t="str">
        <f t="shared" si="187"/>
        <v>'P_G55_TIme_Maintenance',     //172</v>
      </c>
      <c r="R239" s="20" t="str">
        <f t="shared" si="188"/>
        <v>socket.emit('P_G55_TIme_Maintenance', arr_tag_value[172]);</v>
      </c>
    </row>
    <row r="240" spans="2:18" ht="15.75">
      <c r="B240" t="s">
        <v>153</v>
      </c>
      <c r="C240" t="s">
        <v>97</v>
      </c>
      <c r="D240">
        <v>930</v>
      </c>
      <c r="F240" t="b">
        <v>0</v>
      </c>
      <c r="G240" t="b">
        <v>1</v>
      </c>
      <c r="H240" t="b">
        <v>1</v>
      </c>
      <c r="I240" t="b">
        <v>1</v>
      </c>
      <c r="J240" t="b">
        <v>1</v>
      </c>
      <c r="L240" t="str">
        <f t="shared" si="185"/>
        <v>DB10</v>
      </c>
      <c r="M240" t="str">
        <f t="shared" ref="M240:M279" si="224">"P_"&amp;B240&amp;"_"</f>
        <v>P_G56_</v>
      </c>
      <c r="O240" s="40" t="str">
        <f>IF(E240="","-",COUNTIF($O$10:O239,"&lt;&gt;-")+1-2)</f>
        <v>-</v>
      </c>
      <c r="P240" s="25" t="str">
        <f>IF($E240="","//" &amp; $B240,$M240&amp;B240&amp;": '"&amp;$L240&amp;","&amp;VLOOKUP(C240,LookupTable!$A$10:$G$24,4,0)&amp;IF(AND(C240="Bool",MOD(10*D240,10)=0),D240&amp;".0",D240)&amp;IF(C240="String",".255","")&amp;IF(B241&lt;&gt;"","',","'")&amp;"     //"&amp;O240)</f>
        <v>//G56</v>
      </c>
      <c r="Q240" s="20" t="str">
        <f t="shared" si="187"/>
        <v>//G56</v>
      </c>
      <c r="R240" s="20" t="str">
        <f t="shared" si="188"/>
        <v>//G56</v>
      </c>
    </row>
    <row r="241" spans="2:18" ht="15.75">
      <c r="B241" t="s">
        <v>163</v>
      </c>
      <c r="C241" t="s">
        <v>15</v>
      </c>
      <c r="D241">
        <v>930</v>
      </c>
      <c r="E241">
        <v>0</v>
      </c>
      <c r="F241" t="b">
        <v>0</v>
      </c>
      <c r="G241" t="b">
        <v>1</v>
      </c>
      <c r="H241" t="b">
        <v>1</v>
      </c>
      <c r="I241" t="b">
        <v>1</v>
      </c>
      <c r="J241" t="b">
        <v>0</v>
      </c>
      <c r="K241" t="s">
        <v>164</v>
      </c>
      <c r="L241" t="str">
        <f t="shared" si="185"/>
        <v>DB10</v>
      </c>
      <c r="M241" t="str">
        <f t="shared" ref="M241:M279" si="225">"P_"&amp;B240&amp;"_"</f>
        <v>P_G56_</v>
      </c>
      <c r="O241" s="40">
        <f>IF(E241="","-",COUNTIF($O$10:O240,"&lt;&gt;-")+1-2)</f>
        <v>173</v>
      </c>
      <c r="P241" s="25" t="str">
        <f>IF($E241="","//" &amp; $B241,$M241&amp;B241&amp;": '"&amp;$L241&amp;","&amp;VLOOKUP(C241,LookupTable!$A$10:$G$24,4,0)&amp;IF(AND(C241="Bool",MOD(10*D241,10)=0),D241&amp;".0",D241)&amp;IF(C241="String",".255","")&amp;IF(B242&lt;&gt;"","',","'")&amp;"     //"&amp;O241)</f>
        <v>P_G56_Time_Working: 'DB10,REAL930',     //173</v>
      </c>
      <c r="Q241" s="20" t="str">
        <f t="shared" si="187"/>
        <v>'P_G56_Time_Working',     //173</v>
      </c>
      <c r="R241" s="20" t="str">
        <f t="shared" si="188"/>
        <v>socket.emit('P_G56_Time_Working', arr_tag_value[173]);</v>
      </c>
    </row>
    <row r="242" spans="2:18" ht="15.75">
      <c r="B242" t="s">
        <v>165</v>
      </c>
      <c r="C242" t="s">
        <v>15</v>
      </c>
      <c r="D242">
        <v>934</v>
      </c>
      <c r="E242">
        <v>0</v>
      </c>
      <c r="F242" t="b">
        <v>0</v>
      </c>
      <c r="G242" t="b">
        <v>1</v>
      </c>
      <c r="H242" t="b">
        <v>1</v>
      </c>
      <c r="I242" t="b">
        <v>1</v>
      </c>
      <c r="J242" t="b">
        <v>0</v>
      </c>
      <c r="K242" t="s">
        <v>166</v>
      </c>
      <c r="L242" t="str">
        <f t="shared" si="185"/>
        <v>DB10</v>
      </c>
      <c r="M242" t="str">
        <f t="shared" ref="M242" si="226">"P_"&amp;B240&amp;"_"</f>
        <v>P_G56_</v>
      </c>
      <c r="O242" s="40">
        <f>IF(E242="","-",COUNTIF($O$10:O241,"&lt;&gt;-")+1-2)</f>
        <v>174</v>
      </c>
      <c r="P242" s="25" t="str">
        <f>IF($E242="","//" &amp; $B242,$M242&amp;B242&amp;": '"&amp;$L242&amp;","&amp;VLOOKUP(C242,LookupTable!$A$10:$G$24,4,0)&amp;IF(AND(C242="Bool",MOD(10*D242,10)=0),D242&amp;".0",D242)&amp;IF(C242="String",".255","")&amp;IF(B243&lt;&gt;"","',","'")&amp;"     //"&amp;O242)</f>
        <v>P_G56_Time_Standby: 'DB10,REAL934',     //174</v>
      </c>
      <c r="Q242" s="20" t="str">
        <f t="shared" si="187"/>
        <v>'P_G56_Time_Standby',     //174</v>
      </c>
      <c r="R242" s="20" t="str">
        <f t="shared" si="188"/>
        <v>socket.emit('P_G56_Time_Standby', arr_tag_value[174]);</v>
      </c>
    </row>
    <row r="243" spans="2:18" ht="15.75">
      <c r="B243" t="s">
        <v>167</v>
      </c>
      <c r="C243" t="s">
        <v>15</v>
      </c>
      <c r="D243">
        <v>938</v>
      </c>
      <c r="E243">
        <v>0</v>
      </c>
      <c r="F243" t="b">
        <v>0</v>
      </c>
      <c r="G243" t="b">
        <v>1</v>
      </c>
      <c r="H243" t="b">
        <v>1</v>
      </c>
      <c r="I243" t="b">
        <v>1</v>
      </c>
      <c r="J243" t="b">
        <v>0</v>
      </c>
      <c r="K243" t="s">
        <v>168</v>
      </c>
      <c r="L243" t="str">
        <f t="shared" si="185"/>
        <v>DB10</v>
      </c>
      <c r="M243" t="str">
        <f t="shared" ref="M243" si="227">"P_"&amp;B240&amp;"_"</f>
        <v>P_G56_</v>
      </c>
      <c r="O243" s="40">
        <f>IF(E243="","-",COUNTIF($O$10:O242,"&lt;&gt;-")+1-2)</f>
        <v>175</v>
      </c>
      <c r="P243" s="25" t="str">
        <f>IF($E243="","//" &amp; $B243,$M243&amp;B243&amp;": '"&amp;$L243&amp;","&amp;VLOOKUP(C243,LookupTable!$A$10:$G$24,4,0)&amp;IF(AND(C243="Bool",MOD(10*D243,10)=0),D243&amp;".0",D243)&amp;IF(C243="String",".255","")&amp;IF(B244&lt;&gt;"","',","'")&amp;"     //"&amp;O243)</f>
        <v>P_G56_TIme_Maintenance: 'DB10,REAL938',     //175</v>
      </c>
      <c r="Q243" s="20" t="str">
        <f t="shared" si="187"/>
        <v>'P_G56_TIme_Maintenance',     //175</v>
      </c>
      <c r="R243" s="20" t="str">
        <f t="shared" si="188"/>
        <v>socket.emit('P_G56_TIme_Maintenance', arr_tag_value[175]);</v>
      </c>
    </row>
    <row r="244" spans="2:18" ht="15.75">
      <c r="B244" t="s">
        <v>154</v>
      </c>
      <c r="C244" t="s">
        <v>97</v>
      </c>
      <c r="D244">
        <v>942</v>
      </c>
      <c r="F244" t="b">
        <v>0</v>
      </c>
      <c r="G244" t="b">
        <v>1</v>
      </c>
      <c r="H244" t="b">
        <v>1</v>
      </c>
      <c r="I244" t="b">
        <v>1</v>
      </c>
      <c r="J244" t="b">
        <v>1</v>
      </c>
      <c r="L244" t="str">
        <f t="shared" si="185"/>
        <v>DB10</v>
      </c>
      <c r="M244" t="str">
        <f t="shared" ref="M244:M279" si="228">"P_"&amp;B244&amp;"_"</f>
        <v>P_G57_</v>
      </c>
      <c r="O244" s="40" t="str">
        <f>IF(E244="","-",COUNTIF($O$10:O243,"&lt;&gt;-")+1-2)</f>
        <v>-</v>
      </c>
      <c r="P244" s="25" t="str">
        <f>IF($E244="","//" &amp; $B244,$M244&amp;B244&amp;": '"&amp;$L244&amp;","&amp;VLOOKUP(C244,LookupTable!$A$10:$G$24,4,0)&amp;IF(AND(C244="Bool",MOD(10*D244,10)=0),D244&amp;".0",D244)&amp;IF(C244="String",".255","")&amp;IF(B245&lt;&gt;"","',","'")&amp;"     //"&amp;O244)</f>
        <v>//G57</v>
      </c>
      <c r="Q244" s="20" t="str">
        <f t="shared" si="187"/>
        <v>//G57</v>
      </c>
      <c r="R244" s="20" t="str">
        <f t="shared" si="188"/>
        <v>//G57</v>
      </c>
    </row>
    <row r="245" spans="2:18" ht="15.75">
      <c r="B245" t="s">
        <v>163</v>
      </c>
      <c r="C245" t="s">
        <v>15</v>
      </c>
      <c r="D245">
        <v>942</v>
      </c>
      <c r="E245">
        <v>0</v>
      </c>
      <c r="F245" t="b">
        <v>0</v>
      </c>
      <c r="G245" t="b">
        <v>1</v>
      </c>
      <c r="H245" t="b">
        <v>1</v>
      </c>
      <c r="I245" t="b">
        <v>1</v>
      </c>
      <c r="J245" t="b">
        <v>0</v>
      </c>
      <c r="K245" t="s">
        <v>164</v>
      </c>
      <c r="L245" t="str">
        <f t="shared" si="185"/>
        <v>DB10</v>
      </c>
      <c r="M245" t="str">
        <f t="shared" ref="M245:M279" si="229">"P_"&amp;B244&amp;"_"</f>
        <v>P_G57_</v>
      </c>
      <c r="O245" s="40">
        <f>IF(E245="","-",COUNTIF($O$10:O244,"&lt;&gt;-")+1-2)</f>
        <v>176</v>
      </c>
      <c r="P245" s="25" t="str">
        <f>IF($E245="","//" &amp; $B245,$M245&amp;B245&amp;": '"&amp;$L245&amp;","&amp;VLOOKUP(C245,LookupTable!$A$10:$G$24,4,0)&amp;IF(AND(C245="Bool",MOD(10*D245,10)=0),D245&amp;".0",D245)&amp;IF(C245="String",".255","")&amp;IF(B246&lt;&gt;"","',","'")&amp;"     //"&amp;O245)</f>
        <v>P_G57_Time_Working: 'DB10,REAL942',     //176</v>
      </c>
      <c r="Q245" s="20" t="str">
        <f t="shared" si="187"/>
        <v>'P_G57_Time_Working',     //176</v>
      </c>
      <c r="R245" s="20" t="str">
        <f t="shared" si="188"/>
        <v>socket.emit('P_G57_Time_Working', arr_tag_value[176]);</v>
      </c>
    </row>
    <row r="246" spans="2:18" ht="15.75">
      <c r="B246" t="s">
        <v>165</v>
      </c>
      <c r="C246" t="s">
        <v>15</v>
      </c>
      <c r="D246">
        <v>946</v>
      </c>
      <c r="E246">
        <v>0</v>
      </c>
      <c r="F246" t="b">
        <v>0</v>
      </c>
      <c r="G246" t="b">
        <v>1</v>
      </c>
      <c r="H246" t="b">
        <v>1</v>
      </c>
      <c r="I246" t="b">
        <v>1</v>
      </c>
      <c r="J246" t="b">
        <v>0</v>
      </c>
      <c r="K246" t="s">
        <v>166</v>
      </c>
      <c r="L246" t="str">
        <f t="shared" si="185"/>
        <v>DB10</v>
      </c>
      <c r="M246" t="str">
        <f t="shared" ref="M246" si="230">"P_"&amp;B244&amp;"_"</f>
        <v>P_G57_</v>
      </c>
      <c r="O246" s="40">
        <f>IF(E246="","-",COUNTIF($O$10:O245,"&lt;&gt;-")+1-2)</f>
        <v>177</v>
      </c>
      <c r="P246" s="25" t="str">
        <f>IF($E246="","//" &amp; $B246,$M246&amp;B246&amp;": '"&amp;$L246&amp;","&amp;VLOOKUP(C246,LookupTable!$A$10:$G$24,4,0)&amp;IF(AND(C246="Bool",MOD(10*D246,10)=0),D246&amp;".0",D246)&amp;IF(C246="String",".255","")&amp;IF(B247&lt;&gt;"","',","'")&amp;"     //"&amp;O246)</f>
        <v>P_G57_Time_Standby: 'DB10,REAL946',     //177</v>
      </c>
      <c r="Q246" s="20" t="str">
        <f t="shared" si="187"/>
        <v>'P_G57_Time_Standby',     //177</v>
      </c>
      <c r="R246" s="20" t="str">
        <f t="shared" si="188"/>
        <v>socket.emit('P_G57_Time_Standby', arr_tag_value[177]);</v>
      </c>
    </row>
    <row r="247" spans="2:18" ht="15.75">
      <c r="B247" t="s">
        <v>167</v>
      </c>
      <c r="C247" t="s">
        <v>15</v>
      </c>
      <c r="D247">
        <v>950</v>
      </c>
      <c r="E247">
        <v>0</v>
      </c>
      <c r="F247" t="b">
        <v>0</v>
      </c>
      <c r="G247" t="b">
        <v>1</v>
      </c>
      <c r="H247" t="b">
        <v>1</v>
      </c>
      <c r="I247" t="b">
        <v>1</v>
      </c>
      <c r="J247" t="b">
        <v>0</v>
      </c>
      <c r="K247" t="s">
        <v>168</v>
      </c>
      <c r="L247" t="str">
        <f t="shared" si="185"/>
        <v>DB10</v>
      </c>
      <c r="M247" t="str">
        <f t="shared" ref="M247" si="231">"P_"&amp;B244&amp;"_"</f>
        <v>P_G57_</v>
      </c>
      <c r="O247" s="40">
        <f>IF(E247="","-",COUNTIF($O$10:O246,"&lt;&gt;-")+1-2)</f>
        <v>178</v>
      </c>
      <c r="P247" s="25" t="str">
        <f>IF($E247="","//" &amp; $B247,$M247&amp;B247&amp;": '"&amp;$L247&amp;","&amp;VLOOKUP(C247,LookupTable!$A$10:$G$24,4,0)&amp;IF(AND(C247="Bool",MOD(10*D247,10)=0),D247&amp;".0",D247)&amp;IF(C247="String",".255","")&amp;IF(B248&lt;&gt;"","',","'")&amp;"     //"&amp;O247)</f>
        <v>P_G57_TIme_Maintenance: 'DB10,REAL950',     //178</v>
      </c>
      <c r="Q247" s="20" t="str">
        <f t="shared" si="187"/>
        <v>'P_G57_TIme_Maintenance',     //178</v>
      </c>
      <c r="R247" s="20" t="str">
        <f t="shared" si="188"/>
        <v>socket.emit('P_G57_TIme_Maintenance', arr_tag_value[178]);</v>
      </c>
    </row>
    <row r="248" spans="2:18" ht="15.75">
      <c r="B248" t="s">
        <v>155</v>
      </c>
      <c r="C248" t="s">
        <v>97</v>
      </c>
      <c r="D248">
        <v>954</v>
      </c>
      <c r="F248" t="b">
        <v>0</v>
      </c>
      <c r="G248" t="b">
        <v>1</v>
      </c>
      <c r="H248" t="b">
        <v>1</v>
      </c>
      <c r="I248" t="b">
        <v>1</v>
      </c>
      <c r="J248" t="b">
        <v>1</v>
      </c>
      <c r="L248" t="str">
        <f t="shared" si="185"/>
        <v>DB10</v>
      </c>
      <c r="M248" t="str">
        <f t="shared" ref="M248:M279" si="232">"P_"&amp;B248&amp;"_"</f>
        <v>P_G58_</v>
      </c>
      <c r="O248" s="40" t="str">
        <f>IF(E248="","-",COUNTIF($O$10:O247,"&lt;&gt;-")+1-2)</f>
        <v>-</v>
      </c>
      <c r="P248" s="25" t="str">
        <f>IF($E248="","//" &amp; $B248,$M248&amp;B248&amp;": '"&amp;$L248&amp;","&amp;VLOOKUP(C248,LookupTable!$A$10:$G$24,4,0)&amp;IF(AND(C248="Bool",MOD(10*D248,10)=0),D248&amp;".0",D248)&amp;IF(C248="String",".255","")&amp;IF(B249&lt;&gt;"","',","'")&amp;"     //"&amp;O248)</f>
        <v>//G58</v>
      </c>
      <c r="Q248" s="20" t="str">
        <f t="shared" si="187"/>
        <v>//G58</v>
      </c>
      <c r="R248" s="20" t="str">
        <f t="shared" si="188"/>
        <v>//G58</v>
      </c>
    </row>
    <row r="249" spans="2:18" ht="15.75">
      <c r="B249" t="s">
        <v>163</v>
      </c>
      <c r="C249" t="s">
        <v>15</v>
      </c>
      <c r="D249">
        <v>954</v>
      </c>
      <c r="E249">
        <v>0</v>
      </c>
      <c r="F249" t="b">
        <v>0</v>
      </c>
      <c r="G249" t="b">
        <v>1</v>
      </c>
      <c r="H249" t="b">
        <v>1</v>
      </c>
      <c r="I249" t="b">
        <v>1</v>
      </c>
      <c r="J249" t="b">
        <v>0</v>
      </c>
      <c r="K249" t="s">
        <v>164</v>
      </c>
      <c r="L249" t="str">
        <f t="shared" si="185"/>
        <v>DB10</v>
      </c>
      <c r="M249" t="str">
        <f t="shared" ref="M249:M279" si="233">"P_"&amp;B248&amp;"_"</f>
        <v>P_G58_</v>
      </c>
      <c r="O249" s="40">
        <f>IF(E249="","-",COUNTIF($O$10:O248,"&lt;&gt;-")+1-2)</f>
        <v>179</v>
      </c>
      <c r="P249" s="25" t="str">
        <f>IF($E249="","//" &amp; $B249,$M249&amp;B249&amp;": '"&amp;$L249&amp;","&amp;VLOOKUP(C249,LookupTable!$A$10:$G$24,4,0)&amp;IF(AND(C249="Bool",MOD(10*D249,10)=0),D249&amp;".0",D249)&amp;IF(C249="String",".255","")&amp;IF(B250&lt;&gt;"","',","'")&amp;"     //"&amp;O249)</f>
        <v>P_G58_Time_Working: 'DB10,REAL954',     //179</v>
      </c>
      <c r="Q249" s="20" t="str">
        <f t="shared" si="187"/>
        <v>'P_G58_Time_Working',     //179</v>
      </c>
      <c r="R249" s="20" t="str">
        <f t="shared" si="188"/>
        <v>socket.emit('P_G58_Time_Working', arr_tag_value[179]);</v>
      </c>
    </row>
    <row r="250" spans="2:18" ht="15.75">
      <c r="B250" t="s">
        <v>165</v>
      </c>
      <c r="C250" t="s">
        <v>15</v>
      </c>
      <c r="D250">
        <v>958</v>
      </c>
      <c r="E250">
        <v>0</v>
      </c>
      <c r="F250" t="b">
        <v>0</v>
      </c>
      <c r="G250" t="b">
        <v>1</v>
      </c>
      <c r="H250" t="b">
        <v>1</v>
      </c>
      <c r="I250" t="b">
        <v>1</v>
      </c>
      <c r="J250" t="b">
        <v>0</v>
      </c>
      <c r="K250" t="s">
        <v>166</v>
      </c>
      <c r="L250" t="str">
        <f t="shared" si="185"/>
        <v>DB10</v>
      </c>
      <c r="M250" t="str">
        <f t="shared" ref="M250" si="234">"P_"&amp;B248&amp;"_"</f>
        <v>P_G58_</v>
      </c>
      <c r="O250" s="40">
        <f>IF(E250="","-",COUNTIF($O$10:O249,"&lt;&gt;-")+1-2)</f>
        <v>180</v>
      </c>
      <c r="P250" s="25" t="str">
        <f>IF($E250="","//" &amp; $B250,$M250&amp;B250&amp;": '"&amp;$L250&amp;","&amp;VLOOKUP(C250,LookupTable!$A$10:$G$24,4,0)&amp;IF(AND(C250="Bool",MOD(10*D250,10)=0),D250&amp;".0",D250)&amp;IF(C250="String",".255","")&amp;IF(B251&lt;&gt;"","',","'")&amp;"     //"&amp;O250)</f>
        <v>P_G58_Time_Standby: 'DB10,REAL958',     //180</v>
      </c>
      <c r="Q250" s="20" t="str">
        <f t="shared" si="187"/>
        <v>'P_G58_Time_Standby',     //180</v>
      </c>
      <c r="R250" s="20" t="str">
        <f t="shared" si="188"/>
        <v>socket.emit('P_G58_Time_Standby', arr_tag_value[180]);</v>
      </c>
    </row>
    <row r="251" spans="2:18" ht="15.75">
      <c r="B251" t="s">
        <v>167</v>
      </c>
      <c r="C251" t="s">
        <v>15</v>
      </c>
      <c r="D251">
        <v>962</v>
      </c>
      <c r="E251">
        <v>0</v>
      </c>
      <c r="F251" t="b">
        <v>0</v>
      </c>
      <c r="G251" t="b">
        <v>1</v>
      </c>
      <c r="H251" t="b">
        <v>1</v>
      </c>
      <c r="I251" t="b">
        <v>1</v>
      </c>
      <c r="J251" t="b">
        <v>0</v>
      </c>
      <c r="K251" t="s">
        <v>168</v>
      </c>
      <c r="L251" t="str">
        <f t="shared" si="185"/>
        <v>DB10</v>
      </c>
      <c r="M251" t="str">
        <f t="shared" ref="M251" si="235">"P_"&amp;B248&amp;"_"</f>
        <v>P_G58_</v>
      </c>
      <c r="O251" s="40">
        <f>IF(E251="","-",COUNTIF($O$10:O250,"&lt;&gt;-")+1-2)</f>
        <v>181</v>
      </c>
      <c r="P251" s="25" t="str">
        <f>IF($E251="","//" &amp; $B251,$M251&amp;B251&amp;": '"&amp;$L251&amp;","&amp;VLOOKUP(C251,LookupTable!$A$10:$G$24,4,0)&amp;IF(AND(C251="Bool",MOD(10*D251,10)=0),D251&amp;".0",D251)&amp;IF(C251="String",".255","")&amp;IF(B252&lt;&gt;"","',","'")&amp;"     //"&amp;O251)</f>
        <v>P_G58_TIme_Maintenance: 'DB10,REAL962',     //181</v>
      </c>
      <c r="Q251" s="20" t="str">
        <f t="shared" si="187"/>
        <v>'P_G58_TIme_Maintenance',     //181</v>
      </c>
      <c r="R251" s="20" t="str">
        <f t="shared" si="188"/>
        <v>socket.emit('P_G58_TIme_Maintenance', arr_tag_value[181]);</v>
      </c>
    </row>
    <row r="252" spans="2:18" ht="15.75">
      <c r="B252" t="s">
        <v>156</v>
      </c>
      <c r="C252" t="s">
        <v>97</v>
      </c>
      <c r="D252">
        <v>966</v>
      </c>
      <c r="F252" t="b">
        <v>0</v>
      </c>
      <c r="G252" t="b">
        <v>1</v>
      </c>
      <c r="H252" t="b">
        <v>1</v>
      </c>
      <c r="I252" t="b">
        <v>1</v>
      </c>
      <c r="J252" t="b">
        <v>1</v>
      </c>
      <c r="L252" t="str">
        <f t="shared" si="185"/>
        <v>DB10</v>
      </c>
      <c r="M252" t="str">
        <f t="shared" ref="M252:M279" si="236">"P_"&amp;B252&amp;"_"</f>
        <v>P_G59_</v>
      </c>
      <c r="O252" s="40" t="str">
        <f>IF(E252="","-",COUNTIF($O$10:O251,"&lt;&gt;-")+1-2)</f>
        <v>-</v>
      </c>
      <c r="P252" s="25" t="str">
        <f>IF($E252="","//" &amp; $B252,$M252&amp;B252&amp;": '"&amp;$L252&amp;","&amp;VLOOKUP(C252,LookupTable!$A$10:$G$24,4,0)&amp;IF(AND(C252="Bool",MOD(10*D252,10)=0),D252&amp;".0",D252)&amp;IF(C252="String",".255","")&amp;IF(B253&lt;&gt;"","',","'")&amp;"     //"&amp;O252)</f>
        <v>//G59</v>
      </c>
      <c r="Q252" s="20" t="str">
        <f t="shared" si="187"/>
        <v>//G59</v>
      </c>
      <c r="R252" s="20" t="str">
        <f t="shared" si="188"/>
        <v>//G59</v>
      </c>
    </row>
    <row r="253" spans="2:18" ht="15.75">
      <c r="B253" t="s">
        <v>163</v>
      </c>
      <c r="C253" t="s">
        <v>15</v>
      </c>
      <c r="D253">
        <v>966</v>
      </c>
      <c r="E253">
        <v>0</v>
      </c>
      <c r="F253" t="b">
        <v>0</v>
      </c>
      <c r="G253" t="b">
        <v>1</v>
      </c>
      <c r="H253" t="b">
        <v>1</v>
      </c>
      <c r="I253" t="b">
        <v>1</v>
      </c>
      <c r="J253" t="b">
        <v>0</v>
      </c>
      <c r="K253" t="s">
        <v>164</v>
      </c>
      <c r="L253" t="str">
        <f t="shared" si="185"/>
        <v>DB10</v>
      </c>
      <c r="M253" t="str">
        <f t="shared" ref="M253:M279" si="237">"P_"&amp;B252&amp;"_"</f>
        <v>P_G59_</v>
      </c>
      <c r="O253" s="40">
        <f>IF(E253="","-",COUNTIF($O$10:O252,"&lt;&gt;-")+1-2)</f>
        <v>182</v>
      </c>
      <c r="P253" s="25" t="str">
        <f>IF($E253="","//" &amp; $B253,$M253&amp;B253&amp;": '"&amp;$L253&amp;","&amp;VLOOKUP(C253,LookupTable!$A$10:$G$24,4,0)&amp;IF(AND(C253="Bool",MOD(10*D253,10)=0),D253&amp;".0",D253)&amp;IF(C253="String",".255","")&amp;IF(B254&lt;&gt;"","',","'")&amp;"     //"&amp;O253)</f>
        <v>P_G59_Time_Working: 'DB10,REAL966',     //182</v>
      </c>
      <c r="Q253" s="20" t="str">
        <f t="shared" si="187"/>
        <v>'P_G59_Time_Working',     //182</v>
      </c>
      <c r="R253" s="20" t="str">
        <f t="shared" si="188"/>
        <v>socket.emit('P_G59_Time_Working', arr_tag_value[182]);</v>
      </c>
    </row>
    <row r="254" spans="2:18" ht="15.75">
      <c r="B254" t="s">
        <v>165</v>
      </c>
      <c r="C254" t="s">
        <v>15</v>
      </c>
      <c r="D254">
        <v>970</v>
      </c>
      <c r="E254">
        <v>0</v>
      </c>
      <c r="F254" t="b">
        <v>0</v>
      </c>
      <c r="G254" t="b">
        <v>1</v>
      </c>
      <c r="H254" t="b">
        <v>1</v>
      </c>
      <c r="I254" t="b">
        <v>1</v>
      </c>
      <c r="J254" t="b">
        <v>0</v>
      </c>
      <c r="K254" t="s">
        <v>166</v>
      </c>
      <c r="L254" t="str">
        <f t="shared" si="185"/>
        <v>DB10</v>
      </c>
      <c r="M254" t="str">
        <f t="shared" ref="M254" si="238">"P_"&amp;B252&amp;"_"</f>
        <v>P_G59_</v>
      </c>
      <c r="O254" s="40">
        <f>IF(E254="","-",COUNTIF($O$10:O253,"&lt;&gt;-")+1-2)</f>
        <v>183</v>
      </c>
      <c r="P254" s="25" t="str">
        <f>IF($E254="","//" &amp; $B254,$M254&amp;B254&amp;": '"&amp;$L254&amp;","&amp;VLOOKUP(C254,LookupTable!$A$10:$G$24,4,0)&amp;IF(AND(C254="Bool",MOD(10*D254,10)=0),D254&amp;".0",D254)&amp;IF(C254="String",".255","")&amp;IF(B255&lt;&gt;"","',","'")&amp;"     //"&amp;O254)</f>
        <v>P_G59_Time_Standby: 'DB10,REAL970',     //183</v>
      </c>
      <c r="Q254" s="20" t="str">
        <f t="shared" si="187"/>
        <v>'P_G59_Time_Standby',     //183</v>
      </c>
      <c r="R254" s="20" t="str">
        <f t="shared" si="188"/>
        <v>socket.emit('P_G59_Time_Standby', arr_tag_value[183]);</v>
      </c>
    </row>
    <row r="255" spans="2:18" ht="15.75">
      <c r="B255" t="s">
        <v>167</v>
      </c>
      <c r="C255" t="s">
        <v>15</v>
      </c>
      <c r="D255">
        <v>974</v>
      </c>
      <c r="E255">
        <v>0</v>
      </c>
      <c r="F255" t="b">
        <v>0</v>
      </c>
      <c r="G255" t="b">
        <v>1</v>
      </c>
      <c r="H255" t="b">
        <v>1</v>
      </c>
      <c r="I255" t="b">
        <v>1</v>
      </c>
      <c r="J255" t="b">
        <v>0</v>
      </c>
      <c r="K255" t="s">
        <v>168</v>
      </c>
      <c r="L255" t="str">
        <f t="shared" si="185"/>
        <v>DB10</v>
      </c>
      <c r="M255" t="str">
        <f t="shared" ref="M255" si="239">"P_"&amp;B252&amp;"_"</f>
        <v>P_G59_</v>
      </c>
      <c r="O255" s="40">
        <f>IF(E255="","-",COUNTIF($O$10:O254,"&lt;&gt;-")+1-2)</f>
        <v>184</v>
      </c>
      <c r="P255" s="25" t="str">
        <f>IF($E255="","//" &amp; $B255,$M255&amp;B255&amp;": '"&amp;$L255&amp;","&amp;VLOOKUP(C255,LookupTable!$A$10:$G$24,4,0)&amp;IF(AND(C255="Bool",MOD(10*D255,10)=0),D255&amp;".0",D255)&amp;IF(C255="String",".255","")&amp;IF(B256&lt;&gt;"","',","'")&amp;"     //"&amp;O255)</f>
        <v>P_G59_TIme_Maintenance: 'DB10,REAL974',     //184</v>
      </c>
      <c r="Q255" s="20" t="str">
        <f t="shared" si="187"/>
        <v>'P_G59_TIme_Maintenance',     //184</v>
      </c>
      <c r="R255" s="20" t="str">
        <f t="shared" si="188"/>
        <v>socket.emit('P_G59_TIme_Maintenance', arr_tag_value[184]);</v>
      </c>
    </row>
    <row r="256" spans="2:18" ht="15.75">
      <c r="B256" t="s">
        <v>157</v>
      </c>
      <c r="C256" t="s">
        <v>97</v>
      </c>
      <c r="D256">
        <v>978</v>
      </c>
      <c r="F256" t="b">
        <v>0</v>
      </c>
      <c r="G256" t="b">
        <v>1</v>
      </c>
      <c r="H256" t="b">
        <v>1</v>
      </c>
      <c r="I256" t="b">
        <v>1</v>
      </c>
      <c r="J256" t="b">
        <v>1</v>
      </c>
      <c r="L256" t="str">
        <f t="shared" si="185"/>
        <v>DB10</v>
      </c>
      <c r="M256" t="str">
        <f t="shared" ref="M256:M279" si="240">"P_"&amp;B256&amp;"_"</f>
        <v>P_G60_</v>
      </c>
      <c r="O256" s="40" t="str">
        <f>IF(E256="","-",COUNTIF($O$10:O255,"&lt;&gt;-")+1-2)</f>
        <v>-</v>
      </c>
      <c r="P256" s="25" t="str">
        <f>IF($E256="","//" &amp; $B256,$M256&amp;B256&amp;": '"&amp;$L256&amp;","&amp;VLOOKUP(C256,LookupTable!$A$10:$G$24,4,0)&amp;IF(AND(C256="Bool",MOD(10*D256,10)=0),D256&amp;".0",D256)&amp;IF(C256="String",".255","")&amp;IF(B257&lt;&gt;"","',","'")&amp;"     //"&amp;O256)</f>
        <v>//G60</v>
      </c>
      <c r="Q256" s="20" t="str">
        <f t="shared" si="187"/>
        <v>//G60</v>
      </c>
      <c r="R256" s="20" t="str">
        <f t="shared" si="188"/>
        <v>//G60</v>
      </c>
    </row>
    <row r="257" spans="2:18" ht="15.75">
      <c r="B257" t="s">
        <v>163</v>
      </c>
      <c r="C257" t="s">
        <v>15</v>
      </c>
      <c r="D257">
        <v>978</v>
      </c>
      <c r="E257">
        <v>0</v>
      </c>
      <c r="F257" t="b">
        <v>0</v>
      </c>
      <c r="G257" t="b">
        <v>1</v>
      </c>
      <c r="H257" t="b">
        <v>1</v>
      </c>
      <c r="I257" t="b">
        <v>1</v>
      </c>
      <c r="J257" t="b">
        <v>0</v>
      </c>
      <c r="K257" t="s">
        <v>164</v>
      </c>
      <c r="L257" t="str">
        <f t="shared" si="185"/>
        <v>DB10</v>
      </c>
      <c r="M257" t="str">
        <f t="shared" ref="M257:M279" si="241">"P_"&amp;B256&amp;"_"</f>
        <v>P_G60_</v>
      </c>
      <c r="O257" s="40">
        <f>IF(E257="","-",COUNTIF($O$10:O256,"&lt;&gt;-")+1-2)</f>
        <v>185</v>
      </c>
      <c r="P257" s="25" t="str">
        <f>IF($E257="","//" &amp; $B257,$M257&amp;B257&amp;": '"&amp;$L257&amp;","&amp;VLOOKUP(C257,LookupTable!$A$10:$G$24,4,0)&amp;IF(AND(C257="Bool",MOD(10*D257,10)=0),D257&amp;".0",D257)&amp;IF(C257="String",".255","")&amp;IF(B258&lt;&gt;"","',","'")&amp;"     //"&amp;O257)</f>
        <v>P_G60_Time_Working: 'DB10,REAL978',     //185</v>
      </c>
      <c r="Q257" s="20" t="str">
        <f t="shared" si="187"/>
        <v>'P_G60_Time_Working',     //185</v>
      </c>
      <c r="R257" s="20" t="str">
        <f t="shared" si="188"/>
        <v>socket.emit('P_G60_Time_Working', arr_tag_value[185]);</v>
      </c>
    </row>
    <row r="258" spans="2:18" ht="15.75">
      <c r="B258" t="s">
        <v>165</v>
      </c>
      <c r="C258" t="s">
        <v>15</v>
      </c>
      <c r="D258">
        <v>982</v>
      </c>
      <c r="E258">
        <v>0</v>
      </c>
      <c r="F258" t="b">
        <v>0</v>
      </c>
      <c r="G258" t="b">
        <v>1</v>
      </c>
      <c r="H258" t="b">
        <v>1</v>
      </c>
      <c r="I258" t="b">
        <v>1</v>
      </c>
      <c r="J258" t="b">
        <v>0</v>
      </c>
      <c r="K258" t="s">
        <v>166</v>
      </c>
      <c r="L258" t="str">
        <f t="shared" si="185"/>
        <v>DB10</v>
      </c>
      <c r="M258" t="str">
        <f t="shared" ref="M258" si="242">"P_"&amp;B256&amp;"_"</f>
        <v>P_G60_</v>
      </c>
      <c r="O258" s="40">
        <f>IF(E258="","-",COUNTIF($O$10:O257,"&lt;&gt;-")+1-2)</f>
        <v>186</v>
      </c>
      <c r="P258" s="25" t="str">
        <f>IF($E258="","//" &amp; $B258,$M258&amp;B258&amp;": '"&amp;$L258&amp;","&amp;VLOOKUP(C258,LookupTable!$A$10:$G$24,4,0)&amp;IF(AND(C258="Bool",MOD(10*D258,10)=0),D258&amp;".0",D258)&amp;IF(C258="String",".255","")&amp;IF(B259&lt;&gt;"","',","'")&amp;"     //"&amp;O258)</f>
        <v>P_G60_Time_Standby: 'DB10,REAL982',     //186</v>
      </c>
      <c r="Q258" s="20" t="str">
        <f t="shared" si="187"/>
        <v>'P_G60_Time_Standby',     //186</v>
      </c>
      <c r="R258" s="20" t="str">
        <f t="shared" si="188"/>
        <v>socket.emit('P_G60_Time_Standby', arr_tag_value[186]);</v>
      </c>
    </row>
    <row r="259" spans="2:18" ht="15.75">
      <c r="B259" t="s">
        <v>167</v>
      </c>
      <c r="C259" t="s">
        <v>15</v>
      </c>
      <c r="D259">
        <v>986</v>
      </c>
      <c r="E259">
        <v>0</v>
      </c>
      <c r="F259" t="b">
        <v>0</v>
      </c>
      <c r="G259" t="b">
        <v>1</v>
      </c>
      <c r="H259" t="b">
        <v>1</v>
      </c>
      <c r="I259" t="b">
        <v>1</v>
      </c>
      <c r="J259" t="b">
        <v>0</v>
      </c>
      <c r="K259" t="s">
        <v>168</v>
      </c>
      <c r="L259" t="str">
        <f t="shared" si="185"/>
        <v>DB10</v>
      </c>
      <c r="M259" t="str">
        <f t="shared" ref="M259" si="243">"P_"&amp;B256&amp;"_"</f>
        <v>P_G60_</v>
      </c>
      <c r="O259" s="40">
        <f>IF(E259="","-",COUNTIF($O$10:O258,"&lt;&gt;-")+1-2)</f>
        <v>187</v>
      </c>
      <c r="P259" s="25" t="str">
        <f>IF($E259="","//" &amp; $B259,$M259&amp;B259&amp;": '"&amp;$L259&amp;","&amp;VLOOKUP(C259,LookupTable!$A$10:$G$24,4,0)&amp;IF(AND(C259="Bool",MOD(10*D259,10)=0),D259&amp;".0",D259)&amp;IF(C259="String",".255","")&amp;IF(B260&lt;&gt;"","',","'")&amp;"     //"&amp;O259)</f>
        <v>P_G60_TIme_Maintenance: 'DB10,REAL986',     //187</v>
      </c>
      <c r="Q259" s="20" t="str">
        <f t="shared" si="187"/>
        <v>'P_G60_TIme_Maintenance',     //187</v>
      </c>
      <c r="R259" s="20" t="str">
        <f t="shared" si="188"/>
        <v>socket.emit('P_G60_TIme_Maintenance', arr_tag_value[187]);</v>
      </c>
    </row>
    <row r="260" spans="2:18" ht="15.75">
      <c r="B260" t="s">
        <v>158</v>
      </c>
      <c r="C260" t="s">
        <v>97</v>
      </c>
      <c r="D260">
        <v>990</v>
      </c>
      <c r="F260" t="b">
        <v>0</v>
      </c>
      <c r="G260" t="b">
        <v>1</v>
      </c>
      <c r="H260" t="b">
        <v>1</v>
      </c>
      <c r="I260" t="b">
        <v>1</v>
      </c>
      <c r="J260" t="b">
        <v>1</v>
      </c>
      <c r="L260" t="str">
        <f t="shared" si="185"/>
        <v>DB10</v>
      </c>
      <c r="M260" t="str">
        <f t="shared" ref="M260:M279" si="244">"P_"&amp;B260&amp;"_"</f>
        <v>P_G61_</v>
      </c>
      <c r="O260" s="40" t="str">
        <f>IF(E260="","-",COUNTIF($O$10:O259,"&lt;&gt;-")+1-2)</f>
        <v>-</v>
      </c>
      <c r="P260" s="25" t="str">
        <f>IF($E260="","//" &amp; $B260,$M260&amp;B260&amp;": '"&amp;$L260&amp;","&amp;VLOOKUP(C260,LookupTable!$A$10:$G$24,4,0)&amp;IF(AND(C260="Bool",MOD(10*D260,10)=0),D260&amp;".0",D260)&amp;IF(C260="String",".255","")&amp;IF(B261&lt;&gt;"","',","'")&amp;"     //"&amp;O260)</f>
        <v>//G61</v>
      </c>
      <c r="Q260" s="20" t="str">
        <f t="shared" si="187"/>
        <v>//G61</v>
      </c>
      <c r="R260" s="20" t="str">
        <f t="shared" si="188"/>
        <v>//G61</v>
      </c>
    </row>
    <row r="261" spans="2:18" ht="15.75">
      <c r="B261" t="s">
        <v>163</v>
      </c>
      <c r="C261" t="s">
        <v>15</v>
      </c>
      <c r="D261">
        <v>990</v>
      </c>
      <c r="E261">
        <v>0</v>
      </c>
      <c r="F261" t="b">
        <v>0</v>
      </c>
      <c r="G261" t="b">
        <v>1</v>
      </c>
      <c r="H261" t="b">
        <v>1</v>
      </c>
      <c r="I261" t="b">
        <v>1</v>
      </c>
      <c r="J261" t="b">
        <v>0</v>
      </c>
      <c r="K261" t="s">
        <v>164</v>
      </c>
      <c r="L261" t="str">
        <f t="shared" si="185"/>
        <v>DB10</v>
      </c>
      <c r="M261" t="str">
        <f t="shared" ref="M261:M279" si="245">"P_"&amp;B260&amp;"_"</f>
        <v>P_G61_</v>
      </c>
      <c r="O261" s="40">
        <f>IF(E261="","-",COUNTIF($O$10:O260,"&lt;&gt;-")+1-2)</f>
        <v>188</v>
      </c>
      <c r="P261" s="25" t="str">
        <f>IF($E261="","//" &amp; $B261,$M261&amp;B261&amp;": '"&amp;$L261&amp;","&amp;VLOOKUP(C261,LookupTable!$A$10:$G$24,4,0)&amp;IF(AND(C261="Bool",MOD(10*D261,10)=0),D261&amp;".0",D261)&amp;IF(C261="String",".255","")&amp;IF(B262&lt;&gt;"","',","'")&amp;"     //"&amp;O261)</f>
        <v>P_G61_Time_Working: 'DB10,REAL990',     //188</v>
      </c>
      <c r="Q261" s="20" t="str">
        <f t="shared" si="187"/>
        <v>'P_G61_Time_Working',     //188</v>
      </c>
      <c r="R261" s="20" t="str">
        <f t="shared" si="188"/>
        <v>socket.emit('P_G61_Time_Working', arr_tag_value[188]);</v>
      </c>
    </row>
    <row r="262" spans="2:18" ht="15.75">
      <c r="B262" t="s">
        <v>165</v>
      </c>
      <c r="C262" t="s">
        <v>15</v>
      </c>
      <c r="D262">
        <v>994</v>
      </c>
      <c r="E262">
        <v>0</v>
      </c>
      <c r="F262" t="b">
        <v>0</v>
      </c>
      <c r="G262" t="b">
        <v>1</v>
      </c>
      <c r="H262" t="b">
        <v>1</v>
      </c>
      <c r="I262" t="b">
        <v>1</v>
      </c>
      <c r="J262" t="b">
        <v>0</v>
      </c>
      <c r="K262" t="s">
        <v>166</v>
      </c>
      <c r="L262" t="str">
        <f t="shared" si="185"/>
        <v>DB10</v>
      </c>
      <c r="M262" t="str">
        <f t="shared" ref="M262" si="246">"P_"&amp;B260&amp;"_"</f>
        <v>P_G61_</v>
      </c>
      <c r="O262" s="40">
        <f>IF(E262="","-",COUNTIF($O$10:O261,"&lt;&gt;-")+1-2)</f>
        <v>189</v>
      </c>
      <c r="P262" s="25" t="str">
        <f>IF($E262="","//" &amp; $B262,$M262&amp;B262&amp;": '"&amp;$L262&amp;","&amp;VLOOKUP(C262,LookupTable!$A$10:$G$24,4,0)&amp;IF(AND(C262="Bool",MOD(10*D262,10)=0),D262&amp;".0",D262)&amp;IF(C262="String",".255","")&amp;IF(B263&lt;&gt;"","',","'")&amp;"     //"&amp;O262)</f>
        <v>P_G61_Time_Standby: 'DB10,REAL994',     //189</v>
      </c>
      <c r="Q262" s="20" t="str">
        <f t="shared" si="187"/>
        <v>'P_G61_Time_Standby',     //189</v>
      </c>
      <c r="R262" s="20" t="str">
        <f t="shared" si="188"/>
        <v>socket.emit('P_G61_Time_Standby', arr_tag_value[189]);</v>
      </c>
    </row>
    <row r="263" spans="2:18" ht="15.75">
      <c r="B263" t="s">
        <v>167</v>
      </c>
      <c r="C263" t="s">
        <v>15</v>
      </c>
      <c r="D263">
        <v>998</v>
      </c>
      <c r="E263">
        <v>0</v>
      </c>
      <c r="F263" t="b">
        <v>0</v>
      </c>
      <c r="G263" t="b">
        <v>1</v>
      </c>
      <c r="H263" t="b">
        <v>1</v>
      </c>
      <c r="I263" t="b">
        <v>1</v>
      </c>
      <c r="J263" t="b">
        <v>0</v>
      </c>
      <c r="K263" t="s">
        <v>168</v>
      </c>
      <c r="L263" t="str">
        <f t="shared" si="185"/>
        <v>DB10</v>
      </c>
      <c r="M263" t="str">
        <f t="shared" ref="M263" si="247">"P_"&amp;B260&amp;"_"</f>
        <v>P_G61_</v>
      </c>
      <c r="O263" s="40">
        <f>IF(E263="","-",COUNTIF($O$10:O262,"&lt;&gt;-")+1-2)</f>
        <v>190</v>
      </c>
      <c r="P263" s="25" t="str">
        <f>IF($E263="","//" &amp; $B263,$M263&amp;B263&amp;": '"&amp;$L263&amp;","&amp;VLOOKUP(C263,LookupTable!$A$10:$G$24,4,0)&amp;IF(AND(C263="Bool",MOD(10*D263,10)=0),D263&amp;".0",D263)&amp;IF(C263="String",".255","")&amp;IF(B264&lt;&gt;"","',","'")&amp;"     //"&amp;O263)</f>
        <v>P_G61_TIme_Maintenance: 'DB10,REAL998',     //190</v>
      </c>
      <c r="Q263" s="20" t="str">
        <f t="shared" si="187"/>
        <v>'P_G61_TIme_Maintenance',     //190</v>
      </c>
      <c r="R263" s="20" t="str">
        <f t="shared" si="188"/>
        <v>socket.emit('P_G61_TIme_Maintenance', arr_tag_value[190]);</v>
      </c>
    </row>
    <row r="264" spans="2:18" ht="15.75">
      <c r="B264" t="s">
        <v>159</v>
      </c>
      <c r="C264" t="s">
        <v>97</v>
      </c>
      <c r="D264">
        <v>1002</v>
      </c>
      <c r="F264" t="b">
        <v>0</v>
      </c>
      <c r="G264" t="b">
        <v>1</v>
      </c>
      <c r="H264" t="b">
        <v>1</v>
      </c>
      <c r="I264" t="b">
        <v>1</v>
      </c>
      <c r="J264" t="b">
        <v>1</v>
      </c>
      <c r="L264" t="str">
        <f t="shared" si="185"/>
        <v>DB10</v>
      </c>
      <c r="M264" t="str">
        <f t="shared" ref="M264:M279" si="248">"P_"&amp;B264&amp;"_"</f>
        <v>P_G62_</v>
      </c>
      <c r="O264" s="40" t="str">
        <f>IF(E264="","-",COUNTIF($O$10:O263,"&lt;&gt;-")+1-2)</f>
        <v>-</v>
      </c>
      <c r="P264" s="25" t="str">
        <f>IF($E264="","//" &amp; $B264,$M264&amp;B264&amp;": '"&amp;$L264&amp;","&amp;VLOOKUP(C264,LookupTable!$A$10:$G$24,4,0)&amp;IF(AND(C264="Bool",MOD(10*D264,10)=0),D264&amp;".0",D264)&amp;IF(C264="String",".255","")&amp;IF(B265&lt;&gt;"","',","'")&amp;"     //"&amp;O264)</f>
        <v>//G62</v>
      </c>
      <c r="Q264" s="20" t="str">
        <f t="shared" si="187"/>
        <v>//G62</v>
      </c>
      <c r="R264" s="20" t="str">
        <f t="shared" si="188"/>
        <v>//G62</v>
      </c>
    </row>
    <row r="265" spans="2:18" ht="15.75">
      <c r="B265" t="s">
        <v>163</v>
      </c>
      <c r="C265" t="s">
        <v>15</v>
      </c>
      <c r="D265">
        <v>1002</v>
      </c>
      <c r="E265">
        <v>0</v>
      </c>
      <c r="F265" t="b">
        <v>0</v>
      </c>
      <c r="G265" t="b">
        <v>1</v>
      </c>
      <c r="H265" t="b">
        <v>1</v>
      </c>
      <c r="I265" t="b">
        <v>1</v>
      </c>
      <c r="J265" t="b">
        <v>0</v>
      </c>
      <c r="K265" t="s">
        <v>164</v>
      </c>
      <c r="L265" t="str">
        <f t="shared" si="185"/>
        <v>DB10</v>
      </c>
      <c r="M265" t="str">
        <f t="shared" ref="M265:M279" si="249">"P_"&amp;B264&amp;"_"</f>
        <v>P_G62_</v>
      </c>
      <c r="O265" s="40">
        <f>IF(E265="","-",COUNTIF($O$10:O264,"&lt;&gt;-")+1-2)</f>
        <v>191</v>
      </c>
      <c r="P265" s="25" t="str">
        <f>IF($E265="","//" &amp; $B265,$M265&amp;B265&amp;": '"&amp;$L265&amp;","&amp;VLOOKUP(C265,LookupTable!$A$10:$G$24,4,0)&amp;IF(AND(C265="Bool",MOD(10*D265,10)=0),D265&amp;".0",D265)&amp;IF(C265="String",".255","")&amp;IF(B266&lt;&gt;"","',","'")&amp;"     //"&amp;O265)</f>
        <v>P_G62_Time_Working: 'DB10,REAL1002',     //191</v>
      </c>
      <c r="Q265" s="20" t="str">
        <f t="shared" si="187"/>
        <v>'P_G62_Time_Working',     //191</v>
      </c>
      <c r="R265" s="20" t="str">
        <f t="shared" si="188"/>
        <v>socket.emit('P_G62_Time_Working', arr_tag_value[191]);</v>
      </c>
    </row>
    <row r="266" spans="2:18" ht="15.75">
      <c r="B266" t="s">
        <v>165</v>
      </c>
      <c r="C266" t="s">
        <v>15</v>
      </c>
      <c r="D266">
        <v>1006</v>
      </c>
      <c r="E266">
        <v>0</v>
      </c>
      <c r="F266" t="b">
        <v>0</v>
      </c>
      <c r="G266" t="b">
        <v>1</v>
      </c>
      <c r="H266" t="b">
        <v>1</v>
      </c>
      <c r="I266" t="b">
        <v>1</v>
      </c>
      <c r="J266" t="b">
        <v>0</v>
      </c>
      <c r="K266" t="s">
        <v>166</v>
      </c>
      <c r="L266" t="str">
        <f t="shared" si="185"/>
        <v>DB10</v>
      </c>
      <c r="M266" t="str">
        <f t="shared" ref="M266" si="250">"P_"&amp;B264&amp;"_"</f>
        <v>P_G62_</v>
      </c>
      <c r="O266" s="40">
        <f>IF(E266="","-",COUNTIF($O$10:O265,"&lt;&gt;-")+1-2)</f>
        <v>192</v>
      </c>
      <c r="P266" s="25" t="str">
        <f>IF($E266="","//" &amp; $B266,$M266&amp;B266&amp;": '"&amp;$L266&amp;","&amp;VLOOKUP(C266,LookupTable!$A$10:$G$24,4,0)&amp;IF(AND(C266="Bool",MOD(10*D266,10)=0),D266&amp;".0",D266)&amp;IF(C266="String",".255","")&amp;IF(B267&lt;&gt;"","',","'")&amp;"     //"&amp;O266)</f>
        <v>P_G62_Time_Standby: 'DB10,REAL1006',     //192</v>
      </c>
      <c r="Q266" s="20" t="str">
        <f t="shared" si="187"/>
        <v>'P_G62_Time_Standby',     //192</v>
      </c>
      <c r="R266" s="20" t="str">
        <f t="shared" si="188"/>
        <v>socket.emit('P_G62_Time_Standby', arr_tag_value[192]);</v>
      </c>
    </row>
    <row r="267" spans="2:18" ht="15.75">
      <c r="B267" t="s">
        <v>167</v>
      </c>
      <c r="C267" t="s">
        <v>15</v>
      </c>
      <c r="D267">
        <v>1010</v>
      </c>
      <c r="E267">
        <v>0</v>
      </c>
      <c r="F267" t="b">
        <v>0</v>
      </c>
      <c r="G267" t="b">
        <v>1</v>
      </c>
      <c r="H267" t="b">
        <v>1</v>
      </c>
      <c r="I267" t="b">
        <v>1</v>
      </c>
      <c r="J267" t="b">
        <v>0</v>
      </c>
      <c r="K267" t="s">
        <v>168</v>
      </c>
      <c r="L267" t="str">
        <f t="shared" si="185"/>
        <v>DB10</v>
      </c>
      <c r="M267" t="str">
        <f t="shared" ref="M267" si="251">"P_"&amp;B264&amp;"_"</f>
        <v>P_G62_</v>
      </c>
      <c r="O267" s="40">
        <f>IF(E267="","-",COUNTIF($O$10:O266,"&lt;&gt;-")+1-2)</f>
        <v>193</v>
      </c>
      <c r="P267" s="25" t="str">
        <f>IF($E267="","//" &amp; $B267,$M267&amp;B267&amp;": '"&amp;$L267&amp;","&amp;VLOOKUP(C267,LookupTable!$A$10:$G$24,4,0)&amp;IF(AND(C267="Bool",MOD(10*D267,10)=0),D267&amp;".0",D267)&amp;IF(C267="String",".255","")&amp;IF(B268&lt;&gt;"","',","'")&amp;"     //"&amp;O267)</f>
        <v>P_G62_TIme_Maintenance: 'DB10,REAL1010',     //193</v>
      </c>
      <c r="Q267" s="20" t="str">
        <f t="shared" si="187"/>
        <v>'P_G62_TIme_Maintenance',     //193</v>
      </c>
      <c r="R267" s="20" t="str">
        <f t="shared" si="188"/>
        <v>socket.emit('P_G62_TIme_Maintenance', arr_tag_value[193]);</v>
      </c>
    </row>
    <row r="268" spans="2:18" ht="15.75">
      <c r="B268" t="s">
        <v>160</v>
      </c>
      <c r="C268" t="s">
        <v>97</v>
      </c>
      <c r="D268">
        <v>1014</v>
      </c>
      <c r="F268" t="b">
        <v>0</v>
      </c>
      <c r="G268" t="b">
        <v>1</v>
      </c>
      <c r="H268" t="b">
        <v>1</v>
      </c>
      <c r="I268" t="b">
        <v>1</v>
      </c>
      <c r="J268" t="b">
        <v>1</v>
      </c>
      <c r="L268" t="str">
        <f t="shared" ref="L268:L331" si="252">IF(LEFT(M268)="P","DB10",
IF(LEFT(M268)="E","DB11",
IF(LEFT(M268)="M","DB12"
)))</f>
        <v>DB10</v>
      </c>
      <c r="M268" t="str">
        <f t="shared" ref="M268:M279" si="253">"P_"&amp;B268&amp;"_"</f>
        <v>P_G63_</v>
      </c>
      <c r="O268" s="40" t="str">
        <f>IF(E268="","-",COUNTIF($O$10:O267,"&lt;&gt;-")+1-2)</f>
        <v>-</v>
      </c>
      <c r="P268" s="25" t="str">
        <f>IF($E268="","//" &amp; $B268,$M268&amp;B268&amp;": '"&amp;$L268&amp;","&amp;VLOOKUP(C268,LookupTable!$A$10:$G$24,4,0)&amp;IF(AND(C268="Bool",MOD(10*D268,10)=0),D268&amp;".0",D268)&amp;IF(C268="String",".255","")&amp;IF(B269&lt;&gt;"","',","'")&amp;"     //"&amp;O268)</f>
        <v>//G63</v>
      </c>
      <c r="Q268" s="20" t="str">
        <f t="shared" ref="Q268:Q331" si="254">IF($E268="","//"&amp;$B268,"'"&amp;$M268&amp;B268&amp;IF(B269&lt;&gt;"","',","'")&amp;"     //"&amp;O268)</f>
        <v>//G63</v>
      </c>
      <c r="R268" s="20" t="str">
        <f t="shared" ref="R268:R331" si="255">IF($E268="","//"&amp;$B268,"socket.emit('"&amp;$M268&amp;B268&amp;"', arr_tag_value["&amp;O268&amp;"]);")</f>
        <v>//G63</v>
      </c>
    </row>
    <row r="269" spans="2:18" ht="15.75">
      <c r="B269" t="s">
        <v>163</v>
      </c>
      <c r="C269" t="s">
        <v>15</v>
      </c>
      <c r="D269">
        <v>1014</v>
      </c>
      <c r="E269">
        <v>0</v>
      </c>
      <c r="F269" t="b">
        <v>0</v>
      </c>
      <c r="G269" t="b">
        <v>1</v>
      </c>
      <c r="H269" t="b">
        <v>1</v>
      </c>
      <c r="I269" t="b">
        <v>1</v>
      </c>
      <c r="J269" t="b">
        <v>0</v>
      </c>
      <c r="K269" t="s">
        <v>164</v>
      </c>
      <c r="L269" t="str">
        <f t="shared" si="252"/>
        <v>DB10</v>
      </c>
      <c r="M269" t="str">
        <f t="shared" ref="M269:M279" si="256">"P_"&amp;B268&amp;"_"</f>
        <v>P_G63_</v>
      </c>
      <c r="O269" s="40">
        <f>IF(E269="","-",COUNTIF($O$10:O268,"&lt;&gt;-")+1-2)</f>
        <v>194</v>
      </c>
      <c r="P269" s="25" t="str">
        <f>IF($E269="","//" &amp; $B269,$M269&amp;B269&amp;": '"&amp;$L269&amp;","&amp;VLOOKUP(C269,LookupTable!$A$10:$G$24,4,0)&amp;IF(AND(C269="Bool",MOD(10*D269,10)=0),D269&amp;".0",D269)&amp;IF(C269="String",".255","")&amp;IF(B270&lt;&gt;"","',","'")&amp;"     //"&amp;O269)</f>
        <v>P_G63_Time_Working: 'DB10,REAL1014',     //194</v>
      </c>
      <c r="Q269" s="20" t="str">
        <f t="shared" si="254"/>
        <v>'P_G63_Time_Working',     //194</v>
      </c>
      <c r="R269" s="20" t="str">
        <f t="shared" si="255"/>
        <v>socket.emit('P_G63_Time_Working', arr_tag_value[194]);</v>
      </c>
    </row>
    <row r="270" spans="2:18" ht="15.75">
      <c r="B270" t="s">
        <v>165</v>
      </c>
      <c r="C270" t="s">
        <v>15</v>
      </c>
      <c r="D270">
        <v>1018</v>
      </c>
      <c r="E270">
        <v>0</v>
      </c>
      <c r="F270" t="b">
        <v>0</v>
      </c>
      <c r="G270" t="b">
        <v>1</v>
      </c>
      <c r="H270" t="b">
        <v>1</v>
      </c>
      <c r="I270" t="b">
        <v>1</v>
      </c>
      <c r="J270" t="b">
        <v>0</v>
      </c>
      <c r="K270" t="s">
        <v>166</v>
      </c>
      <c r="L270" t="str">
        <f t="shared" si="252"/>
        <v>DB10</v>
      </c>
      <c r="M270" t="str">
        <f t="shared" ref="M270" si="257">"P_"&amp;B268&amp;"_"</f>
        <v>P_G63_</v>
      </c>
      <c r="O270" s="40">
        <f>IF(E270="","-",COUNTIF($O$10:O269,"&lt;&gt;-")+1-2)</f>
        <v>195</v>
      </c>
      <c r="P270" s="25" t="str">
        <f>IF($E270="","//" &amp; $B270,$M270&amp;B270&amp;": '"&amp;$L270&amp;","&amp;VLOOKUP(C270,LookupTable!$A$10:$G$24,4,0)&amp;IF(AND(C270="Bool",MOD(10*D270,10)=0),D270&amp;".0",D270)&amp;IF(C270="String",".255","")&amp;IF(B271&lt;&gt;"","',","'")&amp;"     //"&amp;O270)</f>
        <v>P_G63_Time_Standby: 'DB10,REAL1018',     //195</v>
      </c>
      <c r="Q270" s="20" t="str">
        <f t="shared" si="254"/>
        <v>'P_G63_Time_Standby',     //195</v>
      </c>
      <c r="R270" s="20" t="str">
        <f t="shared" si="255"/>
        <v>socket.emit('P_G63_Time_Standby', arr_tag_value[195]);</v>
      </c>
    </row>
    <row r="271" spans="2:18" ht="15.75">
      <c r="B271" t="s">
        <v>167</v>
      </c>
      <c r="C271" t="s">
        <v>15</v>
      </c>
      <c r="D271">
        <v>1022</v>
      </c>
      <c r="E271">
        <v>0</v>
      </c>
      <c r="F271" t="b">
        <v>0</v>
      </c>
      <c r="G271" t="b">
        <v>1</v>
      </c>
      <c r="H271" t="b">
        <v>1</v>
      </c>
      <c r="I271" t="b">
        <v>1</v>
      </c>
      <c r="J271" t="b">
        <v>0</v>
      </c>
      <c r="K271" t="s">
        <v>168</v>
      </c>
      <c r="L271" t="str">
        <f t="shared" si="252"/>
        <v>DB10</v>
      </c>
      <c r="M271" t="str">
        <f t="shared" ref="M271" si="258">"P_"&amp;B268&amp;"_"</f>
        <v>P_G63_</v>
      </c>
      <c r="O271" s="40">
        <f>IF(E271="","-",COUNTIF($O$10:O270,"&lt;&gt;-")+1-2)</f>
        <v>196</v>
      </c>
      <c r="P271" s="25" t="str">
        <f>IF($E271="","//" &amp; $B271,$M271&amp;B271&amp;": '"&amp;$L271&amp;","&amp;VLOOKUP(C271,LookupTable!$A$10:$G$24,4,0)&amp;IF(AND(C271="Bool",MOD(10*D271,10)=0),D271&amp;".0",D271)&amp;IF(C271="String",".255","")&amp;IF(B272&lt;&gt;"","',","'")&amp;"     //"&amp;O271)</f>
        <v>P_G63_TIme_Maintenance: 'DB10,REAL1022',     //196</v>
      </c>
      <c r="Q271" s="20" t="str">
        <f t="shared" si="254"/>
        <v>'P_G63_TIme_Maintenance',     //196</v>
      </c>
      <c r="R271" s="20" t="str">
        <f t="shared" si="255"/>
        <v>socket.emit('P_G63_TIme_Maintenance', arr_tag_value[196]);</v>
      </c>
    </row>
    <row r="272" spans="2:18" ht="15.75">
      <c r="B272" t="s">
        <v>161</v>
      </c>
      <c r="C272" t="s">
        <v>97</v>
      </c>
      <c r="D272">
        <v>1026</v>
      </c>
      <c r="F272" t="b">
        <v>0</v>
      </c>
      <c r="G272" t="b">
        <v>1</v>
      </c>
      <c r="H272" t="b">
        <v>1</v>
      </c>
      <c r="I272" t="b">
        <v>1</v>
      </c>
      <c r="J272" t="b">
        <v>1</v>
      </c>
      <c r="L272" t="str">
        <f t="shared" si="252"/>
        <v>DB10</v>
      </c>
      <c r="M272" t="str">
        <f t="shared" ref="M272:M279" si="259">"P_"&amp;B272&amp;"_"</f>
        <v>P_G64_</v>
      </c>
      <c r="O272" s="40" t="str">
        <f>IF(E272="","-",COUNTIF($O$10:O271,"&lt;&gt;-")+1-2)</f>
        <v>-</v>
      </c>
      <c r="P272" s="25" t="str">
        <f>IF($E272="","//" &amp; $B272,$M272&amp;B272&amp;": '"&amp;$L272&amp;","&amp;VLOOKUP(C272,LookupTable!$A$10:$G$24,4,0)&amp;IF(AND(C272="Bool",MOD(10*D272,10)=0),D272&amp;".0",D272)&amp;IF(C272="String",".255","")&amp;IF(B273&lt;&gt;"","',","'")&amp;"     //"&amp;O272)</f>
        <v>//G64</v>
      </c>
      <c r="Q272" s="20" t="str">
        <f t="shared" si="254"/>
        <v>//G64</v>
      </c>
      <c r="R272" s="20" t="str">
        <f t="shared" si="255"/>
        <v>//G64</v>
      </c>
    </row>
    <row r="273" spans="2:18" ht="15.75">
      <c r="B273" t="s">
        <v>163</v>
      </c>
      <c r="C273" t="s">
        <v>15</v>
      </c>
      <c r="D273">
        <v>1026</v>
      </c>
      <c r="E273">
        <v>0</v>
      </c>
      <c r="F273" t="b">
        <v>0</v>
      </c>
      <c r="G273" t="b">
        <v>1</v>
      </c>
      <c r="H273" t="b">
        <v>1</v>
      </c>
      <c r="I273" t="b">
        <v>1</v>
      </c>
      <c r="J273" t="b">
        <v>0</v>
      </c>
      <c r="K273" t="s">
        <v>164</v>
      </c>
      <c r="L273" t="str">
        <f t="shared" si="252"/>
        <v>DB10</v>
      </c>
      <c r="M273" t="str">
        <f t="shared" ref="M273:M279" si="260">"P_"&amp;B272&amp;"_"</f>
        <v>P_G64_</v>
      </c>
      <c r="O273" s="40">
        <f>IF(E273="","-",COUNTIF($O$10:O272,"&lt;&gt;-")+1-2)</f>
        <v>197</v>
      </c>
      <c r="P273" s="25" t="str">
        <f>IF($E273="","//" &amp; $B273,$M273&amp;B273&amp;": '"&amp;$L273&amp;","&amp;VLOOKUP(C273,LookupTable!$A$10:$G$24,4,0)&amp;IF(AND(C273="Bool",MOD(10*D273,10)=0),D273&amp;".0",D273)&amp;IF(C273="String",".255","")&amp;IF(B274&lt;&gt;"","',","'")&amp;"     //"&amp;O273)</f>
        <v>P_G64_Time_Working: 'DB10,REAL1026',     //197</v>
      </c>
      <c r="Q273" s="20" t="str">
        <f t="shared" si="254"/>
        <v>'P_G64_Time_Working',     //197</v>
      </c>
      <c r="R273" s="20" t="str">
        <f t="shared" si="255"/>
        <v>socket.emit('P_G64_Time_Working', arr_tag_value[197]);</v>
      </c>
    </row>
    <row r="274" spans="2:18" ht="15.75">
      <c r="B274" t="s">
        <v>165</v>
      </c>
      <c r="C274" t="s">
        <v>15</v>
      </c>
      <c r="D274">
        <v>1030</v>
      </c>
      <c r="E274">
        <v>0</v>
      </c>
      <c r="F274" t="b">
        <v>0</v>
      </c>
      <c r="G274" t="b">
        <v>1</v>
      </c>
      <c r="H274" t="b">
        <v>1</v>
      </c>
      <c r="I274" t="b">
        <v>1</v>
      </c>
      <c r="J274" t="b">
        <v>0</v>
      </c>
      <c r="K274" t="s">
        <v>166</v>
      </c>
      <c r="L274" t="str">
        <f t="shared" si="252"/>
        <v>DB10</v>
      </c>
      <c r="M274" t="str">
        <f t="shared" ref="M274" si="261">"P_"&amp;B272&amp;"_"</f>
        <v>P_G64_</v>
      </c>
      <c r="O274" s="40">
        <f>IF(E274="","-",COUNTIF($O$10:O273,"&lt;&gt;-")+1-2)</f>
        <v>198</v>
      </c>
      <c r="P274" s="25" t="str">
        <f>IF($E274="","//" &amp; $B274,$M274&amp;B274&amp;": '"&amp;$L274&amp;","&amp;VLOOKUP(C274,LookupTable!$A$10:$G$24,4,0)&amp;IF(AND(C274="Bool",MOD(10*D274,10)=0),D274&amp;".0",D274)&amp;IF(C274="String",".255","")&amp;IF(B275&lt;&gt;"","',","'")&amp;"     //"&amp;O274)</f>
        <v>P_G64_Time_Standby: 'DB10,REAL1030',     //198</v>
      </c>
      <c r="Q274" s="20" t="str">
        <f t="shared" si="254"/>
        <v>'P_G64_Time_Standby',     //198</v>
      </c>
      <c r="R274" s="20" t="str">
        <f t="shared" si="255"/>
        <v>socket.emit('P_G64_Time_Standby', arr_tag_value[198]);</v>
      </c>
    </row>
    <row r="275" spans="2:18" ht="15.75">
      <c r="B275" t="s">
        <v>167</v>
      </c>
      <c r="C275" t="s">
        <v>15</v>
      </c>
      <c r="D275">
        <v>1034</v>
      </c>
      <c r="E275">
        <v>0</v>
      </c>
      <c r="F275" t="b">
        <v>0</v>
      </c>
      <c r="G275" t="b">
        <v>1</v>
      </c>
      <c r="H275" t="b">
        <v>1</v>
      </c>
      <c r="I275" t="b">
        <v>1</v>
      </c>
      <c r="J275" t="b">
        <v>0</v>
      </c>
      <c r="K275" t="s">
        <v>168</v>
      </c>
      <c r="L275" t="str">
        <f t="shared" si="252"/>
        <v>DB10</v>
      </c>
      <c r="M275" t="str">
        <f t="shared" ref="M275" si="262">"P_"&amp;B272&amp;"_"</f>
        <v>P_G64_</v>
      </c>
      <c r="O275" s="40">
        <f>IF(E275="","-",COUNTIF($O$10:O274,"&lt;&gt;-")+1-2)</f>
        <v>199</v>
      </c>
      <c r="P275" s="25" t="str">
        <f>IF($E275="","//" &amp; $B275,$M275&amp;B275&amp;": '"&amp;$L275&amp;","&amp;VLOOKUP(C275,LookupTable!$A$10:$G$24,4,0)&amp;IF(AND(C275="Bool",MOD(10*D275,10)=0),D275&amp;".0",D275)&amp;IF(C275="String",".255","")&amp;IF(B276&lt;&gt;"","',","'")&amp;"     //"&amp;O275)</f>
        <v>P_G64_TIme_Maintenance: 'DB10,REAL1034',     //199</v>
      </c>
      <c r="Q275" s="20" t="str">
        <f t="shared" si="254"/>
        <v>'P_G64_TIme_Maintenance',     //199</v>
      </c>
      <c r="R275" s="20" t="str">
        <f t="shared" si="255"/>
        <v>socket.emit('P_G64_TIme_Maintenance', arr_tag_value[199]);</v>
      </c>
    </row>
    <row r="276" spans="2:18" ht="15.75">
      <c r="B276" t="s">
        <v>162</v>
      </c>
      <c r="C276" t="s">
        <v>97</v>
      </c>
      <c r="D276">
        <v>1038</v>
      </c>
      <c r="F276" t="b">
        <v>0</v>
      </c>
      <c r="G276" t="b">
        <v>1</v>
      </c>
      <c r="H276" t="b">
        <v>1</v>
      </c>
      <c r="I276" t="b">
        <v>1</v>
      </c>
      <c r="J276" t="b">
        <v>1</v>
      </c>
      <c r="L276" t="str">
        <f t="shared" si="252"/>
        <v>DB10</v>
      </c>
      <c r="M276" t="str">
        <f t="shared" ref="M276:M279" si="263">"P_"&amp;B276&amp;"_"</f>
        <v>P_G65_</v>
      </c>
      <c r="O276" s="40" t="str">
        <f>IF(E276="","-",COUNTIF($O$10:O275,"&lt;&gt;-")+1-2)</f>
        <v>-</v>
      </c>
      <c r="P276" s="25" t="str">
        <f>IF($E276="","//" &amp; $B276,$M276&amp;B276&amp;": '"&amp;$L276&amp;","&amp;VLOOKUP(C276,LookupTable!$A$10:$G$24,4,0)&amp;IF(AND(C276="Bool",MOD(10*D276,10)=0),D276&amp;".0",D276)&amp;IF(C276="String",".255","")&amp;IF(B277&lt;&gt;"","',","'")&amp;"     //"&amp;O276)</f>
        <v>//G65</v>
      </c>
      <c r="Q276" s="20" t="str">
        <f t="shared" si="254"/>
        <v>//G65</v>
      </c>
      <c r="R276" s="20" t="str">
        <f t="shared" si="255"/>
        <v>//G65</v>
      </c>
    </row>
    <row r="277" spans="2:18" ht="15.75">
      <c r="B277" t="s">
        <v>163</v>
      </c>
      <c r="C277" t="s">
        <v>15</v>
      </c>
      <c r="D277">
        <v>1038</v>
      </c>
      <c r="E277">
        <v>0</v>
      </c>
      <c r="F277" t="b">
        <v>0</v>
      </c>
      <c r="G277" t="b">
        <v>1</v>
      </c>
      <c r="H277" t="b">
        <v>1</v>
      </c>
      <c r="I277" t="b">
        <v>1</v>
      </c>
      <c r="J277" t="b">
        <v>0</v>
      </c>
      <c r="K277" t="s">
        <v>164</v>
      </c>
      <c r="L277" t="str">
        <f t="shared" si="252"/>
        <v>DB10</v>
      </c>
      <c r="M277" t="str">
        <f t="shared" ref="M277:M279" si="264">"P_"&amp;B276&amp;"_"</f>
        <v>P_G65_</v>
      </c>
      <c r="O277" s="40">
        <f>IF(E277="","-",COUNTIF($O$10:O276,"&lt;&gt;-")+1-2)</f>
        <v>200</v>
      </c>
      <c r="P277" s="25" t="str">
        <f>IF($E277="","//" &amp; $B277,$M277&amp;B277&amp;": '"&amp;$L277&amp;","&amp;VLOOKUP(C277,LookupTable!$A$10:$G$24,4,0)&amp;IF(AND(C277="Bool",MOD(10*D277,10)=0),D277&amp;".0",D277)&amp;IF(C277="String",".255","")&amp;IF(B278&lt;&gt;"","',","'")&amp;"     //"&amp;O277)</f>
        <v>P_G65_Time_Working: 'DB10,REAL1038',     //200</v>
      </c>
      <c r="Q277" s="20" t="str">
        <f t="shared" si="254"/>
        <v>'P_G65_Time_Working',     //200</v>
      </c>
      <c r="R277" s="20" t="str">
        <f t="shared" si="255"/>
        <v>socket.emit('P_G65_Time_Working', arr_tag_value[200]);</v>
      </c>
    </row>
    <row r="278" spans="2:18" ht="15.75">
      <c r="B278" t="s">
        <v>165</v>
      </c>
      <c r="C278" t="s">
        <v>15</v>
      </c>
      <c r="D278">
        <v>1042</v>
      </c>
      <c r="E278">
        <v>0</v>
      </c>
      <c r="F278" t="b">
        <v>0</v>
      </c>
      <c r="G278" t="b">
        <v>1</v>
      </c>
      <c r="H278" t="b">
        <v>1</v>
      </c>
      <c r="I278" t="b">
        <v>1</v>
      </c>
      <c r="J278" t="b">
        <v>0</v>
      </c>
      <c r="K278" t="s">
        <v>166</v>
      </c>
      <c r="L278" t="str">
        <f t="shared" si="252"/>
        <v>DB10</v>
      </c>
      <c r="M278" t="str">
        <f t="shared" ref="M278" si="265">"P_"&amp;B276&amp;"_"</f>
        <v>P_G65_</v>
      </c>
      <c r="O278" s="40">
        <f>IF(E278="","-",COUNTIF($O$10:O277,"&lt;&gt;-")+1-2)</f>
        <v>201</v>
      </c>
      <c r="P278" s="25" t="str">
        <f>IF($E278="","//" &amp; $B278,$M278&amp;B278&amp;": '"&amp;$L278&amp;","&amp;VLOOKUP(C278,LookupTable!$A$10:$G$24,4,0)&amp;IF(AND(C278="Bool",MOD(10*D278,10)=0),D278&amp;".0",D278)&amp;IF(C278="String",".255","")&amp;IF(B279&lt;&gt;"","',","'")&amp;"     //"&amp;O278)</f>
        <v>P_G65_Time_Standby: 'DB10,REAL1042',     //201</v>
      </c>
      <c r="Q278" s="20" t="str">
        <f t="shared" si="254"/>
        <v>'P_G65_Time_Standby',     //201</v>
      </c>
      <c r="R278" s="20" t="str">
        <f t="shared" si="255"/>
        <v>socket.emit('P_G65_Time_Standby', arr_tag_value[201]);</v>
      </c>
    </row>
    <row r="279" spans="2:18" ht="15.75">
      <c r="B279" t="s">
        <v>167</v>
      </c>
      <c r="C279" t="s">
        <v>15</v>
      </c>
      <c r="D279">
        <v>1046</v>
      </c>
      <c r="E279">
        <v>0</v>
      </c>
      <c r="F279" t="b">
        <v>0</v>
      </c>
      <c r="G279" t="b">
        <v>1</v>
      </c>
      <c r="H279" t="b">
        <v>1</v>
      </c>
      <c r="I279" t="b">
        <v>1</v>
      </c>
      <c r="J279" t="b">
        <v>0</v>
      </c>
      <c r="K279" t="s">
        <v>168</v>
      </c>
      <c r="L279" t="str">
        <f t="shared" si="252"/>
        <v>DB10</v>
      </c>
      <c r="M279" t="str">
        <f t="shared" ref="M279" si="266">"P_"&amp;B276&amp;"_"</f>
        <v>P_G65_</v>
      </c>
      <c r="O279" s="40">
        <f>IF(E279="","-",COUNTIF($O$10:O278,"&lt;&gt;-")+1-2)</f>
        <v>202</v>
      </c>
      <c r="P279" s="25" t="str">
        <f>IF($E279="","//" &amp; $B279,$M279&amp;B279&amp;": '"&amp;$L279&amp;","&amp;VLOOKUP(C279,LookupTable!$A$10:$G$24,4,0)&amp;IF(AND(C279="Bool",MOD(10*D279,10)=0),D279&amp;".0",D279)&amp;IF(C279="String",".255","")&amp;IF(B280&lt;&gt;"","',","'")&amp;"     //"&amp;O279)</f>
        <v>P_G65_TIme_Maintenance: 'DB10,REAL1046',     //202</v>
      </c>
      <c r="Q279" s="20" t="str">
        <f t="shared" si="254"/>
        <v>'P_G65_TIme_Maintenance',     //202</v>
      </c>
      <c r="R279" s="20" t="str">
        <f t="shared" si="255"/>
        <v>socket.emit('P_G65_TIme_Maintenance', arr_tag_value[202]);</v>
      </c>
    </row>
    <row r="280" spans="2:18" ht="15.75">
      <c r="B280" t="s">
        <v>78</v>
      </c>
      <c r="L280" t="str">
        <f t="shared" si="252"/>
        <v>DB11</v>
      </c>
      <c r="M280" t="s">
        <v>245</v>
      </c>
      <c r="O280" s="40" t="str">
        <f>IF(E280="","-",COUNTIF($O$10:O279,"&lt;&gt;-")+1-2)</f>
        <v>-</v>
      </c>
      <c r="P280" s="25" t="str">
        <f>IF($E280="","//" &amp; $B280,$M280&amp;B280&amp;": '"&amp;$L280&amp;","&amp;VLOOKUP(C280,LookupTable!$A$10:$G$24,4,0)&amp;IF(AND(C280="Bool",MOD(10*D280,10)=0),D280&amp;".0",D280)&amp;IF(C280="String",".255","")&amp;IF(B281&lt;&gt;"","',","'")&amp;"     //"&amp;O280)</f>
        <v>//Static</v>
      </c>
      <c r="Q280" s="20" t="str">
        <f t="shared" si="254"/>
        <v>//Static</v>
      </c>
      <c r="R280" s="20" t="str">
        <f t="shared" si="255"/>
        <v>//Static</v>
      </c>
    </row>
    <row r="281" spans="2:18" ht="15.75">
      <c r="B281" t="s">
        <v>93</v>
      </c>
      <c r="C281" t="s">
        <v>53</v>
      </c>
      <c r="D281">
        <v>0</v>
      </c>
      <c r="E281" t="s">
        <v>94</v>
      </c>
      <c r="F281" t="b">
        <v>0</v>
      </c>
      <c r="G281" t="b">
        <v>1</v>
      </c>
      <c r="H281" t="b">
        <v>1</v>
      </c>
      <c r="I281" t="b">
        <v>1</v>
      </c>
      <c r="J281" t="b">
        <v>0</v>
      </c>
      <c r="K281" t="s">
        <v>95</v>
      </c>
      <c r="L281" t="str">
        <f t="shared" si="252"/>
        <v>DB11</v>
      </c>
      <c r="M281" t="s">
        <v>245</v>
      </c>
      <c r="O281" s="40">
        <f>IF(E281="","-",COUNTIF($O$10:O280,"&lt;&gt;-")+1-2)</f>
        <v>203</v>
      </c>
      <c r="P281" s="25" t="str">
        <f>IF($E281="","//" &amp; $B281,$M281&amp;B281&amp;": '"&amp;$L281&amp;","&amp;VLOOKUP(C281,LookupTable!$A$10:$G$24,4,0)&amp;IF(AND(C281="Bool",MOD(10*D281,10)=0),D281&amp;".0",D281)&amp;IF(C281="String",".255","")&amp;IF(B282&lt;&gt;"","',","'")&amp;"     //"&amp;O281)</f>
        <v>E_Send_Operator: 'DB11,S0.255',     //203</v>
      </c>
      <c r="Q281" s="20" t="str">
        <f t="shared" si="254"/>
        <v>'E_Send_Operator',     //203</v>
      </c>
      <c r="R281" s="20" t="str">
        <f t="shared" si="255"/>
        <v>socket.emit('E_Send_Operator', arr_tag_value[203]);</v>
      </c>
    </row>
    <row r="282" spans="2:18" ht="15.75">
      <c r="B282" t="s">
        <v>169</v>
      </c>
      <c r="C282" t="s">
        <v>1</v>
      </c>
      <c r="D282">
        <v>256</v>
      </c>
      <c r="E282">
        <v>0</v>
      </c>
      <c r="F282" t="b">
        <v>0</v>
      </c>
      <c r="G282" t="b">
        <v>1</v>
      </c>
      <c r="H282" t="b">
        <v>1</v>
      </c>
      <c r="I282" t="b">
        <v>1</v>
      </c>
      <c r="J282" t="b">
        <v>0</v>
      </c>
      <c r="K282" t="s">
        <v>170</v>
      </c>
      <c r="L282" t="str">
        <f t="shared" si="252"/>
        <v>DB11</v>
      </c>
      <c r="M282" t="s">
        <v>245</v>
      </c>
      <c r="O282" s="40">
        <f>IF(E282="","-",COUNTIF($O$10:O281,"&lt;&gt;-")+1-2)</f>
        <v>204</v>
      </c>
      <c r="P282" s="25" t="str">
        <f>IF($E282="","//" &amp; $B282,$M282&amp;B282&amp;": '"&amp;$L282&amp;","&amp;VLOOKUP(C282,LookupTable!$A$10:$G$24,4,0)&amp;IF(AND(C282="Bool",MOD(10*D282,10)=0),D282&amp;".0",D282)&amp;IF(C282="String",".255","")&amp;IF(B283&lt;&gt;"","',","'")&amp;"     //"&amp;O282)</f>
        <v>E_G1_Fault_ID: 'DB11,INT256',     //204</v>
      </c>
      <c r="Q282" s="20" t="str">
        <f t="shared" si="254"/>
        <v>'E_G1_Fault_ID',     //204</v>
      </c>
      <c r="R282" s="20" t="str">
        <f t="shared" si="255"/>
        <v>socket.emit('E_G1_Fault_ID', arr_tag_value[204]);</v>
      </c>
    </row>
    <row r="283" spans="2:18" ht="15.75">
      <c r="B283" t="s">
        <v>171</v>
      </c>
      <c r="C283" t="s">
        <v>1</v>
      </c>
      <c r="D283">
        <v>258</v>
      </c>
      <c r="E283">
        <v>0</v>
      </c>
      <c r="F283" t="b">
        <v>0</v>
      </c>
      <c r="G283" t="b">
        <v>1</v>
      </c>
      <c r="H283" t="b">
        <v>1</v>
      </c>
      <c r="I283" t="b">
        <v>1</v>
      </c>
      <c r="J283" t="b">
        <v>0</v>
      </c>
      <c r="L283" t="str">
        <f t="shared" si="252"/>
        <v>DB11</v>
      </c>
      <c r="M283" t="s">
        <v>245</v>
      </c>
      <c r="O283" s="40">
        <f>IF(E283="","-",COUNTIF($O$10:O282,"&lt;&gt;-")+1-2)</f>
        <v>205</v>
      </c>
      <c r="P283" s="25" t="str">
        <f>IF($E283="","//" &amp; $B283,$M283&amp;B283&amp;": '"&amp;$L283&amp;","&amp;VLOOKUP(C283,LookupTable!$A$10:$G$24,4,0)&amp;IF(AND(C283="Bool",MOD(10*D283,10)=0),D283&amp;".0",D283)&amp;IF(C283="String",".255","")&amp;IF(B284&lt;&gt;"","',","'")&amp;"     //"&amp;O283)</f>
        <v>E_G2_Fault_ID: 'DB11,INT258',     //205</v>
      </c>
      <c r="Q283" s="20" t="str">
        <f t="shared" si="254"/>
        <v>'E_G2_Fault_ID',     //205</v>
      </c>
      <c r="R283" s="20" t="str">
        <f t="shared" si="255"/>
        <v>socket.emit('E_G2_Fault_ID', arr_tag_value[205]);</v>
      </c>
    </row>
    <row r="284" spans="2:18" ht="15.75">
      <c r="B284" t="s">
        <v>172</v>
      </c>
      <c r="C284" t="s">
        <v>1</v>
      </c>
      <c r="D284">
        <v>260</v>
      </c>
      <c r="E284">
        <v>0</v>
      </c>
      <c r="F284" t="b">
        <v>0</v>
      </c>
      <c r="G284" t="b">
        <v>1</v>
      </c>
      <c r="H284" t="b">
        <v>1</v>
      </c>
      <c r="I284" t="b">
        <v>1</v>
      </c>
      <c r="J284" t="b">
        <v>0</v>
      </c>
      <c r="L284" t="str">
        <f t="shared" si="252"/>
        <v>DB11</v>
      </c>
      <c r="M284" t="s">
        <v>245</v>
      </c>
      <c r="O284" s="40">
        <f>IF(E284="","-",COUNTIF($O$10:O283,"&lt;&gt;-")+1-2)</f>
        <v>206</v>
      </c>
      <c r="P284" s="25" t="str">
        <f>IF($E284="","//" &amp; $B284,$M284&amp;B284&amp;": '"&amp;$L284&amp;","&amp;VLOOKUP(C284,LookupTable!$A$10:$G$24,4,0)&amp;IF(AND(C284="Bool",MOD(10*D284,10)=0),D284&amp;".0",D284)&amp;IF(C284="String",".255","")&amp;IF(B285&lt;&gt;"","',","'")&amp;"     //"&amp;O284)</f>
        <v>E_G3_Fault_ID: 'DB11,INT260',     //206</v>
      </c>
      <c r="Q284" s="20" t="str">
        <f t="shared" si="254"/>
        <v>'E_G3_Fault_ID',     //206</v>
      </c>
      <c r="R284" s="20" t="str">
        <f t="shared" si="255"/>
        <v>socket.emit('E_G3_Fault_ID', arr_tag_value[206]);</v>
      </c>
    </row>
    <row r="285" spans="2:18" ht="15.75">
      <c r="B285" t="s">
        <v>173</v>
      </c>
      <c r="C285" t="s">
        <v>1</v>
      </c>
      <c r="D285">
        <v>262</v>
      </c>
      <c r="E285">
        <v>0</v>
      </c>
      <c r="F285" t="b">
        <v>0</v>
      </c>
      <c r="G285" t="b">
        <v>1</v>
      </c>
      <c r="H285" t="b">
        <v>1</v>
      </c>
      <c r="I285" t="b">
        <v>1</v>
      </c>
      <c r="J285" t="b">
        <v>0</v>
      </c>
      <c r="L285" t="str">
        <f t="shared" si="252"/>
        <v>DB11</v>
      </c>
      <c r="M285" t="s">
        <v>245</v>
      </c>
      <c r="O285" s="40">
        <f>IF(E285="","-",COUNTIF($O$10:O284,"&lt;&gt;-")+1-2)</f>
        <v>207</v>
      </c>
      <c r="P285" s="25" t="str">
        <f>IF($E285="","//" &amp; $B285,$M285&amp;B285&amp;": '"&amp;$L285&amp;","&amp;VLOOKUP(C285,LookupTable!$A$10:$G$24,4,0)&amp;IF(AND(C285="Bool",MOD(10*D285,10)=0),D285&amp;".0",D285)&amp;IF(C285="String",".255","")&amp;IF(B286&lt;&gt;"","',","'")&amp;"     //"&amp;O285)</f>
        <v>E_G4_Fault_ID: 'DB11,INT262',     //207</v>
      </c>
      <c r="Q285" s="20" t="str">
        <f t="shared" si="254"/>
        <v>'E_G4_Fault_ID',     //207</v>
      </c>
      <c r="R285" s="20" t="str">
        <f t="shared" si="255"/>
        <v>socket.emit('E_G4_Fault_ID', arr_tag_value[207]);</v>
      </c>
    </row>
    <row r="286" spans="2:18" ht="15.75">
      <c r="B286" t="s">
        <v>174</v>
      </c>
      <c r="C286" t="s">
        <v>1</v>
      </c>
      <c r="D286">
        <v>264</v>
      </c>
      <c r="E286">
        <v>0</v>
      </c>
      <c r="F286" t="b">
        <v>0</v>
      </c>
      <c r="G286" t="b">
        <v>1</v>
      </c>
      <c r="H286" t="b">
        <v>1</v>
      </c>
      <c r="I286" t="b">
        <v>1</v>
      </c>
      <c r="J286" t="b">
        <v>0</v>
      </c>
      <c r="L286" t="str">
        <f t="shared" si="252"/>
        <v>DB11</v>
      </c>
      <c r="M286" t="s">
        <v>245</v>
      </c>
      <c r="O286" s="40">
        <f>IF(E286="","-",COUNTIF($O$10:O285,"&lt;&gt;-")+1-2)</f>
        <v>208</v>
      </c>
      <c r="P286" s="25" t="str">
        <f>IF($E286="","//" &amp; $B286,$M286&amp;B286&amp;": '"&amp;$L286&amp;","&amp;VLOOKUP(C286,LookupTable!$A$10:$G$24,4,0)&amp;IF(AND(C286="Bool",MOD(10*D286,10)=0),D286&amp;".0",D286)&amp;IF(C286="String",".255","")&amp;IF(B287&lt;&gt;"","',","'")&amp;"     //"&amp;O286)</f>
        <v>E_G5_Fault_ID: 'DB11,INT264',     //208</v>
      </c>
      <c r="Q286" s="20" t="str">
        <f t="shared" si="254"/>
        <v>'E_G5_Fault_ID',     //208</v>
      </c>
      <c r="R286" s="20" t="str">
        <f t="shared" si="255"/>
        <v>socket.emit('E_G5_Fault_ID', arr_tag_value[208]);</v>
      </c>
    </row>
    <row r="287" spans="2:18" ht="15.75">
      <c r="B287" t="s">
        <v>175</v>
      </c>
      <c r="C287" t="s">
        <v>1</v>
      </c>
      <c r="D287">
        <v>266</v>
      </c>
      <c r="E287">
        <v>0</v>
      </c>
      <c r="F287" t="b">
        <v>0</v>
      </c>
      <c r="G287" t="b">
        <v>1</v>
      </c>
      <c r="H287" t="b">
        <v>1</v>
      </c>
      <c r="I287" t="b">
        <v>1</v>
      </c>
      <c r="J287" t="b">
        <v>0</v>
      </c>
      <c r="L287" t="str">
        <f t="shared" si="252"/>
        <v>DB11</v>
      </c>
      <c r="M287" t="s">
        <v>245</v>
      </c>
      <c r="O287" s="40">
        <f>IF(E287="","-",COUNTIF($O$10:O286,"&lt;&gt;-")+1-2)</f>
        <v>209</v>
      </c>
      <c r="P287" s="25" t="str">
        <f>IF($E287="","//" &amp; $B287,$M287&amp;B287&amp;": '"&amp;$L287&amp;","&amp;VLOOKUP(C287,LookupTable!$A$10:$G$24,4,0)&amp;IF(AND(C287="Bool",MOD(10*D287,10)=0),D287&amp;".0",D287)&amp;IF(C287="String",".255","")&amp;IF(B288&lt;&gt;"","',","'")&amp;"     //"&amp;O287)</f>
        <v>E_G6_Fault_ID: 'DB11,INT266',     //209</v>
      </c>
      <c r="Q287" s="20" t="str">
        <f t="shared" si="254"/>
        <v>'E_G6_Fault_ID',     //209</v>
      </c>
      <c r="R287" s="20" t="str">
        <f t="shared" si="255"/>
        <v>socket.emit('E_G6_Fault_ID', arr_tag_value[209]);</v>
      </c>
    </row>
    <row r="288" spans="2:18" ht="15.75">
      <c r="B288" t="s">
        <v>176</v>
      </c>
      <c r="C288" t="s">
        <v>1</v>
      </c>
      <c r="D288">
        <v>268</v>
      </c>
      <c r="E288">
        <v>0</v>
      </c>
      <c r="F288" t="b">
        <v>0</v>
      </c>
      <c r="G288" t="b">
        <v>1</v>
      </c>
      <c r="H288" t="b">
        <v>1</v>
      </c>
      <c r="I288" t="b">
        <v>1</v>
      </c>
      <c r="J288" t="b">
        <v>0</v>
      </c>
      <c r="L288" t="str">
        <f t="shared" si="252"/>
        <v>DB11</v>
      </c>
      <c r="M288" t="s">
        <v>245</v>
      </c>
      <c r="O288" s="40">
        <f>IF(E288="","-",COUNTIF($O$10:O287,"&lt;&gt;-")+1-2)</f>
        <v>210</v>
      </c>
      <c r="P288" s="25" t="str">
        <f>IF($E288="","//" &amp; $B288,$M288&amp;B288&amp;": '"&amp;$L288&amp;","&amp;VLOOKUP(C288,LookupTable!$A$10:$G$24,4,0)&amp;IF(AND(C288="Bool",MOD(10*D288,10)=0),D288&amp;".0",D288)&amp;IF(C288="String",".255","")&amp;IF(B289&lt;&gt;"","',","'")&amp;"     //"&amp;O288)</f>
        <v>E_G7_Fault_ID: 'DB11,INT268',     //210</v>
      </c>
      <c r="Q288" s="20" t="str">
        <f t="shared" si="254"/>
        <v>'E_G7_Fault_ID',     //210</v>
      </c>
      <c r="R288" s="20" t="str">
        <f t="shared" si="255"/>
        <v>socket.emit('E_G7_Fault_ID', arr_tag_value[210]);</v>
      </c>
    </row>
    <row r="289" spans="2:18" ht="15.75">
      <c r="B289" t="s">
        <v>177</v>
      </c>
      <c r="C289" t="s">
        <v>1</v>
      </c>
      <c r="D289">
        <v>270</v>
      </c>
      <c r="E289">
        <v>0</v>
      </c>
      <c r="F289" t="b">
        <v>0</v>
      </c>
      <c r="G289" t="b">
        <v>1</v>
      </c>
      <c r="H289" t="b">
        <v>1</v>
      </c>
      <c r="I289" t="b">
        <v>1</v>
      </c>
      <c r="J289" t="b">
        <v>0</v>
      </c>
      <c r="L289" t="str">
        <f t="shared" si="252"/>
        <v>DB11</v>
      </c>
      <c r="M289" t="s">
        <v>245</v>
      </c>
      <c r="O289" s="40">
        <f>IF(E289="","-",COUNTIF($O$10:O288,"&lt;&gt;-")+1-2)</f>
        <v>211</v>
      </c>
      <c r="P289" s="25" t="str">
        <f>IF($E289="","//" &amp; $B289,$M289&amp;B289&amp;": '"&amp;$L289&amp;","&amp;VLOOKUP(C289,LookupTable!$A$10:$G$24,4,0)&amp;IF(AND(C289="Bool",MOD(10*D289,10)=0),D289&amp;".0",D289)&amp;IF(C289="String",".255","")&amp;IF(B290&lt;&gt;"","',","'")&amp;"     //"&amp;O289)</f>
        <v>E_G8_Fault_ID: 'DB11,INT270',     //211</v>
      </c>
      <c r="Q289" s="20" t="str">
        <f t="shared" si="254"/>
        <v>'E_G8_Fault_ID',     //211</v>
      </c>
      <c r="R289" s="20" t="str">
        <f t="shared" si="255"/>
        <v>socket.emit('E_G8_Fault_ID', arr_tag_value[211]);</v>
      </c>
    </row>
    <row r="290" spans="2:18" ht="15.75">
      <c r="B290" t="s">
        <v>178</v>
      </c>
      <c r="C290" t="s">
        <v>1</v>
      </c>
      <c r="D290">
        <v>272</v>
      </c>
      <c r="E290">
        <v>0</v>
      </c>
      <c r="F290" t="b">
        <v>0</v>
      </c>
      <c r="G290" t="b">
        <v>1</v>
      </c>
      <c r="H290" t="b">
        <v>1</v>
      </c>
      <c r="I290" t="b">
        <v>1</v>
      </c>
      <c r="J290" t="b">
        <v>0</v>
      </c>
      <c r="L290" t="str">
        <f t="shared" si="252"/>
        <v>DB11</v>
      </c>
      <c r="M290" t="s">
        <v>245</v>
      </c>
      <c r="O290" s="40">
        <f>IF(E290="","-",COUNTIF($O$10:O289,"&lt;&gt;-")+1-2)</f>
        <v>212</v>
      </c>
      <c r="P290" s="25" t="str">
        <f>IF($E290="","//" &amp; $B290,$M290&amp;B290&amp;": '"&amp;$L290&amp;","&amp;VLOOKUP(C290,LookupTable!$A$10:$G$24,4,0)&amp;IF(AND(C290="Bool",MOD(10*D290,10)=0),D290&amp;".0",D290)&amp;IF(C290="String",".255","")&amp;IF(B291&lt;&gt;"","',","'")&amp;"     //"&amp;O290)</f>
        <v>E_G9_Fault_ID: 'DB11,INT272',     //212</v>
      </c>
      <c r="Q290" s="20" t="str">
        <f t="shared" si="254"/>
        <v>'E_G9_Fault_ID',     //212</v>
      </c>
      <c r="R290" s="20" t="str">
        <f t="shared" si="255"/>
        <v>socket.emit('E_G9_Fault_ID', arr_tag_value[212]);</v>
      </c>
    </row>
    <row r="291" spans="2:18" ht="15.75">
      <c r="B291" t="s">
        <v>179</v>
      </c>
      <c r="C291" t="s">
        <v>1</v>
      </c>
      <c r="D291">
        <v>274</v>
      </c>
      <c r="E291">
        <v>0</v>
      </c>
      <c r="F291" t="b">
        <v>0</v>
      </c>
      <c r="G291" t="b">
        <v>1</v>
      </c>
      <c r="H291" t="b">
        <v>1</v>
      </c>
      <c r="I291" t="b">
        <v>1</v>
      </c>
      <c r="J291" t="b">
        <v>0</v>
      </c>
      <c r="L291" t="str">
        <f t="shared" si="252"/>
        <v>DB11</v>
      </c>
      <c r="M291" t="s">
        <v>245</v>
      </c>
      <c r="O291" s="40">
        <f>IF(E291="","-",COUNTIF($O$10:O290,"&lt;&gt;-")+1-2)</f>
        <v>213</v>
      </c>
      <c r="P291" s="25" t="str">
        <f>IF($E291="","//" &amp; $B291,$M291&amp;B291&amp;": '"&amp;$L291&amp;","&amp;VLOOKUP(C291,LookupTable!$A$10:$G$24,4,0)&amp;IF(AND(C291="Bool",MOD(10*D291,10)=0),D291&amp;".0",D291)&amp;IF(C291="String",".255","")&amp;IF(B292&lt;&gt;"","',","'")&amp;"     //"&amp;O291)</f>
        <v>E_G10_Fault_ID: 'DB11,INT274',     //213</v>
      </c>
      <c r="Q291" s="20" t="str">
        <f t="shared" si="254"/>
        <v>'E_G10_Fault_ID',     //213</v>
      </c>
      <c r="R291" s="20" t="str">
        <f t="shared" si="255"/>
        <v>socket.emit('E_G10_Fault_ID', arr_tag_value[213]);</v>
      </c>
    </row>
    <row r="292" spans="2:18" ht="15.75">
      <c r="B292" t="s">
        <v>180</v>
      </c>
      <c r="C292" t="s">
        <v>1</v>
      </c>
      <c r="D292">
        <v>276</v>
      </c>
      <c r="E292">
        <v>0</v>
      </c>
      <c r="F292" t="b">
        <v>0</v>
      </c>
      <c r="G292" t="b">
        <v>1</v>
      </c>
      <c r="H292" t="b">
        <v>1</v>
      </c>
      <c r="I292" t="b">
        <v>1</v>
      </c>
      <c r="J292" t="b">
        <v>0</v>
      </c>
      <c r="L292" t="str">
        <f t="shared" si="252"/>
        <v>DB11</v>
      </c>
      <c r="M292" t="s">
        <v>245</v>
      </c>
      <c r="O292" s="40">
        <f>IF(E292="","-",COUNTIF($O$10:O291,"&lt;&gt;-")+1-2)</f>
        <v>214</v>
      </c>
      <c r="P292" s="25" t="str">
        <f>IF($E292="","//" &amp; $B292,$M292&amp;B292&amp;": '"&amp;$L292&amp;","&amp;VLOOKUP(C292,LookupTable!$A$10:$G$24,4,0)&amp;IF(AND(C292="Bool",MOD(10*D292,10)=0),D292&amp;".0",D292)&amp;IF(C292="String",".255","")&amp;IF(B293&lt;&gt;"","',","'")&amp;"     //"&amp;O292)</f>
        <v>E_G11_Fault_ID: 'DB11,INT276',     //214</v>
      </c>
      <c r="Q292" s="20" t="str">
        <f t="shared" si="254"/>
        <v>'E_G11_Fault_ID',     //214</v>
      </c>
      <c r="R292" s="20" t="str">
        <f t="shared" si="255"/>
        <v>socket.emit('E_G11_Fault_ID', arr_tag_value[214]);</v>
      </c>
    </row>
    <row r="293" spans="2:18" ht="15.75">
      <c r="B293" t="s">
        <v>181</v>
      </c>
      <c r="C293" t="s">
        <v>1</v>
      </c>
      <c r="D293">
        <v>278</v>
      </c>
      <c r="E293">
        <v>0</v>
      </c>
      <c r="F293" t="b">
        <v>0</v>
      </c>
      <c r="G293" t="b">
        <v>1</v>
      </c>
      <c r="H293" t="b">
        <v>1</v>
      </c>
      <c r="I293" t="b">
        <v>1</v>
      </c>
      <c r="J293" t="b">
        <v>0</v>
      </c>
      <c r="L293" t="str">
        <f t="shared" si="252"/>
        <v>DB11</v>
      </c>
      <c r="M293" t="s">
        <v>245</v>
      </c>
      <c r="O293" s="40">
        <f>IF(E293="","-",COUNTIF($O$10:O292,"&lt;&gt;-")+1-2)</f>
        <v>215</v>
      </c>
      <c r="P293" s="25" t="str">
        <f>IF($E293="","//" &amp; $B293,$M293&amp;B293&amp;": '"&amp;$L293&amp;","&amp;VLOOKUP(C293,LookupTable!$A$10:$G$24,4,0)&amp;IF(AND(C293="Bool",MOD(10*D293,10)=0),D293&amp;".0",D293)&amp;IF(C293="String",".255","")&amp;IF(B294&lt;&gt;"","',","'")&amp;"     //"&amp;O293)</f>
        <v>E_G12_Fault_ID: 'DB11,INT278',     //215</v>
      </c>
      <c r="Q293" s="20" t="str">
        <f t="shared" si="254"/>
        <v>'E_G12_Fault_ID',     //215</v>
      </c>
      <c r="R293" s="20" t="str">
        <f t="shared" si="255"/>
        <v>socket.emit('E_G12_Fault_ID', arr_tag_value[215]);</v>
      </c>
    </row>
    <row r="294" spans="2:18" ht="15.75">
      <c r="B294" t="s">
        <v>182</v>
      </c>
      <c r="C294" t="s">
        <v>1</v>
      </c>
      <c r="D294">
        <v>280</v>
      </c>
      <c r="E294">
        <v>0</v>
      </c>
      <c r="F294" t="b">
        <v>0</v>
      </c>
      <c r="G294" t="b">
        <v>1</v>
      </c>
      <c r="H294" t="b">
        <v>1</v>
      </c>
      <c r="I294" t="b">
        <v>1</v>
      </c>
      <c r="J294" t="b">
        <v>0</v>
      </c>
      <c r="L294" t="str">
        <f t="shared" si="252"/>
        <v>DB11</v>
      </c>
      <c r="M294" t="s">
        <v>245</v>
      </c>
      <c r="O294" s="40">
        <f>IF(E294="","-",COUNTIF($O$10:O293,"&lt;&gt;-")+1-2)</f>
        <v>216</v>
      </c>
      <c r="P294" s="25" t="str">
        <f>IF($E294="","//" &amp; $B294,$M294&amp;B294&amp;": '"&amp;$L294&amp;","&amp;VLOOKUP(C294,LookupTable!$A$10:$G$24,4,0)&amp;IF(AND(C294="Bool",MOD(10*D294,10)=0),D294&amp;".0",D294)&amp;IF(C294="String",".255","")&amp;IF(B295&lt;&gt;"","',","'")&amp;"     //"&amp;O294)</f>
        <v>E_G13_Fault_ID: 'DB11,INT280',     //216</v>
      </c>
      <c r="Q294" s="20" t="str">
        <f t="shared" si="254"/>
        <v>'E_G13_Fault_ID',     //216</v>
      </c>
      <c r="R294" s="20" t="str">
        <f t="shared" si="255"/>
        <v>socket.emit('E_G13_Fault_ID', arr_tag_value[216]);</v>
      </c>
    </row>
    <row r="295" spans="2:18" ht="15.75">
      <c r="B295" t="s">
        <v>183</v>
      </c>
      <c r="C295" t="s">
        <v>1</v>
      </c>
      <c r="D295">
        <v>282</v>
      </c>
      <c r="E295">
        <v>0</v>
      </c>
      <c r="F295" t="b">
        <v>0</v>
      </c>
      <c r="G295" t="b">
        <v>1</v>
      </c>
      <c r="H295" t="b">
        <v>1</v>
      </c>
      <c r="I295" t="b">
        <v>1</v>
      </c>
      <c r="J295" t="b">
        <v>0</v>
      </c>
      <c r="L295" t="str">
        <f t="shared" si="252"/>
        <v>DB11</v>
      </c>
      <c r="M295" t="s">
        <v>245</v>
      </c>
      <c r="O295" s="40">
        <f>IF(E295="","-",COUNTIF($O$10:O294,"&lt;&gt;-")+1-2)</f>
        <v>217</v>
      </c>
      <c r="P295" s="25" t="str">
        <f>IF($E295="","//" &amp; $B295,$M295&amp;B295&amp;": '"&amp;$L295&amp;","&amp;VLOOKUP(C295,LookupTable!$A$10:$G$24,4,0)&amp;IF(AND(C295="Bool",MOD(10*D295,10)=0),D295&amp;".0",D295)&amp;IF(C295="String",".255","")&amp;IF(B296&lt;&gt;"","',","'")&amp;"     //"&amp;O295)</f>
        <v>E_G14_Fault_ID: 'DB11,INT282',     //217</v>
      </c>
      <c r="Q295" s="20" t="str">
        <f t="shared" si="254"/>
        <v>'E_G14_Fault_ID',     //217</v>
      </c>
      <c r="R295" s="20" t="str">
        <f t="shared" si="255"/>
        <v>socket.emit('E_G14_Fault_ID', arr_tag_value[217]);</v>
      </c>
    </row>
    <row r="296" spans="2:18" ht="15.75">
      <c r="B296" t="s">
        <v>184</v>
      </c>
      <c r="C296" t="s">
        <v>1</v>
      </c>
      <c r="D296">
        <v>284</v>
      </c>
      <c r="E296">
        <v>0</v>
      </c>
      <c r="F296" t="b">
        <v>0</v>
      </c>
      <c r="G296" t="b">
        <v>1</v>
      </c>
      <c r="H296" t="b">
        <v>1</v>
      </c>
      <c r="I296" t="b">
        <v>1</v>
      </c>
      <c r="J296" t="b">
        <v>0</v>
      </c>
      <c r="L296" t="str">
        <f t="shared" si="252"/>
        <v>DB11</v>
      </c>
      <c r="M296" t="s">
        <v>245</v>
      </c>
      <c r="O296" s="40">
        <f>IF(E296="","-",COUNTIF($O$10:O295,"&lt;&gt;-")+1-2)</f>
        <v>218</v>
      </c>
      <c r="P296" s="25" t="str">
        <f>IF($E296="","//" &amp; $B296,$M296&amp;B296&amp;": '"&amp;$L296&amp;","&amp;VLOOKUP(C296,LookupTable!$A$10:$G$24,4,0)&amp;IF(AND(C296="Bool",MOD(10*D296,10)=0),D296&amp;".0",D296)&amp;IF(C296="String",".255","")&amp;IF(B297&lt;&gt;"","',","'")&amp;"     //"&amp;O296)</f>
        <v>E_G15_Fault_ID: 'DB11,INT284',     //218</v>
      </c>
      <c r="Q296" s="20" t="str">
        <f t="shared" si="254"/>
        <v>'E_G15_Fault_ID',     //218</v>
      </c>
      <c r="R296" s="20" t="str">
        <f t="shared" si="255"/>
        <v>socket.emit('E_G15_Fault_ID', arr_tag_value[218]);</v>
      </c>
    </row>
    <row r="297" spans="2:18" ht="15.75">
      <c r="B297" t="s">
        <v>185</v>
      </c>
      <c r="C297" t="s">
        <v>1</v>
      </c>
      <c r="D297">
        <v>286</v>
      </c>
      <c r="E297">
        <v>0</v>
      </c>
      <c r="F297" t="b">
        <v>0</v>
      </c>
      <c r="G297" t="b">
        <v>1</v>
      </c>
      <c r="H297" t="b">
        <v>1</v>
      </c>
      <c r="I297" t="b">
        <v>1</v>
      </c>
      <c r="J297" t="b">
        <v>0</v>
      </c>
      <c r="L297" t="str">
        <f t="shared" si="252"/>
        <v>DB11</v>
      </c>
      <c r="M297" t="s">
        <v>245</v>
      </c>
      <c r="O297" s="40">
        <f>IF(E297="","-",COUNTIF($O$10:O296,"&lt;&gt;-")+1-2)</f>
        <v>219</v>
      </c>
      <c r="P297" s="25" t="str">
        <f>IF($E297="","//" &amp; $B297,$M297&amp;B297&amp;": '"&amp;$L297&amp;","&amp;VLOOKUP(C297,LookupTable!$A$10:$G$24,4,0)&amp;IF(AND(C297="Bool",MOD(10*D297,10)=0),D297&amp;".0",D297)&amp;IF(C297="String",".255","")&amp;IF(B298&lt;&gt;"","',","'")&amp;"     //"&amp;O297)</f>
        <v>E_G16_Fault_ID: 'DB11,INT286',     //219</v>
      </c>
      <c r="Q297" s="20" t="str">
        <f t="shared" si="254"/>
        <v>'E_G16_Fault_ID',     //219</v>
      </c>
      <c r="R297" s="20" t="str">
        <f t="shared" si="255"/>
        <v>socket.emit('E_G16_Fault_ID', arr_tag_value[219]);</v>
      </c>
    </row>
    <row r="298" spans="2:18" ht="15.75">
      <c r="B298" t="s">
        <v>186</v>
      </c>
      <c r="C298" t="s">
        <v>1</v>
      </c>
      <c r="D298">
        <v>288</v>
      </c>
      <c r="E298">
        <v>0</v>
      </c>
      <c r="F298" t="b">
        <v>0</v>
      </c>
      <c r="G298" t="b">
        <v>1</v>
      </c>
      <c r="H298" t="b">
        <v>1</v>
      </c>
      <c r="I298" t="b">
        <v>1</v>
      </c>
      <c r="J298" t="b">
        <v>0</v>
      </c>
      <c r="L298" t="str">
        <f t="shared" si="252"/>
        <v>DB11</v>
      </c>
      <c r="M298" t="s">
        <v>245</v>
      </c>
      <c r="O298" s="40">
        <f>IF(E298="","-",COUNTIF($O$10:O297,"&lt;&gt;-")+1-2)</f>
        <v>220</v>
      </c>
      <c r="P298" s="25" t="str">
        <f>IF($E298="","//" &amp; $B298,$M298&amp;B298&amp;": '"&amp;$L298&amp;","&amp;VLOOKUP(C298,LookupTable!$A$10:$G$24,4,0)&amp;IF(AND(C298="Bool",MOD(10*D298,10)=0),D298&amp;".0",D298)&amp;IF(C298="String",".255","")&amp;IF(B299&lt;&gt;"","',","'")&amp;"     //"&amp;O298)</f>
        <v>E_G17_Fault_ID: 'DB11,INT288',     //220</v>
      </c>
      <c r="Q298" s="20" t="str">
        <f t="shared" si="254"/>
        <v>'E_G17_Fault_ID',     //220</v>
      </c>
      <c r="R298" s="20" t="str">
        <f t="shared" si="255"/>
        <v>socket.emit('E_G17_Fault_ID', arr_tag_value[220]);</v>
      </c>
    </row>
    <row r="299" spans="2:18" ht="15.75">
      <c r="B299" t="s">
        <v>187</v>
      </c>
      <c r="C299" t="s">
        <v>1</v>
      </c>
      <c r="D299">
        <v>290</v>
      </c>
      <c r="E299">
        <v>0</v>
      </c>
      <c r="F299" t="b">
        <v>0</v>
      </c>
      <c r="G299" t="b">
        <v>1</v>
      </c>
      <c r="H299" t="b">
        <v>1</v>
      </c>
      <c r="I299" t="b">
        <v>1</v>
      </c>
      <c r="J299" t="b">
        <v>0</v>
      </c>
      <c r="L299" t="str">
        <f t="shared" si="252"/>
        <v>DB11</v>
      </c>
      <c r="M299" t="s">
        <v>245</v>
      </c>
      <c r="O299" s="40">
        <f>IF(E299="","-",COUNTIF($O$10:O298,"&lt;&gt;-")+1-2)</f>
        <v>221</v>
      </c>
      <c r="P299" s="25" t="str">
        <f>IF($E299="","//" &amp; $B299,$M299&amp;B299&amp;": '"&amp;$L299&amp;","&amp;VLOOKUP(C299,LookupTable!$A$10:$G$24,4,0)&amp;IF(AND(C299="Bool",MOD(10*D299,10)=0),D299&amp;".0",D299)&amp;IF(C299="String",".255","")&amp;IF(B300&lt;&gt;"","',","'")&amp;"     //"&amp;O299)</f>
        <v>E_G18_Fault_ID: 'DB11,INT290',     //221</v>
      </c>
      <c r="Q299" s="20" t="str">
        <f t="shared" si="254"/>
        <v>'E_G18_Fault_ID',     //221</v>
      </c>
      <c r="R299" s="20" t="str">
        <f t="shared" si="255"/>
        <v>socket.emit('E_G18_Fault_ID', arr_tag_value[221]);</v>
      </c>
    </row>
    <row r="300" spans="2:18" ht="15.75">
      <c r="B300" t="s">
        <v>188</v>
      </c>
      <c r="C300" t="s">
        <v>1</v>
      </c>
      <c r="D300">
        <v>292</v>
      </c>
      <c r="E300">
        <v>0</v>
      </c>
      <c r="F300" t="b">
        <v>0</v>
      </c>
      <c r="G300" t="b">
        <v>1</v>
      </c>
      <c r="H300" t="b">
        <v>1</v>
      </c>
      <c r="I300" t="b">
        <v>1</v>
      </c>
      <c r="J300" t="b">
        <v>0</v>
      </c>
      <c r="L300" t="str">
        <f t="shared" si="252"/>
        <v>DB11</v>
      </c>
      <c r="M300" t="s">
        <v>245</v>
      </c>
      <c r="O300" s="40">
        <f>IF(E300="","-",COUNTIF($O$10:O299,"&lt;&gt;-")+1-2)</f>
        <v>222</v>
      </c>
      <c r="P300" s="25" t="str">
        <f>IF($E300="","//" &amp; $B300,$M300&amp;B300&amp;": '"&amp;$L300&amp;","&amp;VLOOKUP(C300,LookupTable!$A$10:$G$24,4,0)&amp;IF(AND(C300="Bool",MOD(10*D300,10)=0),D300&amp;".0",D300)&amp;IF(C300="String",".255","")&amp;IF(B301&lt;&gt;"","',","'")&amp;"     //"&amp;O300)</f>
        <v>E_G19_Fault_ID: 'DB11,INT292',     //222</v>
      </c>
      <c r="Q300" s="20" t="str">
        <f t="shared" si="254"/>
        <v>'E_G19_Fault_ID',     //222</v>
      </c>
      <c r="R300" s="20" t="str">
        <f t="shared" si="255"/>
        <v>socket.emit('E_G19_Fault_ID', arr_tag_value[222]);</v>
      </c>
    </row>
    <row r="301" spans="2:18" ht="15.75">
      <c r="B301" t="s">
        <v>189</v>
      </c>
      <c r="C301" t="s">
        <v>1</v>
      </c>
      <c r="D301">
        <v>294</v>
      </c>
      <c r="E301">
        <v>0</v>
      </c>
      <c r="F301" t="b">
        <v>0</v>
      </c>
      <c r="G301" t="b">
        <v>1</v>
      </c>
      <c r="H301" t="b">
        <v>1</v>
      </c>
      <c r="I301" t="b">
        <v>1</v>
      </c>
      <c r="J301" t="b">
        <v>0</v>
      </c>
      <c r="L301" t="str">
        <f t="shared" si="252"/>
        <v>DB11</v>
      </c>
      <c r="M301" t="s">
        <v>245</v>
      </c>
      <c r="O301" s="40">
        <f>IF(E301="","-",COUNTIF($O$10:O300,"&lt;&gt;-")+1-2)</f>
        <v>223</v>
      </c>
      <c r="P301" s="25" t="str">
        <f>IF($E301="","//" &amp; $B301,$M301&amp;B301&amp;": '"&amp;$L301&amp;","&amp;VLOOKUP(C301,LookupTable!$A$10:$G$24,4,0)&amp;IF(AND(C301="Bool",MOD(10*D301,10)=0),D301&amp;".0",D301)&amp;IF(C301="String",".255","")&amp;IF(B302&lt;&gt;"","',","'")&amp;"     //"&amp;O301)</f>
        <v>E_G20_Fault_ID: 'DB11,INT294',     //223</v>
      </c>
      <c r="Q301" s="20" t="str">
        <f t="shared" si="254"/>
        <v>'E_G20_Fault_ID',     //223</v>
      </c>
      <c r="R301" s="20" t="str">
        <f t="shared" si="255"/>
        <v>socket.emit('E_G20_Fault_ID', arr_tag_value[223]);</v>
      </c>
    </row>
    <row r="302" spans="2:18" ht="15.75">
      <c r="B302" t="s">
        <v>190</v>
      </c>
      <c r="C302" t="s">
        <v>1</v>
      </c>
      <c r="D302">
        <v>296</v>
      </c>
      <c r="E302">
        <v>0</v>
      </c>
      <c r="F302" t="b">
        <v>0</v>
      </c>
      <c r="G302" t="b">
        <v>1</v>
      </c>
      <c r="H302" t="b">
        <v>1</v>
      </c>
      <c r="I302" t="b">
        <v>1</v>
      </c>
      <c r="J302" t="b">
        <v>0</v>
      </c>
      <c r="L302" t="str">
        <f t="shared" si="252"/>
        <v>DB11</v>
      </c>
      <c r="M302" t="s">
        <v>245</v>
      </c>
      <c r="O302" s="40">
        <f>IF(E302="","-",COUNTIF($O$10:O301,"&lt;&gt;-")+1-2)</f>
        <v>224</v>
      </c>
      <c r="P302" s="25" t="str">
        <f>IF($E302="","//" &amp; $B302,$M302&amp;B302&amp;": '"&amp;$L302&amp;","&amp;VLOOKUP(C302,LookupTable!$A$10:$G$24,4,0)&amp;IF(AND(C302="Bool",MOD(10*D302,10)=0),D302&amp;".0",D302)&amp;IF(C302="String",".255","")&amp;IF(B303&lt;&gt;"","',","'")&amp;"     //"&amp;O302)</f>
        <v>E_G21_Fault_ID: 'DB11,INT296',     //224</v>
      </c>
      <c r="Q302" s="20" t="str">
        <f t="shared" si="254"/>
        <v>'E_G21_Fault_ID',     //224</v>
      </c>
      <c r="R302" s="20" t="str">
        <f t="shared" si="255"/>
        <v>socket.emit('E_G21_Fault_ID', arr_tag_value[224]);</v>
      </c>
    </row>
    <row r="303" spans="2:18" ht="15.75">
      <c r="B303" t="s">
        <v>191</v>
      </c>
      <c r="C303" t="s">
        <v>1</v>
      </c>
      <c r="D303">
        <v>298</v>
      </c>
      <c r="E303">
        <v>0</v>
      </c>
      <c r="F303" t="b">
        <v>0</v>
      </c>
      <c r="G303" t="b">
        <v>1</v>
      </c>
      <c r="H303" t="b">
        <v>1</v>
      </c>
      <c r="I303" t="b">
        <v>1</v>
      </c>
      <c r="J303" t="b">
        <v>0</v>
      </c>
      <c r="L303" t="str">
        <f t="shared" si="252"/>
        <v>DB11</v>
      </c>
      <c r="M303" t="s">
        <v>245</v>
      </c>
      <c r="O303" s="40">
        <f>IF(E303="","-",COUNTIF($O$10:O302,"&lt;&gt;-")+1-2)</f>
        <v>225</v>
      </c>
      <c r="P303" s="25" t="str">
        <f>IF($E303="","//" &amp; $B303,$M303&amp;B303&amp;": '"&amp;$L303&amp;","&amp;VLOOKUP(C303,LookupTable!$A$10:$G$24,4,0)&amp;IF(AND(C303="Bool",MOD(10*D303,10)=0),D303&amp;".0",D303)&amp;IF(C303="String",".255","")&amp;IF(B304&lt;&gt;"","',","'")&amp;"     //"&amp;O303)</f>
        <v>E_G22_Fault_ID: 'DB11,INT298',     //225</v>
      </c>
      <c r="Q303" s="20" t="str">
        <f t="shared" si="254"/>
        <v>'E_G22_Fault_ID',     //225</v>
      </c>
      <c r="R303" s="20" t="str">
        <f t="shared" si="255"/>
        <v>socket.emit('E_G22_Fault_ID', arr_tag_value[225]);</v>
      </c>
    </row>
    <row r="304" spans="2:18" ht="15.75">
      <c r="B304" t="s">
        <v>192</v>
      </c>
      <c r="C304" t="s">
        <v>1</v>
      </c>
      <c r="D304">
        <v>300</v>
      </c>
      <c r="E304">
        <v>0</v>
      </c>
      <c r="F304" t="b">
        <v>0</v>
      </c>
      <c r="G304" t="b">
        <v>1</v>
      </c>
      <c r="H304" t="b">
        <v>1</v>
      </c>
      <c r="I304" t="b">
        <v>1</v>
      </c>
      <c r="J304" t="b">
        <v>0</v>
      </c>
      <c r="L304" t="str">
        <f t="shared" si="252"/>
        <v>DB11</v>
      </c>
      <c r="M304" t="s">
        <v>245</v>
      </c>
      <c r="O304" s="40">
        <f>IF(E304="","-",COUNTIF($O$10:O303,"&lt;&gt;-")+1-2)</f>
        <v>226</v>
      </c>
      <c r="P304" s="25" t="str">
        <f>IF($E304="","//" &amp; $B304,$M304&amp;B304&amp;": '"&amp;$L304&amp;","&amp;VLOOKUP(C304,LookupTable!$A$10:$G$24,4,0)&amp;IF(AND(C304="Bool",MOD(10*D304,10)=0),D304&amp;".0",D304)&amp;IF(C304="String",".255","")&amp;IF(B305&lt;&gt;"","',","'")&amp;"     //"&amp;O304)</f>
        <v>E_G23_Fault_ID: 'DB11,INT300',     //226</v>
      </c>
      <c r="Q304" s="20" t="str">
        <f t="shared" si="254"/>
        <v>'E_G23_Fault_ID',     //226</v>
      </c>
      <c r="R304" s="20" t="str">
        <f t="shared" si="255"/>
        <v>socket.emit('E_G23_Fault_ID', arr_tag_value[226]);</v>
      </c>
    </row>
    <row r="305" spans="2:18" ht="15.75">
      <c r="B305" t="s">
        <v>193</v>
      </c>
      <c r="C305" t="s">
        <v>1</v>
      </c>
      <c r="D305">
        <v>302</v>
      </c>
      <c r="E305">
        <v>0</v>
      </c>
      <c r="F305" t="b">
        <v>0</v>
      </c>
      <c r="G305" t="b">
        <v>1</v>
      </c>
      <c r="H305" t="b">
        <v>1</v>
      </c>
      <c r="I305" t="b">
        <v>1</v>
      </c>
      <c r="J305" t="b">
        <v>0</v>
      </c>
      <c r="L305" t="str">
        <f t="shared" si="252"/>
        <v>DB11</v>
      </c>
      <c r="M305" t="s">
        <v>245</v>
      </c>
      <c r="O305" s="40">
        <f>IF(E305="","-",COUNTIF($O$10:O304,"&lt;&gt;-")+1-2)</f>
        <v>227</v>
      </c>
      <c r="P305" s="25" t="str">
        <f>IF($E305="","//" &amp; $B305,$M305&amp;B305&amp;": '"&amp;$L305&amp;","&amp;VLOOKUP(C305,LookupTable!$A$10:$G$24,4,0)&amp;IF(AND(C305="Bool",MOD(10*D305,10)=0),D305&amp;".0",D305)&amp;IF(C305="String",".255","")&amp;IF(B306&lt;&gt;"","',","'")&amp;"     //"&amp;O305)</f>
        <v>E_G24_Fault_ID: 'DB11,INT302',     //227</v>
      </c>
      <c r="Q305" s="20" t="str">
        <f t="shared" si="254"/>
        <v>'E_G24_Fault_ID',     //227</v>
      </c>
      <c r="R305" s="20" t="str">
        <f t="shared" si="255"/>
        <v>socket.emit('E_G24_Fault_ID', arr_tag_value[227]);</v>
      </c>
    </row>
    <row r="306" spans="2:18" ht="15.75">
      <c r="B306" t="s">
        <v>194</v>
      </c>
      <c r="C306" t="s">
        <v>1</v>
      </c>
      <c r="D306">
        <v>304</v>
      </c>
      <c r="E306">
        <v>0</v>
      </c>
      <c r="F306" t="b">
        <v>0</v>
      </c>
      <c r="G306" t="b">
        <v>1</v>
      </c>
      <c r="H306" t="b">
        <v>1</v>
      </c>
      <c r="I306" t="b">
        <v>1</v>
      </c>
      <c r="J306" t="b">
        <v>0</v>
      </c>
      <c r="L306" t="str">
        <f t="shared" si="252"/>
        <v>DB11</v>
      </c>
      <c r="M306" t="s">
        <v>245</v>
      </c>
      <c r="O306" s="40">
        <f>IF(E306="","-",COUNTIF($O$10:O305,"&lt;&gt;-")+1-2)</f>
        <v>228</v>
      </c>
      <c r="P306" s="25" t="str">
        <f>IF($E306="","//" &amp; $B306,$M306&amp;B306&amp;": '"&amp;$L306&amp;","&amp;VLOOKUP(C306,LookupTable!$A$10:$G$24,4,0)&amp;IF(AND(C306="Bool",MOD(10*D306,10)=0),D306&amp;".0",D306)&amp;IF(C306="String",".255","")&amp;IF(B307&lt;&gt;"","',","'")&amp;"     //"&amp;O306)</f>
        <v>E_G25_Fault_ID: 'DB11,INT304',     //228</v>
      </c>
      <c r="Q306" s="20" t="str">
        <f t="shared" si="254"/>
        <v>'E_G25_Fault_ID',     //228</v>
      </c>
      <c r="R306" s="20" t="str">
        <f t="shared" si="255"/>
        <v>socket.emit('E_G25_Fault_ID', arr_tag_value[228]);</v>
      </c>
    </row>
    <row r="307" spans="2:18" ht="15.75">
      <c r="B307" t="s">
        <v>195</v>
      </c>
      <c r="C307" t="s">
        <v>1</v>
      </c>
      <c r="D307">
        <v>306</v>
      </c>
      <c r="E307">
        <v>0</v>
      </c>
      <c r="F307" t="b">
        <v>0</v>
      </c>
      <c r="G307" t="b">
        <v>1</v>
      </c>
      <c r="H307" t="b">
        <v>1</v>
      </c>
      <c r="I307" t="b">
        <v>1</v>
      </c>
      <c r="J307" t="b">
        <v>0</v>
      </c>
      <c r="L307" t="str">
        <f t="shared" si="252"/>
        <v>DB11</v>
      </c>
      <c r="M307" t="s">
        <v>245</v>
      </c>
      <c r="O307" s="40">
        <f>IF(E307="","-",COUNTIF($O$10:O306,"&lt;&gt;-")+1-2)</f>
        <v>229</v>
      </c>
      <c r="P307" s="25" t="str">
        <f>IF($E307="","//" &amp; $B307,$M307&amp;B307&amp;": '"&amp;$L307&amp;","&amp;VLOOKUP(C307,LookupTable!$A$10:$G$24,4,0)&amp;IF(AND(C307="Bool",MOD(10*D307,10)=0),D307&amp;".0",D307)&amp;IF(C307="String",".255","")&amp;IF(B308&lt;&gt;"","',","'")&amp;"     //"&amp;O307)</f>
        <v>E_G26_Fault_ID: 'DB11,INT306',     //229</v>
      </c>
      <c r="Q307" s="20" t="str">
        <f t="shared" si="254"/>
        <v>'E_G26_Fault_ID',     //229</v>
      </c>
      <c r="R307" s="20" t="str">
        <f t="shared" si="255"/>
        <v>socket.emit('E_G26_Fault_ID', arr_tag_value[229]);</v>
      </c>
    </row>
    <row r="308" spans="2:18" ht="15.75">
      <c r="B308" t="s">
        <v>196</v>
      </c>
      <c r="C308" t="s">
        <v>1</v>
      </c>
      <c r="D308">
        <v>308</v>
      </c>
      <c r="E308">
        <v>0</v>
      </c>
      <c r="F308" t="b">
        <v>0</v>
      </c>
      <c r="G308" t="b">
        <v>1</v>
      </c>
      <c r="H308" t="b">
        <v>1</v>
      </c>
      <c r="I308" t="b">
        <v>1</v>
      </c>
      <c r="J308" t="b">
        <v>0</v>
      </c>
      <c r="L308" t="str">
        <f t="shared" si="252"/>
        <v>DB11</v>
      </c>
      <c r="M308" t="s">
        <v>245</v>
      </c>
      <c r="O308" s="40">
        <f>IF(E308="","-",COUNTIF($O$10:O307,"&lt;&gt;-")+1-2)</f>
        <v>230</v>
      </c>
      <c r="P308" s="25" t="str">
        <f>IF($E308="","//" &amp; $B308,$M308&amp;B308&amp;": '"&amp;$L308&amp;","&amp;VLOOKUP(C308,LookupTable!$A$10:$G$24,4,0)&amp;IF(AND(C308="Bool",MOD(10*D308,10)=0),D308&amp;".0",D308)&amp;IF(C308="String",".255","")&amp;IF(B309&lt;&gt;"","',","'")&amp;"     //"&amp;O308)</f>
        <v>E_G27_Fault_ID: 'DB11,INT308',     //230</v>
      </c>
      <c r="Q308" s="20" t="str">
        <f t="shared" si="254"/>
        <v>'E_G27_Fault_ID',     //230</v>
      </c>
      <c r="R308" s="20" t="str">
        <f t="shared" si="255"/>
        <v>socket.emit('E_G27_Fault_ID', arr_tag_value[230]);</v>
      </c>
    </row>
    <row r="309" spans="2:18" ht="15.75">
      <c r="B309" t="s">
        <v>197</v>
      </c>
      <c r="C309" t="s">
        <v>1</v>
      </c>
      <c r="D309">
        <v>310</v>
      </c>
      <c r="E309">
        <v>0</v>
      </c>
      <c r="F309" t="b">
        <v>0</v>
      </c>
      <c r="G309" t="b">
        <v>1</v>
      </c>
      <c r="H309" t="b">
        <v>1</v>
      </c>
      <c r="I309" t="b">
        <v>1</v>
      </c>
      <c r="J309" t="b">
        <v>0</v>
      </c>
      <c r="L309" t="str">
        <f t="shared" si="252"/>
        <v>DB11</v>
      </c>
      <c r="M309" t="s">
        <v>245</v>
      </c>
      <c r="O309" s="40">
        <f>IF(E309="","-",COUNTIF($O$10:O308,"&lt;&gt;-")+1-2)</f>
        <v>231</v>
      </c>
      <c r="P309" s="25" t="str">
        <f>IF($E309="","//" &amp; $B309,$M309&amp;B309&amp;": '"&amp;$L309&amp;","&amp;VLOOKUP(C309,LookupTable!$A$10:$G$24,4,0)&amp;IF(AND(C309="Bool",MOD(10*D309,10)=0),D309&amp;".0",D309)&amp;IF(C309="String",".255","")&amp;IF(B310&lt;&gt;"","',","'")&amp;"     //"&amp;O309)</f>
        <v>E_G28_Fault_ID: 'DB11,INT310',     //231</v>
      </c>
      <c r="Q309" s="20" t="str">
        <f t="shared" si="254"/>
        <v>'E_G28_Fault_ID',     //231</v>
      </c>
      <c r="R309" s="20" t="str">
        <f t="shared" si="255"/>
        <v>socket.emit('E_G28_Fault_ID', arr_tag_value[231]);</v>
      </c>
    </row>
    <row r="310" spans="2:18" ht="15.75">
      <c r="B310" t="s">
        <v>198</v>
      </c>
      <c r="C310" t="s">
        <v>1</v>
      </c>
      <c r="D310">
        <v>312</v>
      </c>
      <c r="E310">
        <v>0</v>
      </c>
      <c r="F310" t="b">
        <v>0</v>
      </c>
      <c r="G310" t="b">
        <v>1</v>
      </c>
      <c r="H310" t="b">
        <v>1</v>
      </c>
      <c r="I310" t="b">
        <v>1</v>
      </c>
      <c r="J310" t="b">
        <v>0</v>
      </c>
      <c r="L310" t="str">
        <f t="shared" si="252"/>
        <v>DB11</v>
      </c>
      <c r="M310" t="s">
        <v>245</v>
      </c>
      <c r="O310" s="40">
        <f>IF(E310="","-",COUNTIF($O$10:O309,"&lt;&gt;-")+1-2)</f>
        <v>232</v>
      </c>
      <c r="P310" s="25" t="str">
        <f>IF($E310="","//" &amp; $B310,$M310&amp;B310&amp;": '"&amp;$L310&amp;","&amp;VLOOKUP(C310,LookupTable!$A$10:$G$24,4,0)&amp;IF(AND(C310="Bool",MOD(10*D310,10)=0),D310&amp;".0",D310)&amp;IF(C310="String",".255","")&amp;IF(B311&lt;&gt;"","',","'")&amp;"     //"&amp;O310)</f>
        <v>E_G29_Fault_ID: 'DB11,INT312',     //232</v>
      </c>
      <c r="Q310" s="20" t="str">
        <f t="shared" si="254"/>
        <v>'E_G29_Fault_ID',     //232</v>
      </c>
      <c r="R310" s="20" t="str">
        <f t="shared" si="255"/>
        <v>socket.emit('E_G29_Fault_ID', arr_tag_value[232]);</v>
      </c>
    </row>
    <row r="311" spans="2:18" ht="15.75">
      <c r="B311" t="s">
        <v>199</v>
      </c>
      <c r="C311" t="s">
        <v>1</v>
      </c>
      <c r="D311">
        <v>314</v>
      </c>
      <c r="E311">
        <v>0</v>
      </c>
      <c r="F311" t="b">
        <v>0</v>
      </c>
      <c r="G311" t="b">
        <v>1</v>
      </c>
      <c r="H311" t="b">
        <v>1</v>
      </c>
      <c r="I311" t="b">
        <v>1</v>
      </c>
      <c r="J311" t="b">
        <v>0</v>
      </c>
      <c r="L311" t="str">
        <f t="shared" si="252"/>
        <v>DB11</v>
      </c>
      <c r="M311" t="s">
        <v>245</v>
      </c>
      <c r="O311" s="40">
        <f>IF(E311="","-",COUNTIF($O$10:O310,"&lt;&gt;-")+1-2)</f>
        <v>233</v>
      </c>
      <c r="P311" s="25" t="str">
        <f>IF($E311="","//" &amp; $B311,$M311&amp;B311&amp;": '"&amp;$L311&amp;","&amp;VLOOKUP(C311,LookupTable!$A$10:$G$24,4,0)&amp;IF(AND(C311="Bool",MOD(10*D311,10)=0),D311&amp;".0",D311)&amp;IF(C311="String",".255","")&amp;IF(B312&lt;&gt;"","',","'")&amp;"     //"&amp;O311)</f>
        <v>E_G30_Fault_ID: 'DB11,INT314',     //233</v>
      </c>
      <c r="Q311" s="20" t="str">
        <f t="shared" si="254"/>
        <v>'E_G30_Fault_ID',     //233</v>
      </c>
      <c r="R311" s="20" t="str">
        <f t="shared" si="255"/>
        <v>socket.emit('E_G30_Fault_ID', arr_tag_value[233]);</v>
      </c>
    </row>
    <row r="312" spans="2:18" ht="15.75">
      <c r="B312" t="s">
        <v>200</v>
      </c>
      <c r="C312" t="s">
        <v>1</v>
      </c>
      <c r="D312">
        <v>316</v>
      </c>
      <c r="E312">
        <v>0</v>
      </c>
      <c r="F312" t="b">
        <v>0</v>
      </c>
      <c r="G312" t="b">
        <v>1</v>
      </c>
      <c r="H312" t="b">
        <v>1</v>
      </c>
      <c r="I312" t="b">
        <v>1</v>
      </c>
      <c r="J312" t="b">
        <v>0</v>
      </c>
      <c r="L312" t="str">
        <f t="shared" si="252"/>
        <v>DB11</v>
      </c>
      <c r="M312" t="s">
        <v>245</v>
      </c>
      <c r="O312" s="40">
        <f>IF(E312="","-",COUNTIF($O$10:O311,"&lt;&gt;-")+1-2)</f>
        <v>234</v>
      </c>
      <c r="P312" s="25" t="str">
        <f>IF($E312="","//" &amp; $B312,$M312&amp;B312&amp;": '"&amp;$L312&amp;","&amp;VLOOKUP(C312,LookupTable!$A$10:$G$24,4,0)&amp;IF(AND(C312="Bool",MOD(10*D312,10)=0),D312&amp;".0",D312)&amp;IF(C312="String",".255","")&amp;IF(B313&lt;&gt;"","',","'")&amp;"     //"&amp;O312)</f>
        <v>E_G31_Fault_ID: 'DB11,INT316',     //234</v>
      </c>
      <c r="Q312" s="20" t="str">
        <f t="shared" si="254"/>
        <v>'E_G31_Fault_ID',     //234</v>
      </c>
      <c r="R312" s="20" t="str">
        <f t="shared" si="255"/>
        <v>socket.emit('E_G31_Fault_ID', arr_tag_value[234]);</v>
      </c>
    </row>
    <row r="313" spans="2:18" ht="15.75">
      <c r="B313" t="s">
        <v>201</v>
      </c>
      <c r="C313" t="s">
        <v>1</v>
      </c>
      <c r="D313">
        <v>318</v>
      </c>
      <c r="E313">
        <v>0</v>
      </c>
      <c r="F313" t="b">
        <v>0</v>
      </c>
      <c r="G313" t="b">
        <v>1</v>
      </c>
      <c r="H313" t="b">
        <v>1</v>
      </c>
      <c r="I313" t="b">
        <v>1</v>
      </c>
      <c r="J313" t="b">
        <v>0</v>
      </c>
      <c r="L313" t="str">
        <f t="shared" si="252"/>
        <v>DB11</v>
      </c>
      <c r="M313" t="s">
        <v>245</v>
      </c>
      <c r="O313" s="40">
        <f>IF(E313="","-",COUNTIF($O$10:O312,"&lt;&gt;-")+1-2)</f>
        <v>235</v>
      </c>
      <c r="P313" s="25" t="str">
        <f>IF($E313="","//" &amp; $B313,$M313&amp;B313&amp;": '"&amp;$L313&amp;","&amp;VLOOKUP(C313,LookupTable!$A$10:$G$24,4,0)&amp;IF(AND(C313="Bool",MOD(10*D313,10)=0),D313&amp;".0",D313)&amp;IF(C313="String",".255","")&amp;IF(B314&lt;&gt;"","',","'")&amp;"     //"&amp;O313)</f>
        <v>E_G32_Fault_ID: 'DB11,INT318',     //235</v>
      </c>
      <c r="Q313" s="20" t="str">
        <f t="shared" si="254"/>
        <v>'E_G32_Fault_ID',     //235</v>
      </c>
      <c r="R313" s="20" t="str">
        <f t="shared" si="255"/>
        <v>socket.emit('E_G32_Fault_ID', arr_tag_value[235]);</v>
      </c>
    </row>
    <row r="314" spans="2:18" ht="15.75">
      <c r="B314" t="s">
        <v>202</v>
      </c>
      <c r="C314" t="s">
        <v>1</v>
      </c>
      <c r="D314">
        <v>320</v>
      </c>
      <c r="E314">
        <v>0</v>
      </c>
      <c r="F314" t="b">
        <v>0</v>
      </c>
      <c r="G314" t="b">
        <v>1</v>
      </c>
      <c r="H314" t="b">
        <v>1</v>
      </c>
      <c r="I314" t="b">
        <v>1</v>
      </c>
      <c r="J314" t="b">
        <v>0</v>
      </c>
      <c r="L314" t="str">
        <f t="shared" si="252"/>
        <v>DB11</v>
      </c>
      <c r="M314" t="s">
        <v>245</v>
      </c>
      <c r="O314" s="40">
        <f>IF(E314="","-",COUNTIF($O$10:O313,"&lt;&gt;-")+1-2)</f>
        <v>236</v>
      </c>
      <c r="P314" s="25" t="str">
        <f>IF($E314="","//" &amp; $B314,$M314&amp;B314&amp;": '"&amp;$L314&amp;","&amp;VLOOKUP(C314,LookupTable!$A$10:$G$24,4,0)&amp;IF(AND(C314="Bool",MOD(10*D314,10)=0),D314&amp;".0",D314)&amp;IF(C314="String",".255","")&amp;IF(B315&lt;&gt;"","',","'")&amp;"     //"&amp;O314)</f>
        <v>E_G33_Fault_ID: 'DB11,INT320',     //236</v>
      </c>
      <c r="Q314" s="20" t="str">
        <f t="shared" si="254"/>
        <v>'E_G33_Fault_ID',     //236</v>
      </c>
      <c r="R314" s="20" t="str">
        <f t="shared" si="255"/>
        <v>socket.emit('E_G33_Fault_ID', arr_tag_value[236]);</v>
      </c>
    </row>
    <row r="315" spans="2:18" ht="15.75">
      <c r="B315" t="s">
        <v>203</v>
      </c>
      <c r="C315" t="s">
        <v>1</v>
      </c>
      <c r="D315">
        <v>322</v>
      </c>
      <c r="E315">
        <v>0</v>
      </c>
      <c r="F315" t="b">
        <v>0</v>
      </c>
      <c r="G315" t="b">
        <v>1</v>
      </c>
      <c r="H315" t="b">
        <v>1</v>
      </c>
      <c r="I315" t="b">
        <v>1</v>
      </c>
      <c r="J315" t="b">
        <v>0</v>
      </c>
      <c r="L315" t="str">
        <f t="shared" si="252"/>
        <v>DB11</v>
      </c>
      <c r="M315" t="s">
        <v>245</v>
      </c>
      <c r="O315" s="40">
        <f>IF(E315="","-",COUNTIF($O$10:O314,"&lt;&gt;-")+1-2)</f>
        <v>237</v>
      </c>
      <c r="P315" s="25" t="str">
        <f>IF($E315="","//" &amp; $B315,$M315&amp;B315&amp;": '"&amp;$L315&amp;","&amp;VLOOKUP(C315,LookupTable!$A$10:$G$24,4,0)&amp;IF(AND(C315="Bool",MOD(10*D315,10)=0),D315&amp;".0",D315)&amp;IF(C315="String",".255","")&amp;IF(B316&lt;&gt;"","',","'")&amp;"     //"&amp;O315)</f>
        <v>E_G34_Fault_ID: 'DB11,INT322',     //237</v>
      </c>
      <c r="Q315" s="20" t="str">
        <f t="shared" si="254"/>
        <v>'E_G34_Fault_ID',     //237</v>
      </c>
      <c r="R315" s="20" t="str">
        <f t="shared" si="255"/>
        <v>socket.emit('E_G34_Fault_ID', arr_tag_value[237]);</v>
      </c>
    </row>
    <row r="316" spans="2:18" ht="15.75">
      <c r="B316" t="s">
        <v>204</v>
      </c>
      <c r="C316" t="s">
        <v>1</v>
      </c>
      <c r="D316">
        <v>324</v>
      </c>
      <c r="E316">
        <v>0</v>
      </c>
      <c r="F316" t="b">
        <v>0</v>
      </c>
      <c r="G316" t="b">
        <v>1</v>
      </c>
      <c r="H316" t="b">
        <v>1</v>
      </c>
      <c r="I316" t="b">
        <v>1</v>
      </c>
      <c r="J316" t="b">
        <v>0</v>
      </c>
      <c r="L316" t="str">
        <f t="shared" si="252"/>
        <v>DB11</v>
      </c>
      <c r="M316" t="s">
        <v>245</v>
      </c>
      <c r="O316" s="40">
        <f>IF(E316="","-",COUNTIF($O$10:O315,"&lt;&gt;-")+1-2)</f>
        <v>238</v>
      </c>
      <c r="P316" s="25" t="str">
        <f>IF($E316="","//" &amp; $B316,$M316&amp;B316&amp;": '"&amp;$L316&amp;","&amp;VLOOKUP(C316,LookupTable!$A$10:$G$24,4,0)&amp;IF(AND(C316="Bool",MOD(10*D316,10)=0),D316&amp;".0",D316)&amp;IF(C316="String",".255","")&amp;IF(B317&lt;&gt;"","',","'")&amp;"     //"&amp;O316)</f>
        <v>E_G35_Fault_ID: 'DB11,INT324',     //238</v>
      </c>
      <c r="Q316" s="20" t="str">
        <f t="shared" si="254"/>
        <v>'E_G35_Fault_ID',     //238</v>
      </c>
      <c r="R316" s="20" t="str">
        <f t="shared" si="255"/>
        <v>socket.emit('E_G35_Fault_ID', arr_tag_value[238]);</v>
      </c>
    </row>
    <row r="317" spans="2:18" ht="15.75">
      <c r="B317" t="s">
        <v>205</v>
      </c>
      <c r="C317" t="s">
        <v>1</v>
      </c>
      <c r="D317">
        <v>326</v>
      </c>
      <c r="E317">
        <v>0</v>
      </c>
      <c r="F317" t="b">
        <v>0</v>
      </c>
      <c r="G317" t="b">
        <v>1</v>
      </c>
      <c r="H317" t="b">
        <v>1</v>
      </c>
      <c r="I317" t="b">
        <v>1</v>
      </c>
      <c r="J317" t="b">
        <v>0</v>
      </c>
      <c r="L317" t="str">
        <f t="shared" si="252"/>
        <v>DB11</v>
      </c>
      <c r="M317" t="s">
        <v>245</v>
      </c>
      <c r="O317" s="40">
        <f>IF(E317="","-",COUNTIF($O$10:O316,"&lt;&gt;-")+1-2)</f>
        <v>239</v>
      </c>
      <c r="P317" s="25" t="str">
        <f>IF($E317="","//" &amp; $B317,$M317&amp;B317&amp;": '"&amp;$L317&amp;","&amp;VLOOKUP(C317,LookupTable!$A$10:$G$24,4,0)&amp;IF(AND(C317="Bool",MOD(10*D317,10)=0),D317&amp;".0",D317)&amp;IF(C317="String",".255","")&amp;IF(B318&lt;&gt;"","',","'")&amp;"     //"&amp;O317)</f>
        <v>E_G36_Fault_ID: 'DB11,INT326',     //239</v>
      </c>
      <c r="Q317" s="20" t="str">
        <f t="shared" si="254"/>
        <v>'E_G36_Fault_ID',     //239</v>
      </c>
      <c r="R317" s="20" t="str">
        <f t="shared" si="255"/>
        <v>socket.emit('E_G36_Fault_ID', arr_tag_value[239]);</v>
      </c>
    </row>
    <row r="318" spans="2:18" ht="15.75">
      <c r="B318" t="s">
        <v>206</v>
      </c>
      <c r="C318" t="s">
        <v>1</v>
      </c>
      <c r="D318">
        <v>328</v>
      </c>
      <c r="E318">
        <v>0</v>
      </c>
      <c r="F318" t="b">
        <v>0</v>
      </c>
      <c r="G318" t="b">
        <v>1</v>
      </c>
      <c r="H318" t="b">
        <v>1</v>
      </c>
      <c r="I318" t="b">
        <v>1</v>
      </c>
      <c r="J318" t="b">
        <v>0</v>
      </c>
      <c r="L318" t="str">
        <f t="shared" si="252"/>
        <v>DB11</v>
      </c>
      <c r="M318" t="s">
        <v>245</v>
      </c>
      <c r="O318" s="40">
        <f>IF(E318="","-",COUNTIF($O$10:O317,"&lt;&gt;-")+1-2)</f>
        <v>240</v>
      </c>
      <c r="P318" s="25" t="str">
        <f>IF($E318="","//" &amp; $B318,$M318&amp;B318&amp;": '"&amp;$L318&amp;","&amp;VLOOKUP(C318,LookupTable!$A$10:$G$24,4,0)&amp;IF(AND(C318="Bool",MOD(10*D318,10)=0),D318&amp;".0",D318)&amp;IF(C318="String",".255","")&amp;IF(B319&lt;&gt;"","',","'")&amp;"     //"&amp;O318)</f>
        <v>E_G37_Fault_ID: 'DB11,INT328',     //240</v>
      </c>
      <c r="Q318" s="20" t="str">
        <f t="shared" si="254"/>
        <v>'E_G37_Fault_ID',     //240</v>
      </c>
      <c r="R318" s="20" t="str">
        <f t="shared" si="255"/>
        <v>socket.emit('E_G37_Fault_ID', arr_tag_value[240]);</v>
      </c>
    </row>
    <row r="319" spans="2:18" ht="15.75">
      <c r="B319" t="s">
        <v>207</v>
      </c>
      <c r="C319" t="s">
        <v>1</v>
      </c>
      <c r="D319">
        <v>330</v>
      </c>
      <c r="E319">
        <v>0</v>
      </c>
      <c r="F319" t="b">
        <v>0</v>
      </c>
      <c r="G319" t="b">
        <v>1</v>
      </c>
      <c r="H319" t="b">
        <v>1</v>
      </c>
      <c r="I319" t="b">
        <v>1</v>
      </c>
      <c r="J319" t="b">
        <v>0</v>
      </c>
      <c r="L319" t="str">
        <f t="shared" si="252"/>
        <v>DB11</v>
      </c>
      <c r="M319" t="s">
        <v>245</v>
      </c>
      <c r="O319" s="40">
        <f>IF(E319="","-",COUNTIF($O$10:O318,"&lt;&gt;-")+1-2)</f>
        <v>241</v>
      </c>
      <c r="P319" s="25" t="str">
        <f>IF($E319="","//" &amp; $B319,$M319&amp;B319&amp;": '"&amp;$L319&amp;","&amp;VLOOKUP(C319,LookupTable!$A$10:$G$24,4,0)&amp;IF(AND(C319="Bool",MOD(10*D319,10)=0),D319&amp;".0",D319)&amp;IF(C319="String",".255","")&amp;IF(B320&lt;&gt;"","',","'")&amp;"     //"&amp;O319)</f>
        <v>E_G38_Fault_ID: 'DB11,INT330',     //241</v>
      </c>
      <c r="Q319" s="20" t="str">
        <f t="shared" si="254"/>
        <v>'E_G38_Fault_ID',     //241</v>
      </c>
      <c r="R319" s="20" t="str">
        <f t="shared" si="255"/>
        <v>socket.emit('E_G38_Fault_ID', arr_tag_value[241]);</v>
      </c>
    </row>
    <row r="320" spans="2:18" ht="15.75">
      <c r="B320" t="s">
        <v>208</v>
      </c>
      <c r="C320" t="s">
        <v>1</v>
      </c>
      <c r="D320">
        <v>332</v>
      </c>
      <c r="E320">
        <v>0</v>
      </c>
      <c r="F320" t="b">
        <v>0</v>
      </c>
      <c r="G320" t="b">
        <v>1</v>
      </c>
      <c r="H320" t="b">
        <v>1</v>
      </c>
      <c r="I320" t="b">
        <v>1</v>
      </c>
      <c r="J320" t="b">
        <v>0</v>
      </c>
      <c r="L320" t="str">
        <f t="shared" si="252"/>
        <v>DB11</v>
      </c>
      <c r="M320" t="s">
        <v>245</v>
      </c>
      <c r="O320" s="40">
        <f>IF(E320="","-",COUNTIF($O$10:O319,"&lt;&gt;-")+1-2)</f>
        <v>242</v>
      </c>
      <c r="P320" s="25" t="str">
        <f>IF($E320="","//" &amp; $B320,$M320&amp;B320&amp;": '"&amp;$L320&amp;","&amp;VLOOKUP(C320,LookupTable!$A$10:$G$24,4,0)&amp;IF(AND(C320="Bool",MOD(10*D320,10)=0),D320&amp;".0",D320)&amp;IF(C320="String",".255","")&amp;IF(B321&lt;&gt;"","',","'")&amp;"     //"&amp;O320)</f>
        <v>E_G39_Fault_ID: 'DB11,INT332',     //242</v>
      </c>
      <c r="Q320" s="20" t="str">
        <f t="shared" si="254"/>
        <v>'E_G39_Fault_ID',     //242</v>
      </c>
      <c r="R320" s="20" t="str">
        <f t="shared" si="255"/>
        <v>socket.emit('E_G39_Fault_ID', arr_tag_value[242]);</v>
      </c>
    </row>
    <row r="321" spans="2:18" ht="15.75">
      <c r="B321" t="s">
        <v>209</v>
      </c>
      <c r="C321" t="s">
        <v>1</v>
      </c>
      <c r="D321">
        <v>334</v>
      </c>
      <c r="E321">
        <v>0</v>
      </c>
      <c r="F321" t="b">
        <v>0</v>
      </c>
      <c r="G321" t="b">
        <v>1</v>
      </c>
      <c r="H321" t="b">
        <v>1</v>
      </c>
      <c r="I321" t="b">
        <v>1</v>
      </c>
      <c r="J321" t="b">
        <v>0</v>
      </c>
      <c r="L321" t="str">
        <f t="shared" si="252"/>
        <v>DB11</v>
      </c>
      <c r="M321" t="s">
        <v>245</v>
      </c>
      <c r="O321" s="40">
        <f>IF(E321="","-",COUNTIF($O$10:O320,"&lt;&gt;-")+1-2)</f>
        <v>243</v>
      </c>
      <c r="P321" s="25" t="str">
        <f>IF($E321="","//" &amp; $B321,$M321&amp;B321&amp;": '"&amp;$L321&amp;","&amp;VLOOKUP(C321,LookupTable!$A$10:$G$24,4,0)&amp;IF(AND(C321="Bool",MOD(10*D321,10)=0),D321&amp;".0",D321)&amp;IF(C321="String",".255","")&amp;IF(B322&lt;&gt;"","',","'")&amp;"     //"&amp;O321)</f>
        <v>E_G40_Fault_ID: 'DB11,INT334',     //243</v>
      </c>
      <c r="Q321" s="20" t="str">
        <f t="shared" si="254"/>
        <v>'E_G40_Fault_ID',     //243</v>
      </c>
      <c r="R321" s="20" t="str">
        <f t="shared" si="255"/>
        <v>socket.emit('E_G40_Fault_ID', arr_tag_value[243]);</v>
      </c>
    </row>
    <row r="322" spans="2:18" ht="15.75">
      <c r="B322" t="s">
        <v>210</v>
      </c>
      <c r="C322" t="s">
        <v>1</v>
      </c>
      <c r="D322">
        <v>336</v>
      </c>
      <c r="E322">
        <v>0</v>
      </c>
      <c r="F322" t="b">
        <v>0</v>
      </c>
      <c r="G322" t="b">
        <v>1</v>
      </c>
      <c r="H322" t="b">
        <v>1</v>
      </c>
      <c r="I322" t="b">
        <v>1</v>
      </c>
      <c r="J322" t="b">
        <v>0</v>
      </c>
      <c r="L322" t="str">
        <f t="shared" si="252"/>
        <v>DB11</v>
      </c>
      <c r="M322" t="s">
        <v>245</v>
      </c>
      <c r="O322" s="40">
        <f>IF(E322="","-",COUNTIF($O$10:O321,"&lt;&gt;-")+1-2)</f>
        <v>244</v>
      </c>
      <c r="P322" s="25" t="str">
        <f>IF($E322="","//" &amp; $B322,$M322&amp;B322&amp;": '"&amp;$L322&amp;","&amp;VLOOKUP(C322,LookupTable!$A$10:$G$24,4,0)&amp;IF(AND(C322="Bool",MOD(10*D322,10)=0),D322&amp;".0",D322)&amp;IF(C322="String",".255","")&amp;IF(B323&lt;&gt;"","',","'")&amp;"     //"&amp;O322)</f>
        <v>E_G41_Fault_ID: 'DB11,INT336',     //244</v>
      </c>
      <c r="Q322" s="20" t="str">
        <f t="shared" si="254"/>
        <v>'E_G41_Fault_ID',     //244</v>
      </c>
      <c r="R322" s="20" t="str">
        <f t="shared" si="255"/>
        <v>socket.emit('E_G41_Fault_ID', arr_tag_value[244]);</v>
      </c>
    </row>
    <row r="323" spans="2:18" ht="15.75">
      <c r="B323" t="s">
        <v>211</v>
      </c>
      <c r="C323" t="s">
        <v>1</v>
      </c>
      <c r="D323">
        <v>338</v>
      </c>
      <c r="E323">
        <v>0</v>
      </c>
      <c r="F323" t="b">
        <v>0</v>
      </c>
      <c r="G323" t="b">
        <v>1</v>
      </c>
      <c r="H323" t="b">
        <v>1</v>
      </c>
      <c r="I323" t="b">
        <v>1</v>
      </c>
      <c r="J323" t="b">
        <v>0</v>
      </c>
      <c r="L323" t="str">
        <f t="shared" si="252"/>
        <v>DB11</v>
      </c>
      <c r="M323" t="s">
        <v>245</v>
      </c>
      <c r="O323" s="40">
        <f>IF(E323="","-",COUNTIF($O$10:O322,"&lt;&gt;-")+1-2)</f>
        <v>245</v>
      </c>
      <c r="P323" s="25" t="str">
        <f>IF($E323="","//" &amp; $B323,$M323&amp;B323&amp;": '"&amp;$L323&amp;","&amp;VLOOKUP(C323,LookupTable!$A$10:$G$24,4,0)&amp;IF(AND(C323="Bool",MOD(10*D323,10)=0),D323&amp;".0",D323)&amp;IF(C323="String",".255","")&amp;IF(B324&lt;&gt;"","',","'")&amp;"     //"&amp;O323)</f>
        <v>E_G42_Fault_ID: 'DB11,INT338',     //245</v>
      </c>
      <c r="Q323" s="20" t="str">
        <f t="shared" si="254"/>
        <v>'E_G42_Fault_ID',     //245</v>
      </c>
      <c r="R323" s="20" t="str">
        <f t="shared" si="255"/>
        <v>socket.emit('E_G42_Fault_ID', arr_tag_value[245]);</v>
      </c>
    </row>
    <row r="324" spans="2:18" ht="15.75">
      <c r="B324" t="s">
        <v>212</v>
      </c>
      <c r="C324" t="s">
        <v>1</v>
      </c>
      <c r="D324">
        <v>340</v>
      </c>
      <c r="E324">
        <v>0</v>
      </c>
      <c r="F324" t="b">
        <v>0</v>
      </c>
      <c r="G324" t="b">
        <v>1</v>
      </c>
      <c r="H324" t="b">
        <v>1</v>
      </c>
      <c r="I324" t="b">
        <v>1</v>
      </c>
      <c r="J324" t="b">
        <v>0</v>
      </c>
      <c r="L324" t="str">
        <f t="shared" si="252"/>
        <v>DB11</v>
      </c>
      <c r="M324" t="s">
        <v>245</v>
      </c>
      <c r="O324" s="40">
        <f>IF(E324="","-",COUNTIF($O$10:O323,"&lt;&gt;-")+1-2)</f>
        <v>246</v>
      </c>
      <c r="P324" s="25" t="str">
        <f>IF($E324="","//" &amp; $B324,$M324&amp;B324&amp;": '"&amp;$L324&amp;","&amp;VLOOKUP(C324,LookupTable!$A$10:$G$24,4,0)&amp;IF(AND(C324="Bool",MOD(10*D324,10)=0),D324&amp;".0",D324)&amp;IF(C324="String",".255","")&amp;IF(B325&lt;&gt;"","',","'")&amp;"     //"&amp;O324)</f>
        <v>E_G43_Fault_ID: 'DB11,INT340',     //246</v>
      </c>
      <c r="Q324" s="20" t="str">
        <f t="shared" si="254"/>
        <v>'E_G43_Fault_ID',     //246</v>
      </c>
      <c r="R324" s="20" t="str">
        <f t="shared" si="255"/>
        <v>socket.emit('E_G43_Fault_ID', arr_tag_value[246]);</v>
      </c>
    </row>
    <row r="325" spans="2:18" ht="15.75">
      <c r="B325" t="s">
        <v>213</v>
      </c>
      <c r="C325" t="s">
        <v>1</v>
      </c>
      <c r="D325">
        <v>342</v>
      </c>
      <c r="E325">
        <v>0</v>
      </c>
      <c r="F325" t="b">
        <v>0</v>
      </c>
      <c r="G325" t="b">
        <v>1</v>
      </c>
      <c r="H325" t="b">
        <v>1</v>
      </c>
      <c r="I325" t="b">
        <v>1</v>
      </c>
      <c r="J325" t="b">
        <v>0</v>
      </c>
      <c r="L325" t="str">
        <f t="shared" si="252"/>
        <v>DB11</v>
      </c>
      <c r="M325" t="s">
        <v>245</v>
      </c>
      <c r="O325" s="40">
        <f>IF(E325="","-",COUNTIF($O$10:O324,"&lt;&gt;-")+1-2)</f>
        <v>247</v>
      </c>
      <c r="P325" s="25" t="str">
        <f>IF($E325="","//" &amp; $B325,$M325&amp;B325&amp;": '"&amp;$L325&amp;","&amp;VLOOKUP(C325,LookupTable!$A$10:$G$24,4,0)&amp;IF(AND(C325="Bool",MOD(10*D325,10)=0),D325&amp;".0",D325)&amp;IF(C325="String",".255","")&amp;IF(B326&lt;&gt;"","',","'")&amp;"     //"&amp;O325)</f>
        <v>E_G44_Fault_ID: 'DB11,INT342',     //247</v>
      </c>
      <c r="Q325" s="20" t="str">
        <f t="shared" si="254"/>
        <v>'E_G44_Fault_ID',     //247</v>
      </c>
      <c r="R325" s="20" t="str">
        <f t="shared" si="255"/>
        <v>socket.emit('E_G44_Fault_ID', arr_tag_value[247]);</v>
      </c>
    </row>
    <row r="326" spans="2:18" ht="15.75">
      <c r="B326" t="s">
        <v>214</v>
      </c>
      <c r="C326" t="s">
        <v>1</v>
      </c>
      <c r="D326">
        <v>344</v>
      </c>
      <c r="E326">
        <v>0</v>
      </c>
      <c r="F326" t="b">
        <v>0</v>
      </c>
      <c r="G326" t="b">
        <v>1</v>
      </c>
      <c r="H326" t="b">
        <v>1</v>
      </c>
      <c r="I326" t="b">
        <v>1</v>
      </c>
      <c r="J326" t="b">
        <v>0</v>
      </c>
      <c r="L326" t="str">
        <f t="shared" si="252"/>
        <v>DB11</v>
      </c>
      <c r="M326" t="s">
        <v>245</v>
      </c>
      <c r="O326" s="40">
        <f>IF(E326="","-",COUNTIF($O$10:O325,"&lt;&gt;-")+1-2)</f>
        <v>248</v>
      </c>
      <c r="P326" s="25" t="str">
        <f>IF($E326="","//" &amp; $B326,$M326&amp;B326&amp;": '"&amp;$L326&amp;","&amp;VLOOKUP(C326,LookupTable!$A$10:$G$24,4,0)&amp;IF(AND(C326="Bool",MOD(10*D326,10)=0),D326&amp;".0",D326)&amp;IF(C326="String",".255","")&amp;IF(B327&lt;&gt;"","',","'")&amp;"     //"&amp;O326)</f>
        <v>E_G45_Fault_ID: 'DB11,INT344',     //248</v>
      </c>
      <c r="Q326" s="20" t="str">
        <f t="shared" si="254"/>
        <v>'E_G45_Fault_ID',     //248</v>
      </c>
      <c r="R326" s="20" t="str">
        <f t="shared" si="255"/>
        <v>socket.emit('E_G45_Fault_ID', arr_tag_value[248]);</v>
      </c>
    </row>
    <row r="327" spans="2:18" ht="15.75">
      <c r="B327" t="s">
        <v>215</v>
      </c>
      <c r="C327" t="s">
        <v>1</v>
      </c>
      <c r="D327">
        <v>346</v>
      </c>
      <c r="E327">
        <v>0</v>
      </c>
      <c r="F327" t="b">
        <v>0</v>
      </c>
      <c r="G327" t="b">
        <v>1</v>
      </c>
      <c r="H327" t="b">
        <v>1</v>
      </c>
      <c r="I327" t="b">
        <v>1</v>
      </c>
      <c r="J327" t="b">
        <v>0</v>
      </c>
      <c r="L327" t="str">
        <f t="shared" si="252"/>
        <v>DB11</v>
      </c>
      <c r="M327" t="s">
        <v>245</v>
      </c>
      <c r="O327" s="40">
        <f>IF(E327="","-",COUNTIF($O$10:O326,"&lt;&gt;-")+1-2)</f>
        <v>249</v>
      </c>
      <c r="P327" s="25" t="str">
        <f>IF($E327="","//" &amp; $B327,$M327&amp;B327&amp;": '"&amp;$L327&amp;","&amp;VLOOKUP(C327,LookupTable!$A$10:$G$24,4,0)&amp;IF(AND(C327="Bool",MOD(10*D327,10)=0),D327&amp;".0",D327)&amp;IF(C327="String",".255","")&amp;IF(B328&lt;&gt;"","',","'")&amp;"     //"&amp;O327)</f>
        <v>E_G46_Fault_ID: 'DB11,INT346',     //249</v>
      </c>
      <c r="Q327" s="20" t="str">
        <f t="shared" si="254"/>
        <v>'E_G46_Fault_ID',     //249</v>
      </c>
      <c r="R327" s="20" t="str">
        <f t="shared" si="255"/>
        <v>socket.emit('E_G46_Fault_ID', arr_tag_value[249]);</v>
      </c>
    </row>
    <row r="328" spans="2:18" ht="15.75">
      <c r="B328" t="s">
        <v>216</v>
      </c>
      <c r="C328" t="s">
        <v>1</v>
      </c>
      <c r="D328">
        <v>348</v>
      </c>
      <c r="E328">
        <v>0</v>
      </c>
      <c r="F328" t="b">
        <v>0</v>
      </c>
      <c r="G328" t="b">
        <v>1</v>
      </c>
      <c r="H328" t="b">
        <v>1</v>
      </c>
      <c r="I328" t="b">
        <v>1</v>
      </c>
      <c r="J328" t="b">
        <v>0</v>
      </c>
      <c r="L328" t="str">
        <f t="shared" si="252"/>
        <v>DB11</v>
      </c>
      <c r="M328" t="s">
        <v>245</v>
      </c>
      <c r="O328" s="40">
        <f>IF(E328="","-",COUNTIF($O$10:O327,"&lt;&gt;-")+1-2)</f>
        <v>250</v>
      </c>
      <c r="P328" s="25" t="str">
        <f>IF($E328="","//" &amp; $B328,$M328&amp;B328&amp;": '"&amp;$L328&amp;","&amp;VLOOKUP(C328,LookupTable!$A$10:$G$24,4,0)&amp;IF(AND(C328="Bool",MOD(10*D328,10)=0),D328&amp;".0",D328)&amp;IF(C328="String",".255","")&amp;IF(B329&lt;&gt;"","',","'")&amp;"     //"&amp;O328)</f>
        <v>E_G47_Fault_ID: 'DB11,INT348',     //250</v>
      </c>
      <c r="Q328" s="20" t="str">
        <f t="shared" si="254"/>
        <v>'E_G47_Fault_ID',     //250</v>
      </c>
      <c r="R328" s="20" t="str">
        <f t="shared" si="255"/>
        <v>socket.emit('E_G47_Fault_ID', arr_tag_value[250]);</v>
      </c>
    </row>
    <row r="329" spans="2:18" ht="15.75">
      <c r="B329" t="s">
        <v>217</v>
      </c>
      <c r="C329" t="s">
        <v>1</v>
      </c>
      <c r="D329">
        <v>350</v>
      </c>
      <c r="E329">
        <v>0</v>
      </c>
      <c r="F329" t="b">
        <v>0</v>
      </c>
      <c r="G329" t="b">
        <v>1</v>
      </c>
      <c r="H329" t="b">
        <v>1</v>
      </c>
      <c r="I329" t="b">
        <v>1</v>
      </c>
      <c r="J329" t="b">
        <v>0</v>
      </c>
      <c r="L329" t="str">
        <f t="shared" si="252"/>
        <v>DB11</v>
      </c>
      <c r="M329" t="s">
        <v>245</v>
      </c>
      <c r="O329" s="40">
        <f>IF(E329="","-",COUNTIF($O$10:O328,"&lt;&gt;-")+1-2)</f>
        <v>251</v>
      </c>
      <c r="P329" s="25" t="str">
        <f>IF($E329="","//" &amp; $B329,$M329&amp;B329&amp;": '"&amp;$L329&amp;","&amp;VLOOKUP(C329,LookupTable!$A$10:$G$24,4,0)&amp;IF(AND(C329="Bool",MOD(10*D329,10)=0),D329&amp;".0",D329)&amp;IF(C329="String",".255","")&amp;IF(B330&lt;&gt;"","',","'")&amp;"     //"&amp;O329)</f>
        <v>E_G48_Fault_ID: 'DB11,INT350',     //251</v>
      </c>
      <c r="Q329" s="20" t="str">
        <f t="shared" si="254"/>
        <v>'E_G48_Fault_ID',     //251</v>
      </c>
      <c r="R329" s="20" t="str">
        <f t="shared" si="255"/>
        <v>socket.emit('E_G48_Fault_ID', arr_tag_value[251]);</v>
      </c>
    </row>
    <row r="330" spans="2:18" ht="15.75">
      <c r="B330" t="s">
        <v>218</v>
      </c>
      <c r="C330" t="s">
        <v>1</v>
      </c>
      <c r="D330">
        <v>352</v>
      </c>
      <c r="E330">
        <v>0</v>
      </c>
      <c r="F330" t="b">
        <v>0</v>
      </c>
      <c r="G330" t="b">
        <v>1</v>
      </c>
      <c r="H330" t="b">
        <v>1</v>
      </c>
      <c r="I330" t="b">
        <v>1</v>
      </c>
      <c r="J330" t="b">
        <v>0</v>
      </c>
      <c r="L330" t="str">
        <f t="shared" si="252"/>
        <v>DB11</v>
      </c>
      <c r="M330" t="s">
        <v>245</v>
      </c>
      <c r="O330" s="40">
        <f>IF(E330="","-",COUNTIF($O$10:O329,"&lt;&gt;-")+1-2)</f>
        <v>252</v>
      </c>
      <c r="P330" s="25" t="str">
        <f>IF($E330="","//" &amp; $B330,$M330&amp;B330&amp;": '"&amp;$L330&amp;","&amp;VLOOKUP(C330,LookupTable!$A$10:$G$24,4,0)&amp;IF(AND(C330="Bool",MOD(10*D330,10)=0),D330&amp;".0",D330)&amp;IF(C330="String",".255","")&amp;IF(B331&lt;&gt;"","',","'")&amp;"     //"&amp;O330)</f>
        <v>E_G49_Fault_ID: 'DB11,INT352',     //252</v>
      </c>
      <c r="Q330" s="20" t="str">
        <f t="shared" si="254"/>
        <v>'E_G49_Fault_ID',     //252</v>
      </c>
      <c r="R330" s="20" t="str">
        <f t="shared" si="255"/>
        <v>socket.emit('E_G49_Fault_ID', arr_tag_value[252]);</v>
      </c>
    </row>
    <row r="331" spans="2:18" ht="15.75">
      <c r="B331" t="s">
        <v>219</v>
      </c>
      <c r="C331" t="s">
        <v>1</v>
      </c>
      <c r="D331">
        <v>354</v>
      </c>
      <c r="E331">
        <v>0</v>
      </c>
      <c r="F331" t="b">
        <v>0</v>
      </c>
      <c r="G331" t="b">
        <v>1</v>
      </c>
      <c r="H331" t="b">
        <v>1</v>
      </c>
      <c r="I331" t="b">
        <v>1</v>
      </c>
      <c r="J331" t="b">
        <v>0</v>
      </c>
      <c r="L331" t="str">
        <f t="shared" si="252"/>
        <v>DB11</v>
      </c>
      <c r="M331" t="s">
        <v>245</v>
      </c>
      <c r="O331" s="40">
        <f>IF(E331="","-",COUNTIF($O$10:O330,"&lt;&gt;-")+1-2)</f>
        <v>253</v>
      </c>
      <c r="P331" s="25" t="str">
        <f>IF($E331="","//" &amp; $B331,$M331&amp;B331&amp;": '"&amp;$L331&amp;","&amp;VLOOKUP(C331,LookupTable!$A$10:$G$24,4,0)&amp;IF(AND(C331="Bool",MOD(10*D331,10)=0),D331&amp;".0",D331)&amp;IF(C331="String",".255","")&amp;IF(B332&lt;&gt;"","',","'")&amp;"     //"&amp;O331)</f>
        <v>E_G50_Fault_ID: 'DB11,INT354',     //253</v>
      </c>
      <c r="Q331" s="20" t="str">
        <f t="shared" si="254"/>
        <v>'E_G50_Fault_ID',     //253</v>
      </c>
      <c r="R331" s="20" t="str">
        <f t="shared" si="255"/>
        <v>socket.emit('E_G50_Fault_ID', arr_tag_value[253]);</v>
      </c>
    </row>
    <row r="332" spans="2:18" ht="15.75">
      <c r="B332" t="s">
        <v>220</v>
      </c>
      <c r="C332" t="s">
        <v>1</v>
      </c>
      <c r="D332">
        <v>356</v>
      </c>
      <c r="E332">
        <v>0</v>
      </c>
      <c r="F332" t="b">
        <v>0</v>
      </c>
      <c r="G332" t="b">
        <v>1</v>
      </c>
      <c r="H332" t="b">
        <v>1</v>
      </c>
      <c r="I332" t="b">
        <v>1</v>
      </c>
      <c r="J332" t="b">
        <v>0</v>
      </c>
      <c r="L332" t="str">
        <f t="shared" ref="L332:L395" si="267">IF(LEFT(M332)="P","DB10",
IF(LEFT(M332)="E","DB11",
IF(LEFT(M332)="M","DB12"
)))</f>
        <v>DB11</v>
      </c>
      <c r="M332" t="s">
        <v>245</v>
      </c>
      <c r="O332" s="40">
        <f>IF(E332="","-",COUNTIF($O$10:O331,"&lt;&gt;-")+1-2)</f>
        <v>254</v>
      </c>
      <c r="P332" s="25" t="str">
        <f>IF($E332="","//" &amp; $B332,$M332&amp;B332&amp;": '"&amp;$L332&amp;","&amp;VLOOKUP(C332,LookupTable!$A$10:$G$24,4,0)&amp;IF(AND(C332="Bool",MOD(10*D332,10)=0),D332&amp;".0",D332)&amp;IF(C332="String",".255","")&amp;IF(B333&lt;&gt;"","',","'")&amp;"     //"&amp;O332)</f>
        <v>E_G51_Fault_ID: 'DB11,INT356',     //254</v>
      </c>
      <c r="Q332" s="20" t="str">
        <f t="shared" ref="Q332:Q395" si="268">IF($E332="","//"&amp;$B332,"'"&amp;$M332&amp;B332&amp;IF(B333&lt;&gt;"","',","'")&amp;"     //"&amp;O332)</f>
        <v>'E_G51_Fault_ID',     //254</v>
      </c>
      <c r="R332" s="20" t="str">
        <f t="shared" ref="R332:R395" si="269">IF($E332="","//"&amp;$B332,"socket.emit('"&amp;$M332&amp;B332&amp;"', arr_tag_value["&amp;O332&amp;"]);")</f>
        <v>socket.emit('E_G51_Fault_ID', arr_tag_value[254]);</v>
      </c>
    </row>
    <row r="333" spans="2:18" ht="15.75">
      <c r="B333" t="s">
        <v>221</v>
      </c>
      <c r="C333" t="s">
        <v>1</v>
      </c>
      <c r="D333">
        <v>358</v>
      </c>
      <c r="E333">
        <v>0</v>
      </c>
      <c r="F333" t="b">
        <v>0</v>
      </c>
      <c r="G333" t="b">
        <v>1</v>
      </c>
      <c r="H333" t="b">
        <v>1</v>
      </c>
      <c r="I333" t="b">
        <v>1</v>
      </c>
      <c r="J333" t="b">
        <v>0</v>
      </c>
      <c r="L333" t="str">
        <f t="shared" si="267"/>
        <v>DB11</v>
      </c>
      <c r="M333" t="s">
        <v>245</v>
      </c>
      <c r="O333" s="40">
        <f>IF(E333="","-",COUNTIF($O$10:O332,"&lt;&gt;-")+1-2)</f>
        <v>255</v>
      </c>
      <c r="P333" s="25" t="str">
        <f>IF($E333="","//" &amp; $B333,$M333&amp;B333&amp;": '"&amp;$L333&amp;","&amp;VLOOKUP(C333,LookupTable!$A$10:$G$24,4,0)&amp;IF(AND(C333="Bool",MOD(10*D333,10)=0),D333&amp;".0",D333)&amp;IF(C333="String",".255","")&amp;IF(B334&lt;&gt;"","',","'")&amp;"     //"&amp;O333)</f>
        <v>E_G52_Fault_ID: 'DB11,INT358',     //255</v>
      </c>
      <c r="Q333" s="20" t="str">
        <f t="shared" si="268"/>
        <v>'E_G52_Fault_ID',     //255</v>
      </c>
      <c r="R333" s="20" t="str">
        <f t="shared" si="269"/>
        <v>socket.emit('E_G52_Fault_ID', arr_tag_value[255]);</v>
      </c>
    </row>
    <row r="334" spans="2:18" ht="15.75">
      <c r="B334" t="s">
        <v>222</v>
      </c>
      <c r="C334" t="s">
        <v>1</v>
      </c>
      <c r="D334">
        <v>360</v>
      </c>
      <c r="E334">
        <v>0</v>
      </c>
      <c r="F334" t="b">
        <v>0</v>
      </c>
      <c r="G334" t="b">
        <v>1</v>
      </c>
      <c r="H334" t="b">
        <v>1</v>
      </c>
      <c r="I334" t="b">
        <v>1</v>
      </c>
      <c r="J334" t="b">
        <v>0</v>
      </c>
      <c r="L334" t="str">
        <f t="shared" si="267"/>
        <v>DB11</v>
      </c>
      <c r="M334" t="s">
        <v>245</v>
      </c>
      <c r="O334" s="40">
        <f>IF(E334="","-",COUNTIF($O$10:O333,"&lt;&gt;-")+1-2)</f>
        <v>256</v>
      </c>
      <c r="P334" s="25" t="str">
        <f>IF($E334="","//" &amp; $B334,$M334&amp;B334&amp;": '"&amp;$L334&amp;","&amp;VLOOKUP(C334,LookupTable!$A$10:$G$24,4,0)&amp;IF(AND(C334="Bool",MOD(10*D334,10)=0),D334&amp;".0",D334)&amp;IF(C334="String",".255","")&amp;IF(B335&lt;&gt;"","',","'")&amp;"     //"&amp;O334)</f>
        <v>E_G53_Fault_ID: 'DB11,INT360',     //256</v>
      </c>
      <c r="Q334" s="20" t="str">
        <f t="shared" si="268"/>
        <v>'E_G53_Fault_ID',     //256</v>
      </c>
      <c r="R334" s="20" t="str">
        <f t="shared" si="269"/>
        <v>socket.emit('E_G53_Fault_ID', arr_tag_value[256]);</v>
      </c>
    </row>
    <row r="335" spans="2:18" ht="15.75">
      <c r="B335" t="s">
        <v>223</v>
      </c>
      <c r="C335" t="s">
        <v>1</v>
      </c>
      <c r="D335">
        <v>362</v>
      </c>
      <c r="E335">
        <v>0</v>
      </c>
      <c r="F335" t="b">
        <v>0</v>
      </c>
      <c r="G335" t="b">
        <v>1</v>
      </c>
      <c r="H335" t="b">
        <v>1</v>
      </c>
      <c r="I335" t="b">
        <v>1</v>
      </c>
      <c r="J335" t="b">
        <v>0</v>
      </c>
      <c r="L335" t="str">
        <f t="shared" si="267"/>
        <v>DB11</v>
      </c>
      <c r="M335" t="s">
        <v>245</v>
      </c>
      <c r="O335" s="40">
        <f>IF(E335="","-",COUNTIF($O$10:O334,"&lt;&gt;-")+1-2)</f>
        <v>257</v>
      </c>
      <c r="P335" s="25" t="str">
        <f>IF($E335="","//" &amp; $B335,$M335&amp;B335&amp;": '"&amp;$L335&amp;","&amp;VLOOKUP(C335,LookupTable!$A$10:$G$24,4,0)&amp;IF(AND(C335="Bool",MOD(10*D335,10)=0),D335&amp;".0",D335)&amp;IF(C335="String",".255","")&amp;IF(B336&lt;&gt;"","',","'")&amp;"     //"&amp;O335)</f>
        <v>E_G54_Fault_ID: 'DB11,INT362',     //257</v>
      </c>
      <c r="Q335" s="20" t="str">
        <f t="shared" si="268"/>
        <v>'E_G54_Fault_ID',     //257</v>
      </c>
      <c r="R335" s="20" t="str">
        <f t="shared" si="269"/>
        <v>socket.emit('E_G54_Fault_ID', arr_tag_value[257]);</v>
      </c>
    </row>
    <row r="336" spans="2:18" ht="15.75">
      <c r="B336" t="s">
        <v>224</v>
      </c>
      <c r="C336" t="s">
        <v>1</v>
      </c>
      <c r="D336">
        <v>364</v>
      </c>
      <c r="E336">
        <v>0</v>
      </c>
      <c r="F336" t="b">
        <v>0</v>
      </c>
      <c r="G336" t="b">
        <v>1</v>
      </c>
      <c r="H336" t="b">
        <v>1</v>
      </c>
      <c r="I336" t="b">
        <v>1</v>
      </c>
      <c r="J336" t="b">
        <v>0</v>
      </c>
      <c r="L336" t="str">
        <f t="shared" si="267"/>
        <v>DB11</v>
      </c>
      <c r="M336" t="s">
        <v>245</v>
      </c>
      <c r="O336" s="40">
        <f>IF(E336="","-",COUNTIF($O$10:O335,"&lt;&gt;-")+1-2)</f>
        <v>258</v>
      </c>
      <c r="P336" s="25" t="str">
        <f>IF($E336="","//" &amp; $B336,$M336&amp;B336&amp;": '"&amp;$L336&amp;","&amp;VLOOKUP(C336,LookupTable!$A$10:$G$24,4,0)&amp;IF(AND(C336="Bool",MOD(10*D336,10)=0),D336&amp;".0",D336)&amp;IF(C336="String",".255","")&amp;IF(B337&lt;&gt;"","',","'")&amp;"     //"&amp;O336)</f>
        <v>E_G55_Fault_ID: 'DB11,INT364',     //258</v>
      </c>
      <c r="Q336" s="20" t="str">
        <f t="shared" si="268"/>
        <v>'E_G55_Fault_ID',     //258</v>
      </c>
      <c r="R336" s="20" t="str">
        <f t="shared" si="269"/>
        <v>socket.emit('E_G55_Fault_ID', arr_tag_value[258]);</v>
      </c>
    </row>
    <row r="337" spans="2:18" ht="15.75">
      <c r="B337" t="s">
        <v>225</v>
      </c>
      <c r="C337" t="s">
        <v>1</v>
      </c>
      <c r="D337">
        <v>366</v>
      </c>
      <c r="E337">
        <v>0</v>
      </c>
      <c r="F337" t="b">
        <v>0</v>
      </c>
      <c r="G337" t="b">
        <v>1</v>
      </c>
      <c r="H337" t="b">
        <v>1</v>
      </c>
      <c r="I337" t="b">
        <v>1</v>
      </c>
      <c r="J337" t="b">
        <v>0</v>
      </c>
      <c r="L337" t="str">
        <f t="shared" si="267"/>
        <v>DB11</v>
      </c>
      <c r="M337" t="s">
        <v>245</v>
      </c>
      <c r="O337" s="40">
        <f>IF(E337="","-",COUNTIF($O$10:O336,"&lt;&gt;-")+1-2)</f>
        <v>259</v>
      </c>
      <c r="P337" s="25" t="str">
        <f>IF($E337="","//" &amp; $B337,$M337&amp;B337&amp;": '"&amp;$L337&amp;","&amp;VLOOKUP(C337,LookupTable!$A$10:$G$24,4,0)&amp;IF(AND(C337="Bool",MOD(10*D337,10)=0),D337&amp;".0",D337)&amp;IF(C337="String",".255","")&amp;IF(B338&lt;&gt;"","',","'")&amp;"     //"&amp;O337)</f>
        <v>E_G56_Fault_ID: 'DB11,INT366',     //259</v>
      </c>
      <c r="Q337" s="20" t="str">
        <f t="shared" si="268"/>
        <v>'E_G56_Fault_ID',     //259</v>
      </c>
      <c r="R337" s="20" t="str">
        <f t="shared" si="269"/>
        <v>socket.emit('E_G56_Fault_ID', arr_tag_value[259]);</v>
      </c>
    </row>
    <row r="338" spans="2:18" ht="15.75">
      <c r="B338" t="s">
        <v>226</v>
      </c>
      <c r="C338" t="s">
        <v>1</v>
      </c>
      <c r="D338">
        <v>368</v>
      </c>
      <c r="E338">
        <v>0</v>
      </c>
      <c r="F338" t="b">
        <v>0</v>
      </c>
      <c r="G338" t="b">
        <v>1</v>
      </c>
      <c r="H338" t="b">
        <v>1</v>
      </c>
      <c r="I338" t="b">
        <v>1</v>
      </c>
      <c r="J338" t="b">
        <v>0</v>
      </c>
      <c r="L338" t="str">
        <f t="shared" si="267"/>
        <v>DB11</v>
      </c>
      <c r="M338" t="s">
        <v>245</v>
      </c>
      <c r="O338" s="40">
        <f>IF(E338="","-",COUNTIF($O$10:O337,"&lt;&gt;-")+1-2)</f>
        <v>260</v>
      </c>
      <c r="P338" s="25" t="str">
        <f>IF($E338="","//" &amp; $B338,$M338&amp;B338&amp;": '"&amp;$L338&amp;","&amp;VLOOKUP(C338,LookupTable!$A$10:$G$24,4,0)&amp;IF(AND(C338="Bool",MOD(10*D338,10)=0),D338&amp;".0",D338)&amp;IF(C338="String",".255","")&amp;IF(B339&lt;&gt;"","',","'")&amp;"     //"&amp;O338)</f>
        <v>E_G57_Fault_ID: 'DB11,INT368',     //260</v>
      </c>
      <c r="Q338" s="20" t="str">
        <f t="shared" si="268"/>
        <v>'E_G57_Fault_ID',     //260</v>
      </c>
      <c r="R338" s="20" t="str">
        <f t="shared" si="269"/>
        <v>socket.emit('E_G57_Fault_ID', arr_tag_value[260]);</v>
      </c>
    </row>
    <row r="339" spans="2:18" ht="15.75">
      <c r="B339" t="s">
        <v>227</v>
      </c>
      <c r="C339" t="s">
        <v>1</v>
      </c>
      <c r="D339">
        <v>370</v>
      </c>
      <c r="E339">
        <v>0</v>
      </c>
      <c r="F339" t="b">
        <v>0</v>
      </c>
      <c r="G339" t="b">
        <v>1</v>
      </c>
      <c r="H339" t="b">
        <v>1</v>
      </c>
      <c r="I339" t="b">
        <v>1</v>
      </c>
      <c r="J339" t="b">
        <v>0</v>
      </c>
      <c r="L339" t="str">
        <f t="shared" si="267"/>
        <v>DB11</v>
      </c>
      <c r="M339" t="s">
        <v>245</v>
      </c>
      <c r="O339" s="40">
        <f>IF(E339="","-",COUNTIF($O$10:O338,"&lt;&gt;-")+1-2)</f>
        <v>261</v>
      </c>
      <c r="P339" s="25" t="str">
        <f>IF($E339="","//" &amp; $B339,$M339&amp;B339&amp;": '"&amp;$L339&amp;","&amp;VLOOKUP(C339,LookupTable!$A$10:$G$24,4,0)&amp;IF(AND(C339="Bool",MOD(10*D339,10)=0),D339&amp;".0",D339)&amp;IF(C339="String",".255","")&amp;IF(B340&lt;&gt;"","',","'")&amp;"     //"&amp;O339)</f>
        <v>E_G58_Fault_ID: 'DB11,INT370',     //261</v>
      </c>
      <c r="Q339" s="20" t="str">
        <f t="shared" si="268"/>
        <v>'E_G58_Fault_ID',     //261</v>
      </c>
      <c r="R339" s="20" t="str">
        <f t="shared" si="269"/>
        <v>socket.emit('E_G58_Fault_ID', arr_tag_value[261]);</v>
      </c>
    </row>
    <row r="340" spans="2:18" ht="15.75">
      <c r="B340" t="s">
        <v>228</v>
      </c>
      <c r="C340" t="s">
        <v>1</v>
      </c>
      <c r="D340">
        <v>372</v>
      </c>
      <c r="E340">
        <v>0</v>
      </c>
      <c r="F340" t="b">
        <v>0</v>
      </c>
      <c r="G340" t="b">
        <v>1</v>
      </c>
      <c r="H340" t="b">
        <v>1</v>
      </c>
      <c r="I340" t="b">
        <v>1</v>
      </c>
      <c r="J340" t="b">
        <v>0</v>
      </c>
      <c r="L340" t="str">
        <f t="shared" si="267"/>
        <v>DB11</v>
      </c>
      <c r="M340" t="s">
        <v>245</v>
      </c>
      <c r="O340" s="40">
        <f>IF(E340="","-",COUNTIF($O$10:O339,"&lt;&gt;-")+1-2)</f>
        <v>262</v>
      </c>
      <c r="P340" s="25" t="str">
        <f>IF($E340="","//" &amp; $B340,$M340&amp;B340&amp;": '"&amp;$L340&amp;","&amp;VLOOKUP(C340,LookupTable!$A$10:$G$24,4,0)&amp;IF(AND(C340="Bool",MOD(10*D340,10)=0),D340&amp;".0",D340)&amp;IF(C340="String",".255","")&amp;IF(B341&lt;&gt;"","',","'")&amp;"     //"&amp;O340)</f>
        <v>E_G59_Fault_ID: 'DB11,INT372',     //262</v>
      </c>
      <c r="Q340" s="20" t="str">
        <f t="shared" si="268"/>
        <v>'E_G59_Fault_ID',     //262</v>
      </c>
      <c r="R340" s="20" t="str">
        <f t="shared" si="269"/>
        <v>socket.emit('E_G59_Fault_ID', arr_tag_value[262]);</v>
      </c>
    </row>
    <row r="341" spans="2:18" ht="15.75">
      <c r="B341" t="s">
        <v>229</v>
      </c>
      <c r="C341" t="s">
        <v>1</v>
      </c>
      <c r="D341">
        <v>374</v>
      </c>
      <c r="E341">
        <v>0</v>
      </c>
      <c r="F341" t="b">
        <v>0</v>
      </c>
      <c r="G341" t="b">
        <v>1</v>
      </c>
      <c r="H341" t="b">
        <v>1</v>
      </c>
      <c r="I341" t="b">
        <v>1</v>
      </c>
      <c r="J341" t="b">
        <v>0</v>
      </c>
      <c r="L341" t="str">
        <f t="shared" si="267"/>
        <v>DB11</v>
      </c>
      <c r="M341" t="s">
        <v>245</v>
      </c>
      <c r="O341" s="40">
        <f>IF(E341="","-",COUNTIF($O$10:O340,"&lt;&gt;-")+1-2)</f>
        <v>263</v>
      </c>
      <c r="P341" s="25" t="str">
        <f>IF($E341="","//" &amp; $B341,$M341&amp;B341&amp;": '"&amp;$L341&amp;","&amp;VLOOKUP(C341,LookupTable!$A$10:$G$24,4,0)&amp;IF(AND(C341="Bool",MOD(10*D341,10)=0),D341&amp;".0",D341)&amp;IF(C341="String",".255","")&amp;IF(B342&lt;&gt;"","',","'")&amp;"     //"&amp;O341)</f>
        <v>E_G60_Fault_ID: 'DB11,INT374',     //263</v>
      </c>
      <c r="Q341" s="20" t="str">
        <f t="shared" si="268"/>
        <v>'E_G60_Fault_ID',     //263</v>
      </c>
      <c r="R341" s="20" t="str">
        <f t="shared" si="269"/>
        <v>socket.emit('E_G60_Fault_ID', arr_tag_value[263]);</v>
      </c>
    </row>
    <row r="342" spans="2:18" ht="15.75">
      <c r="B342" t="s">
        <v>230</v>
      </c>
      <c r="C342" t="s">
        <v>1</v>
      </c>
      <c r="D342">
        <v>376</v>
      </c>
      <c r="E342">
        <v>0</v>
      </c>
      <c r="F342" t="b">
        <v>0</v>
      </c>
      <c r="G342" t="b">
        <v>1</v>
      </c>
      <c r="H342" t="b">
        <v>1</v>
      </c>
      <c r="I342" t="b">
        <v>1</v>
      </c>
      <c r="J342" t="b">
        <v>0</v>
      </c>
      <c r="L342" t="str">
        <f t="shared" si="267"/>
        <v>DB11</v>
      </c>
      <c r="M342" t="s">
        <v>245</v>
      </c>
      <c r="O342" s="40">
        <f>IF(E342="","-",COUNTIF($O$10:O341,"&lt;&gt;-")+1-2)</f>
        <v>264</v>
      </c>
      <c r="P342" s="25" t="str">
        <f>IF($E342="","//" &amp; $B342,$M342&amp;B342&amp;": '"&amp;$L342&amp;","&amp;VLOOKUP(C342,LookupTable!$A$10:$G$24,4,0)&amp;IF(AND(C342="Bool",MOD(10*D342,10)=0),D342&amp;".0",D342)&amp;IF(C342="String",".255","")&amp;IF(B343&lt;&gt;"","',","'")&amp;"     //"&amp;O342)</f>
        <v>E_G61_Fault_ID: 'DB11,INT376',     //264</v>
      </c>
      <c r="Q342" s="20" t="str">
        <f t="shared" si="268"/>
        <v>'E_G61_Fault_ID',     //264</v>
      </c>
      <c r="R342" s="20" t="str">
        <f t="shared" si="269"/>
        <v>socket.emit('E_G61_Fault_ID', arr_tag_value[264]);</v>
      </c>
    </row>
    <row r="343" spans="2:18" ht="15.75">
      <c r="B343" t="s">
        <v>231</v>
      </c>
      <c r="C343" t="s">
        <v>1</v>
      </c>
      <c r="D343">
        <v>378</v>
      </c>
      <c r="E343">
        <v>0</v>
      </c>
      <c r="F343" t="b">
        <v>0</v>
      </c>
      <c r="G343" t="b">
        <v>1</v>
      </c>
      <c r="H343" t="b">
        <v>1</v>
      </c>
      <c r="I343" t="b">
        <v>1</v>
      </c>
      <c r="J343" t="b">
        <v>0</v>
      </c>
      <c r="L343" t="str">
        <f t="shared" si="267"/>
        <v>DB11</v>
      </c>
      <c r="M343" t="s">
        <v>245</v>
      </c>
      <c r="O343" s="40">
        <f>IF(E343="","-",COUNTIF($O$10:O342,"&lt;&gt;-")+1-2)</f>
        <v>265</v>
      </c>
      <c r="P343" s="25" t="str">
        <f>IF($E343="","//" &amp; $B343,$M343&amp;B343&amp;": '"&amp;$L343&amp;","&amp;VLOOKUP(C343,LookupTable!$A$10:$G$24,4,0)&amp;IF(AND(C343="Bool",MOD(10*D343,10)=0),D343&amp;".0",D343)&amp;IF(C343="String",".255","")&amp;IF(B344&lt;&gt;"","',","'")&amp;"     //"&amp;O343)</f>
        <v>E_G62_Fault_ID: 'DB11,INT378',     //265</v>
      </c>
      <c r="Q343" s="20" t="str">
        <f t="shared" si="268"/>
        <v>'E_G62_Fault_ID',     //265</v>
      </c>
      <c r="R343" s="20" t="str">
        <f t="shared" si="269"/>
        <v>socket.emit('E_G62_Fault_ID', arr_tag_value[265]);</v>
      </c>
    </row>
    <row r="344" spans="2:18" ht="15.75">
      <c r="B344" t="s">
        <v>232</v>
      </c>
      <c r="C344" t="s">
        <v>1</v>
      </c>
      <c r="D344">
        <v>380</v>
      </c>
      <c r="E344">
        <v>0</v>
      </c>
      <c r="F344" t="b">
        <v>0</v>
      </c>
      <c r="G344" t="b">
        <v>1</v>
      </c>
      <c r="H344" t="b">
        <v>1</v>
      </c>
      <c r="I344" t="b">
        <v>1</v>
      </c>
      <c r="J344" t="b">
        <v>0</v>
      </c>
      <c r="L344" t="str">
        <f t="shared" si="267"/>
        <v>DB11</v>
      </c>
      <c r="M344" t="s">
        <v>245</v>
      </c>
      <c r="O344" s="40">
        <f>IF(E344="","-",COUNTIF($O$10:O343,"&lt;&gt;-")+1-2)</f>
        <v>266</v>
      </c>
      <c r="P344" s="25" t="str">
        <f>IF($E344="","//" &amp; $B344,$M344&amp;B344&amp;": '"&amp;$L344&amp;","&amp;VLOOKUP(C344,LookupTable!$A$10:$G$24,4,0)&amp;IF(AND(C344="Bool",MOD(10*D344,10)=0),D344&amp;".0",D344)&amp;IF(C344="String",".255","")&amp;IF(B345&lt;&gt;"","',","'")&amp;"     //"&amp;O344)</f>
        <v>E_G63_Fault_ID: 'DB11,INT380',     //266</v>
      </c>
      <c r="Q344" s="20" t="str">
        <f t="shared" si="268"/>
        <v>'E_G63_Fault_ID',     //266</v>
      </c>
      <c r="R344" s="20" t="str">
        <f t="shared" si="269"/>
        <v>socket.emit('E_G63_Fault_ID', arr_tag_value[266]);</v>
      </c>
    </row>
    <row r="345" spans="2:18" ht="15.75">
      <c r="B345" t="s">
        <v>233</v>
      </c>
      <c r="C345" t="s">
        <v>1</v>
      </c>
      <c r="D345">
        <v>382</v>
      </c>
      <c r="E345">
        <v>0</v>
      </c>
      <c r="F345" t="b">
        <v>0</v>
      </c>
      <c r="G345" t="b">
        <v>1</v>
      </c>
      <c r="H345" t="b">
        <v>1</v>
      </c>
      <c r="I345" t="b">
        <v>1</v>
      </c>
      <c r="J345" t="b">
        <v>0</v>
      </c>
      <c r="L345" t="str">
        <f t="shared" si="267"/>
        <v>DB11</v>
      </c>
      <c r="M345" t="s">
        <v>245</v>
      </c>
      <c r="O345" s="40">
        <f>IF(E345="","-",COUNTIF($O$10:O344,"&lt;&gt;-")+1-2)</f>
        <v>267</v>
      </c>
      <c r="P345" s="25" t="str">
        <f>IF($E345="","//" &amp; $B345,$M345&amp;B345&amp;": '"&amp;$L345&amp;","&amp;VLOOKUP(C345,LookupTable!$A$10:$G$24,4,0)&amp;IF(AND(C345="Bool",MOD(10*D345,10)=0),D345&amp;".0",D345)&amp;IF(C345="String",".255","")&amp;IF(B346&lt;&gt;"","',","'")&amp;"     //"&amp;O345)</f>
        <v>E_G64_Fault_ID: 'DB11,INT382',     //267</v>
      </c>
      <c r="Q345" s="20" t="str">
        <f t="shared" si="268"/>
        <v>'E_G64_Fault_ID',     //267</v>
      </c>
      <c r="R345" s="20" t="str">
        <f t="shared" si="269"/>
        <v>socket.emit('E_G64_Fault_ID', arr_tag_value[267]);</v>
      </c>
    </row>
    <row r="346" spans="2:18" ht="15.75">
      <c r="B346" t="s">
        <v>234</v>
      </c>
      <c r="C346" t="s">
        <v>1</v>
      </c>
      <c r="D346">
        <v>384</v>
      </c>
      <c r="E346">
        <v>0</v>
      </c>
      <c r="F346" t="b">
        <v>0</v>
      </c>
      <c r="G346" t="b">
        <v>1</v>
      </c>
      <c r="H346" t="b">
        <v>1</v>
      </c>
      <c r="I346" t="b">
        <v>1</v>
      </c>
      <c r="J346" t="b">
        <v>0</v>
      </c>
      <c r="L346" t="str">
        <f t="shared" si="267"/>
        <v>DB11</v>
      </c>
      <c r="M346" t="s">
        <v>245</v>
      </c>
      <c r="O346" s="40">
        <f>IF(E346="","-",COUNTIF($O$10:O345,"&lt;&gt;-")+1-2)</f>
        <v>268</v>
      </c>
      <c r="P346" s="25" t="str">
        <f>IF($E346="","//" &amp; $B346,$M346&amp;B346&amp;": '"&amp;$L346&amp;","&amp;VLOOKUP(C346,LookupTable!$A$10:$G$24,4,0)&amp;IF(AND(C346="Bool",MOD(10*D346,10)=0),D346&amp;".0",D346)&amp;IF(C346="String",".255","")&amp;IF(B347&lt;&gt;"","',","'")&amp;"     //"&amp;O346)</f>
        <v>E_G65_Fault_ID: 'DB11,INT384',     //268</v>
      </c>
      <c r="Q346" s="20" t="str">
        <f t="shared" si="268"/>
        <v>'E_G65_Fault_ID',     //268</v>
      </c>
      <c r="R346" s="20" t="str">
        <f t="shared" si="269"/>
        <v>socket.emit('E_G65_Fault_ID', arr_tag_value[268]);</v>
      </c>
    </row>
    <row r="347" spans="2:18" ht="15.75">
      <c r="B347" t="s">
        <v>78</v>
      </c>
      <c r="L347" t="str">
        <f t="shared" si="267"/>
        <v>DB12</v>
      </c>
      <c r="M347" t="s">
        <v>246</v>
      </c>
      <c r="O347" s="40" t="str">
        <f>IF(E347="","-",COUNTIF($O$10:O346,"&lt;&gt;-")+1-2)</f>
        <v>-</v>
      </c>
      <c r="P347" s="25" t="str">
        <f>IF($E347="","//" &amp; $B347,$M347&amp;B347&amp;": '"&amp;$L347&amp;","&amp;VLOOKUP(C347,LookupTable!$A$10:$G$24,4,0)&amp;IF(AND(C347="Bool",MOD(10*D347,10)=0),D347&amp;".0",D347)&amp;IF(C347="String",".255","")&amp;IF(B348&lt;&gt;"","',","'")&amp;"     //"&amp;O347)</f>
        <v>//Static</v>
      </c>
      <c r="Q347" s="20" t="str">
        <f t="shared" si="268"/>
        <v>//Static</v>
      </c>
      <c r="R347" s="20" t="str">
        <f t="shared" si="269"/>
        <v>//Static</v>
      </c>
    </row>
    <row r="348" spans="2:18" ht="15.75">
      <c r="B348" t="s">
        <v>96</v>
      </c>
      <c r="C348" t="s">
        <v>235</v>
      </c>
      <c r="D348">
        <v>0</v>
      </c>
      <c r="F348" t="b">
        <v>0</v>
      </c>
      <c r="G348" t="b">
        <v>1</v>
      </c>
      <c r="H348" t="b">
        <v>1</v>
      </c>
      <c r="I348" t="b">
        <v>1</v>
      </c>
      <c r="J348" t="b">
        <v>0</v>
      </c>
      <c r="L348" t="str">
        <f t="shared" si="267"/>
        <v>DB12</v>
      </c>
      <c r="M348" t="str">
        <f>"M_"&amp;B348&amp;"_"</f>
        <v>M_G1_</v>
      </c>
      <c r="O348" s="40" t="str">
        <f>IF(E348="","-",COUNTIF($O$10:O347,"&lt;&gt;-")+1-2)</f>
        <v>-</v>
      </c>
      <c r="P348" s="25" t="str">
        <f>IF($E348="","//" &amp; $B348,$M348&amp;B348&amp;": '"&amp;$L348&amp;","&amp;VLOOKUP(C348,LookupTable!$A$10:$G$24,4,0)&amp;IF(AND(C348="Bool",MOD(10*D348,10)=0),D348&amp;".0",D348)&amp;IF(C348="String",".255","")&amp;IF(B349&lt;&gt;"","',","'")&amp;"     //"&amp;O348)</f>
        <v>//G1</v>
      </c>
      <c r="Q348" s="20" t="str">
        <f t="shared" si="268"/>
        <v>//G1</v>
      </c>
      <c r="R348" s="20" t="str">
        <f t="shared" si="269"/>
        <v>//G1</v>
      </c>
    </row>
    <row r="349" spans="2:18" ht="15.75">
      <c r="B349" t="s">
        <v>236</v>
      </c>
      <c r="C349" t="s">
        <v>15</v>
      </c>
      <c r="D349">
        <v>0</v>
      </c>
      <c r="E349">
        <v>0</v>
      </c>
      <c r="F349" t="b">
        <v>0</v>
      </c>
      <c r="G349" t="b">
        <v>1</v>
      </c>
      <c r="H349" t="b">
        <v>1</v>
      </c>
      <c r="I349" t="b">
        <v>1</v>
      </c>
      <c r="J349" t="b">
        <v>0</v>
      </c>
      <c r="K349" t="s">
        <v>237</v>
      </c>
      <c r="L349" t="str">
        <f t="shared" si="267"/>
        <v>DB12</v>
      </c>
      <c r="M349" t="str">
        <f>"M_"&amp;B348&amp;"_"</f>
        <v>M_G1_</v>
      </c>
      <c r="O349" s="40">
        <f>IF(E349="","-",COUNTIF($O$10:O348,"&lt;&gt;-")+1-2)</f>
        <v>269</v>
      </c>
      <c r="P349" s="25" t="str">
        <f>IF($E349="","//" &amp; $B349,$M349&amp;B349&amp;": '"&amp;$L349&amp;","&amp;VLOOKUP(C349,LookupTable!$A$10:$G$24,4,0)&amp;IF(AND(C349="Bool",MOD(10*D349,10)=0),D349&amp;".0",D349)&amp;IF(C349="String",".255","")&amp;IF(B350&lt;&gt;"","',","'")&amp;"     //"&amp;O349)</f>
        <v>M_G1_Time_BD: 'DB12,REAL0',     //269</v>
      </c>
      <c r="Q349" s="20" t="str">
        <f t="shared" si="268"/>
        <v>'M_G1_Time_BD',     //269</v>
      </c>
      <c r="R349" s="20" t="str">
        <f t="shared" si="269"/>
        <v>socket.emit('M_G1_Time_BD', arr_tag_value[269]);</v>
      </c>
    </row>
    <row r="350" spans="2:18" ht="15.75">
      <c r="B350" t="s">
        <v>238</v>
      </c>
      <c r="C350" t="s">
        <v>15</v>
      </c>
      <c r="D350">
        <v>4</v>
      </c>
      <c r="E350">
        <v>0</v>
      </c>
      <c r="F350" t="b">
        <v>0</v>
      </c>
      <c r="G350" t="b">
        <v>1</v>
      </c>
      <c r="H350" t="b">
        <v>1</v>
      </c>
      <c r="I350" t="b">
        <v>1</v>
      </c>
      <c r="J350" t="b">
        <v>0</v>
      </c>
      <c r="K350" t="s">
        <v>239</v>
      </c>
      <c r="L350" t="str">
        <f t="shared" si="267"/>
        <v>DB12</v>
      </c>
      <c r="M350" t="str">
        <f>"M_"&amp;B348&amp;"_"</f>
        <v>M_G1_</v>
      </c>
      <c r="O350" s="40">
        <f>IF(E350="","-",COUNTIF($O$10:O349,"&lt;&gt;-")+1-2)</f>
        <v>270</v>
      </c>
      <c r="P350" s="25" t="str">
        <f>IF($E350="","//" &amp; $B350,$M350&amp;B350&amp;": '"&amp;$L350&amp;","&amp;VLOOKUP(C350,LookupTable!$A$10:$G$24,4,0)&amp;IF(AND(C350="Bool",MOD(10*D350,10)=0),D350&amp;".0",D350)&amp;IF(C350="String",".255","")&amp;IF(B351&lt;&gt;"","',","'")&amp;"     //"&amp;O350)</f>
        <v>M_G1_Time_CUROA: 'DB12,REAL4',     //270</v>
      </c>
      <c r="Q350" s="20" t="str">
        <f t="shared" si="268"/>
        <v>'M_G1_Time_CUROA',     //270</v>
      </c>
      <c r="R350" s="20" t="str">
        <f t="shared" si="269"/>
        <v>socket.emit('M_G1_Time_CUROA', arr_tag_value[270]);</v>
      </c>
    </row>
    <row r="351" spans="2:18" ht="15.75">
      <c r="B351" t="s">
        <v>240</v>
      </c>
      <c r="C351" t="s">
        <v>15</v>
      </c>
      <c r="D351">
        <v>8</v>
      </c>
      <c r="E351">
        <v>0</v>
      </c>
      <c r="F351" t="b">
        <v>0</v>
      </c>
      <c r="G351" t="b">
        <v>1</v>
      </c>
      <c r="H351" t="b">
        <v>1</v>
      </c>
      <c r="I351" t="b">
        <v>1</v>
      </c>
      <c r="J351" t="b">
        <v>0</v>
      </c>
      <c r="K351" t="s">
        <v>241</v>
      </c>
      <c r="L351" t="str">
        <f t="shared" si="267"/>
        <v>DB12</v>
      </c>
      <c r="M351" t="str">
        <f>"M_"&amp;B348&amp;"_"</f>
        <v>M_G1_</v>
      </c>
      <c r="O351" s="40">
        <f>IF(E351="","-",COUNTIF($O$10:O350,"&lt;&gt;-")+1-2)</f>
        <v>271</v>
      </c>
      <c r="P351" s="25" t="str">
        <f>IF($E351="","//" &amp; $B351,$M351&amp;B351&amp;": '"&amp;$L351&amp;","&amp;VLOOKUP(C351,LookupTable!$A$10:$G$24,4,0)&amp;IF(AND(C351="Bool",MOD(10*D351,10)=0),D351&amp;".0",D351)&amp;IF(C351="String",".255","")&amp;IF(B352&lt;&gt;"","',","'")&amp;"     //"&amp;O351)</f>
        <v>M_G1_Time_Belt: 'DB12,REAL8',     //271</v>
      </c>
      <c r="Q351" s="20" t="str">
        <f t="shared" si="268"/>
        <v>'M_G1_Time_Belt',     //271</v>
      </c>
      <c r="R351" s="20" t="str">
        <f t="shared" si="269"/>
        <v>socket.emit('M_G1_Time_Belt', arr_tag_value[271]);</v>
      </c>
    </row>
    <row r="352" spans="2:18" ht="15.75">
      <c r="B352" t="s">
        <v>242</v>
      </c>
      <c r="C352" t="s">
        <v>15</v>
      </c>
      <c r="D352">
        <v>12</v>
      </c>
      <c r="E352">
        <v>0</v>
      </c>
      <c r="F352" t="b">
        <v>0</v>
      </c>
      <c r="G352" t="b">
        <v>1</v>
      </c>
      <c r="H352" t="b">
        <v>1</v>
      </c>
      <c r="I352" t="b">
        <v>1</v>
      </c>
      <c r="J352" t="b">
        <v>0</v>
      </c>
      <c r="K352" t="s">
        <v>243</v>
      </c>
      <c r="L352" t="str">
        <f t="shared" si="267"/>
        <v>DB12</v>
      </c>
      <c r="M352" t="str">
        <f>"M_"&amp;B348&amp;"_"</f>
        <v>M_G1_</v>
      </c>
      <c r="O352" s="40">
        <f>IF(E352="","-",COUNTIF($O$10:O351,"&lt;&gt;-")+1-2)</f>
        <v>272</v>
      </c>
      <c r="P352" s="25" t="str">
        <f>IF($E352="","//" &amp; $B352,$M352&amp;B352&amp;": '"&amp;$L352&amp;","&amp;VLOOKUP(C352,LookupTable!$A$10:$G$24,4,0)&amp;IF(AND(C352="Bool",MOD(10*D352,10)=0),D352&amp;".0",D352)&amp;IF(C352="String",".255","")&amp;IF(B353&lt;&gt;"","',","'")&amp;"     //"&amp;O352)</f>
        <v>M_G1_TIme_Motor: 'DB12,REAL12',     //272</v>
      </c>
      <c r="Q352" s="20" t="str">
        <f t="shared" si="268"/>
        <v>'M_G1_TIme_Motor',     //272</v>
      </c>
      <c r="R352" s="20" t="str">
        <f t="shared" si="269"/>
        <v>socket.emit('M_G1_TIme_Motor', arr_tag_value[272]);</v>
      </c>
    </row>
    <row r="353" spans="2:18" ht="15.75">
      <c r="B353" t="s">
        <v>99</v>
      </c>
      <c r="C353" t="s">
        <v>235</v>
      </c>
      <c r="D353">
        <v>16</v>
      </c>
      <c r="F353" t="b">
        <v>0</v>
      </c>
      <c r="G353" t="b">
        <v>1</v>
      </c>
      <c r="H353" t="b">
        <v>1</v>
      </c>
      <c r="I353" t="b">
        <v>1</v>
      </c>
      <c r="J353" t="b">
        <v>1</v>
      </c>
      <c r="L353" t="str">
        <f t="shared" si="267"/>
        <v>DB12</v>
      </c>
      <c r="M353" t="str">
        <f>"M_"&amp;B353&amp;"_"</f>
        <v>M_G2_</v>
      </c>
      <c r="O353" s="40" t="str">
        <f>IF(E353="","-",COUNTIF($O$10:O352,"&lt;&gt;-")+1-2)</f>
        <v>-</v>
      </c>
      <c r="P353" s="25" t="str">
        <f>IF($E353="","//" &amp; $B353,$M353&amp;B353&amp;": '"&amp;$L353&amp;","&amp;VLOOKUP(C353,LookupTable!$A$10:$G$24,4,0)&amp;IF(AND(C353="Bool",MOD(10*D353,10)=0),D353&amp;".0",D353)&amp;IF(C353="String",".255","")&amp;IF(B354&lt;&gt;"","',","'")&amp;"     //"&amp;O353)</f>
        <v>//G2</v>
      </c>
      <c r="Q353" s="20" t="str">
        <f t="shared" si="268"/>
        <v>//G2</v>
      </c>
      <c r="R353" s="20" t="str">
        <f t="shared" si="269"/>
        <v>//G2</v>
      </c>
    </row>
    <row r="354" spans="2:18" ht="15.75">
      <c r="B354" t="s">
        <v>236</v>
      </c>
      <c r="C354" t="s">
        <v>15</v>
      </c>
      <c r="D354">
        <v>16</v>
      </c>
      <c r="E354">
        <v>0</v>
      </c>
      <c r="F354" t="b">
        <v>0</v>
      </c>
      <c r="G354" t="b">
        <v>1</v>
      </c>
      <c r="H354" t="b">
        <v>1</v>
      </c>
      <c r="I354" t="b">
        <v>1</v>
      </c>
      <c r="J354" t="b">
        <v>0</v>
      </c>
      <c r="K354" t="s">
        <v>237</v>
      </c>
      <c r="L354" t="str">
        <f t="shared" si="267"/>
        <v>DB12</v>
      </c>
      <c r="M354" t="str">
        <f>"M_"&amp;B353&amp;"_"</f>
        <v>M_G2_</v>
      </c>
      <c r="O354" s="40">
        <f>IF(E354="","-",COUNTIF($O$10:O353,"&lt;&gt;-")+1-2)</f>
        <v>273</v>
      </c>
      <c r="P354" s="25" t="str">
        <f>IF($E354="","//" &amp; $B354,$M354&amp;B354&amp;": '"&amp;$L354&amp;","&amp;VLOOKUP(C354,LookupTable!$A$10:$G$24,4,0)&amp;IF(AND(C354="Bool",MOD(10*D354,10)=0),D354&amp;".0",D354)&amp;IF(C354="String",".255","")&amp;IF(B355&lt;&gt;"","',","'")&amp;"     //"&amp;O354)</f>
        <v>M_G2_Time_BD: 'DB12,REAL16',     //273</v>
      </c>
      <c r="Q354" s="20" t="str">
        <f t="shared" si="268"/>
        <v>'M_G2_Time_BD',     //273</v>
      </c>
      <c r="R354" s="20" t="str">
        <f t="shared" si="269"/>
        <v>socket.emit('M_G2_Time_BD', arr_tag_value[273]);</v>
      </c>
    </row>
    <row r="355" spans="2:18" ht="15.75">
      <c r="B355" t="s">
        <v>238</v>
      </c>
      <c r="C355" t="s">
        <v>15</v>
      </c>
      <c r="D355">
        <v>20</v>
      </c>
      <c r="E355">
        <v>0</v>
      </c>
      <c r="F355" t="b">
        <v>0</v>
      </c>
      <c r="G355" t="b">
        <v>1</v>
      </c>
      <c r="H355" t="b">
        <v>1</v>
      </c>
      <c r="I355" t="b">
        <v>1</v>
      </c>
      <c r="J355" t="b">
        <v>0</v>
      </c>
      <c r="K355" t="s">
        <v>239</v>
      </c>
      <c r="L355" t="str">
        <f t="shared" si="267"/>
        <v>DB12</v>
      </c>
      <c r="M355" t="str">
        <f>"M_"&amp;B353&amp;"_"</f>
        <v>M_G2_</v>
      </c>
      <c r="O355" s="40">
        <f>IF(E355="","-",COUNTIF($O$10:O354,"&lt;&gt;-")+1-2)</f>
        <v>274</v>
      </c>
      <c r="P355" s="25" t="str">
        <f>IF($E355="","//" &amp; $B355,$M355&amp;B355&amp;": '"&amp;$L355&amp;","&amp;VLOOKUP(C355,LookupTable!$A$10:$G$24,4,0)&amp;IF(AND(C355="Bool",MOD(10*D355,10)=0),D355&amp;".0",D355)&amp;IF(C355="String",".255","")&amp;IF(B356&lt;&gt;"","',","'")&amp;"     //"&amp;O355)</f>
        <v>M_G2_Time_CUROA: 'DB12,REAL20',     //274</v>
      </c>
      <c r="Q355" s="20" t="str">
        <f t="shared" si="268"/>
        <v>'M_G2_Time_CUROA',     //274</v>
      </c>
      <c r="R355" s="20" t="str">
        <f t="shared" si="269"/>
        <v>socket.emit('M_G2_Time_CUROA', arr_tag_value[274]);</v>
      </c>
    </row>
    <row r="356" spans="2:18" ht="15.75">
      <c r="B356" t="s">
        <v>240</v>
      </c>
      <c r="C356" t="s">
        <v>15</v>
      </c>
      <c r="D356">
        <v>24</v>
      </c>
      <c r="E356">
        <v>0</v>
      </c>
      <c r="F356" t="b">
        <v>0</v>
      </c>
      <c r="G356" t="b">
        <v>1</v>
      </c>
      <c r="H356" t="b">
        <v>1</v>
      </c>
      <c r="I356" t="b">
        <v>1</v>
      </c>
      <c r="J356" t="b">
        <v>0</v>
      </c>
      <c r="K356" t="s">
        <v>241</v>
      </c>
      <c r="L356" t="str">
        <f t="shared" si="267"/>
        <v>DB12</v>
      </c>
      <c r="M356" t="str">
        <f>"M_"&amp;B353&amp;"_"</f>
        <v>M_G2_</v>
      </c>
      <c r="O356" s="40">
        <f>IF(E356="","-",COUNTIF($O$10:O355,"&lt;&gt;-")+1-2)</f>
        <v>275</v>
      </c>
      <c r="P356" s="25" t="str">
        <f>IF($E356="","//" &amp; $B356,$M356&amp;B356&amp;": '"&amp;$L356&amp;","&amp;VLOOKUP(C356,LookupTable!$A$10:$G$24,4,0)&amp;IF(AND(C356="Bool",MOD(10*D356,10)=0),D356&amp;".0",D356)&amp;IF(C356="String",".255","")&amp;IF(B357&lt;&gt;"","',","'")&amp;"     //"&amp;O356)</f>
        <v>M_G2_Time_Belt: 'DB12,REAL24',     //275</v>
      </c>
      <c r="Q356" s="20" t="str">
        <f t="shared" si="268"/>
        <v>'M_G2_Time_Belt',     //275</v>
      </c>
      <c r="R356" s="20" t="str">
        <f t="shared" si="269"/>
        <v>socket.emit('M_G2_Time_Belt', arr_tag_value[275]);</v>
      </c>
    </row>
    <row r="357" spans="2:18" ht="15.75">
      <c r="B357" t="s">
        <v>242</v>
      </c>
      <c r="C357" t="s">
        <v>15</v>
      </c>
      <c r="D357">
        <v>28</v>
      </c>
      <c r="E357">
        <v>0</v>
      </c>
      <c r="F357" t="b">
        <v>0</v>
      </c>
      <c r="G357" t="b">
        <v>1</v>
      </c>
      <c r="H357" t="b">
        <v>1</v>
      </c>
      <c r="I357" t="b">
        <v>1</v>
      </c>
      <c r="J357" t="b">
        <v>0</v>
      </c>
      <c r="K357" t="s">
        <v>243</v>
      </c>
      <c r="L357" t="str">
        <f t="shared" si="267"/>
        <v>DB12</v>
      </c>
      <c r="M357" t="str">
        <f>"M_"&amp;B353&amp;"_"</f>
        <v>M_G2_</v>
      </c>
      <c r="O357" s="40">
        <f>IF(E357="","-",COUNTIF($O$10:O356,"&lt;&gt;-")+1-2)</f>
        <v>276</v>
      </c>
      <c r="P357" s="25" t="str">
        <f>IF($E357="","//" &amp; $B357,$M357&amp;B357&amp;": '"&amp;$L357&amp;","&amp;VLOOKUP(C357,LookupTable!$A$10:$G$24,4,0)&amp;IF(AND(C357="Bool",MOD(10*D357,10)=0),D357&amp;".0",D357)&amp;IF(C357="String",".255","")&amp;IF(B358&lt;&gt;"","',","'")&amp;"     //"&amp;O357)</f>
        <v>M_G2_TIme_Motor: 'DB12,REAL28',     //276</v>
      </c>
      <c r="Q357" s="20" t="str">
        <f t="shared" si="268"/>
        <v>'M_G2_TIme_Motor',     //276</v>
      </c>
      <c r="R357" s="20" t="str">
        <f t="shared" si="269"/>
        <v>socket.emit('M_G2_TIme_Motor', arr_tag_value[276]);</v>
      </c>
    </row>
    <row r="358" spans="2:18" ht="15.75">
      <c r="B358" t="s">
        <v>100</v>
      </c>
      <c r="C358" t="s">
        <v>235</v>
      </c>
      <c r="D358">
        <v>32</v>
      </c>
      <c r="F358" t="b">
        <v>0</v>
      </c>
      <c r="G358" t="b">
        <v>1</v>
      </c>
      <c r="H358" t="b">
        <v>1</v>
      </c>
      <c r="I358" t="b">
        <v>1</v>
      </c>
      <c r="J358" t="b">
        <v>1</v>
      </c>
      <c r="L358" t="str">
        <f t="shared" si="267"/>
        <v>DB12</v>
      </c>
      <c r="M358" t="str">
        <f>"M_"&amp;B358&amp;"_"</f>
        <v>M_G3_</v>
      </c>
      <c r="O358" s="40" t="str">
        <f>IF(E358="","-",COUNTIF($O$10:O357,"&lt;&gt;-")+1-2)</f>
        <v>-</v>
      </c>
      <c r="P358" s="25" t="str">
        <f>IF($E358="","//" &amp; $B358,$M358&amp;B358&amp;": '"&amp;$L358&amp;","&amp;VLOOKUP(C358,LookupTable!$A$10:$G$24,4,0)&amp;IF(AND(C358="Bool",MOD(10*D358,10)=0),D358&amp;".0",D358)&amp;IF(C358="String",".255","")&amp;IF(B359&lt;&gt;"","',","'")&amp;"     //"&amp;O358)</f>
        <v>//G3</v>
      </c>
      <c r="Q358" s="20" t="str">
        <f t="shared" si="268"/>
        <v>//G3</v>
      </c>
      <c r="R358" s="20" t="str">
        <f t="shared" si="269"/>
        <v>//G3</v>
      </c>
    </row>
    <row r="359" spans="2:18" ht="15.75">
      <c r="B359" t="s">
        <v>236</v>
      </c>
      <c r="C359" t="s">
        <v>15</v>
      </c>
      <c r="D359">
        <v>32</v>
      </c>
      <c r="E359">
        <v>0</v>
      </c>
      <c r="F359" t="b">
        <v>0</v>
      </c>
      <c r="G359" t="b">
        <v>1</v>
      </c>
      <c r="H359" t="b">
        <v>1</v>
      </c>
      <c r="I359" t="b">
        <v>1</v>
      </c>
      <c r="J359" t="b">
        <v>0</v>
      </c>
      <c r="K359" t="s">
        <v>237</v>
      </c>
      <c r="L359" t="str">
        <f t="shared" si="267"/>
        <v>DB12</v>
      </c>
      <c r="M359" t="str">
        <f>"M_"&amp;B358&amp;"_"</f>
        <v>M_G3_</v>
      </c>
      <c r="O359" s="40">
        <f>IF(E359="","-",COUNTIF($O$10:O358,"&lt;&gt;-")+1-2)</f>
        <v>277</v>
      </c>
      <c r="P359" s="25" t="str">
        <f>IF($E359="","//" &amp; $B359,$M359&amp;B359&amp;": '"&amp;$L359&amp;","&amp;VLOOKUP(C359,LookupTable!$A$10:$G$24,4,0)&amp;IF(AND(C359="Bool",MOD(10*D359,10)=0),D359&amp;".0",D359)&amp;IF(C359="String",".255","")&amp;IF(B360&lt;&gt;"","',","'")&amp;"     //"&amp;O359)</f>
        <v>M_G3_Time_BD: 'DB12,REAL32',     //277</v>
      </c>
      <c r="Q359" s="20" t="str">
        <f t="shared" si="268"/>
        <v>'M_G3_Time_BD',     //277</v>
      </c>
      <c r="R359" s="20" t="str">
        <f t="shared" si="269"/>
        <v>socket.emit('M_G3_Time_BD', arr_tag_value[277]);</v>
      </c>
    </row>
    <row r="360" spans="2:18" ht="15.75">
      <c r="B360" t="s">
        <v>238</v>
      </c>
      <c r="C360" t="s">
        <v>15</v>
      </c>
      <c r="D360">
        <v>36</v>
      </c>
      <c r="E360">
        <v>0</v>
      </c>
      <c r="F360" t="b">
        <v>0</v>
      </c>
      <c r="G360" t="b">
        <v>1</v>
      </c>
      <c r="H360" t="b">
        <v>1</v>
      </c>
      <c r="I360" t="b">
        <v>1</v>
      </c>
      <c r="J360" t="b">
        <v>0</v>
      </c>
      <c r="K360" t="s">
        <v>239</v>
      </c>
      <c r="L360" t="str">
        <f t="shared" si="267"/>
        <v>DB12</v>
      </c>
      <c r="M360" t="str">
        <f>"M_"&amp;B358&amp;"_"</f>
        <v>M_G3_</v>
      </c>
      <c r="O360" s="40">
        <f>IF(E360="","-",COUNTIF($O$10:O359,"&lt;&gt;-")+1-2)</f>
        <v>278</v>
      </c>
      <c r="P360" s="25" t="str">
        <f>IF($E360="","//" &amp; $B360,$M360&amp;B360&amp;": '"&amp;$L360&amp;","&amp;VLOOKUP(C360,LookupTable!$A$10:$G$24,4,0)&amp;IF(AND(C360="Bool",MOD(10*D360,10)=0),D360&amp;".0",D360)&amp;IF(C360="String",".255","")&amp;IF(B361&lt;&gt;"","',","'")&amp;"     //"&amp;O360)</f>
        <v>M_G3_Time_CUROA: 'DB12,REAL36',     //278</v>
      </c>
      <c r="Q360" s="20" t="str">
        <f t="shared" si="268"/>
        <v>'M_G3_Time_CUROA',     //278</v>
      </c>
      <c r="R360" s="20" t="str">
        <f t="shared" si="269"/>
        <v>socket.emit('M_G3_Time_CUROA', arr_tag_value[278]);</v>
      </c>
    </row>
    <row r="361" spans="2:18" ht="15.75">
      <c r="B361" t="s">
        <v>240</v>
      </c>
      <c r="C361" t="s">
        <v>15</v>
      </c>
      <c r="D361">
        <v>40</v>
      </c>
      <c r="E361">
        <v>0</v>
      </c>
      <c r="F361" t="b">
        <v>0</v>
      </c>
      <c r="G361" t="b">
        <v>1</v>
      </c>
      <c r="H361" t="b">
        <v>1</v>
      </c>
      <c r="I361" t="b">
        <v>1</v>
      </c>
      <c r="J361" t="b">
        <v>0</v>
      </c>
      <c r="K361" t="s">
        <v>241</v>
      </c>
      <c r="L361" t="str">
        <f t="shared" si="267"/>
        <v>DB12</v>
      </c>
      <c r="M361" t="str">
        <f>"M_"&amp;B358&amp;"_"</f>
        <v>M_G3_</v>
      </c>
      <c r="O361" s="40">
        <f>IF(E361="","-",COUNTIF($O$10:O360,"&lt;&gt;-")+1-2)</f>
        <v>279</v>
      </c>
      <c r="P361" s="25" t="str">
        <f>IF($E361="","//" &amp; $B361,$M361&amp;B361&amp;": '"&amp;$L361&amp;","&amp;VLOOKUP(C361,LookupTable!$A$10:$G$24,4,0)&amp;IF(AND(C361="Bool",MOD(10*D361,10)=0),D361&amp;".0",D361)&amp;IF(C361="String",".255","")&amp;IF(B362&lt;&gt;"","',","'")&amp;"     //"&amp;O361)</f>
        <v>M_G3_Time_Belt: 'DB12,REAL40',     //279</v>
      </c>
      <c r="Q361" s="20" t="str">
        <f t="shared" si="268"/>
        <v>'M_G3_Time_Belt',     //279</v>
      </c>
      <c r="R361" s="20" t="str">
        <f t="shared" si="269"/>
        <v>socket.emit('M_G3_Time_Belt', arr_tag_value[279]);</v>
      </c>
    </row>
    <row r="362" spans="2:18" ht="15.75">
      <c r="B362" t="s">
        <v>242</v>
      </c>
      <c r="C362" t="s">
        <v>15</v>
      </c>
      <c r="D362">
        <v>44</v>
      </c>
      <c r="E362">
        <v>0</v>
      </c>
      <c r="F362" t="b">
        <v>0</v>
      </c>
      <c r="G362" t="b">
        <v>1</v>
      </c>
      <c r="H362" t="b">
        <v>1</v>
      </c>
      <c r="I362" t="b">
        <v>1</v>
      </c>
      <c r="J362" t="b">
        <v>0</v>
      </c>
      <c r="K362" t="s">
        <v>243</v>
      </c>
      <c r="L362" t="str">
        <f t="shared" si="267"/>
        <v>DB12</v>
      </c>
      <c r="M362" t="str">
        <f>"M_"&amp;B358&amp;"_"</f>
        <v>M_G3_</v>
      </c>
      <c r="O362" s="40">
        <f>IF(E362="","-",COUNTIF($O$10:O361,"&lt;&gt;-")+1-2)</f>
        <v>280</v>
      </c>
      <c r="P362" s="25" t="str">
        <f>IF($E362="","//" &amp; $B362,$M362&amp;B362&amp;": '"&amp;$L362&amp;","&amp;VLOOKUP(C362,LookupTable!$A$10:$G$24,4,0)&amp;IF(AND(C362="Bool",MOD(10*D362,10)=0),D362&amp;".0",D362)&amp;IF(C362="String",".255","")&amp;IF(B363&lt;&gt;"","',","'")&amp;"     //"&amp;O362)</f>
        <v>M_G3_TIme_Motor: 'DB12,REAL44',     //280</v>
      </c>
      <c r="Q362" s="20" t="str">
        <f t="shared" si="268"/>
        <v>'M_G3_TIme_Motor',     //280</v>
      </c>
      <c r="R362" s="20" t="str">
        <f t="shared" si="269"/>
        <v>socket.emit('M_G3_TIme_Motor', arr_tag_value[280]);</v>
      </c>
    </row>
    <row r="363" spans="2:18" ht="15.75">
      <c r="B363" t="s">
        <v>101</v>
      </c>
      <c r="C363" t="s">
        <v>235</v>
      </c>
      <c r="D363">
        <v>48</v>
      </c>
      <c r="F363" t="b">
        <v>0</v>
      </c>
      <c r="G363" t="b">
        <v>1</v>
      </c>
      <c r="H363" t="b">
        <v>1</v>
      </c>
      <c r="I363" t="b">
        <v>1</v>
      </c>
      <c r="J363" t="b">
        <v>1</v>
      </c>
      <c r="L363" t="str">
        <f t="shared" si="267"/>
        <v>DB12</v>
      </c>
      <c r="M363" t="str">
        <f>"M_"&amp;B363&amp;"_"</f>
        <v>M_G4_</v>
      </c>
      <c r="O363" s="40" t="str">
        <f>IF(E363="","-",COUNTIF($O$10:O362,"&lt;&gt;-")+1-2)</f>
        <v>-</v>
      </c>
      <c r="P363" s="25" t="str">
        <f>IF($E363="","//" &amp; $B363,$M363&amp;B363&amp;": '"&amp;$L363&amp;","&amp;VLOOKUP(C363,LookupTable!$A$10:$G$24,4,0)&amp;IF(AND(C363="Bool",MOD(10*D363,10)=0),D363&amp;".0",D363)&amp;IF(C363="String",".255","")&amp;IF(B364&lt;&gt;"","',","'")&amp;"     //"&amp;O363)</f>
        <v>//G4</v>
      </c>
      <c r="Q363" s="20" t="str">
        <f t="shared" si="268"/>
        <v>//G4</v>
      </c>
      <c r="R363" s="20" t="str">
        <f t="shared" si="269"/>
        <v>//G4</v>
      </c>
    </row>
    <row r="364" spans="2:18" ht="15.75">
      <c r="B364" t="s">
        <v>236</v>
      </c>
      <c r="C364" t="s">
        <v>15</v>
      </c>
      <c r="D364">
        <v>48</v>
      </c>
      <c r="E364">
        <v>0</v>
      </c>
      <c r="F364" t="b">
        <v>0</v>
      </c>
      <c r="G364" t="b">
        <v>1</v>
      </c>
      <c r="H364" t="b">
        <v>1</v>
      </c>
      <c r="I364" t="b">
        <v>1</v>
      </c>
      <c r="J364" t="b">
        <v>0</v>
      </c>
      <c r="K364" t="s">
        <v>237</v>
      </c>
      <c r="L364" t="str">
        <f t="shared" si="267"/>
        <v>DB12</v>
      </c>
      <c r="M364" t="str">
        <f>"M_"&amp;B363&amp;"_"</f>
        <v>M_G4_</v>
      </c>
      <c r="O364" s="40">
        <f>IF(E364="","-",COUNTIF($O$10:O363,"&lt;&gt;-")+1-2)</f>
        <v>281</v>
      </c>
      <c r="P364" s="25" t="str">
        <f>IF($E364="","//" &amp; $B364,$M364&amp;B364&amp;": '"&amp;$L364&amp;","&amp;VLOOKUP(C364,LookupTable!$A$10:$G$24,4,0)&amp;IF(AND(C364="Bool",MOD(10*D364,10)=0),D364&amp;".0",D364)&amp;IF(C364="String",".255","")&amp;IF(B365&lt;&gt;"","',","'")&amp;"     //"&amp;O364)</f>
        <v>M_G4_Time_BD: 'DB12,REAL48',     //281</v>
      </c>
      <c r="Q364" s="20" t="str">
        <f t="shared" si="268"/>
        <v>'M_G4_Time_BD',     //281</v>
      </c>
      <c r="R364" s="20" t="str">
        <f t="shared" si="269"/>
        <v>socket.emit('M_G4_Time_BD', arr_tag_value[281]);</v>
      </c>
    </row>
    <row r="365" spans="2:18" ht="15.75">
      <c r="B365" t="s">
        <v>238</v>
      </c>
      <c r="C365" t="s">
        <v>15</v>
      </c>
      <c r="D365">
        <v>52</v>
      </c>
      <c r="E365">
        <v>0</v>
      </c>
      <c r="F365" t="b">
        <v>0</v>
      </c>
      <c r="G365" t="b">
        <v>1</v>
      </c>
      <c r="H365" t="b">
        <v>1</v>
      </c>
      <c r="I365" t="b">
        <v>1</v>
      </c>
      <c r="J365" t="b">
        <v>0</v>
      </c>
      <c r="K365" t="s">
        <v>239</v>
      </c>
      <c r="L365" t="str">
        <f t="shared" si="267"/>
        <v>DB12</v>
      </c>
      <c r="M365" t="str">
        <f>"M_"&amp;B363&amp;"_"</f>
        <v>M_G4_</v>
      </c>
      <c r="O365" s="40">
        <f>IF(E365="","-",COUNTIF($O$10:O364,"&lt;&gt;-")+1-2)</f>
        <v>282</v>
      </c>
      <c r="P365" s="25" t="str">
        <f>IF($E365="","//" &amp; $B365,$M365&amp;B365&amp;": '"&amp;$L365&amp;","&amp;VLOOKUP(C365,LookupTable!$A$10:$G$24,4,0)&amp;IF(AND(C365="Bool",MOD(10*D365,10)=0),D365&amp;".0",D365)&amp;IF(C365="String",".255","")&amp;IF(B366&lt;&gt;"","',","'")&amp;"     //"&amp;O365)</f>
        <v>M_G4_Time_CUROA: 'DB12,REAL52',     //282</v>
      </c>
      <c r="Q365" s="20" t="str">
        <f t="shared" si="268"/>
        <v>'M_G4_Time_CUROA',     //282</v>
      </c>
      <c r="R365" s="20" t="str">
        <f t="shared" si="269"/>
        <v>socket.emit('M_G4_Time_CUROA', arr_tag_value[282]);</v>
      </c>
    </row>
    <row r="366" spans="2:18" ht="15.75">
      <c r="B366" t="s">
        <v>240</v>
      </c>
      <c r="C366" t="s">
        <v>15</v>
      </c>
      <c r="D366">
        <v>56</v>
      </c>
      <c r="E366">
        <v>0</v>
      </c>
      <c r="F366" t="b">
        <v>0</v>
      </c>
      <c r="G366" t="b">
        <v>1</v>
      </c>
      <c r="H366" t="b">
        <v>1</v>
      </c>
      <c r="I366" t="b">
        <v>1</v>
      </c>
      <c r="J366" t="b">
        <v>0</v>
      </c>
      <c r="K366" t="s">
        <v>241</v>
      </c>
      <c r="L366" t="str">
        <f t="shared" si="267"/>
        <v>DB12</v>
      </c>
      <c r="M366" t="str">
        <f>"M_"&amp;B363&amp;"_"</f>
        <v>M_G4_</v>
      </c>
      <c r="O366" s="40">
        <f>IF(E366="","-",COUNTIF($O$10:O365,"&lt;&gt;-")+1-2)</f>
        <v>283</v>
      </c>
      <c r="P366" s="25" t="str">
        <f>IF($E366="","//" &amp; $B366,$M366&amp;B366&amp;": '"&amp;$L366&amp;","&amp;VLOOKUP(C366,LookupTable!$A$10:$G$24,4,0)&amp;IF(AND(C366="Bool",MOD(10*D366,10)=0),D366&amp;".0",D366)&amp;IF(C366="String",".255","")&amp;IF(B367&lt;&gt;"","',","'")&amp;"     //"&amp;O366)</f>
        <v>M_G4_Time_Belt: 'DB12,REAL56',     //283</v>
      </c>
      <c r="Q366" s="20" t="str">
        <f t="shared" si="268"/>
        <v>'M_G4_Time_Belt',     //283</v>
      </c>
      <c r="R366" s="20" t="str">
        <f t="shared" si="269"/>
        <v>socket.emit('M_G4_Time_Belt', arr_tag_value[283]);</v>
      </c>
    </row>
    <row r="367" spans="2:18" ht="15.75">
      <c r="B367" t="s">
        <v>242</v>
      </c>
      <c r="C367" t="s">
        <v>15</v>
      </c>
      <c r="D367">
        <v>60</v>
      </c>
      <c r="E367">
        <v>0</v>
      </c>
      <c r="F367" t="b">
        <v>0</v>
      </c>
      <c r="G367" t="b">
        <v>1</v>
      </c>
      <c r="H367" t="b">
        <v>1</v>
      </c>
      <c r="I367" t="b">
        <v>1</v>
      </c>
      <c r="J367" t="b">
        <v>0</v>
      </c>
      <c r="K367" t="s">
        <v>243</v>
      </c>
      <c r="L367" t="str">
        <f t="shared" si="267"/>
        <v>DB12</v>
      </c>
      <c r="M367" t="str">
        <f>"M_"&amp;B363&amp;"_"</f>
        <v>M_G4_</v>
      </c>
      <c r="O367" s="40">
        <f>IF(E367="","-",COUNTIF($O$10:O366,"&lt;&gt;-")+1-2)</f>
        <v>284</v>
      </c>
      <c r="P367" s="25" t="str">
        <f>IF($E367="","//" &amp; $B367,$M367&amp;B367&amp;": '"&amp;$L367&amp;","&amp;VLOOKUP(C367,LookupTable!$A$10:$G$24,4,0)&amp;IF(AND(C367="Bool",MOD(10*D367,10)=0),D367&amp;".0",D367)&amp;IF(C367="String",".255","")&amp;IF(B368&lt;&gt;"","',","'")&amp;"     //"&amp;O367)</f>
        <v>M_G4_TIme_Motor: 'DB12,REAL60',     //284</v>
      </c>
      <c r="Q367" s="20" t="str">
        <f t="shared" si="268"/>
        <v>'M_G4_TIme_Motor',     //284</v>
      </c>
      <c r="R367" s="20" t="str">
        <f t="shared" si="269"/>
        <v>socket.emit('M_G4_TIme_Motor', arr_tag_value[284]);</v>
      </c>
    </row>
    <row r="368" spans="2:18" ht="15.75">
      <c r="B368" t="s">
        <v>102</v>
      </c>
      <c r="C368" t="s">
        <v>235</v>
      </c>
      <c r="D368">
        <v>64</v>
      </c>
      <c r="F368" t="b">
        <v>0</v>
      </c>
      <c r="G368" t="b">
        <v>1</v>
      </c>
      <c r="H368" t="b">
        <v>1</v>
      </c>
      <c r="I368" t="b">
        <v>1</v>
      </c>
      <c r="J368" t="b">
        <v>1</v>
      </c>
      <c r="L368" t="str">
        <f t="shared" si="267"/>
        <v>DB12</v>
      </c>
      <c r="M368" t="str">
        <f>"M_"&amp;B368&amp;"_"</f>
        <v>M_G5_</v>
      </c>
      <c r="O368" s="40" t="str">
        <f>IF(E368="","-",COUNTIF($O$10:O367,"&lt;&gt;-")+1-2)</f>
        <v>-</v>
      </c>
      <c r="P368" s="25" t="str">
        <f>IF($E368="","//" &amp; $B368,$M368&amp;B368&amp;": '"&amp;$L368&amp;","&amp;VLOOKUP(C368,LookupTable!$A$10:$G$24,4,0)&amp;IF(AND(C368="Bool",MOD(10*D368,10)=0),D368&amp;".0",D368)&amp;IF(C368="String",".255","")&amp;IF(B369&lt;&gt;"","',","'")&amp;"     //"&amp;O368)</f>
        <v>//G5</v>
      </c>
      <c r="Q368" s="20" t="str">
        <f t="shared" si="268"/>
        <v>//G5</v>
      </c>
      <c r="R368" s="20" t="str">
        <f t="shared" si="269"/>
        <v>//G5</v>
      </c>
    </row>
    <row r="369" spans="2:18" ht="15.75">
      <c r="B369" t="s">
        <v>236</v>
      </c>
      <c r="C369" t="s">
        <v>15</v>
      </c>
      <c r="D369">
        <v>64</v>
      </c>
      <c r="E369">
        <v>0</v>
      </c>
      <c r="F369" t="b">
        <v>0</v>
      </c>
      <c r="G369" t="b">
        <v>1</v>
      </c>
      <c r="H369" t="b">
        <v>1</v>
      </c>
      <c r="I369" t="b">
        <v>1</v>
      </c>
      <c r="J369" t="b">
        <v>0</v>
      </c>
      <c r="K369" t="s">
        <v>237</v>
      </c>
      <c r="L369" t="str">
        <f t="shared" si="267"/>
        <v>DB12</v>
      </c>
      <c r="M369" t="str">
        <f>"M_"&amp;B368&amp;"_"</f>
        <v>M_G5_</v>
      </c>
      <c r="O369" s="40">
        <f>IF(E369="","-",COUNTIF($O$10:O368,"&lt;&gt;-")+1-2)</f>
        <v>285</v>
      </c>
      <c r="P369" s="25" t="str">
        <f>IF($E369="","//" &amp; $B369,$M369&amp;B369&amp;": '"&amp;$L369&amp;","&amp;VLOOKUP(C369,LookupTable!$A$10:$G$24,4,0)&amp;IF(AND(C369="Bool",MOD(10*D369,10)=0),D369&amp;".0",D369)&amp;IF(C369="String",".255","")&amp;IF(B370&lt;&gt;"","',","'")&amp;"     //"&amp;O369)</f>
        <v>M_G5_Time_BD: 'DB12,REAL64',     //285</v>
      </c>
      <c r="Q369" s="20" t="str">
        <f t="shared" si="268"/>
        <v>'M_G5_Time_BD',     //285</v>
      </c>
      <c r="R369" s="20" t="str">
        <f t="shared" si="269"/>
        <v>socket.emit('M_G5_Time_BD', arr_tag_value[285]);</v>
      </c>
    </row>
    <row r="370" spans="2:18" ht="15.75">
      <c r="B370" t="s">
        <v>238</v>
      </c>
      <c r="C370" t="s">
        <v>15</v>
      </c>
      <c r="D370">
        <v>68</v>
      </c>
      <c r="E370">
        <v>0</v>
      </c>
      <c r="F370" t="b">
        <v>0</v>
      </c>
      <c r="G370" t="b">
        <v>1</v>
      </c>
      <c r="H370" t="b">
        <v>1</v>
      </c>
      <c r="I370" t="b">
        <v>1</v>
      </c>
      <c r="J370" t="b">
        <v>0</v>
      </c>
      <c r="K370" t="s">
        <v>239</v>
      </c>
      <c r="L370" t="str">
        <f t="shared" si="267"/>
        <v>DB12</v>
      </c>
      <c r="M370" t="str">
        <f>"M_"&amp;B368&amp;"_"</f>
        <v>M_G5_</v>
      </c>
      <c r="O370" s="40">
        <f>IF(E370="","-",COUNTIF($O$10:O369,"&lt;&gt;-")+1-2)</f>
        <v>286</v>
      </c>
      <c r="P370" s="25" t="str">
        <f>IF($E370="","//" &amp; $B370,$M370&amp;B370&amp;": '"&amp;$L370&amp;","&amp;VLOOKUP(C370,LookupTable!$A$10:$G$24,4,0)&amp;IF(AND(C370="Bool",MOD(10*D370,10)=0),D370&amp;".0",D370)&amp;IF(C370="String",".255","")&amp;IF(B371&lt;&gt;"","',","'")&amp;"     //"&amp;O370)</f>
        <v>M_G5_Time_CUROA: 'DB12,REAL68',     //286</v>
      </c>
      <c r="Q370" s="20" t="str">
        <f t="shared" si="268"/>
        <v>'M_G5_Time_CUROA',     //286</v>
      </c>
      <c r="R370" s="20" t="str">
        <f t="shared" si="269"/>
        <v>socket.emit('M_G5_Time_CUROA', arr_tag_value[286]);</v>
      </c>
    </row>
    <row r="371" spans="2:18" ht="15.75">
      <c r="B371" t="s">
        <v>240</v>
      </c>
      <c r="C371" t="s">
        <v>15</v>
      </c>
      <c r="D371">
        <v>72</v>
      </c>
      <c r="E371">
        <v>0</v>
      </c>
      <c r="F371" t="b">
        <v>0</v>
      </c>
      <c r="G371" t="b">
        <v>1</v>
      </c>
      <c r="H371" t="b">
        <v>1</v>
      </c>
      <c r="I371" t="b">
        <v>1</v>
      </c>
      <c r="J371" t="b">
        <v>0</v>
      </c>
      <c r="K371" t="s">
        <v>241</v>
      </c>
      <c r="L371" t="str">
        <f t="shared" si="267"/>
        <v>DB12</v>
      </c>
      <c r="M371" t="str">
        <f>"M_"&amp;B368&amp;"_"</f>
        <v>M_G5_</v>
      </c>
      <c r="O371" s="40">
        <f>IF(E371="","-",COUNTIF($O$10:O370,"&lt;&gt;-")+1-2)</f>
        <v>287</v>
      </c>
      <c r="P371" s="25" t="str">
        <f>IF($E371="","//" &amp; $B371,$M371&amp;B371&amp;": '"&amp;$L371&amp;","&amp;VLOOKUP(C371,LookupTable!$A$10:$G$24,4,0)&amp;IF(AND(C371="Bool",MOD(10*D371,10)=0),D371&amp;".0",D371)&amp;IF(C371="String",".255","")&amp;IF(B372&lt;&gt;"","',","'")&amp;"     //"&amp;O371)</f>
        <v>M_G5_Time_Belt: 'DB12,REAL72',     //287</v>
      </c>
      <c r="Q371" s="20" t="str">
        <f t="shared" si="268"/>
        <v>'M_G5_Time_Belt',     //287</v>
      </c>
      <c r="R371" s="20" t="str">
        <f t="shared" si="269"/>
        <v>socket.emit('M_G5_Time_Belt', arr_tag_value[287]);</v>
      </c>
    </row>
    <row r="372" spans="2:18" ht="15.75">
      <c r="B372" t="s">
        <v>242</v>
      </c>
      <c r="C372" t="s">
        <v>15</v>
      </c>
      <c r="D372">
        <v>76</v>
      </c>
      <c r="E372">
        <v>0</v>
      </c>
      <c r="F372" t="b">
        <v>0</v>
      </c>
      <c r="G372" t="b">
        <v>1</v>
      </c>
      <c r="H372" t="b">
        <v>1</v>
      </c>
      <c r="I372" t="b">
        <v>1</v>
      </c>
      <c r="J372" t="b">
        <v>0</v>
      </c>
      <c r="K372" t="s">
        <v>243</v>
      </c>
      <c r="L372" t="str">
        <f t="shared" si="267"/>
        <v>DB12</v>
      </c>
      <c r="M372" t="str">
        <f>"M_"&amp;B368&amp;"_"</f>
        <v>M_G5_</v>
      </c>
      <c r="O372" s="40">
        <f>IF(E372="","-",COUNTIF($O$10:O371,"&lt;&gt;-")+1-2)</f>
        <v>288</v>
      </c>
      <c r="P372" s="25" t="str">
        <f>IF($E372="","//" &amp; $B372,$M372&amp;B372&amp;": '"&amp;$L372&amp;","&amp;VLOOKUP(C372,LookupTable!$A$10:$G$24,4,0)&amp;IF(AND(C372="Bool",MOD(10*D372,10)=0),D372&amp;".0",D372)&amp;IF(C372="String",".255","")&amp;IF(B373&lt;&gt;"","',","'")&amp;"     //"&amp;O372)</f>
        <v>M_G5_TIme_Motor: 'DB12,REAL76',     //288</v>
      </c>
      <c r="Q372" s="20" t="str">
        <f t="shared" si="268"/>
        <v>'M_G5_TIme_Motor',     //288</v>
      </c>
      <c r="R372" s="20" t="str">
        <f t="shared" si="269"/>
        <v>socket.emit('M_G5_TIme_Motor', arr_tag_value[288]);</v>
      </c>
    </row>
    <row r="373" spans="2:18" ht="15.75">
      <c r="B373" t="s">
        <v>103</v>
      </c>
      <c r="C373" t="s">
        <v>235</v>
      </c>
      <c r="D373">
        <v>80</v>
      </c>
      <c r="F373" t="b">
        <v>0</v>
      </c>
      <c r="G373" t="b">
        <v>1</v>
      </c>
      <c r="H373" t="b">
        <v>1</v>
      </c>
      <c r="I373" t="b">
        <v>1</v>
      </c>
      <c r="J373" t="b">
        <v>1</v>
      </c>
      <c r="L373" t="str">
        <f t="shared" si="267"/>
        <v>DB12</v>
      </c>
      <c r="M373" t="str">
        <f t="shared" ref="M373:M436" si="270">"M_"&amp;B373&amp;"_"</f>
        <v>M_G6_</v>
      </c>
      <c r="O373" s="40" t="str">
        <f>IF(E373="","-",COUNTIF($O$10:O372,"&lt;&gt;-")+1-2)</f>
        <v>-</v>
      </c>
      <c r="P373" s="25" t="str">
        <f>IF($E373="","//" &amp; $B373,$M373&amp;B373&amp;": '"&amp;$L373&amp;","&amp;VLOOKUP(C373,LookupTable!$A$10:$G$24,4,0)&amp;IF(AND(C373="Bool",MOD(10*D373,10)=0),D373&amp;".0",D373)&amp;IF(C373="String",".255","")&amp;IF(B374&lt;&gt;"","',","'")&amp;"     //"&amp;O373)</f>
        <v>//G6</v>
      </c>
      <c r="Q373" s="20" t="str">
        <f t="shared" si="268"/>
        <v>//G6</v>
      </c>
      <c r="R373" s="20" t="str">
        <f t="shared" si="269"/>
        <v>//G6</v>
      </c>
    </row>
    <row r="374" spans="2:18" ht="15.75">
      <c r="B374" t="s">
        <v>236</v>
      </c>
      <c r="C374" t="s">
        <v>15</v>
      </c>
      <c r="D374">
        <v>80</v>
      </c>
      <c r="E374">
        <v>0</v>
      </c>
      <c r="F374" t="b">
        <v>0</v>
      </c>
      <c r="G374" t="b">
        <v>1</v>
      </c>
      <c r="H374" t="b">
        <v>1</v>
      </c>
      <c r="I374" t="b">
        <v>1</v>
      </c>
      <c r="J374" t="b">
        <v>0</v>
      </c>
      <c r="K374" t="s">
        <v>237</v>
      </c>
      <c r="L374" t="str">
        <f t="shared" si="267"/>
        <v>DB12</v>
      </c>
      <c r="M374" t="str">
        <f t="shared" ref="M374:M437" si="271">"M_"&amp;B373&amp;"_"</f>
        <v>M_G6_</v>
      </c>
      <c r="O374" s="40">
        <f>IF(E374="","-",COUNTIF($O$10:O373,"&lt;&gt;-")+1-2)</f>
        <v>289</v>
      </c>
      <c r="P374" s="25" t="str">
        <f>IF($E374="","//" &amp; $B374,$M374&amp;B374&amp;": '"&amp;$L374&amp;","&amp;VLOOKUP(C374,LookupTable!$A$10:$G$24,4,0)&amp;IF(AND(C374="Bool",MOD(10*D374,10)=0),D374&amp;".0",D374)&amp;IF(C374="String",".255","")&amp;IF(B375&lt;&gt;"","',","'")&amp;"     //"&amp;O374)</f>
        <v>M_G6_Time_BD: 'DB12,REAL80',     //289</v>
      </c>
      <c r="Q374" s="20" t="str">
        <f t="shared" si="268"/>
        <v>'M_G6_Time_BD',     //289</v>
      </c>
      <c r="R374" s="20" t="str">
        <f t="shared" si="269"/>
        <v>socket.emit('M_G6_Time_BD', arr_tag_value[289]);</v>
      </c>
    </row>
    <row r="375" spans="2:18" ht="15.75">
      <c r="B375" t="s">
        <v>238</v>
      </c>
      <c r="C375" t="s">
        <v>15</v>
      </c>
      <c r="D375">
        <v>84</v>
      </c>
      <c r="E375">
        <v>0</v>
      </c>
      <c r="F375" t="b">
        <v>0</v>
      </c>
      <c r="G375" t="b">
        <v>1</v>
      </c>
      <c r="H375" t="b">
        <v>1</v>
      </c>
      <c r="I375" t="b">
        <v>1</v>
      </c>
      <c r="J375" t="b">
        <v>0</v>
      </c>
      <c r="K375" t="s">
        <v>239</v>
      </c>
      <c r="L375" t="str">
        <f t="shared" si="267"/>
        <v>DB12</v>
      </c>
      <c r="M375" t="str">
        <f t="shared" ref="M375" si="272">"M_"&amp;B373&amp;"_"</f>
        <v>M_G6_</v>
      </c>
      <c r="O375" s="40">
        <f>IF(E375="","-",COUNTIF($O$10:O374,"&lt;&gt;-")+1-2)</f>
        <v>290</v>
      </c>
      <c r="P375" s="25" t="str">
        <f>IF($E375="","//" &amp; $B375,$M375&amp;B375&amp;": '"&amp;$L375&amp;","&amp;VLOOKUP(C375,LookupTable!$A$10:$G$24,4,0)&amp;IF(AND(C375="Bool",MOD(10*D375,10)=0),D375&amp;".0",D375)&amp;IF(C375="String",".255","")&amp;IF(B376&lt;&gt;"","',","'")&amp;"     //"&amp;O375)</f>
        <v>M_G6_Time_CUROA: 'DB12,REAL84',     //290</v>
      </c>
      <c r="Q375" s="20" t="str">
        <f t="shared" si="268"/>
        <v>'M_G6_Time_CUROA',     //290</v>
      </c>
      <c r="R375" s="20" t="str">
        <f t="shared" si="269"/>
        <v>socket.emit('M_G6_Time_CUROA', arr_tag_value[290]);</v>
      </c>
    </row>
    <row r="376" spans="2:18" ht="15.75">
      <c r="B376" t="s">
        <v>240</v>
      </c>
      <c r="C376" t="s">
        <v>15</v>
      </c>
      <c r="D376">
        <v>88</v>
      </c>
      <c r="E376">
        <v>0</v>
      </c>
      <c r="F376" t="b">
        <v>0</v>
      </c>
      <c r="G376" t="b">
        <v>1</v>
      </c>
      <c r="H376" t="b">
        <v>1</v>
      </c>
      <c r="I376" t="b">
        <v>1</v>
      </c>
      <c r="J376" t="b">
        <v>0</v>
      </c>
      <c r="K376" t="s">
        <v>241</v>
      </c>
      <c r="L376" t="str">
        <f t="shared" si="267"/>
        <v>DB12</v>
      </c>
      <c r="M376" t="str">
        <f t="shared" ref="M376" si="273">"M_"&amp;B373&amp;"_"</f>
        <v>M_G6_</v>
      </c>
      <c r="O376" s="40">
        <f>IF(E376="","-",COUNTIF($O$10:O375,"&lt;&gt;-")+1-2)</f>
        <v>291</v>
      </c>
      <c r="P376" s="25" t="str">
        <f>IF($E376="","//" &amp; $B376,$M376&amp;B376&amp;": '"&amp;$L376&amp;","&amp;VLOOKUP(C376,LookupTable!$A$10:$G$24,4,0)&amp;IF(AND(C376="Bool",MOD(10*D376,10)=0),D376&amp;".0",D376)&amp;IF(C376="String",".255","")&amp;IF(B377&lt;&gt;"","',","'")&amp;"     //"&amp;O376)</f>
        <v>M_G6_Time_Belt: 'DB12,REAL88',     //291</v>
      </c>
      <c r="Q376" s="20" t="str">
        <f t="shared" si="268"/>
        <v>'M_G6_Time_Belt',     //291</v>
      </c>
      <c r="R376" s="20" t="str">
        <f t="shared" si="269"/>
        <v>socket.emit('M_G6_Time_Belt', arr_tag_value[291]);</v>
      </c>
    </row>
    <row r="377" spans="2:18" ht="15.75">
      <c r="B377" t="s">
        <v>242</v>
      </c>
      <c r="C377" t="s">
        <v>15</v>
      </c>
      <c r="D377">
        <v>92</v>
      </c>
      <c r="E377">
        <v>0</v>
      </c>
      <c r="F377" t="b">
        <v>0</v>
      </c>
      <c r="G377" t="b">
        <v>1</v>
      </c>
      <c r="H377" t="b">
        <v>1</v>
      </c>
      <c r="I377" t="b">
        <v>1</v>
      </c>
      <c r="J377" t="b">
        <v>0</v>
      </c>
      <c r="K377" t="s">
        <v>243</v>
      </c>
      <c r="L377" t="str">
        <f t="shared" si="267"/>
        <v>DB12</v>
      </c>
      <c r="M377" t="str">
        <f t="shared" ref="M377" si="274">"M_"&amp;B373&amp;"_"</f>
        <v>M_G6_</v>
      </c>
      <c r="O377" s="40">
        <f>IF(E377="","-",COUNTIF($O$10:O376,"&lt;&gt;-")+1-2)</f>
        <v>292</v>
      </c>
      <c r="P377" s="25" t="str">
        <f>IF($E377="","//" &amp; $B377,$M377&amp;B377&amp;": '"&amp;$L377&amp;","&amp;VLOOKUP(C377,LookupTable!$A$10:$G$24,4,0)&amp;IF(AND(C377="Bool",MOD(10*D377,10)=0),D377&amp;".0",D377)&amp;IF(C377="String",".255","")&amp;IF(B378&lt;&gt;"","',","'")&amp;"     //"&amp;O377)</f>
        <v>M_G6_TIme_Motor: 'DB12,REAL92',     //292</v>
      </c>
      <c r="Q377" s="20" t="str">
        <f t="shared" si="268"/>
        <v>'M_G6_TIme_Motor',     //292</v>
      </c>
      <c r="R377" s="20" t="str">
        <f t="shared" si="269"/>
        <v>socket.emit('M_G6_TIme_Motor', arr_tag_value[292]);</v>
      </c>
    </row>
    <row r="378" spans="2:18" ht="15.75">
      <c r="B378" t="s">
        <v>104</v>
      </c>
      <c r="C378" t="s">
        <v>235</v>
      </c>
      <c r="D378">
        <v>96</v>
      </c>
      <c r="F378" t="b">
        <v>0</v>
      </c>
      <c r="G378" t="b">
        <v>1</v>
      </c>
      <c r="H378" t="b">
        <v>1</v>
      </c>
      <c r="I378" t="b">
        <v>1</v>
      </c>
      <c r="J378" t="b">
        <v>1</v>
      </c>
      <c r="L378" t="str">
        <f t="shared" si="267"/>
        <v>DB12</v>
      </c>
      <c r="M378" t="str">
        <f t="shared" ref="M378:M441" si="275">"M_"&amp;B378&amp;"_"</f>
        <v>M_G7_</v>
      </c>
      <c r="O378" s="40" t="str">
        <f>IF(E378="","-",COUNTIF($O$10:O377,"&lt;&gt;-")+1-2)</f>
        <v>-</v>
      </c>
      <c r="P378" s="25" t="str">
        <f>IF($E378="","//" &amp; $B378,$M378&amp;B378&amp;": '"&amp;$L378&amp;","&amp;VLOOKUP(C378,LookupTable!$A$10:$G$24,4,0)&amp;IF(AND(C378="Bool",MOD(10*D378,10)=0),D378&amp;".0",D378)&amp;IF(C378="String",".255","")&amp;IF(B379&lt;&gt;"","',","'")&amp;"     //"&amp;O378)</f>
        <v>//G7</v>
      </c>
      <c r="Q378" s="20" t="str">
        <f t="shared" si="268"/>
        <v>//G7</v>
      </c>
      <c r="R378" s="20" t="str">
        <f t="shared" si="269"/>
        <v>//G7</v>
      </c>
    </row>
    <row r="379" spans="2:18" ht="15.75">
      <c r="B379" t="s">
        <v>236</v>
      </c>
      <c r="C379" t="s">
        <v>15</v>
      </c>
      <c r="D379">
        <v>96</v>
      </c>
      <c r="E379">
        <v>0</v>
      </c>
      <c r="F379" t="b">
        <v>0</v>
      </c>
      <c r="G379" t="b">
        <v>1</v>
      </c>
      <c r="H379" t="b">
        <v>1</v>
      </c>
      <c r="I379" t="b">
        <v>1</v>
      </c>
      <c r="J379" t="b">
        <v>0</v>
      </c>
      <c r="K379" t="s">
        <v>237</v>
      </c>
      <c r="L379" t="str">
        <f t="shared" si="267"/>
        <v>DB12</v>
      </c>
      <c r="M379" t="str">
        <f t="shared" ref="M379:M442" si="276">"M_"&amp;B378&amp;"_"</f>
        <v>M_G7_</v>
      </c>
      <c r="O379" s="40">
        <f>IF(E379="","-",COUNTIF($O$10:O378,"&lt;&gt;-")+1-2)</f>
        <v>293</v>
      </c>
      <c r="P379" s="25" t="str">
        <f>IF($E379="","//" &amp; $B379,$M379&amp;B379&amp;": '"&amp;$L379&amp;","&amp;VLOOKUP(C379,LookupTable!$A$10:$G$24,4,0)&amp;IF(AND(C379="Bool",MOD(10*D379,10)=0),D379&amp;".0",D379)&amp;IF(C379="String",".255","")&amp;IF(B380&lt;&gt;"","',","'")&amp;"     //"&amp;O379)</f>
        <v>M_G7_Time_BD: 'DB12,REAL96',     //293</v>
      </c>
      <c r="Q379" s="20" t="str">
        <f t="shared" si="268"/>
        <v>'M_G7_Time_BD',     //293</v>
      </c>
      <c r="R379" s="20" t="str">
        <f t="shared" si="269"/>
        <v>socket.emit('M_G7_Time_BD', arr_tag_value[293]);</v>
      </c>
    </row>
    <row r="380" spans="2:18" ht="15.75">
      <c r="B380" t="s">
        <v>238</v>
      </c>
      <c r="C380" t="s">
        <v>15</v>
      </c>
      <c r="D380">
        <v>100</v>
      </c>
      <c r="E380">
        <v>0</v>
      </c>
      <c r="F380" t="b">
        <v>0</v>
      </c>
      <c r="G380" t="b">
        <v>1</v>
      </c>
      <c r="H380" t="b">
        <v>1</v>
      </c>
      <c r="I380" t="b">
        <v>1</v>
      </c>
      <c r="J380" t="b">
        <v>0</v>
      </c>
      <c r="K380" t="s">
        <v>239</v>
      </c>
      <c r="L380" t="str">
        <f t="shared" si="267"/>
        <v>DB12</v>
      </c>
      <c r="M380" t="str">
        <f t="shared" ref="M380" si="277">"M_"&amp;B378&amp;"_"</f>
        <v>M_G7_</v>
      </c>
      <c r="O380" s="40">
        <f>IF(E380="","-",COUNTIF($O$10:O379,"&lt;&gt;-")+1-2)</f>
        <v>294</v>
      </c>
      <c r="P380" s="25" t="str">
        <f>IF($E380="","//" &amp; $B380,$M380&amp;B380&amp;": '"&amp;$L380&amp;","&amp;VLOOKUP(C380,LookupTable!$A$10:$G$24,4,0)&amp;IF(AND(C380="Bool",MOD(10*D380,10)=0),D380&amp;".0",D380)&amp;IF(C380="String",".255","")&amp;IF(B381&lt;&gt;"","',","'")&amp;"     //"&amp;O380)</f>
        <v>M_G7_Time_CUROA: 'DB12,REAL100',     //294</v>
      </c>
      <c r="Q380" s="20" t="str">
        <f t="shared" si="268"/>
        <v>'M_G7_Time_CUROA',     //294</v>
      </c>
      <c r="R380" s="20" t="str">
        <f t="shared" si="269"/>
        <v>socket.emit('M_G7_Time_CUROA', arr_tag_value[294]);</v>
      </c>
    </row>
    <row r="381" spans="2:18" ht="15.75">
      <c r="B381" t="s">
        <v>240</v>
      </c>
      <c r="C381" t="s">
        <v>15</v>
      </c>
      <c r="D381">
        <v>104</v>
      </c>
      <c r="E381">
        <v>0</v>
      </c>
      <c r="F381" t="b">
        <v>0</v>
      </c>
      <c r="G381" t="b">
        <v>1</v>
      </c>
      <c r="H381" t="b">
        <v>1</v>
      </c>
      <c r="I381" t="b">
        <v>1</v>
      </c>
      <c r="J381" t="b">
        <v>0</v>
      </c>
      <c r="K381" t="s">
        <v>241</v>
      </c>
      <c r="L381" t="str">
        <f t="shared" si="267"/>
        <v>DB12</v>
      </c>
      <c r="M381" t="str">
        <f t="shared" ref="M381" si="278">"M_"&amp;B378&amp;"_"</f>
        <v>M_G7_</v>
      </c>
      <c r="O381" s="40">
        <f>IF(E381="","-",COUNTIF($O$10:O380,"&lt;&gt;-")+1-2)</f>
        <v>295</v>
      </c>
      <c r="P381" s="25" t="str">
        <f>IF($E381="","//" &amp; $B381,$M381&amp;B381&amp;": '"&amp;$L381&amp;","&amp;VLOOKUP(C381,LookupTable!$A$10:$G$24,4,0)&amp;IF(AND(C381="Bool",MOD(10*D381,10)=0),D381&amp;".0",D381)&amp;IF(C381="String",".255","")&amp;IF(B382&lt;&gt;"","',","'")&amp;"     //"&amp;O381)</f>
        <v>M_G7_Time_Belt: 'DB12,REAL104',     //295</v>
      </c>
      <c r="Q381" s="20" t="str">
        <f t="shared" si="268"/>
        <v>'M_G7_Time_Belt',     //295</v>
      </c>
      <c r="R381" s="20" t="str">
        <f t="shared" si="269"/>
        <v>socket.emit('M_G7_Time_Belt', arr_tag_value[295]);</v>
      </c>
    </row>
    <row r="382" spans="2:18" ht="15.75">
      <c r="B382" t="s">
        <v>242</v>
      </c>
      <c r="C382" t="s">
        <v>15</v>
      </c>
      <c r="D382">
        <v>108</v>
      </c>
      <c r="E382">
        <v>0</v>
      </c>
      <c r="F382" t="b">
        <v>0</v>
      </c>
      <c r="G382" t="b">
        <v>1</v>
      </c>
      <c r="H382" t="b">
        <v>1</v>
      </c>
      <c r="I382" t="b">
        <v>1</v>
      </c>
      <c r="J382" t="b">
        <v>0</v>
      </c>
      <c r="K382" t="s">
        <v>243</v>
      </c>
      <c r="L382" t="str">
        <f t="shared" si="267"/>
        <v>DB12</v>
      </c>
      <c r="M382" t="str">
        <f t="shared" ref="M382" si="279">"M_"&amp;B378&amp;"_"</f>
        <v>M_G7_</v>
      </c>
      <c r="O382" s="40">
        <f>IF(E382="","-",COUNTIF($O$10:O381,"&lt;&gt;-")+1-2)</f>
        <v>296</v>
      </c>
      <c r="P382" s="25" t="str">
        <f>IF($E382="","//" &amp; $B382,$M382&amp;B382&amp;": '"&amp;$L382&amp;","&amp;VLOOKUP(C382,LookupTable!$A$10:$G$24,4,0)&amp;IF(AND(C382="Bool",MOD(10*D382,10)=0),D382&amp;".0",D382)&amp;IF(C382="String",".255","")&amp;IF(B383&lt;&gt;"","',","'")&amp;"     //"&amp;O382)</f>
        <v>M_G7_TIme_Motor: 'DB12,REAL108',     //296</v>
      </c>
      <c r="Q382" s="20" t="str">
        <f t="shared" si="268"/>
        <v>'M_G7_TIme_Motor',     //296</v>
      </c>
      <c r="R382" s="20" t="str">
        <f t="shared" si="269"/>
        <v>socket.emit('M_G7_TIme_Motor', arr_tag_value[296]);</v>
      </c>
    </row>
    <row r="383" spans="2:18" ht="15.75">
      <c r="B383" t="s">
        <v>105</v>
      </c>
      <c r="C383" t="s">
        <v>235</v>
      </c>
      <c r="D383">
        <v>112</v>
      </c>
      <c r="F383" t="b">
        <v>0</v>
      </c>
      <c r="G383" t="b">
        <v>1</v>
      </c>
      <c r="H383" t="b">
        <v>1</v>
      </c>
      <c r="I383" t="b">
        <v>1</v>
      </c>
      <c r="J383" t="b">
        <v>1</v>
      </c>
      <c r="L383" t="str">
        <f t="shared" si="267"/>
        <v>DB12</v>
      </c>
      <c r="M383" t="str">
        <f t="shared" ref="M383:M446" si="280">"M_"&amp;B383&amp;"_"</f>
        <v>M_G8_</v>
      </c>
      <c r="O383" s="40" t="str">
        <f>IF(E383="","-",COUNTIF($O$10:O382,"&lt;&gt;-")+1-2)</f>
        <v>-</v>
      </c>
      <c r="P383" s="25" t="str">
        <f>IF($E383="","//" &amp; $B383,$M383&amp;B383&amp;": '"&amp;$L383&amp;","&amp;VLOOKUP(C383,LookupTable!$A$10:$G$24,4,0)&amp;IF(AND(C383="Bool",MOD(10*D383,10)=0),D383&amp;".0",D383)&amp;IF(C383="String",".255","")&amp;IF(B384&lt;&gt;"","',","'")&amp;"     //"&amp;O383)</f>
        <v>//G8</v>
      </c>
      <c r="Q383" s="20" t="str">
        <f t="shared" si="268"/>
        <v>//G8</v>
      </c>
      <c r="R383" s="20" t="str">
        <f t="shared" si="269"/>
        <v>//G8</v>
      </c>
    </row>
    <row r="384" spans="2:18" ht="15.75">
      <c r="B384" t="s">
        <v>236</v>
      </c>
      <c r="C384" t="s">
        <v>15</v>
      </c>
      <c r="D384">
        <v>112</v>
      </c>
      <c r="E384">
        <v>0</v>
      </c>
      <c r="F384" t="b">
        <v>0</v>
      </c>
      <c r="G384" t="b">
        <v>1</v>
      </c>
      <c r="H384" t="b">
        <v>1</v>
      </c>
      <c r="I384" t="b">
        <v>1</v>
      </c>
      <c r="J384" t="b">
        <v>0</v>
      </c>
      <c r="K384" t="s">
        <v>237</v>
      </c>
      <c r="L384" t="str">
        <f t="shared" si="267"/>
        <v>DB12</v>
      </c>
      <c r="M384" t="str">
        <f t="shared" ref="M384:M447" si="281">"M_"&amp;B383&amp;"_"</f>
        <v>M_G8_</v>
      </c>
      <c r="O384" s="40">
        <f>IF(E384="","-",COUNTIF($O$10:O383,"&lt;&gt;-")+1-2)</f>
        <v>297</v>
      </c>
      <c r="P384" s="25" t="str">
        <f>IF($E384="","//" &amp; $B384,$M384&amp;B384&amp;": '"&amp;$L384&amp;","&amp;VLOOKUP(C384,LookupTable!$A$10:$G$24,4,0)&amp;IF(AND(C384="Bool",MOD(10*D384,10)=0),D384&amp;".0",D384)&amp;IF(C384="String",".255","")&amp;IF(B385&lt;&gt;"","',","'")&amp;"     //"&amp;O384)</f>
        <v>M_G8_Time_BD: 'DB12,REAL112',     //297</v>
      </c>
      <c r="Q384" s="20" t="str">
        <f t="shared" si="268"/>
        <v>'M_G8_Time_BD',     //297</v>
      </c>
      <c r="R384" s="20" t="str">
        <f t="shared" si="269"/>
        <v>socket.emit('M_G8_Time_BD', arr_tag_value[297]);</v>
      </c>
    </row>
    <row r="385" spans="2:18" ht="15.75">
      <c r="B385" t="s">
        <v>238</v>
      </c>
      <c r="C385" t="s">
        <v>15</v>
      </c>
      <c r="D385">
        <v>116</v>
      </c>
      <c r="E385">
        <v>0</v>
      </c>
      <c r="F385" t="b">
        <v>0</v>
      </c>
      <c r="G385" t="b">
        <v>1</v>
      </c>
      <c r="H385" t="b">
        <v>1</v>
      </c>
      <c r="I385" t="b">
        <v>1</v>
      </c>
      <c r="J385" t="b">
        <v>0</v>
      </c>
      <c r="K385" t="s">
        <v>239</v>
      </c>
      <c r="L385" t="str">
        <f t="shared" si="267"/>
        <v>DB12</v>
      </c>
      <c r="M385" t="str">
        <f t="shared" ref="M385" si="282">"M_"&amp;B383&amp;"_"</f>
        <v>M_G8_</v>
      </c>
      <c r="O385" s="40">
        <f>IF(E385="","-",COUNTIF($O$10:O384,"&lt;&gt;-")+1-2)</f>
        <v>298</v>
      </c>
      <c r="P385" s="25" t="str">
        <f>IF($E385="","//" &amp; $B385,$M385&amp;B385&amp;": '"&amp;$L385&amp;","&amp;VLOOKUP(C385,LookupTable!$A$10:$G$24,4,0)&amp;IF(AND(C385="Bool",MOD(10*D385,10)=0),D385&amp;".0",D385)&amp;IF(C385="String",".255","")&amp;IF(B386&lt;&gt;"","',","'")&amp;"     //"&amp;O385)</f>
        <v>M_G8_Time_CUROA: 'DB12,REAL116',     //298</v>
      </c>
      <c r="Q385" s="20" t="str">
        <f t="shared" si="268"/>
        <v>'M_G8_Time_CUROA',     //298</v>
      </c>
      <c r="R385" s="20" t="str">
        <f t="shared" si="269"/>
        <v>socket.emit('M_G8_Time_CUROA', arr_tag_value[298]);</v>
      </c>
    </row>
    <row r="386" spans="2:18" ht="15.75">
      <c r="B386" t="s">
        <v>240</v>
      </c>
      <c r="C386" t="s">
        <v>15</v>
      </c>
      <c r="D386">
        <v>120</v>
      </c>
      <c r="E386">
        <v>0</v>
      </c>
      <c r="F386" t="b">
        <v>0</v>
      </c>
      <c r="G386" t="b">
        <v>1</v>
      </c>
      <c r="H386" t="b">
        <v>1</v>
      </c>
      <c r="I386" t="b">
        <v>1</v>
      </c>
      <c r="J386" t="b">
        <v>0</v>
      </c>
      <c r="K386" t="s">
        <v>241</v>
      </c>
      <c r="L386" t="str">
        <f t="shared" si="267"/>
        <v>DB12</v>
      </c>
      <c r="M386" t="str">
        <f t="shared" ref="M386" si="283">"M_"&amp;B383&amp;"_"</f>
        <v>M_G8_</v>
      </c>
      <c r="O386" s="40">
        <f>IF(E386="","-",COUNTIF($O$10:O385,"&lt;&gt;-")+1-2)</f>
        <v>299</v>
      </c>
      <c r="P386" s="25" t="str">
        <f>IF($E386="","//" &amp; $B386,$M386&amp;B386&amp;": '"&amp;$L386&amp;","&amp;VLOOKUP(C386,LookupTable!$A$10:$G$24,4,0)&amp;IF(AND(C386="Bool",MOD(10*D386,10)=0),D386&amp;".0",D386)&amp;IF(C386="String",".255","")&amp;IF(B387&lt;&gt;"","',","'")&amp;"     //"&amp;O386)</f>
        <v>M_G8_Time_Belt: 'DB12,REAL120',     //299</v>
      </c>
      <c r="Q386" s="20" t="str">
        <f t="shared" si="268"/>
        <v>'M_G8_Time_Belt',     //299</v>
      </c>
      <c r="R386" s="20" t="str">
        <f t="shared" si="269"/>
        <v>socket.emit('M_G8_Time_Belt', arr_tag_value[299]);</v>
      </c>
    </row>
    <row r="387" spans="2:18" ht="15.75">
      <c r="B387" t="s">
        <v>242</v>
      </c>
      <c r="C387" t="s">
        <v>15</v>
      </c>
      <c r="D387">
        <v>124</v>
      </c>
      <c r="E387">
        <v>0</v>
      </c>
      <c r="F387" t="b">
        <v>0</v>
      </c>
      <c r="G387" t="b">
        <v>1</v>
      </c>
      <c r="H387" t="b">
        <v>1</v>
      </c>
      <c r="I387" t="b">
        <v>1</v>
      </c>
      <c r="J387" t="b">
        <v>0</v>
      </c>
      <c r="K387" t="s">
        <v>243</v>
      </c>
      <c r="L387" t="str">
        <f t="shared" si="267"/>
        <v>DB12</v>
      </c>
      <c r="M387" t="str">
        <f t="shared" ref="M387" si="284">"M_"&amp;B383&amp;"_"</f>
        <v>M_G8_</v>
      </c>
      <c r="O387" s="40">
        <f>IF(E387="","-",COUNTIF($O$10:O386,"&lt;&gt;-")+1-2)</f>
        <v>300</v>
      </c>
      <c r="P387" s="25" t="str">
        <f>IF($E387="","//" &amp; $B387,$M387&amp;B387&amp;": '"&amp;$L387&amp;","&amp;VLOOKUP(C387,LookupTable!$A$10:$G$24,4,0)&amp;IF(AND(C387="Bool",MOD(10*D387,10)=0),D387&amp;".0",D387)&amp;IF(C387="String",".255","")&amp;IF(B388&lt;&gt;"","',","'")&amp;"     //"&amp;O387)</f>
        <v>M_G8_TIme_Motor: 'DB12,REAL124',     //300</v>
      </c>
      <c r="Q387" s="20" t="str">
        <f t="shared" si="268"/>
        <v>'M_G8_TIme_Motor',     //300</v>
      </c>
      <c r="R387" s="20" t="str">
        <f t="shared" si="269"/>
        <v>socket.emit('M_G8_TIme_Motor', arr_tag_value[300]);</v>
      </c>
    </row>
    <row r="388" spans="2:18" ht="15.75">
      <c r="B388" t="s">
        <v>106</v>
      </c>
      <c r="C388" t="s">
        <v>235</v>
      </c>
      <c r="D388">
        <v>128</v>
      </c>
      <c r="F388" t="b">
        <v>0</v>
      </c>
      <c r="G388" t="b">
        <v>1</v>
      </c>
      <c r="H388" t="b">
        <v>1</v>
      </c>
      <c r="I388" t="b">
        <v>1</v>
      </c>
      <c r="J388" t="b">
        <v>1</v>
      </c>
      <c r="L388" t="str">
        <f t="shared" si="267"/>
        <v>DB12</v>
      </c>
      <c r="M388" t="str">
        <f t="shared" ref="M388:M451" si="285">"M_"&amp;B388&amp;"_"</f>
        <v>M_G9_</v>
      </c>
      <c r="O388" s="40" t="str">
        <f>IF(E388="","-",COUNTIF($O$10:O387,"&lt;&gt;-")+1-2)</f>
        <v>-</v>
      </c>
      <c r="P388" s="25" t="str">
        <f>IF($E388="","//" &amp; $B388,$M388&amp;B388&amp;": '"&amp;$L388&amp;","&amp;VLOOKUP(C388,LookupTable!$A$10:$G$24,4,0)&amp;IF(AND(C388="Bool",MOD(10*D388,10)=0),D388&amp;".0",D388)&amp;IF(C388="String",".255","")&amp;IF(B389&lt;&gt;"","',","'")&amp;"     //"&amp;O388)</f>
        <v>//G9</v>
      </c>
      <c r="Q388" s="20" t="str">
        <f t="shared" si="268"/>
        <v>//G9</v>
      </c>
      <c r="R388" s="20" t="str">
        <f t="shared" si="269"/>
        <v>//G9</v>
      </c>
    </row>
    <row r="389" spans="2:18" ht="15.75">
      <c r="B389" t="s">
        <v>236</v>
      </c>
      <c r="C389" t="s">
        <v>15</v>
      </c>
      <c r="D389">
        <v>128</v>
      </c>
      <c r="E389">
        <v>0</v>
      </c>
      <c r="F389" t="b">
        <v>0</v>
      </c>
      <c r="G389" t="b">
        <v>1</v>
      </c>
      <c r="H389" t="b">
        <v>1</v>
      </c>
      <c r="I389" t="b">
        <v>1</v>
      </c>
      <c r="J389" t="b">
        <v>0</v>
      </c>
      <c r="K389" t="s">
        <v>237</v>
      </c>
      <c r="L389" t="str">
        <f t="shared" si="267"/>
        <v>DB12</v>
      </c>
      <c r="M389" t="str">
        <f t="shared" ref="M389:M452" si="286">"M_"&amp;B388&amp;"_"</f>
        <v>M_G9_</v>
      </c>
      <c r="O389" s="40">
        <f>IF(E389="","-",COUNTIF($O$10:O388,"&lt;&gt;-")+1-2)</f>
        <v>301</v>
      </c>
      <c r="P389" s="25" t="str">
        <f>IF($E389="","//" &amp; $B389,$M389&amp;B389&amp;": '"&amp;$L389&amp;","&amp;VLOOKUP(C389,LookupTable!$A$10:$G$24,4,0)&amp;IF(AND(C389="Bool",MOD(10*D389,10)=0),D389&amp;".0",D389)&amp;IF(C389="String",".255","")&amp;IF(B390&lt;&gt;"","',","'")&amp;"     //"&amp;O389)</f>
        <v>M_G9_Time_BD: 'DB12,REAL128',     //301</v>
      </c>
      <c r="Q389" s="20" t="str">
        <f t="shared" si="268"/>
        <v>'M_G9_Time_BD',     //301</v>
      </c>
      <c r="R389" s="20" t="str">
        <f t="shared" si="269"/>
        <v>socket.emit('M_G9_Time_BD', arr_tag_value[301]);</v>
      </c>
    </row>
    <row r="390" spans="2:18" ht="15.75">
      <c r="B390" t="s">
        <v>238</v>
      </c>
      <c r="C390" t="s">
        <v>15</v>
      </c>
      <c r="D390">
        <v>132</v>
      </c>
      <c r="E390">
        <v>0</v>
      </c>
      <c r="F390" t="b">
        <v>0</v>
      </c>
      <c r="G390" t="b">
        <v>1</v>
      </c>
      <c r="H390" t="b">
        <v>1</v>
      </c>
      <c r="I390" t="b">
        <v>1</v>
      </c>
      <c r="J390" t="b">
        <v>0</v>
      </c>
      <c r="K390" t="s">
        <v>239</v>
      </c>
      <c r="L390" t="str">
        <f t="shared" si="267"/>
        <v>DB12</v>
      </c>
      <c r="M390" t="str">
        <f t="shared" ref="M390" si="287">"M_"&amp;B388&amp;"_"</f>
        <v>M_G9_</v>
      </c>
      <c r="O390" s="40">
        <f>IF(E390="","-",COUNTIF($O$10:O389,"&lt;&gt;-")+1-2)</f>
        <v>302</v>
      </c>
      <c r="P390" s="25" t="str">
        <f>IF($E390="","//" &amp; $B390,$M390&amp;B390&amp;": '"&amp;$L390&amp;","&amp;VLOOKUP(C390,LookupTable!$A$10:$G$24,4,0)&amp;IF(AND(C390="Bool",MOD(10*D390,10)=0),D390&amp;".0",D390)&amp;IF(C390="String",".255","")&amp;IF(B391&lt;&gt;"","',","'")&amp;"     //"&amp;O390)</f>
        <v>M_G9_Time_CUROA: 'DB12,REAL132',     //302</v>
      </c>
      <c r="Q390" s="20" t="str">
        <f t="shared" si="268"/>
        <v>'M_G9_Time_CUROA',     //302</v>
      </c>
      <c r="R390" s="20" t="str">
        <f t="shared" si="269"/>
        <v>socket.emit('M_G9_Time_CUROA', arr_tag_value[302]);</v>
      </c>
    </row>
    <row r="391" spans="2:18" ht="15.75">
      <c r="B391" t="s">
        <v>240</v>
      </c>
      <c r="C391" t="s">
        <v>15</v>
      </c>
      <c r="D391">
        <v>136</v>
      </c>
      <c r="E391">
        <v>0</v>
      </c>
      <c r="F391" t="b">
        <v>0</v>
      </c>
      <c r="G391" t="b">
        <v>1</v>
      </c>
      <c r="H391" t="b">
        <v>1</v>
      </c>
      <c r="I391" t="b">
        <v>1</v>
      </c>
      <c r="J391" t="b">
        <v>0</v>
      </c>
      <c r="K391" t="s">
        <v>241</v>
      </c>
      <c r="L391" t="str">
        <f t="shared" si="267"/>
        <v>DB12</v>
      </c>
      <c r="M391" t="str">
        <f t="shared" ref="M391" si="288">"M_"&amp;B388&amp;"_"</f>
        <v>M_G9_</v>
      </c>
      <c r="O391" s="40">
        <f>IF(E391="","-",COUNTIF($O$10:O390,"&lt;&gt;-")+1-2)</f>
        <v>303</v>
      </c>
      <c r="P391" s="25" t="str">
        <f>IF($E391="","//" &amp; $B391,$M391&amp;B391&amp;": '"&amp;$L391&amp;","&amp;VLOOKUP(C391,LookupTable!$A$10:$G$24,4,0)&amp;IF(AND(C391="Bool",MOD(10*D391,10)=0),D391&amp;".0",D391)&amp;IF(C391="String",".255","")&amp;IF(B392&lt;&gt;"","',","'")&amp;"     //"&amp;O391)</f>
        <v>M_G9_Time_Belt: 'DB12,REAL136',     //303</v>
      </c>
      <c r="Q391" s="20" t="str">
        <f t="shared" si="268"/>
        <v>'M_G9_Time_Belt',     //303</v>
      </c>
      <c r="R391" s="20" t="str">
        <f t="shared" si="269"/>
        <v>socket.emit('M_G9_Time_Belt', arr_tag_value[303]);</v>
      </c>
    </row>
    <row r="392" spans="2:18" ht="15.75">
      <c r="B392" t="s">
        <v>242</v>
      </c>
      <c r="C392" t="s">
        <v>15</v>
      </c>
      <c r="D392">
        <v>140</v>
      </c>
      <c r="E392">
        <v>0</v>
      </c>
      <c r="F392" t="b">
        <v>0</v>
      </c>
      <c r="G392" t="b">
        <v>1</v>
      </c>
      <c r="H392" t="b">
        <v>1</v>
      </c>
      <c r="I392" t="b">
        <v>1</v>
      </c>
      <c r="J392" t="b">
        <v>0</v>
      </c>
      <c r="K392" t="s">
        <v>243</v>
      </c>
      <c r="L392" t="str">
        <f t="shared" si="267"/>
        <v>DB12</v>
      </c>
      <c r="M392" t="str">
        <f t="shared" ref="M392" si="289">"M_"&amp;B388&amp;"_"</f>
        <v>M_G9_</v>
      </c>
      <c r="O392" s="40">
        <f>IF(E392="","-",COUNTIF($O$10:O391,"&lt;&gt;-")+1-2)</f>
        <v>304</v>
      </c>
      <c r="P392" s="25" t="str">
        <f>IF($E392="","//" &amp; $B392,$M392&amp;B392&amp;": '"&amp;$L392&amp;","&amp;VLOOKUP(C392,LookupTable!$A$10:$G$24,4,0)&amp;IF(AND(C392="Bool",MOD(10*D392,10)=0),D392&amp;".0",D392)&amp;IF(C392="String",".255","")&amp;IF(B393&lt;&gt;"","',","'")&amp;"     //"&amp;O392)</f>
        <v>M_G9_TIme_Motor: 'DB12,REAL140',     //304</v>
      </c>
      <c r="Q392" s="20" t="str">
        <f t="shared" si="268"/>
        <v>'M_G9_TIme_Motor',     //304</v>
      </c>
      <c r="R392" s="20" t="str">
        <f t="shared" si="269"/>
        <v>socket.emit('M_G9_TIme_Motor', arr_tag_value[304]);</v>
      </c>
    </row>
    <row r="393" spans="2:18" ht="15.75">
      <c r="B393" t="s">
        <v>107</v>
      </c>
      <c r="C393" t="s">
        <v>235</v>
      </c>
      <c r="D393">
        <v>144</v>
      </c>
      <c r="F393" t="b">
        <v>0</v>
      </c>
      <c r="G393" t="b">
        <v>1</v>
      </c>
      <c r="H393" t="b">
        <v>1</v>
      </c>
      <c r="I393" t="b">
        <v>1</v>
      </c>
      <c r="J393" t="b">
        <v>1</v>
      </c>
      <c r="L393" t="str">
        <f t="shared" si="267"/>
        <v>DB12</v>
      </c>
      <c r="M393" t="str">
        <f t="shared" ref="M393:M456" si="290">"M_"&amp;B393&amp;"_"</f>
        <v>M_G10_</v>
      </c>
      <c r="O393" s="40" t="str">
        <f>IF(E393="","-",COUNTIF($O$10:O392,"&lt;&gt;-")+1-2)</f>
        <v>-</v>
      </c>
      <c r="P393" s="25" t="str">
        <f>IF($E393="","//" &amp; $B393,$M393&amp;B393&amp;": '"&amp;$L393&amp;","&amp;VLOOKUP(C393,LookupTable!$A$10:$G$24,4,0)&amp;IF(AND(C393="Bool",MOD(10*D393,10)=0),D393&amp;".0",D393)&amp;IF(C393="String",".255","")&amp;IF(B394&lt;&gt;"","',","'")&amp;"     //"&amp;O393)</f>
        <v>//G10</v>
      </c>
      <c r="Q393" s="20" t="str">
        <f t="shared" si="268"/>
        <v>//G10</v>
      </c>
      <c r="R393" s="20" t="str">
        <f t="shared" si="269"/>
        <v>//G10</v>
      </c>
    </row>
    <row r="394" spans="2:18" ht="15.75">
      <c r="B394" t="s">
        <v>236</v>
      </c>
      <c r="C394" t="s">
        <v>15</v>
      </c>
      <c r="D394">
        <v>144</v>
      </c>
      <c r="E394">
        <v>0</v>
      </c>
      <c r="F394" t="b">
        <v>0</v>
      </c>
      <c r="G394" t="b">
        <v>1</v>
      </c>
      <c r="H394" t="b">
        <v>1</v>
      </c>
      <c r="I394" t="b">
        <v>1</v>
      </c>
      <c r="J394" t="b">
        <v>0</v>
      </c>
      <c r="K394" t="s">
        <v>237</v>
      </c>
      <c r="L394" t="str">
        <f t="shared" si="267"/>
        <v>DB12</v>
      </c>
      <c r="M394" t="str">
        <f t="shared" ref="M394:M457" si="291">"M_"&amp;B393&amp;"_"</f>
        <v>M_G10_</v>
      </c>
      <c r="O394" s="40">
        <f>IF(E394="","-",COUNTIF($O$10:O393,"&lt;&gt;-")+1-2)</f>
        <v>305</v>
      </c>
      <c r="P394" s="25" t="str">
        <f>IF($E394="","//" &amp; $B394,$M394&amp;B394&amp;": '"&amp;$L394&amp;","&amp;VLOOKUP(C394,LookupTable!$A$10:$G$24,4,0)&amp;IF(AND(C394="Bool",MOD(10*D394,10)=0),D394&amp;".0",D394)&amp;IF(C394="String",".255","")&amp;IF(B395&lt;&gt;"","',","'")&amp;"     //"&amp;O394)</f>
        <v>M_G10_Time_BD: 'DB12,REAL144',     //305</v>
      </c>
      <c r="Q394" s="20" t="str">
        <f t="shared" si="268"/>
        <v>'M_G10_Time_BD',     //305</v>
      </c>
      <c r="R394" s="20" t="str">
        <f t="shared" si="269"/>
        <v>socket.emit('M_G10_Time_BD', arr_tag_value[305]);</v>
      </c>
    </row>
    <row r="395" spans="2:18" ht="15.75">
      <c r="B395" t="s">
        <v>238</v>
      </c>
      <c r="C395" t="s">
        <v>15</v>
      </c>
      <c r="D395">
        <v>148</v>
      </c>
      <c r="E395">
        <v>0</v>
      </c>
      <c r="F395" t="b">
        <v>0</v>
      </c>
      <c r="G395" t="b">
        <v>1</v>
      </c>
      <c r="H395" t="b">
        <v>1</v>
      </c>
      <c r="I395" t="b">
        <v>1</v>
      </c>
      <c r="J395" t="b">
        <v>0</v>
      </c>
      <c r="K395" t="s">
        <v>239</v>
      </c>
      <c r="L395" t="str">
        <f t="shared" si="267"/>
        <v>DB12</v>
      </c>
      <c r="M395" t="str">
        <f t="shared" ref="M395" si="292">"M_"&amp;B393&amp;"_"</f>
        <v>M_G10_</v>
      </c>
      <c r="O395" s="40">
        <f>IF(E395="","-",COUNTIF($O$10:O394,"&lt;&gt;-")+1-2)</f>
        <v>306</v>
      </c>
      <c r="P395" s="25" t="str">
        <f>IF($E395="","//" &amp; $B395,$M395&amp;B395&amp;": '"&amp;$L395&amp;","&amp;VLOOKUP(C395,LookupTable!$A$10:$G$24,4,0)&amp;IF(AND(C395="Bool",MOD(10*D395,10)=0),D395&amp;".0",D395)&amp;IF(C395="String",".255","")&amp;IF(B396&lt;&gt;"","',","'")&amp;"     //"&amp;O395)</f>
        <v>M_G10_Time_CUROA: 'DB12,REAL148',     //306</v>
      </c>
      <c r="Q395" s="20" t="str">
        <f t="shared" si="268"/>
        <v>'M_G10_Time_CUROA',     //306</v>
      </c>
      <c r="R395" s="20" t="str">
        <f t="shared" si="269"/>
        <v>socket.emit('M_G10_Time_CUROA', arr_tag_value[306]);</v>
      </c>
    </row>
    <row r="396" spans="2:18" ht="15.75">
      <c r="B396" t="s">
        <v>240</v>
      </c>
      <c r="C396" t="s">
        <v>15</v>
      </c>
      <c r="D396">
        <v>152</v>
      </c>
      <c r="E396">
        <v>0</v>
      </c>
      <c r="F396" t="b">
        <v>0</v>
      </c>
      <c r="G396" t="b">
        <v>1</v>
      </c>
      <c r="H396" t="b">
        <v>1</v>
      </c>
      <c r="I396" t="b">
        <v>1</v>
      </c>
      <c r="J396" t="b">
        <v>0</v>
      </c>
      <c r="K396" t="s">
        <v>241</v>
      </c>
      <c r="L396" t="str">
        <f t="shared" ref="L396:L459" si="293">IF(LEFT(M396)="P","DB10",
IF(LEFT(M396)="E","DB11",
IF(LEFT(M396)="M","DB12"
)))</f>
        <v>DB12</v>
      </c>
      <c r="M396" t="str">
        <f t="shared" ref="M396" si="294">"M_"&amp;B393&amp;"_"</f>
        <v>M_G10_</v>
      </c>
      <c r="O396" s="40">
        <f>IF(E396="","-",COUNTIF($O$10:O395,"&lt;&gt;-")+1-2)</f>
        <v>307</v>
      </c>
      <c r="P396" s="25" t="str">
        <f>IF($E396="","//" &amp; $B396,$M396&amp;B396&amp;": '"&amp;$L396&amp;","&amp;VLOOKUP(C396,LookupTable!$A$10:$G$24,4,0)&amp;IF(AND(C396="Bool",MOD(10*D396,10)=0),D396&amp;".0",D396)&amp;IF(C396="String",".255","")&amp;IF(B397&lt;&gt;"","',","'")&amp;"     //"&amp;O396)</f>
        <v>M_G10_Time_Belt: 'DB12,REAL152',     //307</v>
      </c>
      <c r="Q396" s="20" t="str">
        <f t="shared" ref="Q396:Q459" si="295">IF($E396="","//"&amp;$B396,"'"&amp;$M396&amp;B396&amp;IF(B397&lt;&gt;"","',","'")&amp;"     //"&amp;O396)</f>
        <v>'M_G10_Time_Belt',     //307</v>
      </c>
      <c r="R396" s="20" t="str">
        <f t="shared" ref="R396:R459" si="296">IF($E396="","//"&amp;$B396,"socket.emit('"&amp;$M396&amp;B396&amp;"', arr_tag_value["&amp;O396&amp;"]);")</f>
        <v>socket.emit('M_G10_Time_Belt', arr_tag_value[307]);</v>
      </c>
    </row>
    <row r="397" spans="2:18" ht="15.75">
      <c r="B397" t="s">
        <v>242</v>
      </c>
      <c r="C397" t="s">
        <v>15</v>
      </c>
      <c r="D397">
        <v>156</v>
      </c>
      <c r="E397">
        <v>0</v>
      </c>
      <c r="F397" t="b">
        <v>0</v>
      </c>
      <c r="G397" t="b">
        <v>1</v>
      </c>
      <c r="H397" t="b">
        <v>1</v>
      </c>
      <c r="I397" t="b">
        <v>1</v>
      </c>
      <c r="J397" t="b">
        <v>0</v>
      </c>
      <c r="K397" t="s">
        <v>243</v>
      </c>
      <c r="L397" t="str">
        <f t="shared" si="293"/>
        <v>DB12</v>
      </c>
      <c r="M397" t="str">
        <f t="shared" ref="M397" si="297">"M_"&amp;B393&amp;"_"</f>
        <v>M_G10_</v>
      </c>
      <c r="O397" s="40">
        <f>IF(E397="","-",COUNTIF($O$10:O396,"&lt;&gt;-")+1-2)</f>
        <v>308</v>
      </c>
      <c r="P397" s="25" t="str">
        <f>IF($E397="","//" &amp; $B397,$M397&amp;B397&amp;": '"&amp;$L397&amp;","&amp;VLOOKUP(C397,LookupTable!$A$10:$G$24,4,0)&amp;IF(AND(C397="Bool",MOD(10*D397,10)=0),D397&amp;".0",D397)&amp;IF(C397="String",".255","")&amp;IF(B398&lt;&gt;"","',","'")&amp;"     //"&amp;O397)</f>
        <v>M_G10_TIme_Motor: 'DB12,REAL156',     //308</v>
      </c>
      <c r="Q397" s="20" t="str">
        <f t="shared" si="295"/>
        <v>'M_G10_TIme_Motor',     //308</v>
      </c>
      <c r="R397" s="20" t="str">
        <f t="shared" si="296"/>
        <v>socket.emit('M_G10_TIme_Motor', arr_tag_value[308]);</v>
      </c>
    </row>
    <row r="398" spans="2:18" ht="15.75">
      <c r="B398" t="s">
        <v>108</v>
      </c>
      <c r="C398" t="s">
        <v>235</v>
      </c>
      <c r="D398">
        <v>160</v>
      </c>
      <c r="F398" t="b">
        <v>0</v>
      </c>
      <c r="G398" t="b">
        <v>1</v>
      </c>
      <c r="H398" t="b">
        <v>1</v>
      </c>
      <c r="I398" t="b">
        <v>1</v>
      </c>
      <c r="J398" t="b">
        <v>1</v>
      </c>
      <c r="L398" t="str">
        <f t="shared" si="293"/>
        <v>DB12</v>
      </c>
      <c r="M398" t="str">
        <f t="shared" ref="M398:M461" si="298">"M_"&amp;B398&amp;"_"</f>
        <v>M_G11_</v>
      </c>
      <c r="O398" s="40" t="str">
        <f>IF(E398="","-",COUNTIF($O$10:O397,"&lt;&gt;-")+1-2)</f>
        <v>-</v>
      </c>
      <c r="P398" s="25" t="str">
        <f>IF($E398="","//" &amp; $B398,$M398&amp;B398&amp;": '"&amp;$L398&amp;","&amp;VLOOKUP(C398,LookupTable!$A$10:$G$24,4,0)&amp;IF(AND(C398="Bool",MOD(10*D398,10)=0),D398&amp;".0",D398)&amp;IF(C398="String",".255","")&amp;IF(B399&lt;&gt;"","',","'")&amp;"     //"&amp;O398)</f>
        <v>//G11</v>
      </c>
      <c r="Q398" s="20" t="str">
        <f t="shared" si="295"/>
        <v>//G11</v>
      </c>
      <c r="R398" s="20" t="str">
        <f t="shared" si="296"/>
        <v>//G11</v>
      </c>
    </row>
    <row r="399" spans="2:18" ht="15.75">
      <c r="B399" t="s">
        <v>236</v>
      </c>
      <c r="C399" t="s">
        <v>15</v>
      </c>
      <c r="D399">
        <v>160</v>
      </c>
      <c r="E399">
        <v>0</v>
      </c>
      <c r="F399" t="b">
        <v>0</v>
      </c>
      <c r="G399" t="b">
        <v>1</v>
      </c>
      <c r="H399" t="b">
        <v>1</v>
      </c>
      <c r="I399" t="b">
        <v>1</v>
      </c>
      <c r="J399" t="b">
        <v>0</v>
      </c>
      <c r="K399" t="s">
        <v>237</v>
      </c>
      <c r="L399" t="str">
        <f t="shared" si="293"/>
        <v>DB12</v>
      </c>
      <c r="M399" t="str">
        <f t="shared" ref="M399:M462" si="299">"M_"&amp;B398&amp;"_"</f>
        <v>M_G11_</v>
      </c>
      <c r="O399" s="40">
        <f>IF(E399="","-",COUNTIF($O$10:O398,"&lt;&gt;-")+1-2)</f>
        <v>309</v>
      </c>
      <c r="P399" s="25" t="str">
        <f>IF($E399="","//" &amp; $B399,$M399&amp;B399&amp;": '"&amp;$L399&amp;","&amp;VLOOKUP(C399,LookupTable!$A$10:$G$24,4,0)&amp;IF(AND(C399="Bool",MOD(10*D399,10)=0),D399&amp;".0",D399)&amp;IF(C399="String",".255","")&amp;IF(B400&lt;&gt;"","',","'")&amp;"     //"&amp;O399)</f>
        <v>M_G11_Time_BD: 'DB12,REAL160',     //309</v>
      </c>
      <c r="Q399" s="20" t="str">
        <f t="shared" si="295"/>
        <v>'M_G11_Time_BD',     //309</v>
      </c>
      <c r="R399" s="20" t="str">
        <f t="shared" si="296"/>
        <v>socket.emit('M_G11_Time_BD', arr_tag_value[309]);</v>
      </c>
    </row>
    <row r="400" spans="2:18" ht="15.75">
      <c r="B400" t="s">
        <v>238</v>
      </c>
      <c r="C400" t="s">
        <v>15</v>
      </c>
      <c r="D400">
        <v>164</v>
      </c>
      <c r="E400">
        <v>0</v>
      </c>
      <c r="F400" t="b">
        <v>0</v>
      </c>
      <c r="G400" t="b">
        <v>1</v>
      </c>
      <c r="H400" t="b">
        <v>1</v>
      </c>
      <c r="I400" t="b">
        <v>1</v>
      </c>
      <c r="J400" t="b">
        <v>0</v>
      </c>
      <c r="K400" t="s">
        <v>239</v>
      </c>
      <c r="L400" t="str">
        <f t="shared" si="293"/>
        <v>DB12</v>
      </c>
      <c r="M400" t="str">
        <f t="shared" ref="M400" si="300">"M_"&amp;B398&amp;"_"</f>
        <v>M_G11_</v>
      </c>
      <c r="O400" s="40">
        <f>IF(E400="","-",COUNTIF($O$10:O399,"&lt;&gt;-")+1-2)</f>
        <v>310</v>
      </c>
      <c r="P400" s="25" t="str">
        <f>IF($E400="","//" &amp; $B400,$M400&amp;B400&amp;": '"&amp;$L400&amp;","&amp;VLOOKUP(C400,LookupTable!$A$10:$G$24,4,0)&amp;IF(AND(C400="Bool",MOD(10*D400,10)=0),D400&amp;".0",D400)&amp;IF(C400="String",".255","")&amp;IF(B401&lt;&gt;"","',","'")&amp;"     //"&amp;O400)</f>
        <v>M_G11_Time_CUROA: 'DB12,REAL164',     //310</v>
      </c>
      <c r="Q400" s="20" t="str">
        <f t="shared" si="295"/>
        <v>'M_G11_Time_CUROA',     //310</v>
      </c>
      <c r="R400" s="20" t="str">
        <f t="shared" si="296"/>
        <v>socket.emit('M_G11_Time_CUROA', arr_tag_value[310]);</v>
      </c>
    </row>
    <row r="401" spans="2:18" ht="15.75">
      <c r="B401" t="s">
        <v>240</v>
      </c>
      <c r="C401" t="s">
        <v>15</v>
      </c>
      <c r="D401">
        <v>168</v>
      </c>
      <c r="E401">
        <v>0</v>
      </c>
      <c r="F401" t="b">
        <v>0</v>
      </c>
      <c r="G401" t="b">
        <v>1</v>
      </c>
      <c r="H401" t="b">
        <v>1</v>
      </c>
      <c r="I401" t="b">
        <v>1</v>
      </c>
      <c r="J401" t="b">
        <v>0</v>
      </c>
      <c r="K401" t="s">
        <v>241</v>
      </c>
      <c r="L401" t="str">
        <f t="shared" si="293"/>
        <v>DB12</v>
      </c>
      <c r="M401" t="str">
        <f t="shared" ref="M401" si="301">"M_"&amp;B398&amp;"_"</f>
        <v>M_G11_</v>
      </c>
      <c r="O401" s="40">
        <f>IF(E401="","-",COUNTIF($O$10:O400,"&lt;&gt;-")+1-2)</f>
        <v>311</v>
      </c>
      <c r="P401" s="25" t="str">
        <f>IF($E401="","//" &amp; $B401,$M401&amp;B401&amp;": '"&amp;$L401&amp;","&amp;VLOOKUP(C401,LookupTable!$A$10:$G$24,4,0)&amp;IF(AND(C401="Bool",MOD(10*D401,10)=0),D401&amp;".0",D401)&amp;IF(C401="String",".255","")&amp;IF(B402&lt;&gt;"","',","'")&amp;"     //"&amp;O401)</f>
        <v>M_G11_Time_Belt: 'DB12,REAL168',     //311</v>
      </c>
      <c r="Q401" s="20" t="str">
        <f t="shared" si="295"/>
        <v>'M_G11_Time_Belt',     //311</v>
      </c>
      <c r="R401" s="20" t="str">
        <f t="shared" si="296"/>
        <v>socket.emit('M_G11_Time_Belt', arr_tag_value[311]);</v>
      </c>
    </row>
    <row r="402" spans="2:18" ht="15.75">
      <c r="B402" t="s">
        <v>242</v>
      </c>
      <c r="C402" t="s">
        <v>15</v>
      </c>
      <c r="D402">
        <v>172</v>
      </c>
      <c r="E402">
        <v>0</v>
      </c>
      <c r="F402" t="b">
        <v>0</v>
      </c>
      <c r="G402" t="b">
        <v>1</v>
      </c>
      <c r="H402" t="b">
        <v>1</v>
      </c>
      <c r="I402" t="b">
        <v>1</v>
      </c>
      <c r="J402" t="b">
        <v>0</v>
      </c>
      <c r="K402" t="s">
        <v>243</v>
      </c>
      <c r="L402" t="str">
        <f t="shared" si="293"/>
        <v>DB12</v>
      </c>
      <c r="M402" t="str">
        <f t="shared" ref="M402" si="302">"M_"&amp;B398&amp;"_"</f>
        <v>M_G11_</v>
      </c>
      <c r="O402" s="40">
        <f>IF(E402="","-",COUNTIF($O$10:O401,"&lt;&gt;-")+1-2)</f>
        <v>312</v>
      </c>
      <c r="P402" s="25" t="str">
        <f>IF($E402="","//" &amp; $B402,$M402&amp;B402&amp;": '"&amp;$L402&amp;","&amp;VLOOKUP(C402,LookupTable!$A$10:$G$24,4,0)&amp;IF(AND(C402="Bool",MOD(10*D402,10)=0),D402&amp;".0",D402)&amp;IF(C402="String",".255","")&amp;IF(B403&lt;&gt;"","',","'")&amp;"     //"&amp;O402)</f>
        <v>M_G11_TIme_Motor: 'DB12,REAL172',     //312</v>
      </c>
      <c r="Q402" s="20" t="str">
        <f t="shared" si="295"/>
        <v>'M_G11_TIme_Motor',     //312</v>
      </c>
      <c r="R402" s="20" t="str">
        <f t="shared" si="296"/>
        <v>socket.emit('M_G11_TIme_Motor', arr_tag_value[312]);</v>
      </c>
    </row>
    <row r="403" spans="2:18" ht="15.75">
      <c r="B403" t="s">
        <v>109</v>
      </c>
      <c r="C403" t="s">
        <v>235</v>
      </c>
      <c r="D403">
        <v>176</v>
      </c>
      <c r="F403" t="b">
        <v>0</v>
      </c>
      <c r="G403" t="b">
        <v>1</v>
      </c>
      <c r="H403" t="b">
        <v>1</v>
      </c>
      <c r="I403" t="b">
        <v>1</v>
      </c>
      <c r="J403" t="b">
        <v>1</v>
      </c>
      <c r="L403" t="str">
        <f t="shared" si="293"/>
        <v>DB12</v>
      </c>
      <c r="M403" t="str">
        <f t="shared" ref="M403:M466" si="303">"M_"&amp;B403&amp;"_"</f>
        <v>M_G12_</v>
      </c>
      <c r="O403" s="40" t="str">
        <f>IF(E403="","-",COUNTIF($O$10:O402,"&lt;&gt;-")+1-2)</f>
        <v>-</v>
      </c>
      <c r="P403" s="25" t="str">
        <f>IF($E403="","//" &amp; $B403,$M403&amp;B403&amp;": '"&amp;$L403&amp;","&amp;VLOOKUP(C403,LookupTable!$A$10:$G$24,4,0)&amp;IF(AND(C403="Bool",MOD(10*D403,10)=0),D403&amp;".0",D403)&amp;IF(C403="String",".255","")&amp;IF(B404&lt;&gt;"","',","'")&amp;"     //"&amp;O403)</f>
        <v>//G12</v>
      </c>
      <c r="Q403" s="20" t="str">
        <f t="shared" si="295"/>
        <v>//G12</v>
      </c>
      <c r="R403" s="20" t="str">
        <f t="shared" si="296"/>
        <v>//G12</v>
      </c>
    </row>
    <row r="404" spans="2:18" ht="15.75">
      <c r="B404" t="s">
        <v>236</v>
      </c>
      <c r="C404" t="s">
        <v>15</v>
      </c>
      <c r="D404">
        <v>176</v>
      </c>
      <c r="E404">
        <v>0</v>
      </c>
      <c r="F404" t="b">
        <v>0</v>
      </c>
      <c r="G404" t="b">
        <v>1</v>
      </c>
      <c r="H404" t="b">
        <v>1</v>
      </c>
      <c r="I404" t="b">
        <v>1</v>
      </c>
      <c r="J404" t="b">
        <v>0</v>
      </c>
      <c r="K404" t="s">
        <v>237</v>
      </c>
      <c r="L404" t="str">
        <f t="shared" si="293"/>
        <v>DB12</v>
      </c>
      <c r="M404" t="str">
        <f t="shared" ref="M404:M467" si="304">"M_"&amp;B403&amp;"_"</f>
        <v>M_G12_</v>
      </c>
      <c r="O404" s="40">
        <f>IF(E404="","-",COUNTIF($O$10:O403,"&lt;&gt;-")+1-2)</f>
        <v>313</v>
      </c>
      <c r="P404" s="25" t="str">
        <f>IF($E404="","//" &amp; $B404,$M404&amp;B404&amp;": '"&amp;$L404&amp;","&amp;VLOOKUP(C404,LookupTable!$A$10:$G$24,4,0)&amp;IF(AND(C404="Bool",MOD(10*D404,10)=0),D404&amp;".0",D404)&amp;IF(C404="String",".255","")&amp;IF(B405&lt;&gt;"","',","'")&amp;"     //"&amp;O404)</f>
        <v>M_G12_Time_BD: 'DB12,REAL176',     //313</v>
      </c>
      <c r="Q404" s="20" t="str">
        <f t="shared" si="295"/>
        <v>'M_G12_Time_BD',     //313</v>
      </c>
      <c r="R404" s="20" t="str">
        <f t="shared" si="296"/>
        <v>socket.emit('M_G12_Time_BD', arr_tag_value[313]);</v>
      </c>
    </row>
    <row r="405" spans="2:18" ht="15.75">
      <c r="B405" t="s">
        <v>238</v>
      </c>
      <c r="C405" t="s">
        <v>15</v>
      </c>
      <c r="D405">
        <v>180</v>
      </c>
      <c r="E405">
        <v>0</v>
      </c>
      <c r="F405" t="b">
        <v>0</v>
      </c>
      <c r="G405" t="b">
        <v>1</v>
      </c>
      <c r="H405" t="b">
        <v>1</v>
      </c>
      <c r="I405" t="b">
        <v>1</v>
      </c>
      <c r="J405" t="b">
        <v>0</v>
      </c>
      <c r="K405" t="s">
        <v>239</v>
      </c>
      <c r="L405" t="str">
        <f t="shared" si="293"/>
        <v>DB12</v>
      </c>
      <c r="M405" t="str">
        <f t="shared" ref="M405" si="305">"M_"&amp;B403&amp;"_"</f>
        <v>M_G12_</v>
      </c>
      <c r="O405" s="40">
        <f>IF(E405="","-",COUNTIF($O$10:O404,"&lt;&gt;-")+1-2)</f>
        <v>314</v>
      </c>
      <c r="P405" s="25" t="str">
        <f>IF($E405="","//" &amp; $B405,$M405&amp;B405&amp;": '"&amp;$L405&amp;","&amp;VLOOKUP(C405,LookupTable!$A$10:$G$24,4,0)&amp;IF(AND(C405="Bool",MOD(10*D405,10)=0),D405&amp;".0",D405)&amp;IF(C405="String",".255","")&amp;IF(B406&lt;&gt;"","',","'")&amp;"     //"&amp;O405)</f>
        <v>M_G12_Time_CUROA: 'DB12,REAL180',     //314</v>
      </c>
      <c r="Q405" s="20" t="str">
        <f t="shared" si="295"/>
        <v>'M_G12_Time_CUROA',     //314</v>
      </c>
      <c r="R405" s="20" t="str">
        <f t="shared" si="296"/>
        <v>socket.emit('M_G12_Time_CUROA', arr_tag_value[314]);</v>
      </c>
    </row>
    <row r="406" spans="2:18" ht="15.75">
      <c r="B406" t="s">
        <v>240</v>
      </c>
      <c r="C406" t="s">
        <v>15</v>
      </c>
      <c r="D406">
        <v>184</v>
      </c>
      <c r="E406">
        <v>0</v>
      </c>
      <c r="F406" t="b">
        <v>0</v>
      </c>
      <c r="G406" t="b">
        <v>1</v>
      </c>
      <c r="H406" t="b">
        <v>1</v>
      </c>
      <c r="I406" t="b">
        <v>1</v>
      </c>
      <c r="J406" t="b">
        <v>0</v>
      </c>
      <c r="K406" t="s">
        <v>241</v>
      </c>
      <c r="L406" t="str">
        <f t="shared" si="293"/>
        <v>DB12</v>
      </c>
      <c r="M406" t="str">
        <f t="shared" ref="M406" si="306">"M_"&amp;B403&amp;"_"</f>
        <v>M_G12_</v>
      </c>
      <c r="O406" s="40">
        <f>IF(E406="","-",COUNTIF($O$10:O405,"&lt;&gt;-")+1-2)</f>
        <v>315</v>
      </c>
      <c r="P406" s="25" t="str">
        <f>IF($E406="","//" &amp; $B406,$M406&amp;B406&amp;": '"&amp;$L406&amp;","&amp;VLOOKUP(C406,LookupTable!$A$10:$G$24,4,0)&amp;IF(AND(C406="Bool",MOD(10*D406,10)=0),D406&amp;".0",D406)&amp;IF(C406="String",".255","")&amp;IF(B407&lt;&gt;"","',","'")&amp;"     //"&amp;O406)</f>
        <v>M_G12_Time_Belt: 'DB12,REAL184',     //315</v>
      </c>
      <c r="Q406" s="20" t="str">
        <f t="shared" si="295"/>
        <v>'M_G12_Time_Belt',     //315</v>
      </c>
      <c r="R406" s="20" t="str">
        <f t="shared" si="296"/>
        <v>socket.emit('M_G12_Time_Belt', arr_tag_value[315]);</v>
      </c>
    </row>
    <row r="407" spans="2:18" ht="15.75">
      <c r="B407" t="s">
        <v>242</v>
      </c>
      <c r="C407" t="s">
        <v>15</v>
      </c>
      <c r="D407">
        <v>188</v>
      </c>
      <c r="E407">
        <v>0</v>
      </c>
      <c r="F407" t="b">
        <v>0</v>
      </c>
      <c r="G407" t="b">
        <v>1</v>
      </c>
      <c r="H407" t="b">
        <v>1</v>
      </c>
      <c r="I407" t="b">
        <v>1</v>
      </c>
      <c r="J407" t="b">
        <v>0</v>
      </c>
      <c r="K407" t="s">
        <v>243</v>
      </c>
      <c r="L407" t="str">
        <f t="shared" si="293"/>
        <v>DB12</v>
      </c>
      <c r="M407" t="str">
        <f t="shared" ref="M407" si="307">"M_"&amp;B403&amp;"_"</f>
        <v>M_G12_</v>
      </c>
      <c r="O407" s="40">
        <f>IF(E407="","-",COUNTIF($O$10:O406,"&lt;&gt;-")+1-2)</f>
        <v>316</v>
      </c>
      <c r="P407" s="25" t="str">
        <f>IF($E407="","//" &amp; $B407,$M407&amp;B407&amp;": '"&amp;$L407&amp;","&amp;VLOOKUP(C407,LookupTable!$A$10:$G$24,4,0)&amp;IF(AND(C407="Bool",MOD(10*D407,10)=0),D407&amp;".0",D407)&amp;IF(C407="String",".255","")&amp;IF(B408&lt;&gt;"","',","'")&amp;"     //"&amp;O407)</f>
        <v>M_G12_TIme_Motor: 'DB12,REAL188',     //316</v>
      </c>
      <c r="Q407" s="20" t="str">
        <f t="shared" si="295"/>
        <v>'M_G12_TIme_Motor',     //316</v>
      </c>
      <c r="R407" s="20" t="str">
        <f t="shared" si="296"/>
        <v>socket.emit('M_G12_TIme_Motor', arr_tag_value[316]);</v>
      </c>
    </row>
    <row r="408" spans="2:18" ht="15.75">
      <c r="B408" t="s">
        <v>110</v>
      </c>
      <c r="C408" t="s">
        <v>235</v>
      </c>
      <c r="D408">
        <v>192</v>
      </c>
      <c r="F408" t="b">
        <v>0</v>
      </c>
      <c r="G408" t="b">
        <v>1</v>
      </c>
      <c r="H408" t="b">
        <v>1</v>
      </c>
      <c r="I408" t="b">
        <v>1</v>
      </c>
      <c r="J408" t="b">
        <v>1</v>
      </c>
      <c r="L408" t="str">
        <f t="shared" si="293"/>
        <v>DB12</v>
      </c>
      <c r="M408" t="str">
        <f t="shared" ref="M408:M471" si="308">"M_"&amp;B408&amp;"_"</f>
        <v>M_G13_</v>
      </c>
      <c r="O408" s="40" t="str">
        <f>IF(E408="","-",COUNTIF($O$10:O407,"&lt;&gt;-")+1-2)</f>
        <v>-</v>
      </c>
      <c r="P408" s="25" t="str">
        <f>IF($E408="","//" &amp; $B408,$M408&amp;B408&amp;": '"&amp;$L408&amp;","&amp;VLOOKUP(C408,LookupTable!$A$10:$G$24,4,0)&amp;IF(AND(C408="Bool",MOD(10*D408,10)=0),D408&amp;".0",D408)&amp;IF(C408="String",".255","")&amp;IF(B409&lt;&gt;"","',","'")&amp;"     //"&amp;O408)</f>
        <v>//G13</v>
      </c>
      <c r="Q408" s="20" t="str">
        <f t="shared" si="295"/>
        <v>//G13</v>
      </c>
      <c r="R408" s="20" t="str">
        <f t="shared" si="296"/>
        <v>//G13</v>
      </c>
    </row>
    <row r="409" spans="2:18" ht="15.75">
      <c r="B409" t="s">
        <v>236</v>
      </c>
      <c r="C409" t="s">
        <v>15</v>
      </c>
      <c r="D409">
        <v>192</v>
      </c>
      <c r="E409">
        <v>0</v>
      </c>
      <c r="F409" t="b">
        <v>0</v>
      </c>
      <c r="G409" t="b">
        <v>1</v>
      </c>
      <c r="H409" t="b">
        <v>1</v>
      </c>
      <c r="I409" t="b">
        <v>1</v>
      </c>
      <c r="J409" t="b">
        <v>0</v>
      </c>
      <c r="K409" t="s">
        <v>237</v>
      </c>
      <c r="L409" t="str">
        <f t="shared" si="293"/>
        <v>DB12</v>
      </c>
      <c r="M409" t="str">
        <f t="shared" ref="M409:M472" si="309">"M_"&amp;B408&amp;"_"</f>
        <v>M_G13_</v>
      </c>
      <c r="O409" s="40">
        <f>IF(E409="","-",COUNTIF($O$10:O408,"&lt;&gt;-")+1-2)</f>
        <v>317</v>
      </c>
      <c r="P409" s="25" t="str">
        <f>IF($E409="","//" &amp; $B409,$M409&amp;B409&amp;": '"&amp;$L409&amp;","&amp;VLOOKUP(C409,LookupTable!$A$10:$G$24,4,0)&amp;IF(AND(C409="Bool",MOD(10*D409,10)=0),D409&amp;".0",D409)&amp;IF(C409="String",".255","")&amp;IF(B410&lt;&gt;"","',","'")&amp;"     //"&amp;O409)</f>
        <v>M_G13_Time_BD: 'DB12,REAL192',     //317</v>
      </c>
      <c r="Q409" s="20" t="str">
        <f t="shared" si="295"/>
        <v>'M_G13_Time_BD',     //317</v>
      </c>
      <c r="R409" s="20" t="str">
        <f t="shared" si="296"/>
        <v>socket.emit('M_G13_Time_BD', arr_tag_value[317]);</v>
      </c>
    </row>
    <row r="410" spans="2:18" ht="15.75">
      <c r="B410" t="s">
        <v>238</v>
      </c>
      <c r="C410" t="s">
        <v>15</v>
      </c>
      <c r="D410">
        <v>196</v>
      </c>
      <c r="E410">
        <v>0</v>
      </c>
      <c r="F410" t="b">
        <v>0</v>
      </c>
      <c r="G410" t="b">
        <v>1</v>
      </c>
      <c r="H410" t="b">
        <v>1</v>
      </c>
      <c r="I410" t="b">
        <v>1</v>
      </c>
      <c r="J410" t="b">
        <v>0</v>
      </c>
      <c r="K410" t="s">
        <v>239</v>
      </c>
      <c r="L410" t="str">
        <f t="shared" si="293"/>
        <v>DB12</v>
      </c>
      <c r="M410" t="str">
        <f t="shared" ref="M410" si="310">"M_"&amp;B408&amp;"_"</f>
        <v>M_G13_</v>
      </c>
      <c r="O410" s="40">
        <f>IF(E410="","-",COUNTIF($O$10:O409,"&lt;&gt;-")+1-2)</f>
        <v>318</v>
      </c>
      <c r="P410" s="25" t="str">
        <f>IF($E410="","//" &amp; $B410,$M410&amp;B410&amp;": '"&amp;$L410&amp;","&amp;VLOOKUP(C410,LookupTable!$A$10:$G$24,4,0)&amp;IF(AND(C410="Bool",MOD(10*D410,10)=0),D410&amp;".0",D410)&amp;IF(C410="String",".255","")&amp;IF(B411&lt;&gt;"","',","'")&amp;"     //"&amp;O410)</f>
        <v>M_G13_Time_CUROA: 'DB12,REAL196',     //318</v>
      </c>
      <c r="Q410" s="20" t="str">
        <f t="shared" si="295"/>
        <v>'M_G13_Time_CUROA',     //318</v>
      </c>
      <c r="R410" s="20" t="str">
        <f t="shared" si="296"/>
        <v>socket.emit('M_G13_Time_CUROA', arr_tag_value[318]);</v>
      </c>
    </row>
    <row r="411" spans="2:18" ht="15.75">
      <c r="B411" t="s">
        <v>240</v>
      </c>
      <c r="C411" t="s">
        <v>15</v>
      </c>
      <c r="D411">
        <v>200</v>
      </c>
      <c r="E411">
        <v>0</v>
      </c>
      <c r="F411" t="b">
        <v>0</v>
      </c>
      <c r="G411" t="b">
        <v>1</v>
      </c>
      <c r="H411" t="b">
        <v>1</v>
      </c>
      <c r="I411" t="b">
        <v>1</v>
      </c>
      <c r="J411" t="b">
        <v>0</v>
      </c>
      <c r="K411" t="s">
        <v>241</v>
      </c>
      <c r="L411" t="str">
        <f t="shared" si="293"/>
        <v>DB12</v>
      </c>
      <c r="M411" t="str">
        <f t="shared" ref="M411" si="311">"M_"&amp;B408&amp;"_"</f>
        <v>M_G13_</v>
      </c>
      <c r="O411" s="40">
        <f>IF(E411="","-",COUNTIF($O$10:O410,"&lt;&gt;-")+1-2)</f>
        <v>319</v>
      </c>
      <c r="P411" s="25" t="str">
        <f>IF($E411="","//" &amp; $B411,$M411&amp;B411&amp;": '"&amp;$L411&amp;","&amp;VLOOKUP(C411,LookupTable!$A$10:$G$24,4,0)&amp;IF(AND(C411="Bool",MOD(10*D411,10)=0),D411&amp;".0",D411)&amp;IF(C411="String",".255","")&amp;IF(B412&lt;&gt;"","',","'")&amp;"     //"&amp;O411)</f>
        <v>M_G13_Time_Belt: 'DB12,REAL200',     //319</v>
      </c>
      <c r="Q411" s="20" t="str">
        <f t="shared" si="295"/>
        <v>'M_G13_Time_Belt',     //319</v>
      </c>
      <c r="R411" s="20" t="str">
        <f t="shared" si="296"/>
        <v>socket.emit('M_G13_Time_Belt', arr_tag_value[319]);</v>
      </c>
    </row>
    <row r="412" spans="2:18" ht="15.75">
      <c r="B412" t="s">
        <v>242</v>
      </c>
      <c r="C412" t="s">
        <v>15</v>
      </c>
      <c r="D412">
        <v>204</v>
      </c>
      <c r="E412">
        <v>0</v>
      </c>
      <c r="F412" t="b">
        <v>0</v>
      </c>
      <c r="G412" t="b">
        <v>1</v>
      </c>
      <c r="H412" t="b">
        <v>1</v>
      </c>
      <c r="I412" t="b">
        <v>1</v>
      </c>
      <c r="J412" t="b">
        <v>0</v>
      </c>
      <c r="K412" t="s">
        <v>243</v>
      </c>
      <c r="L412" t="str">
        <f t="shared" si="293"/>
        <v>DB12</v>
      </c>
      <c r="M412" t="str">
        <f t="shared" ref="M412" si="312">"M_"&amp;B408&amp;"_"</f>
        <v>M_G13_</v>
      </c>
      <c r="O412" s="40">
        <f>IF(E412="","-",COUNTIF($O$10:O411,"&lt;&gt;-")+1-2)</f>
        <v>320</v>
      </c>
      <c r="P412" s="25" t="str">
        <f>IF($E412="","//" &amp; $B412,$M412&amp;B412&amp;": '"&amp;$L412&amp;","&amp;VLOOKUP(C412,LookupTable!$A$10:$G$24,4,0)&amp;IF(AND(C412="Bool",MOD(10*D412,10)=0),D412&amp;".0",D412)&amp;IF(C412="String",".255","")&amp;IF(B413&lt;&gt;"","',","'")&amp;"     //"&amp;O412)</f>
        <v>M_G13_TIme_Motor: 'DB12,REAL204',     //320</v>
      </c>
      <c r="Q412" s="20" t="str">
        <f t="shared" si="295"/>
        <v>'M_G13_TIme_Motor',     //320</v>
      </c>
      <c r="R412" s="20" t="str">
        <f t="shared" si="296"/>
        <v>socket.emit('M_G13_TIme_Motor', arr_tag_value[320]);</v>
      </c>
    </row>
    <row r="413" spans="2:18" ht="15.75">
      <c r="B413" t="s">
        <v>111</v>
      </c>
      <c r="C413" t="s">
        <v>235</v>
      </c>
      <c r="D413">
        <v>208</v>
      </c>
      <c r="F413" t="b">
        <v>0</v>
      </c>
      <c r="G413" t="b">
        <v>1</v>
      </c>
      <c r="H413" t="b">
        <v>1</v>
      </c>
      <c r="I413" t="b">
        <v>1</v>
      </c>
      <c r="J413" t="b">
        <v>1</v>
      </c>
      <c r="L413" t="str">
        <f t="shared" si="293"/>
        <v>DB12</v>
      </c>
      <c r="M413" t="str">
        <f t="shared" ref="M413:M476" si="313">"M_"&amp;B413&amp;"_"</f>
        <v>M_G14_</v>
      </c>
      <c r="O413" s="40" t="str">
        <f>IF(E413="","-",COUNTIF($O$10:O412,"&lt;&gt;-")+1-2)</f>
        <v>-</v>
      </c>
      <c r="P413" s="25" t="str">
        <f>IF($E413="","//" &amp; $B413,$M413&amp;B413&amp;": '"&amp;$L413&amp;","&amp;VLOOKUP(C413,LookupTable!$A$10:$G$24,4,0)&amp;IF(AND(C413="Bool",MOD(10*D413,10)=0),D413&amp;".0",D413)&amp;IF(C413="String",".255","")&amp;IF(B414&lt;&gt;"","',","'")&amp;"     //"&amp;O413)</f>
        <v>//G14</v>
      </c>
      <c r="Q413" s="20" t="str">
        <f t="shared" si="295"/>
        <v>//G14</v>
      </c>
      <c r="R413" s="20" t="str">
        <f t="shared" si="296"/>
        <v>//G14</v>
      </c>
    </row>
    <row r="414" spans="2:18" ht="15.75">
      <c r="B414" t="s">
        <v>236</v>
      </c>
      <c r="C414" t="s">
        <v>15</v>
      </c>
      <c r="D414">
        <v>208</v>
      </c>
      <c r="E414">
        <v>0</v>
      </c>
      <c r="F414" t="b">
        <v>0</v>
      </c>
      <c r="G414" t="b">
        <v>1</v>
      </c>
      <c r="H414" t="b">
        <v>1</v>
      </c>
      <c r="I414" t="b">
        <v>1</v>
      </c>
      <c r="J414" t="b">
        <v>0</v>
      </c>
      <c r="K414" t="s">
        <v>237</v>
      </c>
      <c r="L414" t="str">
        <f t="shared" si="293"/>
        <v>DB12</v>
      </c>
      <c r="M414" t="str">
        <f t="shared" ref="M414:M477" si="314">"M_"&amp;B413&amp;"_"</f>
        <v>M_G14_</v>
      </c>
      <c r="O414" s="40">
        <f>IF(E414="","-",COUNTIF($O$10:O413,"&lt;&gt;-")+1-2)</f>
        <v>321</v>
      </c>
      <c r="P414" s="25" t="str">
        <f>IF($E414="","//" &amp; $B414,$M414&amp;B414&amp;": '"&amp;$L414&amp;","&amp;VLOOKUP(C414,LookupTable!$A$10:$G$24,4,0)&amp;IF(AND(C414="Bool",MOD(10*D414,10)=0),D414&amp;".0",D414)&amp;IF(C414="String",".255","")&amp;IF(B415&lt;&gt;"","',","'")&amp;"     //"&amp;O414)</f>
        <v>M_G14_Time_BD: 'DB12,REAL208',     //321</v>
      </c>
      <c r="Q414" s="20" t="str">
        <f t="shared" si="295"/>
        <v>'M_G14_Time_BD',     //321</v>
      </c>
      <c r="R414" s="20" t="str">
        <f t="shared" si="296"/>
        <v>socket.emit('M_G14_Time_BD', arr_tag_value[321]);</v>
      </c>
    </row>
    <row r="415" spans="2:18" ht="15.75">
      <c r="B415" t="s">
        <v>238</v>
      </c>
      <c r="C415" t="s">
        <v>15</v>
      </c>
      <c r="D415">
        <v>212</v>
      </c>
      <c r="E415">
        <v>0</v>
      </c>
      <c r="F415" t="b">
        <v>0</v>
      </c>
      <c r="G415" t="b">
        <v>1</v>
      </c>
      <c r="H415" t="b">
        <v>1</v>
      </c>
      <c r="I415" t="b">
        <v>1</v>
      </c>
      <c r="J415" t="b">
        <v>0</v>
      </c>
      <c r="K415" t="s">
        <v>239</v>
      </c>
      <c r="L415" t="str">
        <f t="shared" si="293"/>
        <v>DB12</v>
      </c>
      <c r="M415" t="str">
        <f t="shared" ref="M415" si="315">"M_"&amp;B413&amp;"_"</f>
        <v>M_G14_</v>
      </c>
      <c r="O415" s="40">
        <f>IF(E415="","-",COUNTIF($O$10:O414,"&lt;&gt;-")+1-2)</f>
        <v>322</v>
      </c>
      <c r="P415" s="25" t="str">
        <f>IF($E415="","//" &amp; $B415,$M415&amp;B415&amp;": '"&amp;$L415&amp;","&amp;VLOOKUP(C415,LookupTable!$A$10:$G$24,4,0)&amp;IF(AND(C415="Bool",MOD(10*D415,10)=0),D415&amp;".0",D415)&amp;IF(C415="String",".255","")&amp;IF(B416&lt;&gt;"","',","'")&amp;"     //"&amp;O415)</f>
        <v>M_G14_Time_CUROA: 'DB12,REAL212',     //322</v>
      </c>
      <c r="Q415" s="20" t="str">
        <f t="shared" si="295"/>
        <v>'M_G14_Time_CUROA',     //322</v>
      </c>
      <c r="R415" s="20" t="str">
        <f t="shared" si="296"/>
        <v>socket.emit('M_G14_Time_CUROA', arr_tag_value[322]);</v>
      </c>
    </row>
    <row r="416" spans="2:18" ht="15.75">
      <c r="B416" t="s">
        <v>240</v>
      </c>
      <c r="C416" t="s">
        <v>15</v>
      </c>
      <c r="D416">
        <v>216</v>
      </c>
      <c r="E416">
        <v>0</v>
      </c>
      <c r="F416" t="b">
        <v>0</v>
      </c>
      <c r="G416" t="b">
        <v>1</v>
      </c>
      <c r="H416" t="b">
        <v>1</v>
      </c>
      <c r="I416" t="b">
        <v>1</v>
      </c>
      <c r="J416" t="b">
        <v>0</v>
      </c>
      <c r="K416" t="s">
        <v>241</v>
      </c>
      <c r="L416" t="str">
        <f t="shared" si="293"/>
        <v>DB12</v>
      </c>
      <c r="M416" t="str">
        <f t="shared" ref="M416" si="316">"M_"&amp;B413&amp;"_"</f>
        <v>M_G14_</v>
      </c>
      <c r="O416" s="40">
        <f>IF(E416="","-",COUNTIF($O$10:O415,"&lt;&gt;-")+1-2)</f>
        <v>323</v>
      </c>
      <c r="P416" s="25" t="str">
        <f>IF($E416="","//" &amp; $B416,$M416&amp;B416&amp;": '"&amp;$L416&amp;","&amp;VLOOKUP(C416,LookupTable!$A$10:$G$24,4,0)&amp;IF(AND(C416="Bool",MOD(10*D416,10)=0),D416&amp;".0",D416)&amp;IF(C416="String",".255","")&amp;IF(B417&lt;&gt;"","',","'")&amp;"     //"&amp;O416)</f>
        <v>M_G14_Time_Belt: 'DB12,REAL216',     //323</v>
      </c>
      <c r="Q416" s="20" t="str">
        <f t="shared" si="295"/>
        <v>'M_G14_Time_Belt',     //323</v>
      </c>
      <c r="R416" s="20" t="str">
        <f t="shared" si="296"/>
        <v>socket.emit('M_G14_Time_Belt', arr_tag_value[323]);</v>
      </c>
    </row>
    <row r="417" spans="2:18" ht="15.75">
      <c r="B417" t="s">
        <v>242</v>
      </c>
      <c r="C417" t="s">
        <v>15</v>
      </c>
      <c r="D417">
        <v>220</v>
      </c>
      <c r="E417">
        <v>0</v>
      </c>
      <c r="F417" t="b">
        <v>0</v>
      </c>
      <c r="G417" t="b">
        <v>1</v>
      </c>
      <c r="H417" t="b">
        <v>1</v>
      </c>
      <c r="I417" t="b">
        <v>1</v>
      </c>
      <c r="J417" t="b">
        <v>0</v>
      </c>
      <c r="K417" t="s">
        <v>243</v>
      </c>
      <c r="L417" t="str">
        <f t="shared" si="293"/>
        <v>DB12</v>
      </c>
      <c r="M417" t="str">
        <f t="shared" ref="M417" si="317">"M_"&amp;B413&amp;"_"</f>
        <v>M_G14_</v>
      </c>
      <c r="O417" s="40">
        <f>IF(E417="","-",COUNTIF($O$10:O416,"&lt;&gt;-")+1-2)</f>
        <v>324</v>
      </c>
      <c r="P417" s="25" t="str">
        <f>IF($E417="","//" &amp; $B417,$M417&amp;B417&amp;": '"&amp;$L417&amp;","&amp;VLOOKUP(C417,LookupTable!$A$10:$G$24,4,0)&amp;IF(AND(C417="Bool",MOD(10*D417,10)=0),D417&amp;".0",D417)&amp;IF(C417="String",".255","")&amp;IF(B418&lt;&gt;"","',","'")&amp;"     //"&amp;O417)</f>
        <v>M_G14_TIme_Motor: 'DB12,REAL220',     //324</v>
      </c>
      <c r="Q417" s="20" t="str">
        <f t="shared" si="295"/>
        <v>'M_G14_TIme_Motor',     //324</v>
      </c>
      <c r="R417" s="20" t="str">
        <f t="shared" si="296"/>
        <v>socket.emit('M_G14_TIme_Motor', arr_tag_value[324]);</v>
      </c>
    </row>
    <row r="418" spans="2:18" ht="15.75">
      <c r="B418" t="s">
        <v>112</v>
      </c>
      <c r="C418" t="s">
        <v>235</v>
      </c>
      <c r="D418">
        <v>224</v>
      </c>
      <c r="F418" t="b">
        <v>0</v>
      </c>
      <c r="G418" t="b">
        <v>1</v>
      </c>
      <c r="H418" t="b">
        <v>1</v>
      </c>
      <c r="I418" t="b">
        <v>1</v>
      </c>
      <c r="J418" t="b">
        <v>1</v>
      </c>
      <c r="L418" t="str">
        <f t="shared" si="293"/>
        <v>DB12</v>
      </c>
      <c r="M418" t="str">
        <f t="shared" ref="M418:M481" si="318">"M_"&amp;B418&amp;"_"</f>
        <v>M_G15_</v>
      </c>
      <c r="O418" s="40" t="str">
        <f>IF(E418="","-",COUNTIF($O$10:O417,"&lt;&gt;-")+1-2)</f>
        <v>-</v>
      </c>
      <c r="P418" s="25" t="str">
        <f>IF($E418="","//" &amp; $B418,$M418&amp;B418&amp;": '"&amp;$L418&amp;","&amp;VLOOKUP(C418,LookupTable!$A$10:$G$24,4,0)&amp;IF(AND(C418="Bool",MOD(10*D418,10)=0),D418&amp;".0",D418)&amp;IF(C418="String",".255","")&amp;IF(B419&lt;&gt;"","',","'")&amp;"     //"&amp;O418)</f>
        <v>//G15</v>
      </c>
      <c r="Q418" s="20" t="str">
        <f t="shared" si="295"/>
        <v>//G15</v>
      </c>
      <c r="R418" s="20" t="str">
        <f t="shared" si="296"/>
        <v>//G15</v>
      </c>
    </row>
    <row r="419" spans="2:18" ht="15.75">
      <c r="B419" t="s">
        <v>236</v>
      </c>
      <c r="C419" t="s">
        <v>15</v>
      </c>
      <c r="D419">
        <v>224</v>
      </c>
      <c r="E419">
        <v>0</v>
      </c>
      <c r="F419" t="b">
        <v>0</v>
      </c>
      <c r="G419" t="b">
        <v>1</v>
      </c>
      <c r="H419" t="b">
        <v>1</v>
      </c>
      <c r="I419" t="b">
        <v>1</v>
      </c>
      <c r="J419" t="b">
        <v>0</v>
      </c>
      <c r="K419" t="s">
        <v>237</v>
      </c>
      <c r="L419" t="str">
        <f t="shared" si="293"/>
        <v>DB12</v>
      </c>
      <c r="M419" t="str">
        <f t="shared" ref="M419:M482" si="319">"M_"&amp;B418&amp;"_"</f>
        <v>M_G15_</v>
      </c>
      <c r="O419" s="40">
        <f>IF(E419="","-",COUNTIF($O$10:O418,"&lt;&gt;-")+1-2)</f>
        <v>325</v>
      </c>
      <c r="P419" s="25" t="str">
        <f>IF($E419="","//" &amp; $B419,$M419&amp;B419&amp;": '"&amp;$L419&amp;","&amp;VLOOKUP(C419,LookupTable!$A$10:$G$24,4,0)&amp;IF(AND(C419="Bool",MOD(10*D419,10)=0),D419&amp;".0",D419)&amp;IF(C419="String",".255","")&amp;IF(B420&lt;&gt;"","',","'")&amp;"     //"&amp;O419)</f>
        <v>M_G15_Time_BD: 'DB12,REAL224',     //325</v>
      </c>
      <c r="Q419" s="20" t="str">
        <f t="shared" si="295"/>
        <v>'M_G15_Time_BD',     //325</v>
      </c>
      <c r="R419" s="20" t="str">
        <f t="shared" si="296"/>
        <v>socket.emit('M_G15_Time_BD', arr_tag_value[325]);</v>
      </c>
    </row>
    <row r="420" spans="2:18" ht="15.75">
      <c r="B420" t="s">
        <v>238</v>
      </c>
      <c r="C420" t="s">
        <v>15</v>
      </c>
      <c r="D420">
        <v>228</v>
      </c>
      <c r="E420">
        <v>0</v>
      </c>
      <c r="F420" t="b">
        <v>0</v>
      </c>
      <c r="G420" t="b">
        <v>1</v>
      </c>
      <c r="H420" t="b">
        <v>1</v>
      </c>
      <c r="I420" t="b">
        <v>1</v>
      </c>
      <c r="J420" t="b">
        <v>0</v>
      </c>
      <c r="K420" t="s">
        <v>239</v>
      </c>
      <c r="L420" t="str">
        <f t="shared" si="293"/>
        <v>DB12</v>
      </c>
      <c r="M420" t="str">
        <f t="shared" ref="M420" si="320">"M_"&amp;B418&amp;"_"</f>
        <v>M_G15_</v>
      </c>
      <c r="O420" s="40">
        <f>IF(E420="","-",COUNTIF($O$10:O419,"&lt;&gt;-")+1-2)</f>
        <v>326</v>
      </c>
      <c r="P420" s="25" t="str">
        <f>IF($E420="","//" &amp; $B420,$M420&amp;B420&amp;": '"&amp;$L420&amp;","&amp;VLOOKUP(C420,LookupTable!$A$10:$G$24,4,0)&amp;IF(AND(C420="Bool",MOD(10*D420,10)=0),D420&amp;".0",D420)&amp;IF(C420="String",".255","")&amp;IF(B421&lt;&gt;"","',","'")&amp;"     //"&amp;O420)</f>
        <v>M_G15_Time_CUROA: 'DB12,REAL228',     //326</v>
      </c>
      <c r="Q420" s="20" t="str">
        <f t="shared" si="295"/>
        <v>'M_G15_Time_CUROA',     //326</v>
      </c>
      <c r="R420" s="20" t="str">
        <f t="shared" si="296"/>
        <v>socket.emit('M_G15_Time_CUROA', arr_tag_value[326]);</v>
      </c>
    </row>
    <row r="421" spans="2:18" ht="15.75">
      <c r="B421" t="s">
        <v>240</v>
      </c>
      <c r="C421" t="s">
        <v>15</v>
      </c>
      <c r="D421">
        <v>232</v>
      </c>
      <c r="E421">
        <v>0</v>
      </c>
      <c r="F421" t="b">
        <v>0</v>
      </c>
      <c r="G421" t="b">
        <v>1</v>
      </c>
      <c r="H421" t="b">
        <v>1</v>
      </c>
      <c r="I421" t="b">
        <v>1</v>
      </c>
      <c r="J421" t="b">
        <v>0</v>
      </c>
      <c r="K421" t="s">
        <v>241</v>
      </c>
      <c r="L421" t="str">
        <f t="shared" si="293"/>
        <v>DB12</v>
      </c>
      <c r="M421" t="str">
        <f t="shared" ref="M421" si="321">"M_"&amp;B418&amp;"_"</f>
        <v>M_G15_</v>
      </c>
      <c r="O421" s="40">
        <f>IF(E421="","-",COUNTIF($O$10:O420,"&lt;&gt;-")+1-2)</f>
        <v>327</v>
      </c>
      <c r="P421" s="25" t="str">
        <f>IF($E421="","//" &amp; $B421,$M421&amp;B421&amp;": '"&amp;$L421&amp;","&amp;VLOOKUP(C421,LookupTable!$A$10:$G$24,4,0)&amp;IF(AND(C421="Bool",MOD(10*D421,10)=0),D421&amp;".0",D421)&amp;IF(C421="String",".255","")&amp;IF(B422&lt;&gt;"","',","'")&amp;"     //"&amp;O421)</f>
        <v>M_G15_Time_Belt: 'DB12,REAL232',     //327</v>
      </c>
      <c r="Q421" s="20" t="str">
        <f t="shared" si="295"/>
        <v>'M_G15_Time_Belt',     //327</v>
      </c>
      <c r="R421" s="20" t="str">
        <f t="shared" si="296"/>
        <v>socket.emit('M_G15_Time_Belt', arr_tag_value[327]);</v>
      </c>
    </row>
    <row r="422" spans="2:18" ht="15.75">
      <c r="B422" t="s">
        <v>242</v>
      </c>
      <c r="C422" t="s">
        <v>15</v>
      </c>
      <c r="D422">
        <v>236</v>
      </c>
      <c r="E422">
        <v>0</v>
      </c>
      <c r="F422" t="b">
        <v>0</v>
      </c>
      <c r="G422" t="b">
        <v>1</v>
      </c>
      <c r="H422" t="b">
        <v>1</v>
      </c>
      <c r="I422" t="b">
        <v>1</v>
      </c>
      <c r="J422" t="b">
        <v>0</v>
      </c>
      <c r="K422" t="s">
        <v>243</v>
      </c>
      <c r="L422" t="str">
        <f t="shared" si="293"/>
        <v>DB12</v>
      </c>
      <c r="M422" t="str">
        <f t="shared" ref="M422" si="322">"M_"&amp;B418&amp;"_"</f>
        <v>M_G15_</v>
      </c>
      <c r="O422" s="40">
        <f>IF(E422="","-",COUNTIF($O$10:O421,"&lt;&gt;-")+1-2)</f>
        <v>328</v>
      </c>
      <c r="P422" s="25" t="str">
        <f>IF($E422="","//" &amp; $B422,$M422&amp;B422&amp;": '"&amp;$L422&amp;","&amp;VLOOKUP(C422,LookupTable!$A$10:$G$24,4,0)&amp;IF(AND(C422="Bool",MOD(10*D422,10)=0),D422&amp;".0",D422)&amp;IF(C422="String",".255","")&amp;IF(B423&lt;&gt;"","',","'")&amp;"     //"&amp;O422)</f>
        <v>M_G15_TIme_Motor: 'DB12,REAL236',     //328</v>
      </c>
      <c r="Q422" s="20" t="str">
        <f t="shared" si="295"/>
        <v>'M_G15_TIme_Motor',     //328</v>
      </c>
      <c r="R422" s="20" t="str">
        <f t="shared" si="296"/>
        <v>socket.emit('M_G15_TIme_Motor', arr_tag_value[328]);</v>
      </c>
    </row>
    <row r="423" spans="2:18" ht="15.75">
      <c r="B423" t="s">
        <v>113</v>
      </c>
      <c r="C423" t="s">
        <v>235</v>
      </c>
      <c r="D423">
        <v>240</v>
      </c>
      <c r="F423" t="b">
        <v>0</v>
      </c>
      <c r="G423" t="b">
        <v>1</v>
      </c>
      <c r="H423" t="b">
        <v>1</v>
      </c>
      <c r="I423" t="b">
        <v>1</v>
      </c>
      <c r="J423" t="b">
        <v>1</v>
      </c>
      <c r="L423" t="str">
        <f t="shared" si="293"/>
        <v>DB12</v>
      </c>
      <c r="M423" t="str">
        <f t="shared" ref="M423:M486" si="323">"M_"&amp;B423&amp;"_"</f>
        <v>M_G16_</v>
      </c>
      <c r="O423" s="40" t="str">
        <f>IF(E423="","-",COUNTIF($O$10:O422,"&lt;&gt;-")+1-2)</f>
        <v>-</v>
      </c>
      <c r="P423" s="25" t="str">
        <f>IF($E423="","//" &amp; $B423,$M423&amp;B423&amp;": '"&amp;$L423&amp;","&amp;VLOOKUP(C423,LookupTable!$A$10:$G$24,4,0)&amp;IF(AND(C423="Bool",MOD(10*D423,10)=0),D423&amp;".0",D423)&amp;IF(C423="String",".255","")&amp;IF(B424&lt;&gt;"","',","'")&amp;"     //"&amp;O423)</f>
        <v>//G16</v>
      </c>
      <c r="Q423" s="20" t="str">
        <f t="shared" si="295"/>
        <v>//G16</v>
      </c>
      <c r="R423" s="20" t="str">
        <f t="shared" si="296"/>
        <v>//G16</v>
      </c>
    </row>
    <row r="424" spans="2:18" ht="15.75">
      <c r="B424" t="s">
        <v>236</v>
      </c>
      <c r="C424" t="s">
        <v>15</v>
      </c>
      <c r="D424">
        <v>240</v>
      </c>
      <c r="E424">
        <v>0</v>
      </c>
      <c r="F424" t="b">
        <v>0</v>
      </c>
      <c r="G424" t="b">
        <v>1</v>
      </c>
      <c r="H424" t="b">
        <v>1</v>
      </c>
      <c r="I424" t="b">
        <v>1</v>
      </c>
      <c r="J424" t="b">
        <v>0</v>
      </c>
      <c r="K424" t="s">
        <v>237</v>
      </c>
      <c r="L424" t="str">
        <f t="shared" si="293"/>
        <v>DB12</v>
      </c>
      <c r="M424" t="str">
        <f t="shared" ref="M424:M487" si="324">"M_"&amp;B423&amp;"_"</f>
        <v>M_G16_</v>
      </c>
      <c r="O424" s="40">
        <f>IF(E424="","-",COUNTIF($O$10:O423,"&lt;&gt;-")+1-2)</f>
        <v>329</v>
      </c>
      <c r="P424" s="25" t="str">
        <f>IF($E424="","//" &amp; $B424,$M424&amp;B424&amp;": '"&amp;$L424&amp;","&amp;VLOOKUP(C424,LookupTable!$A$10:$G$24,4,0)&amp;IF(AND(C424="Bool",MOD(10*D424,10)=0),D424&amp;".0",D424)&amp;IF(C424="String",".255","")&amp;IF(B425&lt;&gt;"","',","'")&amp;"     //"&amp;O424)</f>
        <v>M_G16_Time_BD: 'DB12,REAL240',     //329</v>
      </c>
      <c r="Q424" s="20" t="str">
        <f t="shared" si="295"/>
        <v>'M_G16_Time_BD',     //329</v>
      </c>
      <c r="R424" s="20" t="str">
        <f t="shared" si="296"/>
        <v>socket.emit('M_G16_Time_BD', arr_tag_value[329]);</v>
      </c>
    </row>
    <row r="425" spans="2:18" ht="15.75">
      <c r="B425" t="s">
        <v>238</v>
      </c>
      <c r="C425" t="s">
        <v>15</v>
      </c>
      <c r="D425">
        <v>244</v>
      </c>
      <c r="E425">
        <v>0</v>
      </c>
      <c r="F425" t="b">
        <v>0</v>
      </c>
      <c r="G425" t="b">
        <v>1</v>
      </c>
      <c r="H425" t="b">
        <v>1</v>
      </c>
      <c r="I425" t="b">
        <v>1</v>
      </c>
      <c r="J425" t="b">
        <v>0</v>
      </c>
      <c r="K425" t="s">
        <v>239</v>
      </c>
      <c r="L425" t="str">
        <f t="shared" si="293"/>
        <v>DB12</v>
      </c>
      <c r="M425" t="str">
        <f t="shared" ref="M425" si="325">"M_"&amp;B423&amp;"_"</f>
        <v>M_G16_</v>
      </c>
      <c r="O425" s="40">
        <f>IF(E425="","-",COUNTIF($O$10:O424,"&lt;&gt;-")+1-2)</f>
        <v>330</v>
      </c>
      <c r="P425" s="25" t="str">
        <f>IF($E425="","//" &amp; $B425,$M425&amp;B425&amp;": '"&amp;$L425&amp;","&amp;VLOOKUP(C425,LookupTable!$A$10:$G$24,4,0)&amp;IF(AND(C425="Bool",MOD(10*D425,10)=0),D425&amp;".0",D425)&amp;IF(C425="String",".255","")&amp;IF(B426&lt;&gt;"","',","'")&amp;"     //"&amp;O425)</f>
        <v>M_G16_Time_CUROA: 'DB12,REAL244',     //330</v>
      </c>
      <c r="Q425" s="20" t="str">
        <f t="shared" si="295"/>
        <v>'M_G16_Time_CUROA',     //330</v>
      </c>
      <c r="R425" s="20" t="str">
        <f t="shared" si="296"/>
        <v>socket.emit('M_G16_Time_CUROA', arr_tag_value[330]);</v>
      </c>
    </row>
    <row r="426" spans="2:18" ht="15.75">
      <c r="B426" t="s">
        <v>240</v>
      </c>
      <c r="C426" t="s">
        <v>15</v>
      </c>
      <c r="D426">
        <v>248</v>
      </c>
      <c r="E426">
        <v>0</v>
      </c>
      <c r="F426" t="b">
        <v>0</v>
      </c>
      <c r="G426" t="b">
        <v>1</v>
      </c>
      <c r="H426" t="b">
        <v>1</v>
      </c>
      <c r="I426" t="b">
        <v>1</v>
      </c>
      <c r="J426" t="b">
        <v>0</v>
      </c>
      <c r="K426" t="s">
        <v>241</v>
      </c>
      <c r="L426" t="str">
        <f t="shared" si="293"/>
        <v>DB12</v>
      </c>
      <c r="M426" t="str">
        <f t="shared" ref="M426" si="326">"M_"&amp;B423&amp;"_"</f>
        <v>M_G16_</v>
      </c>
      <c r="O426" s="40">
        <f>IF(E426="","-",COUNTIF($O$10:O425,"&lt;&gt;-")+1-2)</f>
        <v>331</v>
      </c>
      <c r="P426" s="25" t="str">
        <f>IF($E426="","//" &amp; $B426,$M426&amp;B426&amp;": '"&amp;$L426&amp;","&amp;VLOOKUP(C426,LookupTable!$A$10:$G$24,4,0)&amp;IF(AND(C426="Bool",MOD(10*D426,10)=0),D426&amp;".0",D426)&amp;IF(C426="String",".255","")&amp;IF(B427&lt;&gt;"","',","'")&amp;"     //"&amp;O426)</f>
        <v>M_G16_Time_Belt: 'DB12,REAL248',     //331</v>
      </c>
      <c r="Q426" s="20" t="str">
        <f t="shared" si="295"/>
        <v>'M_G16_Time_Belt',     //331</v>
      </c>
      <c r="R426" s="20" t="str">
        <f t="shared" si="296"/>
        <v>socket.emit('M_G16_Time_Belt', arr_tag_value[331]);</v>
      </c>
    </row>
    <row r="427" spans="2:18" ht="15.75">
      <c r="B427" t="s">
        <v>242</v>
      </c>
      <c r="C427" t="s">
        <v>15</v>
      </c>
      <c r="D427">
        <v>252</v>
      </c>
      <c r="E427">
        <v>0</v>
      </c>
      <c r="F427" t="b">
        <v>0</v>
      </c>
      <c r="G427" t="b">
        <v>1</v>
      </c>
      <c r="H427" t="b">
        <v>1</v>
      </c>
      <c r="I427" t="b">
        <v>1</v>
      </c>
      <c r="J427" t="b">
        <v>0</v>
      </c>
      <c r="K427" t="s">
        <v>243</v>
      </c>
      <c r="L427" t="str">
        <f t="shared" si="293"/>
        <v>DB12</v>
      </c>
      <c r="M427" t="str">
        <f t="shared" ref="M427" si="327">"M_"&amp;B423&amp;"_"</f>
        <v>M_G16_</v>
      </c>
      <c r="O427" s="40">
        <f>IF(E427="","-",COUNTIF($O$10:O426,"&lt;&gt;-")+1-2)</f>
        <v>332</v>
      </c>
      <c r="P427" s="25" t="str">
        <f>IF($E427="","//" &amp; $B427,$M427&amp;B427&amp;": '"&amp;$L427&amp;","&amp;VLOOKUP(C427,LookupTable!$A$10:$G$24,4,0)&amp;IF(AND(C427="Bool",MOD(10*D427,10)=0),D427&amp;".0",D427)&amp;IF(C427="String",".255","")&amp;IF(B428&lt;&gt;"","',","'")&amp;"     //"&amp;O427)</f>
        <v>M_G16_TIme_Motor: 'DB12,REAL252',     //332</v>
      </c>
      <c r="Q427" s="20" t="str">
        <f t="shared" si="295"/>
        <v>'M_G16_TIme_Motor',     //332</v>
      </c>
      <c r="R427" s="20" t="str">
        <f t="shared" si="296"/>
        <v>socket.emit('M_G16_TIme_Motor', arr_tag_value[332]);</v>
      </c>
    </row>
    <row r="428" spans="2:18" ht="15.75">
      <c r="B428" t="s">
        <v>114</v>
      </c>
      <c r="C428" t="s">
        <v>235</v>
      </c>
      <c r="D428">
        <v>256</v>
      </c>
      <c r="F428" t="b">
        <v>0</v>
      </c>
      <c r="G428" t="b">
        <v>1</v>
      </c>
      <c r="H428" t="b">
        <v>1</v>
      </c>
      <c r="I428" t="b">
        <v>1</v>
      </c>
      <c r="J428" t="b">
        <v>1</v>
      </c>
      <c r="L428" t="str">
        <f t="shared" si="293"/>
        <v>DB12</v>
      </c>
      <c r="M428" t="str">
        <f t="shared" ref="M428:M491" si="328">"M_"&amp;B428&amp;"_"</f>
        <v>M_G17_</v>
      </c>
      <c r="O428" s="40" t="str">
        <f>IF(E428="","-",COUNTIF($O$10:O427,"&lt;&gt;-")+1-2)</f>
        <v>-</v>
      </c>
      <c r="P428" s="25" t="str">
        <f>IF($E428="","//" &amp; $B428,$M428&amp;B428&amp;": '"&amp;$L428&amp;","&amp;VLOOKUP(C428,LookupTable!$A$10:$G$24,4,0)&amp;IF(AND(C428="Bool",MOD(10*D428,10)=0),D428&amp;".0",D428)&amp;IF(C428="String",".255","")&amp;IF(B429&lt;&gt;"","',","'")&amp;"     //"&amp;O428)</f>
        <v>//G17</v>
      </c>
      <c r="Q428" s="20" t="str">
        <f t="shared" si="295"/>
        <v>//G17</v>
      </c>
      <c r="R428" s="20" t="str">
        <f t="shared" si="296"/>
        <v>//G17</v>
      </c>
    </row>
    <row r="429" spans="2:18" ht="15.75">
      <c r="B429" t="s">
        <v>236</v>
      </c>
      <c r="C429" t="s">
        <v>15</v>
      </c>
      <c r="D429">
        <v>256</v>
      </c>
      <c r="E429">
        <v>0</v>
      </c>
      <c r="F429" t="b">
        <v>0</v>
      </c>
      <c r="G429" t="b">
        <v>1</v>
      </c>
      <c r="H429" t="b">
        <v>1</v>
      </c>
      <c r="I429" t="b">
        <v>1</v>
      </c>
      <c r="J429" t="b">
        <v>0</v>
      </c>
      <c r="K429" t="s">
        <v>237</v>
      </c>
      <c r="L429" t="str">
        <f t="shared" si="293"/>
        <v>DB12</v>
      </c>
      <c r="M429" t="str">
        <f t="shared" ref="M429:M492" si="329">"M_"&amp;B428&amp;"_"</f>
        <v>M_G17_</v>
      </c>
      <c r="O429" s="40">
        <f>IF(E429="","-",COUNTIF($O$10:O428,"&lt;&gt;-")+1-2)</f>
        <v>333</v>
      </c>
      <c r="P429" s="25" t="str">
        <f>IF($E429="","//" &amp; $B429,$M429&amp;B429&amp;": '"&amp;$L429&amp;","&amp;VLOOKUP(C429,LookupTable!$A$10:$G$24,4,0)&amp;IF(AND(C429="Bool",MOD(10*D429,10)=0),D429&amp;".0",D429)&amp;IF(C429="String",".255","")&amp;IF(B430&lt;&gt;"","',","'")&amp;"     //"&amp;O429)</f>
        <v>M_G17_Time_BD: 'DB12,REAL256',     //333</v>
      </c>
      <c r="Q429" s="20" t="str">
        <f t="shared" si="295"/>
        <v>'M_G17_Time_BD',     //333</v>
      </c>
      <c r="R429" s="20" t="str">
        <f t="shared" si="296"/>
        <v>socket.emit('M_G17_Time_BD', arr_tag_value[333]);</v>
      </c>
    </row>
    <row r="430" spans="2:18" ht="15.75">
      <c r="B430" t="s">
        <v>238</v>
      </c>
      <c r="C430" t="s">
        <v>15</v>
      </c>
      <c r="D430">
        <v>260</v>
      </c>
      <c r="E430">
        <v>0</v>
      </c>
      <c r="F430" t="b">
        <v>0</v>
      </c>
      <c r="G430" t="b">
        <v>1</v>
      </c>
      <c r="H430" t="b">
        <v>1</v>
      </c>
      <c r="I430" t="b">
        <v>1</v>
      </c>
      <c r="J430" t="b">
        <v>0</v>
      </c>
      <c r="K430" t="s">
        <v>239</v>
      </c>
      <c r="L430" t="str">
        <f t="shared" si="293"/>
        <v>DB12</v>
      </c>
      <c r="M430" t="str">
        <f t="shared" ref="M430" si="330">"M_"&amp;B428&amp;"_"</f>
        <v>M_G17_</v>
      </c>
      <c r="O430" s="40">
        <f>IF(E430="","-",COUNTIF($O$10:O429,"&lt;&gt;-")+1-2)</f>
        <v>334</v>
      </c>
      <c r="P430" s="25" t="str">
        <f>IF($E430="","//" &amp; $B430,$M430&amp;B430&amp;": '"&amp;$L430&amp;","&amp;VLOOKUP(C430,LookupTable!$A$10:$G$24,4,0)&amp;IF(AND(C430="Bool",MOD(10*D430,10)=0),D430&amp;".0",D430)&amp;IF(C430="String",".255","")&amp;IF(B431&lt;&gt;"","',","'")&amp;"     //"&amp;O430)</f>
        <v>M_G17_Time_CUROA: 'DB12,REAL260',     //334</v>
      </c>
      <c r="Q430" s="20" t="str">
        <f t="shared" si="295"/>
        <v>'M_G17_Time_CUROA',     //334</v>
      </c>
      <c r="R430" s="20" t="str">
        <f t="shared" si="296"/>
        <v>socket.emit('M_G17_Time_CUROA', arr_tag_value[334]);</v>
      </c>
    </row>
    <row r="431" spans="2:18" ht="15.75">
      <c r="B431" t="s">
        <v>240</v>
      </c>
      <c r="C431" t="s">
        <v>15</v>
      </c>
      <c r="D431">
        <v>264</v>
      </c>
      <c r="E431">
        <v>0</v>
      </c>
      <c r="F431" t="b">
        <v>0</v>
      </c>
      <c r="G431" t="b">
        <v>1</v>
      </c>
      <c r="H431" t="b">
        <v>1</v>
      </c>
      <c r="I431" t="b">
        <v>1</v>
      </c>
      <c r="J431" t="b">
        <v>0</v>
      </c>
      <c r="K431" t="s">
        <v>241</v>
      </c>
      <c r="L431" t="str">
        <f t="shared" si="293"/>
        <v>DB12</v>
      </c>
      <c r="M431" t="str">
        <f t="shared" ref="M431" si="331">"M_"&amp;B428&amp;"_"</f>
        <v>M_G17_</v>
      </c>
      <c r="O431" s="40">
        <f>IF(E431="","-",COUNTIF($O$10:O430,"&lt;&gt;-")+1-2)</f>
        <v>335</v>
      </c>
      <c r="P431" s="25" t="str">
        <f>IF($E431="","//" &amp; $B431,$M431&amp;B431&amp;": '"&amp;$L431&amp;","&amp;VLOOKUP(C431,LookupTable!$A$10:$G$24,4,0)&amp;IF(AND(C431="Bool",MOD(10*D431,10)=0),D431&amp;".0",D431)&amp;IF(C431="String",".255","")&amp;IF(B432&lt;&gt;"","',","'")&amp;"     //"&amp;O431)</f>
        <v>M_G17_Time_Belt: 'DB12,REAL264',     //335</v>
      </c>
      <c r="Q431" s="20" t="str">
        <f t="shared" si="295"/>
        <v>'M_G17_Time_Belt',     //335</v>
      </c>
      <c r="R431" s="20" t="str">
        <f t="shared" si="296"/>
        <v>socket.emit('M_G17_Time_Belt', arr_tag_value[335]);</v>
      </c>
    </row>
    <row r="432" spans="2:18" ht="15.75">
      <c r="B432" t="s">
        <v>242</v>
      </c>
      <c r="C432" t="s">
        <v>15</v>
      </c>
      <c r="D432">
        <v>268</v>
      </c>
      <c r="E432">
        <v>0</v>
      </c>
      <c r="F432" t="b">
        <v>0</v>
      </c>
      <c r="G432" t="b">
        <v>1</v>
      </c>
      <c r="H432" t="b">
        <v>1</v>
      </c>
      <c r="I432" t="b">
        <v>1</v>
      </c>
      <c r="J432" t="b">
        <v>0</v>
      </c>
      <c r="K432" t="s">
        <v>243</v>
      </c>
      <c r="L432" t="str">
        <f t="shared" si="293"/>
        <v>DB12</v>
      </c>
      <c r="M432" t="str">
        <f t="shared" ref="M432" si="332">"M_"&amp;B428&amp;"_"</f>
        <v>M_G17_</v>
      </c>
      <c r="O432" s="40">
        <f>IF(E432="","-",COUNTIF($O$10:O431,"&lt;&gt;-")+1-2)</f>
        <v>336</v>
      </c>
      <c r="P432" s="25" t="str">
        <f>IF($E432="","//" &amp; $B432,$M432&amp;B432&amp;": '"&amp;$L432&amp;","&amp;VLOOKUP(C432,LookupTable!$A$10:$G$24,4,0)&amp;IF(AND(C432="Bool",MOD(10*D432,10)=0),D432&amp;".0",D432)&amp;IF(C432="String",".255","")&amp;IF(B433&lt;&gt;"","',","'")&amp;"     //"&amp;O432)</f>
        <v>M_G17_TIme_Motor: 'DB12,REAL268',     //336</v>
      </c>
      <c r="Q432" s="20" t="str">
        <f t="shared" si="295"/>
        <v>'M_G17_TIme_Motor',     //336</v>
      </c>
      <c r="R432" s="20" t="str">
        <f t="shared" si="296"/>
        <v>socket.emit('M_G17_TIme_Motor', arr_tag_value[336]);</v>
      </c>
    </row>
    <row r="433" spans="2:18" ht="15.75">
      <c r="B433" t="s">
        <v>115</v>
      </c>
      <c r="C433" t="s">
        <v>235</v>
      </c>
      <c r="D433">
        <v>272</v>
      </c>
      <c r="F433" t="b">
        <v>0</v>
      </c>
      <c r="G433" t="b">
        <v>1</v>
      </c>
      <c r="H433" t="b">
        <v>1</v>
      </c>
      <c r="I433" t="b">
        <v>1</v>
      </c>
      <c r="J433" t="b">
        <v>1</v>
      </c>
      <c r="L433" t="str">
        <f t="shared" si="293"/>
        <v>DB12</v>
      </c>
      <c r="M433" t="str">
        <f t="shared" ref="M433:M496" si="333">"M_"&amp;B433&amp;"_"</f>
        <v>M_G18_</v>
      </c>
      <c r="O433" s="40" t="str">
        <f>IF(E433="","-",COUNTIF($O$10:O432,"&lt;&gt;-")+1-2)</f>
        <v>-</v>
      </c>
      <c r="P433" s="25" t="str">
        <f>IF($E433="","//" &amp; $B433,$M433&amp;B433&amp;": '"&amp;$L433&amp;","&amp;VLOOKUP(C433,LookupTable!$A$10:$G$24,4,0)&amp;IF(AND(C433="Bool",MOD(10*D433,10)=0),D433&amp;".0",D433)&amp;IF(C433="String",".255","")&amp;IF(B434&lt;&gt;"","',","'")&amp;"     //"&amp;O433)</f>
        <v>//G18</v>
      </c>
      <c r="Q433" s="20" t="str">
        <f t="shared" si="295"/>
        <v>//G18</v>
      </c>
      <c r="R433" s="20" t="str">
        <f t="shared" si="296"/>
        <v>//G18</v>
      </c>
    </row>
    <row r="434" spans="2:18" ht="15.75">
      <c r="B434" t="s">
        <v>236</v>
      </c>
      <c r="C434" t="s">
        <v>15</v>
      </c>
      <c r="D434">
        <v>272</v>
      </c>
      <c r="E434">
        <v>0</v>
      </c>
      <c r="F434" t="b">
        <v>0</v>
      </c>
      <c r="G434" t="b">
        <v>1</v>
      </c>
      <c r="H434" t="b">
        <v>1</v>
      </c>
      <c r="I434" t="b">
        <v>1</v>
      </c>
      <c r="J434" t="b">
        <v>0</v>
      </c>
      <c r="K434" t="s">
        <v>237</v>
      </c>
      <c r="L434" t="str">
        <f t="shared" si="293"/>
        <v>DB12</v>
      </c>
      <c r="M434" t="str">
        <f t="shared" ref="M434:M497" si="334">"M_"&amp;B433&amp;"_"</f>
        <v>M_G18_</v>
      </c>
      <c r="O434" s="40">
        <f>IF(E434="","-",COUNTIF($O$10:O433,"&lt;&gt;-")+1-2)</f>
        <v>337</v>
      </c>
      <c r="P434" s="25" t="str">
        <f>IF($E434="","//" &amp; $B434,$M434&amp;B434&amp;": '"&amp;$L434&amp;","&amp;VLOOKUP(C434,LookupTable!$A$10:$G$24,4,0)&amp;IF(AND(C434="Bool",MOD(10*D434,10)=0),D434&amp;".0",D434)&amp;IF(C434="String",".255","")&amp;IF(B435&lt;&gt;"","',","'")&amp;"     //"&amp;O434)</f>
        <v>M_G18_Time_BD: 'DB12,REAL272',     //337</v>
      </c>
      <c r="Q434" s="20" t="str">
        <f t="shared" si="295"/>
        <v>'M_G18_Time_BD',     //337</v>
      </c>
      <c r="R434" s="20" t="str">
        <f t="shared" si="296"/>
        <v>socket.emit('M_G18_Time_BD', arr_tag_value[337]);</v>
      </c>
    </row>
    <row r="435" spans="2:18" ht="15.75">
      <c r="B435" t="s">
        <v>238</v>
      </c>
      <c r="C435" t="s">
        <v>15</v>
      </c>
      <c r="D435">
        <v>276</v>
      </c>
      <c r="E435">
        <v>0</v>
      </c>
      <c r="F435" t="b">
        <v>0</v>
      </c>
      <c r="G435" t="b">
        <v>1</v>
      </c>
      <c r="H435" t="b">
        <v>1</v>
      </c>
      <c r="I435" t="b">
        <v>1</v>
      </c>
      <c r="J435" t="b">
        <v>0</v>
      </c>
      <c r="K435" t="s">
        <v>239</v>
      </c>
      <c r="L435" t="str">
        <f t="shared" si="293"/>
        <v>DB12</v>
      </c>
      <c r="M435" t="str">
        <f t="shared" ref="M435" si="335">"M_"&amp;B433&amp;"_"</f>
        <v>M_G18_</v>
      </c>
      <c r="O435" s="40">
        <f>IF(E435="","-",COUNTIF($O$10:O434,"&lt;&gt;-")+1-2)</f>
        <v>338</v>
      </c>
      <c r="P435" s="25" t="str">
        <f>IF($E435="","//" &amp; $B435,$M435&amp;B435&amp;": '"&amp;$L435&amp;","&amp;VLOOKUP(C435,LookupTable!$A$10:$G$24,4,0)&amp;IF(AND(C435="Bool",MOD(10*D435,10)=0),D435&amp;".0",D435)&amp;IF(C435="String",".255","")&amp;IF(B436&lt;&gt;"","',","'")&amp;"     //"&amp;O435)</f>
        <v>M_G18_Time_CUROA: 'DB12,REAL276',     //338</v>
      </c>
      <c r="Q435" s="20" t="str">
        <f t="shared" si="295"/>
        <v>'M_G18_Time_CUROA',     //338</v>
      </c>
      <c r="R435" s="20" t="str">
        <f t="shared" si="296"/>
        <v>socket.emit('M_G18_Time_CUROA', arr_tag_value[338]);</v>
      </c>
    </row>
    <row r="436" spans="2:18" ht="15.75">
      <c r="B436" t="s">
        <v>240</v>
      </c>
      <c r="C436" t="s">
        <v>15</v>
      </c>
      <c r="D436">
        <v>280</v>
      </c>
      <c r="E436">
        <v>0</v>
      </c>
      <c r="F436" t="b">
        <v>0</v>
      </c>
      <c r="G436" t="b">
        <v>1</v>
      </c>
      <c r="H436" t="b">
        <v>1</v>
      </c>
      <c r="I436" t="b">
        <v>1</v>
      </c>
      <c r="J436" t="b">
        <v>0</v>
      </c>
      <c r="K436" t="s">
        <v>241</v>
      </c>
      <c r="L436" t="str">
        <f t="shared" si="293"/>
        <v>DB12</v>
      </c>
      <c r="M436" t="str">
        <f t="shared" ref="M436" si="336">"M_"&amp;B433&amp;"_"</f>
        <v>M_G18_</v>
      </c>
      <c r="O436" s="40">
        <f>IF(E436="","-",COUNTIF($O$10:O435,"&lt;&gt;-")+1-2)</f>
        <v>339</v>
      </c>
      <c r="P436" s="25" t="str">
        <f>IF($E436="","//" &amp; $B436,$M436&amp;B436&amp;": '"&amp;$L436&amp;","&amp;VLOOKUP(C436,LookupTable!$A$10:$G$24,4,0)&amp;IF(AND(C436="Bool",MOD(10*D436,10)=0),D436&amp;".0",D436)&amp;IF(C436="String",".255","")&amp;IF(B437&lt;&gt;"","',","'")&amp;"     //"&amp;O436)</f>
        <v>M_G18_Time_Belt: 'DB12,REAL280',     //339</v>
      </c>
      <c r="Q436" s="20" t="str">
        <f t="shared" si="295"/>
        <v>'M_G18_Time_Belt',     //339</v>
      </c>
      <c r="R436" s="20" t="str">
        <f t="shared" si="296"/>
        <v>socket.emit('M_G18_Time_Belt', arr_tag_value[339]);</v>
      </c>
    </row>
    <row r="437" spans="2:18" ht="15.75">
      <c r="B437" t="s">
        <v>242</v>
      </c>
      <c r="C437" t="s">
        <v>15</v>
      </c>
      <c r="D437">
        <v>284</v>
      </c>
      <c r="E437">
        <v>0</v>
      </c>
      <c r="F437" t="b">
        <v>0</v>
      </c>
      <c r="G437" t="b">
        <v>1</v>
      </c>
      <c r="H437" t="b">
        <v>1</v>
      </c>
      <c r="I437" t="b">
        <v>1</v>
      </c>
      <c r="J437" t="b">
        <v>0</v>
      </c>
      <c r="K437" t="s">
        <v>243</v>
      </c>
      <c r="L437" t="str">
        <f t="shared" si="293"/>
        <v>DB12</v>
      </c>
      <c r="M437" t="str">
        <f t="shared" ref="M437" si="337">"M_"&amp;B433&amp;"_"</f>
        <v>M_G18_</v>
      </c>
      <c r="O437" s="40">
        <f>IF(E437="","-",COUNTIF($O$10:O436,"&lt;&gt;-")+1-2)</f>
        <v>340</v>
      </c>
      <c r="P437" s="25" t="str">
        <f>IF($E437="","//" &amp; $B437,$M437&amp;B437&amp;": '"&amp;$L437&amp;","&amp;VLOOKUP(C437,LookupTable!$A$10:$G$24,4,0)&amp;IF(AND(C437="Bool",MOD(10*D437,10)=0),D437&amp;".0",D437)&amp;IF(C437="String",".255","")&amp;IF(B438&lt;&gt;"","',","'")&amp;"     //"&amp;O437)</f>
        <v>M_G18_TIme_Motor: 'DB12,REAL284',     //340</v>
      </c>
      <c r="Q437" s="20" t="str">
        <f t="shared" si="295"/>
        <v>'M_G18_TIme_Motor',     //340</v>
      </c>
      <c r="R437" s="20" t="str">
        <f t="shared" si="296"/>
        <v>socket.emit('M_G18_TIme_Motor', arr_tag_value[340]);</v>
      </c>
    </row>
    <row r="438" spans="2:18" ht="15.75">
      <c r="B438" t="s">
        <v>116</v>
      </c>
      <c r="C438" t="s">
        <v>235</v>
      </c>
      <c r="D438">
        <v>288</v>
      </c>
      <c r="F438" t="b">
        <v>0</v>
      </c>
      <c r="G438" t="b">
        <v>1</v>
      </c>
      <c r="H438" t="b">
        <v>1</v>
      </c>
      <c r="I438" t="b">
        <v>1</v>
      </c>
      <c r="J438" t="b">
        <v>1</v>
      </c>
      <c r="L438" t="str">
        <f t="shared" si="293"/>
        <v>DB12</v>
      </c>
      <c r="M438" t="str">
        <f t="shared" ref="M438:M501" si="338">"M_"&amp;B438&amp;"_"</f>
        <v>M_G19_</v>
      </c>
      <c r="O438" s="40" t="str">
        <f>IF(E438="","-",COUNTIF($O$10:O437,"&lt;&gt;-")+1-2)</f>
        <v>-</v>
      </c>
      <c r="P438" s="25" t="str">
        <f>IF($E438="","//" &amp; $B438,$M438&amp;B438&amp;": '"&amp;$L438&amp;","&amp;VLOOKUP(C438,LookupTable!$A$10:$G$24,4,0)&amp;IF(AND(C438="Bool",MOD(10*D438,10)=0),D438&amp;".0",D438)&amp;IF(C438="String",".255","")&amp;IF(B439&lt;&gt;"","',","'")&amp;"     //"&amp;O438)</f>
        <v>//G19</v>
      </c>
      <c r="Q438" s="20" t="str">
        <f t="shared" si="295"/>
        <v>//G19</v>
      </c>
      <c r="R438" s="20" t="str">
        <f t="shared" si="296"/>
        <v>//G19</v>
      </c>
    </row>
    <row r="439" spans="2:18" ht="15.75">
      <c r="B439" t="s">
        <v>236</v>
      </c>
      <c r="C439" t="s">
        <v>15</v>
      </c>
      <c r="D439">
        <v>288</v>
      </c>
      <c r="E439">
        <v>0</v>
      </c>
      <c r="F439" t="b">
        <v>0</v>
      </c>
      <c r="G439" t="b">
        <v>1</v>
      </c>
      <c r="H439" t="b">
        <v>1</v>
      </c>
      <c r="I439" t="b">
        <v>1</v>
      </c>
      <c r="J439" t="b">
        <v>0</v>
      </c>
      <c r="K439" t="s">
        <v>237</v>
      </c>
      <c r="L439" t="str">
        <f t="shared" si="293"/>
        <v>DB12</v>
      </c>
      <c r="M439" t="str">
        <f t="shared" ref="M439:M502" si="339">"M_"&amp;B438&amp;"_"</f>
        <v>M_G19_</v>
      </c>
      <c r="O439" s="40">
        <f>IF(E439="","-",COUNTIF($O$10:O438,"&lt;&gt;-")+1-2)</f>
        <v>341</v>
      </c>
      <c r="P439" s="25" t="str">
        <f>IF($E439="","//" &amp; $B439,$M439&amp;B439&amp;": '"&amp;$L439&amp;","&amp;VLOOKUP(C439,LookupTable!$A$10:$G$24,4,0)&amp;IF(AND(C439="Bool",MOD(10*D439,10)=0),D439&amp;".0",D439)&amp;IF(C439="String",".255","")&amp;IF(B440&lt;&gt;"","',","'")&amp;"     //"&amp;O439)</f>
        <v>M_G19_Time_BD: 'DB12,REAL288',     //341</v>
      </c>
      <c r="Q439" s="20" t="str">
        <f t="shared" si="295"/>
        <v>'M_G19_Time_BD',     //341</v>
      </c>
      <c r="R439" s="20" t="str">
        <f t="shared" si="296"/>
        <v>socket.emit('M_G19_Time_BD', arr_tag_value[341]);</v>
      </c>
    </row>
    <row r="440" spans="2:18" ht="15.75">
      <c r="B440" t="s">
        <v>238</v>
      </c>
      <c r="C440" t="s">
        <v>15</v>
      </c>
      <c r="D440">
        <v>292</v>
      </c>
      <c r="E440">
        <v>0</v>
      </c>
      <c r="F440" t="b">
        <v>0</v>
      </c>
      <c r="G440" t="b">
        <v>1</v>
      </c>
      <c r="H440" t="b">
        <v>1</v>
      </c>
      <c r="I440" t="b">
        <v>1</v>
      </c>
      <c r="J440" t="b">
        <v>0</v>
      </c>
      <c r="K440" t="s">
        <v>239</v>
      </c>
      <c r="L440" t="str">
        <f t="shared" si="293"/>
        <v>DB12</v>
      </c>
      <c r="M440" t="str">
        <f t="shared" ref="M440" si="340">"M_"&amp;B438&amp;"_"</f>
        <v>M_G19_</v>
      </c>
      <c r="O440" s="40">
        <f>IF(E440="","-",COUNTIF($O$10:O439,"&lt;&gt;-")+1-2)</f>
        <v>342</v>
      </c>
      <c r="P440" s="25" t="str">
        <f>IF($E440="","//" &amp; $B440,$M440&amp;B440&amp;": '"&amp;$L440&amp;","&amp;VLOOKUP(C440,LookupTable!$A$10:$G$24,4,0)&amp;IF(AND(C440="Bool",MOD(10*D440,10)=0),D440&amp;".0",D440)&amp;IF(C440="String",".255","")&amp;IF(B441&lt;&gt;"","',","'")&amp;"     //"&amp;O440)</f>
        <v>M_G19_Time_CUROA: 'DB12,REAL292',     //342</v>
      </c>
      <c r="Q440" s="20" t="str">
        <f t="shared" si="295"/>
        <v>'M_G19_Time_CUROA',     //342</v>
      </c>
      <c r="R440" s="20" t="str">
        <f t="shared" si="296"/>
        <v>socket.emit('M_G19_Time_CUROA', arr_tag_value[342]);</v>
      </c>
    </row>
    <row r="441" spans="2:18" ht="15.75">
      <c r="B441" t="s">
        <v>240</v>
      </c>
      <c r="C441" t="s">
        <v>15</v>
      </c>
      <c r="D441">
        <v>296</v>
      </c>
      <c r="E441">
        <v>0</v>
      </c>
      <c r="F441" t="b">
        <v>0</v>
      </c>
      <c r="G441" t="b">
        <v>1</v>
      </c>
      <c r="H441" t="b">
        <v>1</v>
      </c>
      <c r="I441" t="b">
        <v>1</v>
      </c>
      <c r="J441" t="b">
        <v>0</v>
      </c>
      <c r="K441" t="s">
        <v>241</v>
      </c>
      <c r="L441" t="str">
        <f t="shared" si="293"/>
        <v>DB12</v>
      </c>
      <c r="M441" t="str">
        <f t="shared" ref="M441" si="341">"M_"&amp;B438&amp;"_"</f>
        <v>M_G19_</v>
      </c>
      <c r="O441" s="40">
        <f>IF(E441="","-",COUNTIF($O$10:O440,"&lt;&gt;-")+1-2)</f>
        <v>343</v>
      </c>
      <c r="P441" s="25" t="str">
        <f>IF($E441="","//" &amp; $B441,$M441&amp;B441&amp;": '"&amp;$L441&amp;","&amp;VLOOKUP(C441,LookupTable!$A$10:$G$24,4,0)&amp;IF(AND(C441="Bool",MOD(10*D441,10)=0),D441&amp;".0",D441)&amp;IF(C441="String",".255","")&amp;IF(B442&lt;&gt;"","',","'")&amp;"     //"&amp;O441)</f>
        <v>M_G19_Time_Belt: 'DB12,REAL296',     //343</v>
      </c>
      <c r="Q441" s="20" t="str">
        <f t="shared" si="295"/>
        <v>'M_G19_Time_Belt',     //343</v>
      </c>
      <c r="R441" s="20" t="str">
        <f t="shared" si="296"/>
        <v>socket.emit('M_G19_Time_Belt', arr_tag_value[343]);</v>
      </c>
    </row>
    <row r="442" spans="2:18" ht="15.75">
      <c r="B442" t="s">
        <v>242</v>
      </c>
      <c r="C442" t="s">
        <v>15</v>
      </c>
      <c r="D442">
        <v>300</v>
      </c>
      <c r="E442">
        <v>0</v>
      </c>
      <c r="F442" t="b">
        <v>0</v>
      </c>
      <c r="G442" t="b">
        <v>1</v>
      </c>
      <c r="H442" t="b">
        <v>1</v>
      </c>
      <c r="I442" t="b">
        <v>1</v>
      </c>
      <c r="J442" t="b">
        <v>0</v>
      </c>
      <c r="K442" t="s">
        <v>243</v>
      </c>
      <c r="L442" t="str">
        <f t="shared" si="293"/>
        <v>DB12</v>
      </c>
      <c r="M442" t="str">
        <f t="shared" ref="M442" si="342">"M_"&amp;B438&amp;"_"</f>
        <v>M_G19_</v>
      </c>
      <c r="O442" s="40">
        <f>IF(E442="","-",COUNTIF($O$10:O441,"&lt;&gt;-")+1-2)</f>
        <v>344</v>
      </c>
      <c r="P442" s="25" t="str">
        <f>IF($E442="","//" &amp; $B442,$M442&amp;B442&amp;": '"&amp;$L442&amp;","&amp;VLOOKUP(C442,LookupTable!$A$10:$G$24,4,0)&amp;IF(AND(C442="Bool",MOD(10*D442,10)=0),D442&amp;".0",D442)&amp;IF(C442="String",".255","")&amp;IF(B443&lt;&gt;"","',","'")&amp;"     //"&amp;O442)</f>
        <v>M_G19_TIme_Motor: 'DB12,REAL300',     //344</v>
      </c>
      <c r="Q442" s="20" t="str">
        <f t="shared" si="295"/>
        <v>'M_G19_TIme_Motor',     //344</v>
      </c>
      <c r="R442" s="20" t="str">
        <f t="shared" si="296"/>
        <v>socket.emit('M_G19_TIme_Motor', arr_tag_value[344]);</v>
      </c>
    </row>
    <row r="443" spans="2:18" ht="15.75">
      <c r="B443" t="s">
        <v>117</v>
      </c>
      <c r="C443" t="s">
        <v>235</v>
      </c>
      <c r="D443">
        <v>304</v>
      </c>
      <c r="F443" t="b">
        <v>0</v>
      </c>
      <c r="G443" t="b">
        <v>1</v>
      </c>
      <c r="H443" t="b">
        <v>1</v>
      </c>
      <c r="I443" t="b">
        <v>1</v>
      </c>
      <c r="J443" t="b">
        <v>1</v>
      </c>
      <c r="L443" t="str">
        <f t="shared" si="293"/>
        <v>DB12</v>
      </c>
      <c r="M443" t="str">
        <f t="shared" ref="M443:M506" si="343">"M_"&amp;B443&amp;"_"</f>
        <v>M_G20_</v>
      </c>
      <c r="O443" s="40" t="str">
        <f>IF(E443="","-",COUNTIF($O$10:O442,"&lt;&gt;-")+1-2)</f>
        <v>-</v>
      </c>
      <c r="P443" s="25" t="str">
        <f>IF($E443="","//" &amp; $B443,$M443&amp;B443&amp;": '"&amp;$L443&amp;","&amp;VLOOKUP(C443,LookupTable!$A$10:$G$24,4,0)&amp;IF(AND(C443="Bool",MOD(10*D443,10)=0),D443&amp;".0",D443)&amp;IF(C443="String",".255","")&amp;IF(B444&lt;&gt;"","',","'")&amp;"     //"&amp;O443)</f>
        <v>//G20</v>
      </c>
      <c r="Q443" s="20" t="str">
        <f t="shared" si="295"/>
        <v>//G20</v>
      </c>
      <c r="R443" s="20" t="str">
        <f t="shared" si="296"/>
        <v>//G20</v>
      </c>
    </row>
    <row r="444" spans="2:18" ht="15.75">
      <c r="B444" t="s">
        <v>236</v>
      </c>
      <c r="C444" t="s">
        <v>15</v>
      </c>
      <c r="D444">
        <v>304</v>
      </c>
      <c r="E444">
        <v>0</v>
      </c>
      <c r="F444" t="b">
        <v>0</v>
      </c>
      <c r="G444" t="b">
        <v>1</v>
      </c>
      <c r="H444" t="b">
        <v>1</v>
      </c>
      <c r="I444" t="b">
        <v>1</v>
      </c>
      <c r="J444" t="b">
        <v>0</v>
      </c>
      <c r="K444" t="s">
        <v>237</v>
      </c>
      <c r="L444" t="str">
        <f t="shared" si="293"/>
        <v>DB12</v>
      </c>
      <c r="M444" t="str">
        <f t="shared" ref="M444:M507" si="344">"M_"&amp;B443&amp;"_"</f>
        <v>M_G20_</v>
      </c>
      <c r="O444" s="40">
        <f>IF(E444="","-",COUNTIF($O$10:O443,"&lt;&gt;-")+1-2)</f>
        <v>345</v>
      </c>
      <c r="P444" s="25" t="str">
        <f>IF($E444="","//" &amp; $B444,$M444&amp;B444&amp;": '"&amp;$L444&amp;","&amp;VLOOKUP(C444,LookupTable!$A$10:$G$24,4,0)&amp;IF(AND(C444="Bool",MOD(10*D444,10)=0),D444&amp;".0",D444)&amp;IF(C444="String",".255","")&amp;IF(B445&lt;&gt;"","',","'")&amp;"     //"&amp;O444)</f>
        <v>M_G20_Time_BD: 'DB12,REAL304',     //345</v>
      </c>
      <c r="Q444" s="20" t="str">
        <f t="shared" si="295"/>
        <v>'M_G20_Time_BD',     //345</v>
      </c>
      <c r="R444" s="20" t="str">
        <f t="shared" si="296"/>
        <v>socket.emit('M_G20_Time_BD', arr_tag_value[345]);</v>
      </c>
    </row>
    <row r="445" spans="2:18" ht="15.75">
      <c r="B445" t="s">
        <v>238</v>
      </c>
      <c r="C445" t="s">
        <v>15</v>
      </c>
      <c r="D445">
        <v>308</v>
      </c>
      <c r="E445">
        <v>0</v>
      </c>
      <c r="F445" t="b">
        <v>0</v>
      </c>
      <c r="G445" t="b">
        <v>1</v>
      </c>
      <c r="H445" t="b">
        <v>1</v>
      </c>
      <c r="I445" t="b">
        <v>1</v>
      </c>
      <c r="J445" t="b">
        <v>0</v>
      </c>
      <c r="K445" t="s">
        <v>239</v>
      </c>
      <c r="L445" t="str">
        <f t="shared" si="293"/>
        <v>DB12</v>
      </c>
      <c r="M445" t="str">
        <f t="shared" ref="M445" si="345">"M_"&amp;B443&amp;"_"</f>
        <v>M_G20_</v>
      </c>
      <c r="O445" s="40">
        <f>IF(E445="","-",COUNTIF($O$10:O444,"&lt;&gt;-")+1-2)</f>
        <v>346</v>
      </c>
      <c r="P445" s="25" t="str">
        <f>IF($E445="","//" &amp; $B445,$M445&amp;B445&amp;": '"&amp;$L445&amp;","&amp;VLOOKUP(C445,LookupTable!$A$10:$G$24,4,0)&amp;IF(AND(C445="Bool",MOD(10*D445,10)=0),D445&amp;".0",D445)&amp;IF(C445="String",".255","")&amp;IF(B446&lt;&gt;"","',","'")&amp;"     //"&amp;O445)</f>
        <v>M_G20_Time_CUROA: 'DB12,REAL308',     //346</v>
      </c>
      <c r="Q445" s="20" t="str">
        <f t="shared" si="295"/>
        <v>'M_G20_Time_CUROA',     //346</v>
      </c>
      <c r="R445" s="20" t="str">
        <f t="shared" si="296"/>
        <v>socket.emit('M_G20_Time_CUROA', arr_tag_value[346]);</v>
      </c>
    </row>
    <row r="446" spans="2:18" ht="15.75">
      <c r="B446" t="s">
        <v>240</v>
      </c>
      <c r="C446" t="s">
        <v>15</v>
      </c>
      <c r="D446">
        <v>312</v>
      </c>
      <c r="E446">
        <v>0</v>
      </c>
      <c r="F446" t="b">
        <v>0</v>
      </c>
      <c r="G446" t="b">
        <v>1</v>
      </c>
      <c r="H446" t="b">
        <v>1</v>
      </c>
      <c r="I446" t="b">
        <v>1</v>
      </c>
      <c r="J446" t="b">
        <v>0</v>
      </c>
      <c r="K446" t="s">
        <v>241</v>
      </c>
      <c r="L446" t="str">
        <f t="shared" si="293"/>
        <v>DB12</v>
      </c>
      <c r="M446" t="str">
        <f t="shared" ref="M446" si="346">"M_"&amp;B443&amp;"_"</f>
        <v>M_G20_</v>
      </c>
      <c r="O446" s="40">
        <f>IF(E446="","-",COUNTIF($O$10:O445,"&lt;&gt;-")+1-2)</f>
        <v>347</v>
      </c>
      <c r="P446" s="25" t="str">
        <f>IF($E446="","//" &amp; $B446,$M446&amp;B446&amp;": '"&amp;$L446&amp;","&amp;VLOOKUP(C446,LookupTable!$A$10:$G$24,4,0)&amp;IF(AND(C446="Bool",MOD(10*D446,10)=0),D446&amp;".0",D446)&amp;IF(C446="String",".255","")&amp;IF(B447&lt;&gt;"","',","'")&amp;"     //"&amp;O446)</f>
        <v>M_G20_Time_Belt: 'DB12,REAL312',     //347</v>
      </c>
      <c r="Q446" s="20" t="str">
        <f t="shared" si="295"/>
        <v>'M_G20_Time_Belt',     //347</v>
      </c>
      <c r="R446" s="20" t="str">
        <f t="shared" si="296"/>
        <v>socket.emit('M_G20_Time_Belt', arr_tag_value[347]);</v>
      </c>
    </row>
    <row r="447" spans="2:18" ht="15.75">
      <c r="B447" t="s">
        <v>242</v>
      </c>
      <c r="C447" t="s">
        <v>15</v>
      </c>
      <c r="D447">
        <v>316</v>
      </c>
      <c r="E447">
        <v>0</v>
      </c>
      <c r="F447" t="b">
        <v>0</v>
      </c>
      <c r="G447" t="b">
        <v>1</v>
      </c>
      <c r="H447" t="b">
        <v>1</v>
      </c>
      <c r="I447" t="b">
        <v>1</v>
      </c>
      <c r="J447" t="b">
        <v>0</v>
      </c>
      <c r="K447" t="s">
        <v>243</v>
      </c>
      <c r="L447" t="str">
        <f t="shared" si="293"/>
        <v>DB12</v>
      </c>
      <c r="M447" t="str">
        <f t="shared" ref="M447" si="347">"M_"&amp;B443&amp;"_"</f>
        <v>M_G20_</v>
      </c>
      <c r="O447" s="40">
        <f>IF(E447="","-",COUNTIF($O$10:O446,"&lt;&gt;-")+1-2)</f>
        <v>348</v>
      </c>
      <c r="P447" s="25" t="str">
        <f>IF($E447="","//" &amp; $B447,$M447&amp;B447&amp;": '"&amp;$L447&amp;","&amp;VLOOKUP(C447,LookupTable!$A$10:$G$24,4,0)&amp;IF(AND(C447="Bool",MOD(10*D447,10)=0),D447&amp;".0",D447)&amp;IF(C447="String",".255","")&amp;IF(B448&lt;&gt;"","',","'")&amp;"     //"&amp;O447)</f>
        <v>M_G20_TIme_Motor: 'DB12,REAL316',     //348</v>
      </c>
      <c r="Q447" s="20" t="str">
        <f t="shared" si="295"/>
        <v>'M_G20_TIme_Motor',     //348</v>
      </c>
      <c r="R447" s="20" t="str">
        <f t="shared" si="296"/>
        <v>socket.emit('M_G20_TIme_Motor', arr_tag_value[348]);</v>
      </c>
    </row>
    <row r="448" spans="2:18" ht="15.75">
      <c r="B448" t="s">
        <v>118</v>
      </c>
      <c r="C448" t="s">
        <v>235</v>
      </c>
      <c r="D448">
        <v>320</v>
      </c>
      <c r="F448" t="b">
        <v>0</v>
      </c>
      <c r="G448" t="b">
        <v>1</v>
      </c>
      <c r="H448" t="b">
        <v>1</v>
      </c>
      <c r="I448" t="b">
        <v>1</v>
      </c>
      <c r="J448" t="b">
        <v>1</v>
      </c>
      <c r="L448" t="str">
        <f t="shared" si="293"/>
        <v>DB12</v>
      </c>
      <c r="M448" t="str">
        <f t="shared" ref="M448:M511" si="348">"M_"&amp;B448&amp;"_"</f>
        <v>M_G21_</v>
      </c>
      <c r="O448" s="40" t="str">
        <f>IF(E448="","-",COUNTIF($O$10:O447,"&lt;&gt;-")+1-2)</f>
        <v>-</v>
      </c>
      <c r="P448" s="25" t="str">
        <f>IF($E448="","//" &amp; $B448,$M448&amp;B448&amp;": '"&amp;$L448&amp;","&amp;VLOOKUP(C448,LookupTable!$A$10:$G$24,4,0)&amp;IF(AND(C448="Bool",MOD(10*D448,10)=0),D448&amp;".0",D448)&amp;IF(C448="String",".255","")&amp;IF(B449&lt;&gt;"","',","'")&amp;"     //"&amp;O448)</f>
        <v>//G21</v>
      </c>
      <c r="Q448" s="20" t="str">
        <f t="shared" si="295"/>
        <v>//G21</v>
      </c>
      <c r="R448" s="20" t="str">
        <f t="shared" si="296"/>
        <v>//G21</v>
      </c>
    </row>
    <row r="449" spans="2:18" ht="15.75">
      <c r="B449" t="s">
        <v>236</v>
      </c>
      <c r="C449" t="s">
        <v>15</v>
      </c>
      <c r="D449">
        <v>320</v>
      </c>
      <c r="E449">
        <v>0</v>
      </c>
      <c r="F449" t="b">
        <v>0</v>
      </c>
      <c r="G449" t="b">
        <v>1</v>
      </c>
      <c r="H449" t="b">
        <v>1</v>
      </c>
      <c r="I449" t="b">
        <v>1</v>
      </c>
      <c r="J449" t="b">
        <v>0</v>
      </c>
      <c r="K449" t="s">
        <v>237</v>
      </c>
      <c r="L449" t="str">
        <f t="shared" si="293"/>
        <v>DB12</v>
      </c>
      <c r="M449" t="str">
        <f t="shared" ref="M449:M512" si="349">"M_"&amp;B448&amp;"_"</f>
        <v>M_G21_</v>
      </c>
      <c r="O449" s="40">
        <f>IF(E449="","-",COUNTIF($O$10:O448,"&lt;&gt;-")+1-2)</f>
        <v>349</v>
      </c>
      <c r="P449" s="25" t="str">
        <f>IF($E449="","//" &amp; $B449,$M449&amp;B449&amp;": '"&amp;$L449&amp;","&amp;VLOOKUP(C449,LookupTable!$A$10:$G$24,4,0)&amp;IF(AND(C449="Bool",MOD(10*D449,10)=0),D449&amp;".0",D449)&amp;IF(C449="String",".255","")&amp;IF(B450&lt;&gt;"","',","'")&amp;"     //"&amp;O449)</f>
        <v>M_G21_Time_BD: 'DB12,REAL320',     //349</v>
      </c>
      <c r="Q449" s="20" t="str">
        <f t="shared" si="295"/>
        <v>'M_G21_Time_BD',     //349</v>
      </c>
      <c r="R449" s="20" t="str">
        <f t="shared" si="296"/>
        <v>socket.emit('M_G21_Time_BD', arr_tag_value[349]);</v>
      </c>
    </row>
    <row r="450" spans="2:18" ht="15.75">
      <c r="B450" t="s">
        <v>238</v>
      </c>
      <c r="C450" t="s">
        <v>15</v>
      </c>
      <c r="D450">
        <v>324</v>
      </c>
      <c r="E450">
        <v>0</v>
      </c>
      <c r="F450" t="b">
        <v>0</v>
      </c>
      <c r="G450" t="b">
        <v>1</v>
      </c>
      <c r="H450" t="b">
        <v>1</v>
      </c>
      <c r="I450" t="b">
        <v>1</v>
      </c>
      <c r="J450" t="b">
        <v>0</v>
      </c>
      <c r="K450" t="s">
        <v>239</v>
      </c>
      <c r="L450" t="str">
        <f t="shared" si="293"/>
        <v>DB12</v>
      </c>
      <c r="M450" t="str">
        <f t="shared" ref="M450" si="350">"M_"&amp;B448&amp;"_"</f>
        <v>M_G21_</v>
      </c>
      <c r="O450" s="40">
        <f>IF(E450="","-",COUNTIF($O$10:O449,"&lt;&gt;-")+1-2)</f>
        <v>350</v>
      </c>
      <c r="P450" s="25" t="str">
        <f>IF($E450="","//" &amp; $B450,$M450&amp;B450&amp;": '"&amp;$L450&amp;","&amp;VLOOKUP(C450,LookupTable!$A$10:$G$24,4,0)&amp;IF(AND(C450="Bool",MOD(10*D450,10)=0),D450&amp;".0",D450)&amp;IF(C450="String",".255","")&amp;IF(B451&lt;&gt;"","',","'")&amp;"     //"&amp;O450)</f>
        <v>M_G21_Time_CUROA: 'DB12,REAL324',     //350</v>
      </c>
      <c r="Q450" s="20" t="str">
        <f t="shared" si="295"/>
        <v>'M_G21_Time_CUROA',     //350</v>
      </c>
      <c r="R450" s="20" t="str">
        <f t="shared" si="296"/>
        <v>socket.emit('M_G21_Time_CUROA', arr_tag_value[350]);</v>
      </c>
    </row>
    <row r="451" spans="2:18" ht="15.75">
      <c r="B451" t="s">
        <v>240</v>
      </c>
      <c r="C451" t="s">
        <v>15</v>
      </c>
      <c r="D451">
        <v>328</v>
      </c>
      <c r="E451">
        <v>0</v>
      </c>
      <c r="F451" t="b">
        <v>0</v>
      </c>
      <c r="G451" t="b">
        <v>1</v>
      </c>
      <c r="H451" t="b">
        <v>1</v>
      </c>
      <c r="I451" t="b">
        <v>1</v>
      </c>
      <c r="J451" t="b">
        <v>0</v>
      </c>
      <c r="K451" t="s">
        <v>241</v>
      </c>
      <c r="L451" t="str">
        <f t="shared" si="293"/>
        <v>DB12</v>
      </c>
      <c r="M451" t="str">
        <f t="shared" ref="M451" si="351">"M_"&amp;B448&amp;"_"</f>
        <v>M_G21_</v>
      </c>
      <c r="O451" s="40">
        <f>IF(E451="","-",COUNTIF($O$10:O450,"&lt;&gt;-")+1-2)</f>
        <v>351</v>
      </c>
      <c r="P451" s="25" t="str">
        <f>IF($E451="","//" &amp; $B451,$M451&amp;B451&amp;": '"&amp;$L451&amp;","&amp;VLOOKUP(C451,LookupTable!$A$10:$G$24,4,0)&amp;IF(AND(C451="Bool",MOD(10*D451,10)=0),D451&amp;".0",D451)&amp;IF(C451="String",".255","")&amp;IF(B452&lt;&gt;"","',","'")&amp;"     //"&amp;O451)</f>
        <v>M_G21_Time_Belt: 'DB12,REAL328',     //351</v>
      </c>
      <c r="Q451" s="20" t="str">
        <f t="shared" si="295"/>
        <v>'M_G21_Time_Belt',     //351</v>
      </c>
      <c r="R451" s="20" t="str">
        <f t="shared" si="296"/>
        <v>socket.emit('M_G21_Time_Belt', arr_tag_value[351]);</v>
      </c>
    </row>
    <row r="452" spans="2:18" ht="15.75">
      <c r="B452" t="s">
        <v>242</v>
      </c>
      <c r="C452" t="s">
        <v>15</v>
      </c>
      <c r="D452">
        <v>332</v>
      </c>
      <c r="E452">
        <v>0</v>
      </c>
      <c r="F452" t="b">
        <v>0</v>
      </c>
      <c r="G452" t="b">
        <v>1</v>
      </c>
      <c r="H452" t="b">
        <v>1</v>
      </c>
      <c r="I452" t="b">
        <v>1</v>
      </c>
      <c r="J452" t="b">
        <v>0</v>
      </c>
      <c r="K452" t="s">
        <v>243</v>
      </c>
      <c r="L452" t="str">
        <f t="shared" si="293"/>
        <v>DB12</v>
      </c>
      <c r="M452" t="str">
        <f t="shared" ref="M452" si="352">"M_"&amp;B448&amp;"_"</f>
        <v>M_G21_</v>
      </c>
      <c r="O452" s="40">
        <f>IF(E452="","-",COUNTIF($O$10:O451,"&lt;&gt;-")+1-2)</f>
        <v>352</v>
      </c>
      <c r="P452" s="25" t="str">
        <f>IF($E452="","//" &amp; $B452,$M452&amp;B452&amp;": '"&amp;$L452&amp;","&amp;VLOOKUP(C452,LookupTable!$A$10:$G$24,4,0)&amp;IF(AND(C452="Bool",MOD(10*D452,10)=0),D452&amp;".0",D452)&amp;IF(C452="String",".255","")&amp;IF(B453&lt;&gt;"","',","'")&amp;"     //"&amp;O452)</f>
        <v>M_G21_TIme_Motor: 'DB12,REAL332',     //352</v>
      </c>
      <c r="Q452" s="20" t="str">
        <f t="shared" si="295"/>
        <v>'M_G21_TIme_Motor',     //352</v>
      </c>
      <c r="R452" s="20" t="str">
        <f t="shared" si="296"/>
        <v>socket.emit('M_G21_TIme_Motor', arr_tag_value[352]);</v>
      </c>
    </row>
    <row r="453" spans="2:18" ht="15.75">
      <c r="B453" t="s">
        <v>119</v>
      </c>
      <c r="C453" t="s">
        <v>235</v>
      </c>
      <c r="D453">
        <v>336</v>
      </c>
      <c r="F453" t="b">
        <v>0</v>
      </c>
      <c r="G453" t="b">
        <v>1</v>
      </c>
      <c r="H453" t="b">
        <v>1</v>
      </c>
      <c r="I453" t="b">
        <v>1</v>
      </c>
      <c r="J453" t="b">
        <v>1</v>
      </c>
      <c r="L453" t="str">
        <f t="shared" si="293"/>
        <v>DB12</v>
      </c>
      <c r="M453" t="str">
        <f t="shared" ref="M453:M516" si="353">"M_"&amp;B453&amp;"_"</f>
        <v>M_G22_</v>
      </c>
      <c r="O453" s="40" t="str">
        <f>IF(E453="","-",COUNTIF($O$10:O452,"&lt;&gt;-")+1-2)</f>
        <v>-</v>
      </c>
      <c r="P453" s="25" t="str">
        <f>IF($E453="","//" &amp; $B453,$M453&amp;B453&amp;": '"&amp;$L453&amp;","&amp;VLOOKUP(C453,LookupTable!$A$10:$G$24,4,0)&amp;IF(AND(C453="Bool",MOD(10*D453,10)=0),D453&amp;".0",D453)&amp;IF(C453="String",".255","")&amp;IF(B454&lt;&gt;"","',","'")&amp;"     //"&amp;O453)</f>
        <v>//G22</v>
      </c>
      <c r="Q453" s="20" t="str">
        <f t="shared" si="295"/>
        <v>//G22</v>
      </c>
      <c r="R453" s="20" t="str">
        <f t="shared" si="296"/>
        <v>//G22</v>
      </c>
    </row>
    <row r="454" spans="2:18" ht="15.75">
      <c r="B454" t="s">
        <v>236</v>
      </c>
      <c r="C454" t="s">
        <v>15</v>
      </c>
      <c r="D454">
        <v>336</v>
      </c>
      <c r="E454">
        <v>0</v>
      </c>
      <c r="F454" t="b">
        <v>0</v>
      </c>
      <c r="G454" t="b">
        <v>1</v>
      </c>
      <c r="H454" t="b">
        <v>1</v>
      </c>
      <c r="I454" t="b">
        <v>1</v>
      </c>
      <c r="J454" t="b">
        <v>0</v>
      </c>
      <c r="K454" t="s">
        <v>237</v>
      </c>
      <c r="L454" t="str">
        <f t="shared" si="293"/>
        <v>DB12</v>
      </c>
      <c r="M454" t="str">
        <f t="shared" ref="M454:M517" si="354">"M_"&amp;B453&amp;"_"</f>
        <v>M_G22_</v>
      </c>
      <c r="O454" s="40">
        <f>IF(E454="","-",COUNTIF($O$10:O453,"&lt;&gt;-")+1-2)</f>
        <v>353</v>
      </c>
      <c r="P454" s="25" t="str">
        <f>IF($E454="","//" &amp; $B454,$M454&amp;B454&amp;": '"&amp;$L454&amp;","&amp;VLOOKUP(C454,LookupTable!$A$10:$G$24,4,0)&amp;IF(AND(C454="Bool",MOD(10*D454,10)=0),D454&amp;".0",D454)&amp;IF(C454="String",".255","")&amp;IF(B455&lt;&gt;"","',","'")&amp;"     //"&amp;O454)</f>
        <v>M_G22_Time_BD: 'DB12,REAL336',     //353</v>
      </c>
      <c r="Q454" s="20" t="str">
        <f t="shared" si="295"/>
        <v>'M_G22_Time_BD',     //353</v>
      </c>
      <c r="R454" s="20" t="str">
        <f t="shared" si="296"/>
        <v>socket.emit('M_G22_Time_BD', arr_tag_value[353]);</v>
      </c>
    </row>
    <row r="455" spans="2:18" ht="15.75">
      <c r="B455" t="s">
        <v>238</v>
      </c>
      <c r="C455" t="s">
        <v>15</v>
      </c>
      <c r="D455">
        <v>340</v>
      </c>
      <c r="E455">
        <v>0</v>
      </c>
      <c r="F455" t="b">
        <v>0</v>
      </c>
      <c r="G455" t="b">
        <v>1</v>
      </c>
      <c r="H455" t="b">
        <v>1</v>
      </c>
      <c r="I455" t="b">
        <v>1</v>
      </c>
      <c r="J455" t="b">
        <v>0</v>
      </c>
      <c r="K455" t="s">
        <v>239</v>
      </c>
      <c r="L455" t="str">
        <f t="shared" si="293"/>
        <v>DB12</v>
      </c>
      <c r="M455" t="str">
        <f t="shared" ref="M455" si="355">"M_"&amp;B453&amp;"_"</f>
        <v>M_G22_</v>
      </c>
      <c r="O455" s="40">
        <f>IF(E455="","-",COUNTIF($O$10:O454,"&lt;&gt;-")+1-2)</f>
        <v>354</v>
      </c>
      <c r="P455" s="25" t="str">
        <f>IF($E455="","//" &amp; $B455,$M455&amp;B455&amp;": '"&amp;$L455&amp;","&amp;VLOOKUP(C455,LookupTable!$A$10:$G$24,4,0)&amp;IF(AND(C455="Bool",MOD(10*D455,10)=0),D455&amp;".0",D455)&amp;IF(C455="String",".255","")&amp;IF(B456&lt;&gt;"","',","'")&amp;"     //"&amp;O455)</f>
        <v>M_G22_Time_CUROA: 'DB12,REAL340',     //354</v>
      </c>
      <c r="Q455" s="20" t="str">
        <f t="shared" si="295"/>
        <v>'M_G22_Time_CUROA',     //354</v>
      </c>
      <c r="R455" s="20" t="str">
        <f t="shared" si="296"/>
        <v>socket.emit('M_G22_Time_CUROA', arr_tag_value[354]);</v>
      </c>
    </row>
    <row r="456" spans="2:18" ht="15.75">
      <c r="B456" t="s">
        <v>240</v>
      </c>
      <c r="C456" t="s">
        <v>15</v>
      </c>
      <c r="D456">
        <v>344</v>
      </c>
      <c r="E456">
        <v>0</v>
      </c>
      <c r="F456" t="b">
        <v>0</v>
      </c>
      <c r="G456" t="b">
        <v>1</v>
      </c>
      <c r="H456" t="b">
        <v>1</v>
      </c>
      <c r="I456" t="b">
        <v>1</v>
      </c>
      <c r="J456" t="b">
        <v>0</v>
      </c>
      <c r="K456" t="s">
        <v>241</v>
      </c>
      <c r="L456" t="str">
        <f t="shared" si="293"/>
        <v>DB12</v>
      </c>
      <c r="M456" t="str">
        <f t="shared" ref="M456" si="356">"M_"&amp;B453&amp;"_"</f>
        <v>M_G22_</v>
      </c>
      <c r="O456" s="40">
        <f>IF(E456="","-",COUNTIF($O$10:O455,"&lt;&gt;-")+1-2)</f>
        <v>355</v>
      </c>
      <c r="P456" s="25" t="str">
        <f>IF($E456="","//" &amp; $B456,$M456&amp;B456&amp;": '"&amp;$L456&amp;","&amp;VLOOKUP(C456,LookupTable!$A$10:$G$24,4,0)&amp;IF(AND(C456="Bool",MOD(10*D456,10)=0),D456&amp;".0",D456)&amp;IF(C456="String",".255","")&amp;IF(B457&lt;&gt;"","',","'")&amp;"     //"&amp;O456)</f>
        <v>M_G22_Time_Belt: 'DB12,REAL344',     //355</v>
      </c>
      <c r="Q456" s="20" t="str">
        <f t="shared" si="295"/>
        <v>'M_G22_Time_Belt',     //355</v>
      </c>
      <c r="R456" s="20" t="str">
        <f t="shared" si="296"/>
        <v>socket.emit('M_G22_Time_Belt', arr_tag_value[355]);</v>
      </c>
    </row>
    <row r="457" spans="2:18" ht="15.75">
      <c r="B457" t="s">
        <v>242</v>
      </c>
      <c r="C457" t="s">
        <v>15</v>
      </c>
      <c r="D457">
        <v>348</v>
      </c>
      <c r="E457">
        <v>0</v>
      </c>
      <c r="F457" t="b">
        <v>0</v>
      </c>
      <c r="G457" t="b">
        <v>1</v>
      </c>
      <c r="H457" t="b">
        <v>1</v>
      </c>
      <c r="I457" t="b">
        <v>1</v>
      </c>
      <c r="J457" t="b">
        <v>0</v>
      </c>
      <c r="K457" t="s">
        <v>243</v>
      </c>
      <c r="L457" t="str">
        <f t="shared" si="293"/>
        <v>DB12</v>
      </c>
      <c r="M457" t="str">
        <f t="shared" ref="M457" si="357">"M_"&amp;B453&amp;"_"</f>
        <v>M_G22_</v>
      </c>
      <c r="O457" s="40">
        <f>IF(E457="","-",COUNTIF($O$10:O456,"&lt;&gt;-")+1-2)</f>
        <v>356</v>
      </c>
      <c r="P457" s="25" t="str">
        <f>IF($E457="","//" &amp; $B457,$M457&amp;B457&amp;": '"&amp;$L457&amp;","&amp;VLOOKUP(C457,LookupTable!$A$10:$G$24,4,0)&amp;IF(AND(C457="Bool",MOD(10*D457,10)=0),D457&amp;".0",D457)&amp;IF(C457="String",".255","")&amp;IF(B458&lt;&gt;"","',","'")&amp;"     //"&amp;O457)</f>
        <v>M_G22_TIme_Motor: 'DB12,REAL348',     //356</v>
      </c>
      <c r="Q457" s="20" t="str">
        <f t="shared" si="295"/>
        <v>'M_G22_TIme_Motor',     //356</v>
      </c>
      <c r="R457" s="20" t="str">
        <f t="shared" si="296"/>
        <v>socket.emit('M_G22_TIme_Motor', arr_tag_value[356]);</v>
      </c>
    </row>
    <row r="458" spans="2:18" ht="15.75">
      <c r="B458" t="s">
        <v>120</v>
      </c>
      <c r="C458" t="s">
        <v>235</v>
      </c>
      <c r="D458">
        <v>352</v>
      </c>
      <c r="F458" t="b">
        <v>0</v>
      </c>
      <c r="G458" t="b">
        <v>1</v>
      </c>
      <c r="H458" t="b">
        <v>1</v>
      </c>
      <c r="I458" t="b">
        <v>1</v>
      </c>
      <c r="J458" t="b">
        <v>1</v>
      </c>
      <c r="L458" t="str">
        <f t="shared" si="293"/>
        <v>DB12</v>
      </c>
      <c r="M458" t="str">
        <f t="shared" ref="M458:M521" si="358">"M_"&amp;B458&amp;"_"</f>
        <v>M_G23_</v>
      </c>
      <c r="O458" s="40" t="str">
        <f>IF(E458="","-",COUNTIF($O$10:O457,"&lt;&gt;-")+1-2)</f>
        <v>-</v>
      </c>
      <c r="P458" s="25" t="str">
        <f>IF($E458="","//" &amp; $B458,$M458&amp;B458&amp;": '"&amp;$L458&amp;","&amp;VLOOKUP(C458,LookupTable!$A$10:$G$24,4,0)&amp;IF(AND(C458="Bool",MOD(10*D458,10)=0),D458&amp;".0",D458)&amp;IF(C458="String",".255","")&amp;IF(B459&lt;&gt;"","',","'")&amp;"     //"&amp;O458)</f>
        <v>//G23</v>
      </c>
      <c r="Q458" s="20" t="str">
        <f t="shared" si="295"/>
        <v>//G23</v>
      </c>
      <c r="R458" s="20" t="str">
        <f t="shared" si="296"/>
        <v>//G23</v>
      </c>
    </row>
    <row r="459" spans="2:18" ht="15.75">
      <c r="B459" t="s">
        <v>236</v>
      </c>
      <c r="C459" t="s">
        <v>15</v>
      </c>
      <c r="D459">
        <v>352</v>
      </c>
      <c r="E459">
        <v>0</v>
      </c>
      <c r="F459" t="b">
        <v>0</v>
      </c>
      <c r="G459" t="b">
        <v>1</v>
      </c>
      <c r="H459" t="b">
        <v>1</v>
      </c>
      <c r="I459" t="b">
        <v>1</v>
      </c>
      <c r="J459" t="b">
        <v>0</v>
      </c>
      <c r="K459" t="s">
        <v>237</v>
      </c>
      <c r="L459" t="str">
        <f t="shared" si="293"/>
        <v>DB12</v>
      </c>
      <c r="M459" t="str">
        <f t="shared" ref="M459:M522" si="359">"M_"&amp;B458&amp;"_"</f>
        <v>M_G23_</v>
      </c>
      <c r="O459" s="40">
        <f>IF(E459="","-",COUNTIF($O$10:O458,"&lt;&gt;-")+1-2)</f>
        <v>357</v>
      </c>
      <c r="P459" s="25" t="str">
        <f>IF($E459="","//" &amp; $B459,$M459&amp;B459&amp;": '"&amp;$L459&amp;","&amp;VLOOKUP(C459,LookupTable!$A$10:$G$24,4,0)&amp;IF(AND(C459="Bool",MOD(10*D459,10)=0),D459&amp;".0",D459)&amp;IF(C459="String",".255","")&amp;IF(B460&lt;&gt;"","',","'")&amp;"     //"&amp;O459)</f>
        <v>M_G23_Time_BD: 'DB12,REAL352',     //357</v>
      </c>
      <c r="Q459" s="20" t="str">
        <f t="shared" si="295"/>
        <v>'M_G23_Time_BD',     //357</v>
      </c>
      <c r="R459" s="20" t="str">
        <f t="shared" si="296"/>
        <v>socket.emit('M_G23_Time_BD', arr_tag_value[357]);</v>
      </c>
    </row>
    <row r="460" spans="2:18" ht="15.75">
      <c r="B460" t="s">
        <v>238</v>
      </c>
      <c r="C460" t="s">
        <v>15</v>
      </c>
      <c r="D460">
        <v>356</v>
      </c>
      <c r="E460">
        <v>0</v>
      </c>
      <c r="F460" t="b">
        <v>0</v>
      </c>
      <c r="G460" t="b">
        <v>1</v>
      </c>
      <c r="H460" t="b">
        <v>1</v>
      </c>
      <c r="I460" t="b">
        <v>1</v>
      </c>
      <c r="J460" t="b">
        <v>0</v>
      </c>
      <c r="K460" t="s">
        <v>239</v>
      </c>
      <c r="L460" t="str">
        <f t="shared" ref="L460:L523" si="360">IF(LEFT(M460)="P","DB10",
IF(LEFT(M460)="E","DB11",
IF(LEFT(M460)="M","DB12"
)))</f>
        <v>DB12</v>
      </c>
      <c r="M460" t="str">
        <f t="shared" ref="M460" si="361">"M_"&amp;B458&amp;"_"</f>
        <v>M_G23_</v>
      </c>
      <c r="O460" s="40">
        <f>IF(E460="","-",COUNTIF($O$10:O459,"&lt;&gt;-")+1-2)</f>
        <v>358</v>
      </c>
      <c r="P460" s="25" t="str">
        <f>IF($E460="","//" &amp; $B460,$M460&amp;B460&amp;": '"&amp;$L460&amp;","&amp;VLOOKUP(C460,LookupTable!$A$10:$G$24,4,0)&amp;IF(AND(C460="Bool",MOD(10*D460,10)=0),D460&amp;".0",D460)&amp;IF(C460="String",".255","")&amp;IF(B461&lt;&gt;"","',","'")&amp;"     //"&amp;O460)</f>
        <v>M_G23_Time_CUROA: 'DB12,REAL356',     //358</v>
      </c>
      <c r="Q460" s="20" t="str">
        <f t="shared" ref="Q460:Q523" si="362">IF($E460="","//"&amp;$B460,"'"&amp;$M460&amp;B460&amp;IF(B461&lt;&gt;"","',","'")&amp;"     //"&amp;O460)</f>
        <v>'M_G23_Time_CUROA',     //358</v>
      </c>
      <c r="R460" s="20" t="str">
        <f t="shared" ref="R460:R523" si="363">IF($E460="","//"&amp;$B460,"socket.emit('"&amp;$M460&amp;B460&amp;"', arr_tag_value["&amp;O460&amp;"]);")</f>
        <v>socket.emit('M_G23_Time_CUROA', arr_tag_value[358]);</v>
      </c>
    </row>
    <row r="461" spans="2:18" ht="15.75">
      <c r="B461" t="s">
        <v>240</v>
      </c>
      <c r="C461" t="s">
        <v>15</v>
      </c>
      <c r="D461">
        <v>360</v>
      </c>
      <c r="E461">
        <v>0</v>
      </c>
      <c r="F461" t="b">
        <v>0</v>
      </c>
      <c r="G461" t="b">
        <v>1</v>
      </c>
      <c r="H461" t="b">
        <v>1</v>
      </c>
      <c r="I461" t="b">
        <v>1</v>
      </c>
      <c r="J461" t="b">
        <v>0</v>
      </c>
      <c r="K461" t="s">
        <v>241</v>
      </c>
      <c r="L461" t="str">
        <f t="shared" si="360"/>
        <v>DB12</v>
      </c>
      <c r="M461" t="str">
        <f t="shared" ref="M461" si="364">"M_"&amp;B458&amp;"_"</f>
        <v>M_G23_</v>
      </c>
      <c r="O461" s="40">
        <f>IF(E461="","-",COUNTIF($O$10:O460,"&lt;&gt;-")+1-2)</f>
        <v>359</v>
      </c>
      <c r="P461" s="25" t="str">
        <f>IF($E461="","//" &amp; $B461,$M461&amp;B461&amp;": '"&amp;$L461&amp;","&amp;VLOOKUP(C461,LookupTable!$A$10:$G$24,4,0)&amp;IF(AND(C461="Bool",MOD(10*D461,10)=0),D461&amp;".0",D461)&amp;IF(C461="String",".255","")&amp;IF(B462&lt;&gt;"","',","'")&amp;"     //"&amp;O461)</f>
        <v>M_G23_Time_Belt: 'DB12,REAL360',     //359</v>
      </c>
      <c r="Q461" s="20" t="str">
        <f t="shared" si="362"/>
        <v>'M_G23_Time_Belt',     //359</v>
      </c>
      <c r="R461" s="20" t="str">
        <f t="shared" si="363"/>
        <v>socket.emit('M_G23_Time_Belt', arr_tag_value[359]);</v>
      </c>
    </row>
    <row r="462" spans="2:18" ht="15.75">
      <c r="B462" t="s">
        <v>242</v>
      </c>
      <c r="C462" t="s">
        <v>15</v>
      </c>
      <c r="D462">
        <v>364</v>
      </c>
      <c r="E462">
        <v>0</v>
      </c>
      <c r="F462" t="b">
        <v>0</v>
      </c>
      <c r="G462" t="b">
        <v>1</v>
      </c>
      <c r="H462" t="b">
        <v>1</v>
      </c>
      <c r="I462" t="b">
        <v>1</v>
      </c>
      <c r="J462" t="b">
        <v>0</v>
      </c>
      <c r="K462" t="s">
        <v>243</v>
      </c>
      <c r="L462" t="str">
        <f t="shared" si="360"/>
        <v>DB12</v>
      </c>
      <c r="M462" t="str">
        <f t="shared" ref="M462" si="365">"M_"&amp;B458&amp;"_"</f>
        <v>M_G23_</v>
      </c>
      <c r="O462" s="40">
        <f>IF(E462="","-",COUNTIF($O$10:O461,"&lt;&gt;-")+1-2)</f>
        <v>360</v>
      </c>
      <c r="P462" s="25" t="str">
        <f>IF($E462="","//" &amp; $B462,$M462&amp;B462&amp;": '"&amp;$L462&amp;","&amp;VLOOKUP(C462,LookupTable!$A$10:$G$24,4,0)&amp;IF(AND(C462="Bool",MOD(10*D462,10)=0),D462&amp;".0",D462)&amp;IF(C462="String",".255","")&amp;IF(B463&lt;&gt;"","',","'")&amp;"     //"&amp;O462)</f>
        <v>M_G23_TIme_Motor: 'DB12,REAL364',     //360</v>
      </c>
      <c r="Q462" s="20" t="str">
        <f t="shared" si="362"/>
        <v>'M_G23_TIme_Motor',     //360</v>
      </c>
      <c r="R462" s="20" t="str">
        <f t="shared" si="363"/>
        <v>socket.emit('M_G23_TIme_Motor', arr_tag_value[360]);</v>
      </c>
    </row>
    <row r="463" spans="2:18" ht="15.75">
      <c r="B463" t="s">
        <v>121</v>
      </c>
      <c r="C463" t="s">
        <v>235</v>
      </c>
      <c r="D463">
        <v>368</v>
      </c>
      <c r="F463" t="b">
        <v>0</v>
      </c>
      <c r="G463" t="b">
        <v>1</v>
      </c>
      <c r="H463" t="b">
        <v>1</v>
      </c>
      <c r="I463" t="b">
        <v>1</v>
      </c>
      <c r="J463" t="b">
        <v>1</v>
      </c>
      <c r="L463" t="str">
        <f t="shared" si="360"/>
        <v>DB12</v>
      </c>
      <c r="M463" t="str">
        <f t="shared" ref="M463:M526" si="366">"M_"&amp;B463&amp;"_"</f>
        <v>M_G24_</v>
      </c>
      <c r="O463" s="40" t="str">
        <f>IF(E463="","-",COUNTIF($O$10:O462,"&lt;&gt;-")+1-2)</f>
        <v>-</v>
      </c>
      <c r="P463" s="25" t="str">
        <f>IF($E463="","//" &amp; $B463,$M463&amp;B463&amp;": '"&amp;$L463&amp;","&amp;VLOOKUP(C463,LookupTable!$A$10:$G$24,4,0)&amp;IF(AND(C463="Bool",MOD(10*D463,10)=0),D463&amp;".0",D463)&amp;IF(C463="String",".255","")&amp;IF(B464&lt;&gt;"","',","'")&amp;"     //"&amp;O463)</f>
        <v>//G24</v>
      </c>
      <c r="Q463" s="20" t="str">
        <f t="shared" si="362"/>
        <v>//G24</v>
      </c>
      <c r="R463" s="20" t="str">
        <f t="shared" si="363"/>
        <v>//G24</v>
      </c>
    </row>
    <row r="464" spans="2:18" ht="15.75">
      <c r="B464" t="s">
        <v>236</v>
      </c>
      <c r="C464" t="s">
        <v>15</v>
      </c>
      <c r="D464">
        <v>368</v>
      </c>
      <c r="E464">
        <v>0</v>
      </c>
      <c r="F464" t="b">
        <v>0</v>
      </c>
      <c r="G464" t="b">
        <v>1</v>
      </c>
      <c r="H464" t="b">
        <v>1</v>
      </c>
      <c r="I464" t="b">
        <v>1</v>
      </c>
      <c r="J464" t="b">
        <v>0</v>
      </c>
      <c r="K464" t="s">
        <v>237</v>
      </c>
      <c r="L464" t="str">
        <f t="shared" si="360"/>
        <v>DB12</v>
      </c>
      <c r="M464" t="str">
        <f t="shared" ref="M464:M527" si="367">"M_"&amp;B463&amp;"_"</f>
        <v>M_G24_</v>
      </c>
      <c r="O464" s="40">
        <f>IF(E464="","-",COUNTIF($O$10:O463,"&lt;&gt;-")+1-2)</f>
        <v>361</v>
      </c>
      <c r="P464" s="25" t="str">
        <f>IF($E464="","//" &amp; $B464,$M464&amp;B464&amp;": '"&amp;$L464&amp;","&amp;VLOOKUP(C464,LookupTable!$A$10:$G$24,4,0)&amp;IF(AND(C464="Bool",MOD(10*D464,10)=0),D464&amp;".0",D464)&amp;IF(C464="String",".255","")&amp;IF(B465&lt;&gt;"","',","'")&amp;"     //"&amp;O464)</f>
        <v>M_G24_Time_BD: 'DB12,REAL368',     //361</v>
      </c>
      <c r="Q464" s="20" t="str">
        <f t="shared" si="362"/>
        <v>'M_G24_Time_BD',     //361</v>
      </c>
      <c r="R464" s="20" t="str">
        <f t="shared" si="363"/>
        <v>socket.emit('M_G24_Time_BD', arr_tag_value[361]);</v>
      </c>
    </row>
    <row r="465" spans="2:18" ht="15.75">
      <c r="B465" t="s">
        <v>238</v>
      </c>
      <c r="C465" t="s">
        <v>15</v>
      </c>
      <c r="D465">
        <v>372</v>
      </c>
      <c r="E465">
        <v>0</v>
      </c>
      <c r="F465" t="b">
        <v>0</v>
      </c>
      <c r="G465" t="b">
        <v>1</v>
      </c>
      <c r="H465" t="b">
        <v>1</v>
      </c>
      <c r="I465" t="b">
        <v>1</v>
      </c>
      <c r="J465" t="b">
        <v>0</v>
      </c>
      <c r="K465" t="s">
        <v>239</v>
      </c>
      <c r="L465" t="str">
        <f t="shared" si="360"/>
        <v>DB12</v>
      </c>
      <c r="M465" t="str">
        <f t="shared" ref="M465" si="368">"M_"&amp;B463&amp;"_"</f>
        <v>M_G24_</v>
      </c>
      <c r="O465" s="40">
        <f>IF(E465="","-",COUNTIF($O$10:O464,"&lt;&gt;-")+1-2)</f>
        <v>362</v>
      </c>
      <c r="P465" s="25" t="str">
        <f>IF($E465="","//" &amp; $B465,$M465&amp;B465&amp;": '"&amp;$L465&amp;","&amp;VLOOKUP(C465,LookupTable!$A$10:$G$24,4,0)&amp;IF(AND(C465="Bool",MOD(10*D465,10)=0),D465&amp;".0",D465)&amp;IF(C465="String",".255","")&amp;IF(B466&lt;&gt;"","',","'")&amp;"     //"&amp;O465)</f>
        <v>M_G24_Time_CUROA: 'DB12,REAL372',     //362</v>
      </c>
      <c r="Q465" s="20" t="str">
        <f t="shared" si="362"/>
        <v>'M_G24_Time_CUROA',     //362</v>
      </c>
      <c r="R465" s="20" t="str">
        <f t="shared" si="363"/>
        <v>socket.emit('M_G24_Time_CUROA', arr_tag_value[362]);</v>
      </c>
    </row>
    <row r="466" spans="2:18" ht="15.75">
      <c r="B466" t="s">
        <v>240</v>
      </c>
      <c r="C466" t="s">
        <v>15</v>
      </c>
      <c r="D466">
        <v>376</v>
      </c>
      <c r="E466">
        <v>0</v>
      </c>
      <c r="F466" t="b">
        <v>0</v>
      </c>
      <c r="G466" t="b">
        <v>1</v>
      </c>
      <c r="H466" t="b">
        <v>1</v>
      </c>
      <c r="I466" t="b">
        <v>1</v>
      </c>
      <c r="J466" t="b">
        <v>0</v>
      </c>
      <c r="K466" t="s">
        <v>241</v>
      </c>
      <c r="L466" t="str">
        <f t="shared" si="360"/>
        <v>DB12</v>
      </c>
      <c r="M466" t="str">
        <f t="shared" ref="M466" si="369">"M_"&amp;B463&amp;"_"</f>
        <v>M_G24_</v>
      </c>
      <c r="O466" s="40">
        <f>IF(E466="","-",COUNTIF($O$10:O465,"&lt;&gt;-")+1-2)</f>
        <v>363</v>
      </c>
      <c r="P466" s="25" t="str">
        <f>IF($E466="","//" &amp; $B466,$M466&amp;B466&amp;": '"&amp;$L466&amp;","&amp;VLOOKUP(C466,LookupTable!$A$10:$G$24,4,0)&amp;IF(AND(C466="Bool",MOD(10*D466,10)=0),D466&amp;".0",D466)&amp;IF(C466="String",".255","")&amp;IF(B467&lt;&gt;"","',","'")&amp;"     //"&amp;O466)</f>
        <v>M_G24_Time_Belt: 'DB12,REAL376',     //363</v>
      </c>
      <c r="Q466" s="20" t="str">
        <f t="shared" si="362"/>
        <v>'M_G24_Time_Belt',     //363</v>
      </c>
      <c r="R466" s="20" t="str">
        <f t="shared" si="363"/>
        <v>socket.emit('M_G24_Time_Belt', arr_tag_value[363]);</v>
      </c>
    </row>
    <row r="467" spans="2:18" ht="15.75">
      <c r="B467" t="s">
        <v>242</v>
      </c>
      <c r="C467" t="s">
        <v>15</v>
      </c>
      <c r="D467">
        <v>380</v>
      </c>
      <c r="E467">
        <v>0</v>
      </c>
      <c r="F467" t="b">
        <v>0</v>
      </c>
      <c r="G467" t="b">
        <v>1</v>
      </c>
      <c r="H467" t="b">
        <v>1</v>
      </c>
      <c r="I467" t="b">
        <v>1</v>
      </c>
      <c r="J467" t="b">
        <v>0</v>
      </c>
      <c r="K467" t="s">
        <v>243</v>
      </c>
      <c r="L467" t="str">
        <f t="shared" si="360"/>
        <v>DB12</v>
      </c>
      <c r="M467" t="str">
        <f t="shared" ref="M467" si="370">"M_"&amp;B463&amp;"_"</f>
        <v>M_G24_</v>
      </c>
      <c r="O467" s="40">
        <f>IF(E467="","-",COUNTIF($O$10:O466,"&lt;&gt;-")+1-2)</f>
        <v>364</v>
      </c>
      <c r="P467" s="25" t="str">
        <f>IF($E467="","//" &amp; $B467,$M467&amp;B467&amp;": '"&amp;$L467&amp;","&amp;VLOOKUP(C467,LookupTable!$A$10:$G$24,4,0)&amp;IF(AND(C467="Bool",MOD(10*D467,10)=0),D467&amp;".0",D467)&amp;IF(C467="String",".255","")&amp;IF(B468&lt;&gt;"","',","'")&amp;"     //"&amp;O467)</f>
        <v>M_G24_TIme_Motor: 'DB12,REAL380',     //364</v>
      </c>
      <c r="Q467" s="20" t="str">
        <f t="shared" si="362"/>
        <v>'M_G24_TIme_Motor',     //364</v>
      </c>
      <c r="R467" s="20" t="str">
        <f t="shared" si="363"/>
        <v>socket.emit('M_G24_TIme_Motor', arr_tag_value[364]);</v>
      </c>
    </row>
    <row r="468" spans="2:18" ht="15.75">
      <c r="B468" t="s">
        <v>122</v>
      </c>
      <c r="C468" t="s">
        <v>235</v>
      </c>
      <c r="D468">
        <v>384</v>
      </c>
      <c r="F468" t="b">
        <v>0</v>
      </c>
      <c r="G468" t="b">
        <v>1</v>
      </c>
      <c r="H468" t="b">
        <v>1</v>
      </c>
      <c r="I468" t="b">
        <v>1</v>
      </c>
      <c r="J468" t="b">
        <v>1</v>
      </c>
      <c r="L468" t="str">
        <f t="shared" si="360"/>
        <v>DB12</v>
      </c>
      <c r="M468" t="str">
        <f t="shared" ref="M468:M531" si="371">"M_"&amp;B468&amp;"_"</f>
        <v>M_G25_</v>
      </c>
      <c r="O468" s="40" t="str">
        <f>IF(E468="","-",COUNTIF($O$10:O467,"&lt;&gt;-")+1-2)</f>
        <v>-</v>
      </c>
      <c r="P468" s="25" t="str">
        <f>IF($E468="","//" &amp; $B468,$M468&amp;B468&amp;": '"&amp;$L468&amp;","&amp;VLOOKUP(C468,LookupTable!$A$10:$G$24,4,0)&amp;IF(AND(C468="Bool",MOD(10*D468,10)=0),D468&amp;".0",D468)&amp;IF(C468="String",".255","")&amp;IF(B469&lt;&gt;"","',","'")&amp;"     //"&amp;O468)</f>
        <v>//G25</v>
      </c>
      <c r="Q468" s="20" t="str">
        <f t="shared" si="362"/>
        <v>//G25</v>
      </c>
      <c r="R468" s="20" t="str">
        <f t="shared" si="363"/>
        <v>//G25</v>
      </c>
    </row>
    <row r="469" spans="2:18" ht="15.75">
      <c r="B469" t="s">
        <v>236</v>
      </c>
      <c r="C469" t="s">
        <v>15</v>
      </c>
      <c r="D469">
        <v>384</v>
      </c>
      <c r="E469">
        <v>0</v>
      </c>
      <c r="F469" t="b">
        <v>0</v>
      </c>
      <c r="G469" t="b">
        <v>1</v>
      </c>
      <c r="H469" t="b">
        <v>1</v>
      </c>
      <c r="I469" t="b">
        <v>1</v>
      </c>
      <c r="J469" t="b">
        <v>0</v>
      </c>
      <c r="K469" t="s">
        <v>237</v>
      </c>
      <c r="L469" t="str">
        <f t="shared" si="360"/>
        <v>DB12</v>
      </c>
      <c r="M469" t="str">
        <f t="shared" ref="M469:M532" si="372">"M_"&amp;B468&amp;"_"</f>
        <v>M_G25_</v>
      </c>
      <c r="O469" s="40">
        <f>IF(E469="","-",COUNTIF($O$10:O468,"&lt;&gt;-")+1-2)</f>
        <v>365</v>
      </c>
      <c r="P469" s="25" t="str">
        <f>IF($E469="","//" &amp; $B469,$M469&amp;B469&amp;": '"&amp;$L469&amp;","&amp;VLOOKUP(C469,LookupTable!$A$10:$G$24,4,0)&amp;IF(AND(C469="Bool",MOD(10*D469,10)=0),D469&amp;".0",D469)&amp;IF(C469="String",".255","")&amp;IF(B470&lt;&gt;"","',","'")&amp;"     //"&amp;O469)</f>
        <v>M_G25_Time_BD: 'DB12,REAL384',     //365</v>
      </c>
      <c r="Q469" s="20" t="str">
        <f t="shared" si="362"/>
        <v>'M_G25_Time_BD',     //365</v>
      </c>
      <c r="R469" s="20" t="str">
        <f t="shared" si="363"/>
        <v>socket.emit('M_G25_Time_BD', arr_tag_value[365]);</v>
      </c>
    </row>
    <row r="470" spans="2:18" ht="15.75">
      <c r="B470" t="s">
        <v>238</v>
      </c>
      <c r="C470" t="s">
        <v>15</v>
      </c>
      <c r="D470">
        <v>388</v>
      </c>
      <c r="E470">
        <v>0</v>
      </c>
      <c r="F470" t="b">
        <v>0</v>
      </c>
      <c r="G470" t="b">
        <v>1</v>
      </c>
      <c r="H470" t="b">
        <v>1</v>
      </c>
      <c r="I470" t="b">
        <v>1</v>
      </c>
      <c r="J470" t="b">
        <v>0</v>
      </c>
      <c r="K470" t="s">
        <v>239</v>
      </c>
      <c r="L470" t="str">
        <f t="shared" si="360"/>
        <v>DB12</v>
      </c>
      <c r="M470" t="str">
        <f t="shared" ref="M470" si="373">"M_"&amp;B468&amp;"_"</f>
        <v>M_G25_</v>
      </c>
      <c r="O470" s="40">
        <f>IF(E470="","-",COUNTIF($O$10:O469,"&lt;&gt;-")+1-2)</f>
        <v>366</v>
      </c>
      <c r="P470" s="25" t="str">
        <f>IF($E470="","//" &amp; $B470,$M470&amp;B470&amp;": '"&amp;$L470&amp;","&amp;VLOOKUP(C470,LookupTable!$A$10:$G$24,4,0)&amp;IF(AND(C470="Bool",MOD(10*D470,10)=0),D470&amp;".0",D470)&amp;IF(C470="String",".255","")&amp;IF(B471&lt;&gt;"","',","'")&amp;"     //"&amp;O470)</f>
        <v>M_G25_Time_CUROA: 'DB12,REAL388',     //366</v>
      </c>
      <c r="Q470" s="20" t="str">
        <f t="shared" si="362"/>
        <v>'M_G25_Time_CUROA',     //366</v>
      </c>
      <c r="R470" s="20" t="str">
        <f t="shared" si="363"/>
        <v>socket.emit('M_G25_Time_CUROA', arr_tag_value[366]);</v>
      </c>
    </row>
    <row r="471" spans="2:18" ht="15.75">
      <c r="B471" t="s">
        <v>240</v>
      </c>
      <c r="C471" t="s">
        <v>15</v>
      </c>
      <c r="D471">
        <v>392</v>
      </c>
      <c r="E471">
        <v>0</v>
      </c>
      <c r="F471" t="b">
        <v>0</v>
      </c>
      <c r="G471" t="b">
        <v>1</v>
      </c>
      <c r="H471" t="b">
        <v>1</v>
      </c>
      <c r="I471" t="b">
        <v>1</v>
      </c>
      <c r="J471" t="b">
        <v>0</v>
      </c>
      <c r="K471" t="s">
        <v>241</v>
      </c>
      <c r="L471" t="str">
        <f t="shared" si="360"/>
        <v>DB12</v>
      </c>
      <c r="M471" t="str">
        <f t="shared" ref="M471" si="374">"M_"&amp;B468&amp;"_"</f>
        <v>M_G25_</v>
      </c>
      <c r="O471" s="40">
        <f>IF(E471="","-",COUNTIF($O$10:O470,"&lt;&gt;-")+1-2)</f>
        <v>367</v>
      </c>
      <c r="P471" s="25" t="str">
        <f>IF($E471="","//" &amp; $B471,$M471&amp;B471&amp;": '"&amp;$L471&amp;","&amp;VLOOKUP(C471,LookupTable!$A$10:$G$24,4,0)&amp;IF(AND(C471="Bool",MOD(10*D471,10)=0),D471&amp;".0",D471)&amp;IF(C471="String",".255","")&amp;IF(B472&lt;&gt;"","',","'")&amp;"     //"&amp;O471)</f>
        <v>M_G25_Time_Belt: 'DB12,REAL392',     //367</v>
      </c>
      <c r="Q471" s="20" t="str">
        <f t="shared" si="362"/>
        <v>'M_G25_Time_Belt',     //367</v>
      </c>
      <c r="R471" s="20" t="str">
        <f t="shared" si="363"/>
        <v>socket.emit('M_G25_Time_Belt', arr_tag_value[367]);</v>
      </c>
    </row>
    <row r="472" spans="2:18" ht="15.75">
      <c r="B472" t="s">
        <v>242</v>
      </c>
      <c r="C472" t="s">
        <v>15</v>
      </c>
      <c r="D472">
        <v>396</v>
      </c>
      <c r="E472">
        <v>0</v>
      </c>
      <c r="F472" t="b">
        <v>0</v>
      </c>
      <c r="G472" t="b">
        <v>1</v>
      </c>
      <c r="H472" t="b">
        <v>1</v>
      </c>
      <c r="I472" t="b">
        <v>1</v>
      </c>
      <c r="J472" t="b">
        <v>0</v>
      </c>
      <c r="K472" t="s">
        <v>243</v>
      </c>
      <c r="L472" t="str">
        <f t="shared" si="360"/>
        <v>DB12</v>
      </c>
      <c r="M472" t="str">
        <f t="shared" ref="M472" si="375">"M_"&amp;B468&amp;"_"</f>
        <v>M_G25_</v>
      </c>
      <c r="O472" s="40">
        <f>IF(E472="","-",COUNTIF($O$10:O471,"&lt;&gt;-")+1-2)</f>
        <v>368</v>
      </c>
      <c r="P472" s="25" t="str">
        <f>IF($E472="","//" &amp; $B472,$M472&amp;B472&amp;": '"&amp;$L472&amp;","&amp;VLOOKUP(C472,LookupTable!$A$10:$G$24,4,0)&amp;IF(AND(C472="Bool",MOD(10*D472,10)=0),D472&amp;".0",D472)&amp;IF(C472="String",".255","")&amp;IF(B473&lt;&gt;"","',","'")&amp;"     //"&amp;O472)</f>
        <v>M_G25_TIme_Motor: 'DB12,REAL396',     //368</v>
      </c>
      <c r="Q472" s="20" t="str">
        <f t="shared" si="362"/>
        <v>'M_G25_TIme_Motor',     //368</v>
      </c>
      <c r="R472" s="20" t="str">
        <f t="shared" si="363"/>
        <v>socket.emit('M_G25_TIme_Motor', arr_tag_value[368]);</v>
      </c>
    </row>
    <row r="473" spans="2:18" ht="15.75">
      <c r="B473" t="s">
        <v>123</v>
      </c>
      <c r="C473" t="s">
        <v>235</v>
      </c>
      <c r="D473">
        <v>400</v>
      </c>
      <c r="F473" t="b">
        <v>0</v>
      </c>
      <c r="G473" t="b">
        <v>1</v>
      </c>
      <c r="H473" t="b">
        <v>1</v>
      </c>
      <c r="I473" t="b">
        <v>1</v>
      </c>
      <c r="J473" t="b">
        <v>1</v>
      </c>
      <c r="L473" t="str">
        <f t="shared" si="360"/>
        <v>DB12</v>
      </c>
      <c r="M473" t="str">
        <f t="shared" ref="M473:M504" si="376">"M_"&amp;B473&amp;"_"</f>
        <v>M_G26_</v>
      </c>
      <c r="O473" s="40" t="str">
        <f>IF(E473="","-",COUNTIF($O$10:O472,"&lt;&gt;-")+1-2)</f>
        <v>-</v>
      </c>
      <c r="P473" s="25" t="str">
        <f>IF($E473="","//" &amp; $B473,$M473&amp;B473&amp;": '"&amp;$L473&amp;","&amp;VLOOKUP(C473,LookupTable!$A$10:$G$24,4,0)&amp;IF(AND(C473="Bool",MOD(10*D473,10)=0),D473&amp;".0",D473)&amp;IF(C473="String",".255","")&amp;IF(B474&lt;&gt;"","',","'")&amp;"     //"&amp;O473)</f>
        <v>//G26</v>
      </c>
      <c r="Q473" s="20" t="str">
        <f t="shared" si="362"/>
        <v>//G26</v>
      </c>
      <c r="R473" s="20" t="str">
        <f t="shared" si="363"/>
        <v>//G26</v>
      </c>
    </row>
    <row r="474" spans="2:18" ht="15.75">
      <c r="B474" t="s">
        <v>236</v>
      </c>
      <c r="C474" t="s">
        <v>15</v>
      </c>
      <c r="D474">
        <v>400</v>
      </c>
      <c r="E474">
        <v>0</v>
      </c>
      <c r="F474" t="b">
        <v>0</v>
      </c>
      <c r="G474" t="b">
        <v>1</v>
      </c>
      <c r="H474" t="b">
        <v>1</v>
      </c>
      <c r="I474" t="b">
        <v>1</v>
      </c>
      <c r="J474" t="b">
        <v>0</v>
      </c>
      <c r="K474" t="s">
        <v>237</v>
      </c>
      <c r="L474" t="str">
        <f t="shared" si="360"/>
        <v>DB12</v>
      </c>
      <c r="M474" t="str">
        <f t="shared" ref="M474:M505" si="377">"M_"&amp;B473&amp;"_"</f>
        <v>M_G26_</v>
      </c>
      <c r="O474" s="40">
        <f>IF(E474="","-",COUNTIF($O$10:O473,"&lt;&gt;-")+1-2)</f>
        <v>369</v>
      </c>
      <c r="P474" s="25" t="str">
        <f>IF($E474="","//" &amp; $B474,$M474&amp;B474&amp;": '"&amp;$L474&amp;","&amp;VLOOKUP(C474,LookupTable!$A$10:$G$24,4,0)&amp;IF(AND(C474="Bool",MOD(10*D474,10)=0),D474&amp;".0",D474)&amp;IF(C474="String",".255","")&amp;IF(B475&lt;&gt;"","',","'")&amp;"     //"&amp;O474)</f>
        <v>M_G26_Time_BD: 'DB12,REAL400',     //369</v>
      </c>
      <c r="Q474" s="20" t="str">
        <f t="shared" si="362"/>
        <v>'M_G26_Time_BD',     //369</v>
      </c>
      <c r="R474" s="20" t="str">
        <f t="shared" si="363"/>
        <v>socket.emit('M_G26_Time_BD', arr_tag_value[369]);</v>
      </c>
    </row>
    <row r="475" spans="2:18" ht="15.75">
      <c r="B475" t="s">
        <v>238</v>
      </c>
      <c r="C475" t="s">
        <v>15</v>
      </c>
      <c r="D475">
        <v>404</v>
      </c>
      <c r="E475">
        <v>0</v>
      </c>
      <c r="F475" t="b">
        <v>0</v>
      </c>
      <c r="G475" t="b">
        <v>1</v>
      </c>
      <c r="H475" t="b">
        <v>1</v>
      </c>
      <c r="I475" t="b">
        <v>1</v>
      </c>
      <c r="J475" t="b">
        <v>0</v>
      </c>
      <c r="K475" t="s">
        <v>239</v>
      </c>
      <c r="L475" t="str">
        <f t="shared" si="360"/>
        <v>DB12</v>
      </c>
      <c r="M475" t="str">
        <f t="shared" ref="M475" si="378">"M_"&amp;B473&amp;"_"</f>
        <v>M_G26_</v>
      </c>
      <c r="O475" s="40">
        <f>IF(E475="","-",COUNTIF($O$10:O474,"&lt;&gt;-")+1-2)</f>
        <v>370</v>
      </c>
      <c r="P475" s="25" t="str">
        <f>IF($E475="","//" &amp; $B475,$M475&amp;B475&amp;": '"&amp;$L475&amp;","&amp;VLOOKUP(C475,LookupTable!$A$10:$G$24,4,0)&amp;IF(AND(C475="Bool",MOD(10*D475,10)=0),D475&amp;".0",D475)&amp;IF(C475="String",".255","")&amp;IF(B476&lt;&gt;"","',","'")&amp;"     //"&amp;O475)</f>
        <v>M_G26_Time_CUROA: 'DB12,REAL404',     //370</v>
      </c>
      <c r="Q475" s="20" t="str">
        <f t="shared" si="362"/>
        <v>'M_G26_Time_CUROA',     //370</v>
      </c>
      <c r="R475" s="20" t="str">
        <f t="shared" si="363"/>
        <v>socket.emit('M_G26_Time_CUROA', arr_tag_value[370]);</v>
      </c>
    </row>
    <row r="476" spans="2:18" ht="15.75">
      <c r="B476" t="s">
        <v>240</v>
      </c>
      <c r="C476" t="s">
        <v>15</v>
      </c>
      <c r="D476">
        <v>408</v>
      </c>
      <c r="E476">
        <v>0</v>
      </c>
      <c r="F476" t="b">
        <v>0</v>
      </c>
      <c r="G476" t="b">
        <v>1</v>
      </c>
      <c r="H476" t="b">
        <v>1</v>
      </c>
      <c r="I476" t="b">
        <v>1</v>
      </c>
      <c r="J476" t="b">
        <v>0</v>
      </c>
      <c r="K476" t="s">
        <v>241</v>
      </c>
      <c r="L476" t="str">
        <f t="shared" si="360"/>
        <v>DB12</v>
      </c>
      <c r="M476" t="str">
        <f t="shared" ref="M476" si="379">"M_"&amp;B473&amp;"_"</f>
        <v>M_G26_</v>
      </c>
      <c r="O476" s="40">
        <f>IF(E476="","-",COUNTIF($O$10:O475,"&lt;&gt;-")+1-2)</f>
        <v>371</v>
      </c>
      <c r="P476" s="25" t="str">
        <f>IF($E476="","//" &amp; $B476,$M476&amp;B476&amp;": '"&amp;$L476&amp;","&amp;VLOOKUP(C476,LookupTable!$A$10:$G$24,4,0)&amp;IF(AND(C476="Bool",MOD(10*D476,10)=0),D476&amp;".0",D476)&amp;IF(C476="String",".255","")&amp;IF(B477&lt;&gt;"","',","'")&amp;"     //"&amp;O476)</f>
        <v>M_G26_Time_Belt: 'DB12,REAL408',     //371</v>
      </c>
      <c r="Q476" s="20" t="str">
        <f t="shared" si="362"/>
        <v>'M_G26_Time_Belt',     //371</v>
      </c>
      <c r="R476" s="20" t="str">
        <f t="shared" si="363"/>
        <v>socket.emit('M_G26_Time_Belt', arr_tag_value[371]);</v>
      </c>
    </row>
    <row r="477" spans="2:18" ht="15.75">
      <c r="B477" t="s">
        <v>242</v>
      </c>
      <c r="C477" t="s">
        <v>15</v>
      </c>
      <c r="D477">
        <v>412</v>
      </c>
      <c r="E477">
        <v>0</v>
      </c>
      <c r="F477" t="b">
        <v>0</v>
      </c>
      <c r="G477" t="b">
        <v>1</v>
      </c>
      <c r="H477" t="b">
        <v>1</v>
      </c>
      <c r="I477" t="b">
        <v>1</v>
      </c>
      <c r="J477" t="b">
        <v>0</v>
      </c>
      <c r="K477" t="s">
        <v>243</v>
      </c>
      <c r="L477" t="str">
        <f t="shared" si="360"/>
        <v>DB12</v>
      </c>
      <c r="M477" t="str">
        <f t="shared" ref="M477" si="380">"M_"&amp;B473&amp;"_"</f>
        <v>M_G26_</v>
      </c>
      <c r="O477" s="40">
        <f>IF(E477="","-",COUNTIF($O$10:O476,"&lt;&gt;-")+1-2)</f>
        <v>372</v>
      </c>
      <c r="P477" s="25" t="str">
        <f>IF($E477="","//" &amp; $B477,$M477&amp;B477&amp;": '"&amp;$L477&amp;","&amp;VLOOKUP(C477,LookupTable!$A$10:$G$24,4,0)&amp;IF(AND(C477="Bool",MOD(10*D477,10)=0),D477&amp;".0",D477)&amp;IF(C477="String",".255","")&amp;IF(B478&lt;&gt;"","',","'")&amp;"     //"&amp;O477)</f>
        <v>M_G26_TIme_Motor: 'DB12,REAL412',     //372</v>
      </c>
      <c r="Q477" s="20" t="str">
        <f t="shared" si="362"/>
        <v>'M_G26_TIme_Motor',     //372</v>
      </c>
      <c r="R477" s="20" t="str">
        <f t="shared" si="363"/>
        <v>socket.emit('M_G26_TIme_Motor', arr_tag_value[372]);</v>
      </c>
    </row>
    <row r="478" spans="2:18" ht="15.75">
      <c r="B478" t="s">
        <v>124</v>
      </c>
      <c r="C478" t="s">
        <v>235</v>
      </c>
      <c r="D478">
        <v>416</v>
      </c>
      <c r="F478" t="b">
        <v>0</v>
      </c>
      <c r="G478" t="b">
        <v>1</v>
      </c>
      <c r="H478" t="b">
        <v>1</v>
      </c>
      <c r="I478" t="b">
        <v>1</v>
      </c>
      <c r="J478" t="b">
        <v>1</v>
      </c>
      <c r="L478" t="str">
        <f t="shared" si="360"/>
        <v>DB12</v>
      </c>
      <c r="M478" t="str">
        <f t="shared" ref="M478:M509" si="381">"M_"&amp;B478&amp;"_"</f>
        <v>M_G27_</v>
      </c>
      <c r="O478" s="40" t="str">
        <f>IF(E478="","-",COUNTIF($O$10:O477,"&lt;&gt;-")+1-2)</f>
        <v>-</v>
      </c>
      <c r="P478" s="25" t="str">
        <f>IF($E478="","//" &amp; $B478,$M478&amp;B478&amp;": '"&amp;$L478&amp;","&amp;VLOOKUP(C478,LookupTable!$A$10:$G$24,4,0)&amp;IF(AND(C478="Bool",MOD(10*D478,10)=0),D478&amp;".0",D478)&amp;IF(C478="String",".255","")&amp;IF(B479&lt;&gt;"","',","'")&amp;"     //"&amp;O478)</f>
        <v>//G27</v>
      </c>
      <c r="Q478" s="20" t="str">
        <f t="shared" si="362"/>
        <v>//G27</v>
      </c>
      <c r="R478" s="20" t="str">
        <f t="shared" si="363"/>
        <v>//G27</v>
      </c>
    </row>
    <row r="479" spans="2:18" ht="15.75">
      <c r="B479" t="s">
        <v>236</v>
      </c>
      <c r="C479" t="s">
        <v>15</v>
      </c>
      <c r="D479">
        <v>416</v>
      </c>
      <c r="E479">
        <v>0</v>
      </c>
      <c r="F479" t="b">
        <v>0</v>
      </c>
      <c r="G479" t="b">
        <v>1</v>
      </c>
      <c r="H479" t="b">
        <v>1</v>
      </c>
      <c r="I479" t="b">
        <v>1</v>
      </c>
      <c r="J479" t="b">
        <v>0</v>
      </c>
      <c r="K479" t="s">
        <v>237</v>
      </c>
      <c r="L479" t="str">
        <f t="shared" si="360"/>
        <v>DB12</v>
      </c>
      <c r="M479" t="str">
        <f t="shared" ref="M479:M510" si="382">"M_"&amp;B478&amp;"_"</f>
        <v>M_G27_</v>
      </c>
      <c r="O479" s="40">
        <f>IF(E479="","-",COUNTIF($O$10:O478,"&lt;&gt;-")+1-2)</f>
        <v>373</v>
      </c>
      <c r="P479" s="25" t="str">
        <f>IF($E479="","//" &amp; $B479,$M479&amp;B479&amp;": '"&amp;$L479&amp;","&amp;VLOOKUP(C479,LookupTable!$A$10:$G$24,4,0)&amp;IF(AND(C479="Bool",MOD(10*D479,10)=0),D479&amp;".0",D479)&amp;IF(C479="String",".255","")&amp;IF(B480&lt;&gt;"","',","'")&amp;"     //"&amp;O479)</f>
        <v>M_G27_Time_BD: 'DB12,REAL416',     //373</v>
      </c>
      <c r="Q479" s="20" t="str">
        <f t="shared" si="362"/>
        <v>'M_G27_Time_BD',     //373</v>
      </c>
      <c r="R479" s="20" t="str">
        <f t="shared" si="363"/>
        <v>socket.emit('M_G27_Time_BD', arr_tag_value[373]);</v>
      </c>
    </row>
    <row r="480" spans="2:18" ht="15.75">
      <c r="B480" t="s">
        <v>238</v>
      </c>
      <c r="C480" t="s">
        <v>15</v>
      </c>
      <c r="D480">
        <v>420</v>
      </c>
      <c r="E480">
        <v>0</v>
      </c>
      <c r="F480" t="b">
        <v>0</v>
      </c>
      <c r="G480" t="b">
        <v>1</v>
      </c>
      <c r="H480" t="b">
        <v>1</v>
      </c>
      <c r="I480" t="b">
        <v>1</v>
      </c>
      <c r="J480" t="b">
        <v>0</v>
      </c>
      <c r="K480" t="s">
        <v>239</v>
      </c>
      <c r="L480" t="str">
        <f t="shared" si="360"/>
        <v>DB12</v>
      </c>
      <c r="M480" t="str">
        <f t="shared" ref="M480" si="383">"M_"&amp;B478&amp;"_"</f>
        <v>M_G27_</v>
      </c>
      <c r="O480" s="40">
        <f>IF(E480="","-",COUNTIF($O$10:O479,"&lt;&gt;-")+1-2)</f>
        <v>374</v>
      </c>
      <c r="P480" s="25" t="str">
        <f>IF($E480="","//" &amp; $B480,$M480&amp;B480&amp;": '"&amp;$L480&amp;","&amp;VLOOKUP(C480,LookupTable!$A$10:$G$24,4,0)&amp;IF(AND(C480="Bool",MOD(10*D480,10)=0),D480&amp;".0",D480)&amp;IF(C480="String",".255","")&amp;IF(B481&lt;&gt;"","',","'")&amp;"     //"&amp;O480)</f>
        <v>M_G27_Time_CUROA: 'DB12,REAL420',     //374</v>
      </c>
      <c r="Q480" s="20" t="str">
        <f t="shared" si="362"/>
        <v>'M_G27_Time_CUROA',     //374</v>
      </c>
      <c r="R480" s="20" t="str">
        <f t="shared" si="363"/>
        <v>socket.emit('M_G27_Time_CUROA', arr_tag_value[374]);</v>
      </c>
    </row>
    <row r="481" spans="2:18" ht="15.75">
      <c r="B481" t="s">
        <v>240</v>
      </c>
      <c r="C481" t="s">
        <v>15</v>
      </c>
      <c r="D481">
        <v>424</v>
      </c>
      <c r="E481">
        <v>0</v>
      </c>
      <c r="F481" t="b">
        <v>0</v>
      </c>
      <c r="G481" t="b">
        <v>1</v>
      </c>
      <c r="H481" t="b">
        <v>1</v>
      </c>
      <c r="I481" t="b">
        <v>1</v>
      </c>
      <c r="J481" t="b">
        <v>0</v>
      </c>
      <c r="K481" t="s">
        <v>241</v>
      </c>
      <c r="L481" t="str">
        <f t="shared" si="360"/>
        <v>DB12</v>
      </c>
      <c r="M481" t="str">
        <f t="shared" ref="M481" si="384">"M_"&amp;B478&amp;"_"</f>
        <v>M_G27_</v>
      </c>
      <c r="O481" s="40">
        <f>IF(E481="","-",COUNTIF($O$10:O480,"&lt;&gt;-")+1-2)</f>
        <v>375</v>
      </c>
      <c r="P481" s="25" t="str">
        <f>IF($E481="","//" &amp; $B481,$M481&amp;B481&amp;": '"&amp;$L481&amp;","&amp;VLOOKUP(C481,LookupTable!$A$10:$G$24,4,0)&amp;IF(AND(C481="Bool",MOD(10*D481,10)=0),D481&amp;".0",D481)&amp;IF(C481="String",".255","")&amp;IF(B482&lt;&gt;"","',","'")&amp;"     //"&amp;O481)</f>
        <v>M_G27_Time_Belt: 'DB12,REAL424',     //375</v>
      </c>
      <c r="Q481" s="20" t="str">
        <f t="shared" si="362"/>
        <v>'M_G27_Time_Belt',     //375</v>
      </c>
      <c r="R481" s="20" t="str">
        <f t="shared" si="363"/>
        <v>socket.emit('M_G27_Time_Belt', arr_tag_value[375]);</v>
      </c>
    </row>
    <row r="482" spans="2:18" ht="15.75">
      <c r="B482" t="s">
        <v>242</v>
      </c>
      <c r="C482" t="s">
        <v>15</v>
      </c>
      <c r="D482">
        <v>428</v>
      </c>
      <c r="E482">
        <v>0</v>
      </c>
      <c r="F482" t="b">
        <v>0</v>
      </c>
      <c r="G482" t="b">
        <v>1</v>
      </c>
      <c r="H482" t="b">
        <v>1</v>
      </c>
      <c r="I482" t="b">
        <v>1</v>
      </c>
      <c r="J482" t="b">
        <v>0</v>
      </c>
      <c r="K482" t="s">
        <v>243</v>
      </c>
      <c r="L482" t="str">
        <f t="shared" si="360"/>
        <v>DB12</v>
      </c>
      <c r="M482" t="str">
        <f t="shared" ref="M482" si="385">"M_"&amp;B478&amp;"_"</f>
        <v>M_G27_</v>
      </c>
      <c r="O482" s="40">
        <f>IF(E482="","-",COUNTIF($O$10:O481,"&lt;&gt;-")+1-2)</f>
        <v>376</v>
      </c>
      <c r="P482" s="25" t="str">
        <f>IF($E482="","//" &amp; $B482,$M482&amp;B482&amp;": '"&amp;$L482&amp;","&amp;VLOOKUP(C482,LookupTable!$A$10:$G$24,4,0)&amp;IF(AND(C482="Bool",MOD(10*D482,10)=0),D482&amp;".0",D482)&amp;IF(C482="String",".255","")&amp;IF(B483&lt;&gt;"","',","'")&amp;"     //"&amp;O482)</f>
        <v>M_G27_TIme_Motor: 'DB12,REAL428',     //376</v>
      </c>
      <c r="Q482" s="20" t="str">
        <f t="shared" si="362"/>
        <v>'M_G27_TIme_Motor',     //376</v>
      </c>
      <c r="R482" s="20" t="str">
        <f t="shared" si="363"/>
        <v>socket.emit('M_G27_TIme_Motor', arr_tag_value[376]);</v>
      </c>
    </row>
    <row r="483" spans="2:18" ht="15.75">
      <c r="B483" t="s">
        <v>125</v>
      </c>
      <c r="C483" t="s">
        <v>235</v>
      </c>
      <c r="D483">
        <v>432</v>
      </c>
      <c r="F483" t="b">
        <v>0</v>
      </c>
      <c r="G483" t="b">
        <v>1</v>
      </c>
      <c r="H483" t="b">
        <v>1</v>
      </c>
      <c r="I483" t="b">
        <v>1</v>
      </c>
      <c r="J483" t="b">
        <v>1</v>
      </c>
      <c r="L483" t="str">
        <f t="shared" si="360"/>
        <v>DB12</v>
      </c>
      <c r="M483" t="str">
        <f t="shared" ref="M483:M514" si="386">"M_"&amp;B483&amp;"_"</f>
        <v>M_G28_</v>
      </c>
      <c r="O483" s="40" t="str">
        <f>IF(E483="","-",COUNTIF($O$10:O482,"&lt;&gt;-")+1-2)</f>
        <v>-</v>
      </c>
      <c r="P483" s="25" t="str">
        <f>IF($E483="","//" &amp; $B483,$M483&amp;B483&amp;": '"&amp;$L483&amp;","&amp;VLOOKUP(C483,LookupTable!$A$10:$G$24,4,0)&amp;IF(AND(C483="Bool",MOD(10*D483,10)=0),D483&amp;".0",D483)&amp;IF(C483="String",".255","")&amp;IF(B484&lt;&gt;"","',","'")&amp;"     //"&amp;O483)</f>
        <v>//G28</v>
      </c>
      <c r="Q483" s="20" t="str">
        <f t="shared" si="362"/>
        <v>//G28</v>
      </c>
      <c r="R483" s="20" t="str">
        <f t="shared" si="363"/>
        <v>//G28</v>
      </c>
    </row>
    <row r="484" spans="2:18" ht="15.75">
      <c r="B484" t="s">
        <v>236</v>
      </c>
      <c r="C484" t="s">
        <v>15</v>
      </c>
      <c r="D484">
        <v>432</v>
      </c>
      <c r="E484">
        <v>0</v>
      </c>
      <c r="F484" t="b">
        <v>0</v>
      </c>
      <c r="G484" t="b">
        <v>1</v>
      </c>
      <c r="H484" t="b">
        <v>1</v>
      </c>
      <c r="I484" t="b">
        <v>1</v>
      </c>
      <c r="J484" t="b">
        <v>0</v>
      </c>
      <c r="K484" t="s">
        <v>237</v>
      </c>
      <c r="L484" t="str">
        <f t="shared" si="360"/>
        <v>DB12</v>
      </c>
      <c r="M484" t="str">
        <f t="shared" ref="M484:M515" si="387">"M_"&amp;B483&amp;"_"</f>
        <v>M_G28_</v>
      </c>
      <c r="O484" s="40">
        <f>IF(E484="","-",COUNTIF($O$10:O483,"&lt;&gt;-")+1-2)</f>
        <v>377</v>
      </c>
      <c r="P484" s="25" t="str">
        <f>IF($E484="","//" &amp; $B484,$M484&amp;B484&amp;": '"&amp;$L484&amp;","&amp;VLOOKUP(C484,LookupTable!$A$10:$G$24,4,0)&amp;IF(AND(C484="Bool",MOD(10*D484,10)=0),D484&amp;".0",D484)&amp;IF(C484="String",".255","")&amp;IF(B485&lt;&gt;"","',","'")&amp;"     //"&amp;O484)</f>
        <v>M_G28_Time_BD: 'DB12,REAL432',     //377</v>
      </c>
      <c r="Q484" s="20" t="str">
        <f t="shared" si="362"/>
        <v>'M_G28_Time_BD',     //377</v>
      </c>
      <c r="R484" s="20" t="str">
        <f t="shared" si="363"/>
        <v>socket.emit('M_G28_Time_BD', arr_tag_value[377]);</v>
      </c>
    </row>
    <row r="485" spans="2:18" ht="15.75">
      <c r="B485" t="s">
        <v>238</v>
      </c>
      <c r="C485" t="s">
        <v>15</v>
      </c>
      <c r="D485">
        <v>436</v>
      </c>
      <c r="E485">
        <v>0</v>
      </c>
      <c r="F485" t="b">
        <v>0</v>
      </c>
      <c r="G485" t="b">
        <v>1</v>
      </c>
      <c r="H485" t="b">
        <v>1</v>
      </c>
      <c r="I485" t="b">
        <v>1</v>
      </c>
      <c r="J485" t="b">
        <v>0</v>
      </c>
      <c r="K485" t="s">
        <v>239</v>
      </c>
      <c r="L485" t="str">
        <f t="shared" si="360"/>
        <v>DB12</v>
      </c>
      <c r="M485" t="str">
        <f t="shared" ref="M485" si="388">"M_"&amp;B483&amp;"_"</f>
        <v>M_G28_</v>
      </c>
      <c r="O485" s="40">
        <f>IF(E485="","-",COUNTIF($O$10:O484,"&lt;&gt;-")+1-2)</f>
        <v>378</v>
      </c>
      <c r="P485" s="25" t="str">
        <f>IF($E485="","//" &amp; $B485,$M485&amp;B485&amp;": '"&amp;$L485&amp;","&amp;VLOOKUP(C485,LookupTable!$A$10:$G$24,4,0)&amp;IF(AND(C485="Bool",MOD(10*D485,10)=0),D485&amp;".0",D485)&amp;IF(C485="String",".255","")&amp;IF(B486&lt;&gt;"","',","'")&amp;"     //"&amp;O485)</f>
        <v>M_G28_Time_CUROA: 'DB12,REAL436',     //378</v>
      </c>
      <c r="Q485" s="20" t="str">
        <f t="shared" si="362"/>
        <v>'M_G28_Time_CUROA',     //378</v>
      </c>
      <c r="R485" s="20" t="str">
        <f t="shared" si="363"/>
        <v>socket.emit('M_G28_Time_CUROA', arr_tag_value[378]);</v>
      </c>
    </row>
    <row r="486" spans="2:18" ht="15.75">
      <c r="B486" t="s">
        <v>240</v>
      </c>
      <c r="C486" t="s">
        <v>15</v>
      </c>
      <c r="D486">
        <v>440</v>
      </c>
      <c r="E486">
        <v>0</v>
      </c>
      <c r="F486" t="b">
        <v>0</v>
      </c>
      <c r="G486" t="b">
        <v>1</v>
      </c>
      <c r="H486" t="b">
        <v>1</v>
      </c>
      <c r="I486" t="b">
        <v>1</v>
      </c>
      <c r="J486" t="b">
        <v>0</v>
      </c>
      <c r="K486" t="s">
        <v>241</v>
      </c>
      <c r="L486" t="str">
        <f t="shared" si="360"/>
        <v>DB12</v>
      </c>
      <c r="M486" t="str">
        <f t="shared" ref="M486" si="389">"M_"&amp;B483&amp;"_"</f>
        <v>M_G28_</v>
      </c>
      <c r="O486" s="40">
        <f>IF(E486="","-",COUNTIF($O$10:O485,"&lt;&gt;-")+1-2)</f>
        <v>379</v>
      </c>
      <c r="P486" s="25" t="str">
        <f>IF($E486="","//" &amp; $B486,$M486&amp;B486&amp;": '"&amp;$L486&amp;","&amp;VLOOKUP(C486,LookupTable!$A$10:$G$24,4,0)&amp;IF(AND(C486="Bool",MOD(10*D486,10)=0),D486&amp;".0",D486)&amp;IF(C486="String",".255","")&amp;IF(B487&lt;&gt;"","',","'")&amp;"     //"&amp;O486)</f>
        <v>M_G28_Time_Belt: 'DB12,REAL440',     //379</v>
      </c>
      <c r="Q486" s="20" t="str">
        <f t="shared" si="362"/>
        <v>'M_G28_Time_Belt',     //379</v>
      </c>
      <c r="R486" s="20" t="str">
        <f t="shared" si="363"/>
        <v>socket.emit('M_G28_Time_Belt', arr_tag_value[379]);</v>
      </c>
    </row>
    <row r="487" spans="2:18" ht="15.75">
      <c r="B487" t="s">
        <v>242</v>
      </c>
      <c r="C487" t="s">
        <v>15</v>
      </c>
      <c r="D487">
        <v>444</v>
      </c>
      <c r="E487">
        <v>0</v>
      </c>
      <c r="F487" t="b">
        <v>0</v>
      </c>
      <c r="G487" t="b">
        <v>1</v>
      </c>
      <c r="H487" t="b">
        <v>1</v>
      </c>
      <c r="I487" t="b">
        <v>1</v>
      </c>
      <c r="J487" t="b">
        <v>0</v>
      </c>
      <c r="K487" t="s">
        <v>243</v>
      </c>
      <c r="L487" t="str">
        <f t="shared" si="360"/>
        <v>DB12</v>
      </c>
      <c r="M487" t="str">
        <f t="shared" ref="M487" si="390">"M_"&amp;B483&amp;"_"</f>
        <v>M_G28_</v>
      </c>
      <c r="O487" s="40">
        <f>IF(E487="","-",COUNTIF($O$10:O486,"&lt;&gt;-")+1-2)</f>
        <v>380</v>
      </c>
      <c r="P487" s="25" t="str">
        <f>IF($E487="","//" &amp; $B487,$M487&amp;B487&amp;": '"&amp;$L487&amp;","&amp;VLOOKUP(C487,LookupTable!$A$10:$G$24,4,0)&amp;IF(AND(C487="Bool",MOD(10*D487,10)=0),D487&amp;".0",D487)&amp;IF(C487="String",".255","")&amp;IF(B488&lt;&gt;"","',","'")&amp;"     //"&amp;O487)</f>
        <v>M_G28_TIme_Motor: 'DB12,REAL444',     //380</v>
      </c>
      <c r="Q487" s="20" t="str">
        <f t="shared" si="362"/>
        <v>'M_G28_TIme_Motor',     //380</v>
      </c>
      <c r="R487" s="20" t="str">
        <f t="shared" si="363"/>
        <v>socket.emit('M_G28_TIme_Motor', arr_tag_value[380]);</v>
      </c>
    </row>
    <row r="488" spans="2:18" ht="15.75">
      <c r="B488" t="s">
        <v>126</v>
      </c>
      <c r="C488" t="s">
        <v>235</v>
      </c>
      <c r="D488">
        <v>448</v>
      </c>
      <c r="F488" t="b">
        <v>0</v>
      </c>
      <c r="G488" t="b">
        <v>1</v>
      </c>
      <c r="H488" t="b">
        <v>1</v>
      </c>
      <c r="I488" t="b">
        <v>1</v>
      </c>
      <c r="J488" t="b">
        <v>1</v>
      </c>
      <c r="L488" t="str">
        <f t="shared" si="360"/>
        <v>DB12</v>
      </c>
      <c r="M488" t="str">
        <f t="shared" ref="M488:M519" si="391">"M_"&amp;B488&amp;"_"</f>
        <v>M_G29_</v>
      </c>
      <c r="O488" s="40" t="str">
        <f>IF(E488="","-",COUNTIF($O$10:O487,"&lt;&gt;-")+1-2)</f>
        <v>-</v>
      </c>
      <c r="P488" s="25" t="str">
        <f>IF($E488="","//" &amp; $B488,$M488&amp;B488&amp;": '"&amp;$L488&amp;","&amp;VLOOKUP(C488,LookupTable!$A$10:$G$24,4,0)&amp;IF(AND(C488="Bool",MOD(10*D488,10)=0),D488&amp;".0",D488)&amp;IF(C488="String",".255","")&amp;IF(B489&lt;&gt;"","',","'")&amp;"     //"&amp;O488)</f>
        <v>//G29</v>
      </c>
      <c r="Q488" s="20" t="str">
        <f t="shared" si="362"/>
        <v>//G29</v>
      </c>
      <c r="R488" s="20" t="str">
        <f t="shared" si="363"/>
        <v>//G29</v>
      </c>
    </row>
    <row r="489" spans="2:18" ht="15.75">
      <c r="B489" t="s">
        <v>236</v>
      </c>
      <c r="C489" t="s">
        <v>15</v>
      </c>
      <c r="D489">
        <v>448</v>
      </c>
      <c r="E489">
        <v>0</v>
      </c>
      <c r="F489" t="b">
        <v>0</v>
      </c>
      <c r="G489" t="b">
        <v>1</v>
      </c>
      <c r="H489" t="b">
        <v>1</v>
      </c>
      <c r="I489" t="b">
        <v>1</v>
      </c>
      <c r="J489" t="b">
        <v>0</v>
      </c>
      <c r="K489" t="s">
        <v>237</v>
      </c>
      <c r="L489" t="str">
        <f t="shared" si="360"/>
        <v>DB12</v>
      </c>
      <c r="M489" t="str">
        <f t="shared" ref="M489:M520" si="392">"M_"&amp;B488&amp;"_"</f>
        <v>M_G29_</v>
      </c>
      <c r="O489" s="40">
        <f>IF(E489="","-",COUNTIF($O$10:O488,"&lt;&gt;-")+1-2)</f>
        <v>381</v>
      </c>
      <c r="P489" s="25" t="str">
        <f>IF($E489="","//" &amp; $B489,$M489&amp;B489&amp;": '"&amp;$L489&amp;","&amp;VLOOKUP(C489,LookupTable!$A$10:$G$24,4,0)&amp;IF(AND(C489="Bool",MOD(10*D489,10)=0),D489&amp;".0",D489)&amp;IF(C489="String",".255","")&amp;IF(B490&lt;&gt;"","',","'")&amp;"     //"&amp;O489)</f>
        <v>M_G29_Time_BD: 'DB12,REAL448',     //381</v>
      </c>
      <c r="Q489" s="20" t="str">
        <f t="shared" si="362"/>
        <v>'M_G29_Time_BD',     //381</v>
      </c>
      <c r="R489" s="20" t="str">
        <f t="shared" si="363"/>
        <v>socket.emit('M_G29_Time_BD', arr_tag_value[381]);</v>
      </c>
    </row>
    <row r="490" spans="2:18" ht="15.75">
      <c r="B490" t="s">
        <v>238</v>
      </c>
      <c r="C490" t="s">
        <v>15</v>
      </c>
      <c r="D490">
        <v>452</v>
      </c>
      <c r="E490">
        <v>0</v>
      </c>
      <c r="F490" t="b">
        <v>0</v>
      </c>
      <c r="G490" t="b">
        <v>1</v>
      </c>
      <c r="H490" t="b">
        <v>1</v>
      </c>
      <c r="I490" t="b">
        <v>1</v>
      </c>
      <c r="J490" t="b">
        <v>0</v>
      </c>
      <c r="K490" t="s">
        <v>239</v>
      </c>
      <c r="L490" t="str">
        <f t="shared" si="360"/>
        <v>DB12</v>
      </c>
      <c r="M490" t="str">
        <f t="shared" ref="M490" si="393">"M_"&amp;B488&amp;"_"</f>
        <v>M_G29_</v>
      </c>
      <c r="O490" s="40">
        <f>IF(E490="","-",COUNTIF($O$10:O489,"&lt;&gt;-")+1-2)</f>
        <v>382</v>
      </c>
      <c r="P490" s="25" t="str">
        <f>IF($E490="","//" &amp; $B490,$M490&amp;B490&amp;": '"&amp;$L490&amp;","&amp;VLOOKUP(C490,LookupTable!$A$10:$G$24,4,0)&amp;IF(AND(C490="Bool",MOD(10*D490,10)=0),D490&amp;".0",D490)&amp;IF(C490="String",".255","")&amp;IF(B491&lt;&gt;"","',","'")&amp;"     //"&amp;O490)</f>
        <v>M_G29_Time_CUROA: 'DB12,REAL452',     //382</v>
      </c>
      <c r="Q490" s="20" t="str">
        <f t="shared" si="362"/>
        <v>'M_G29_Time_CUROA',     //382</v>
      </c>
      <c r="R490" s="20" t="str">
        <f t="shared" si="363"/>
        <v>socket.emit('M_G29_Time_CUROA', arr_tag_value[382]);</v>
      </c>
    </row>
    <row r="491" spans="2:18" ht="15.75">
      <c r="B491" t="s">
        <v>240</v>
      </c>
      <c r="C491" t="s">
        <v>15</v>
      </c>
      <c r="D491">
        <v>456</v>
      </c>
      <c r="E491">
        <v>0</v>
      </c>
      <c r="F491" t="b">
        <v>0</v>
      </c>
      <c r="G491" t="b">
        <v>1</v>
      </c>
      <c r="H491" t="b">
        <v>1</v>
      </c>
      <c r="I491" t="b">
        <v>1</v>
      </c>
      <c r="J491" t="b">
        <v>0</v>
      </c>
      <c r="K491" t="s">
        <v>241</v>
      </c>
      <c r="L491" t="str">
        <f t="shared" si="360"/>
        <v>DB12</v>
      </c>
      <c r="M491" t="str">
        <f t="shared" ref="M491" si="394">"M_"&amp;B488&amp;"_"</f>
        <v>M_G29_</v>
      </c>
      <c r="O491" s="40">
        <f>IF(E491="","-",COUNTIF($O$10:O490,"&lt;&gt;-")+1-2)</f>
        <v>383</v>
      </c>
      <c r="P491" s="25" t="str">
        <f>IF($E491="","//" &amp; $B491,$M491&amp;B491&amp;": '"&amp;$L491&amp;","&amp;VLOOKUP(C491,LookupTable!$A$10:$G$24,4,0)&amp;IF(AND(C491="Bool",MOD(10*D491,10)=0),D491&amp;".0",D491)&amp;IF(C491="String",".255","")&amp;IF(B492&lt;&gt;"","',","'")&amp;"     //"&amp;O491)</f>
        <v>M_G29_Time_Belt: 'DB12,REAL456',     //383</v>
      </c>
      <c r="Q491" s="20" t="str">
        <f t="shared" si="362"/>
        <v>'M_G29_Time_Belt',     //383</v>
      </c>
      <c r="R491" s="20" t="str">
        <f t="shared" si="363"/>
        <v>socket.emit('M_G29_Time_Belt', arr_tag_value[383]);</v>
      </c>
    </row>
    <row r="492" spans="2:18" ht="15.75">
      <c r="B492" t="s">
        <v>242</v>
      </c>
      <c r="C492" t="s">
        <v>15</v>
      </c>
      <c r="D492">
        <v>460</v>
      </c>
      <c r="E492">
        <v>0</v>
      </c>
      <c r="F492" t="b">
        <v>0</v>
      </c>
      <c r="G492" t="b">
        <v>1</v>
      </c>
      <c r="H492" t="b">
        <v>1</v>
      </c>
      <c r="I492" t="b">
        <v>1</v>
      </c>
      <c r="J492" t="b">
        <v>0</v>
      </c>
      <c r="K492" t="s">
        <v>243</v>
      </c>
      <c r="L492" t="str">
        <f t="shared" si="360"/>
        <v>DB12</v>
      </c>
      <c r="M492" t="str">
        <f t="shared" ref="M492" si="395">"M_"&amp;B488&amp;"_"</f>
        <v>M_G29_</v>
      </c>
      <c r="O492" s="40">
        <f>IF(E492="","-",COUNTIF($O$10:O491,"&lt;&gt;-")+1-2)</f>
        <v>384</v>
      </c>
      <c r="P492" s="25" t="str">
        <f>IF($E492="","//" &amp; $B492,$M492&amp;B492&amp;": '"&amp;$L492&amp;","&amp;VLOOKUP(C492,LookupTable!$A$10:$G$24,4,0)&amp;IF(AND(C492="Bool",MOD(10*D492,10)=0),D492&amp;".0",D492)&amp;IF(C492="String",".255","")&amp;IF(B493&lt;&gt;"","',","'")&amp;"     //"&amp;O492)</f>
        <v>M_G29_TIme_Motor: 'DB12,REAL460',     //384</v>
      </c>
      <c r="Q492" s="20" t="str">
        <f t="shared" si="362"/>
        <v>'M_G29_TIme_Motor',     //384</v>
      </c>
      <c r="R492" s="20" t="str">
        <f t="shared" si="363"/>
        <v>socket.emit('M_G29_TIme_Motor', arr_tag_value[384]);</v>
      </c>
    </row>
    <row r="493" spans="2:18" ht="15.75">
      <c r="B493" t="s">
        <v>127</v>
      </c>
      <c r="C493" t="s">
        <v>235</v>
      </c>
      <c r="D493">
        <v>464</v>
      </c>
      <c r="F493" t="b">
        <v>0</v>
      </c>
      <c r="G493" t="b">
        <v>1</v>
      </c>
      <c r="H493" t="b">
        <v>1</v>
      </c>
      <c r="I493" t="b">
        <v>1</v>
      </c>
      <c r="J493" t="b">
        <v>1</v>
      </c>
      <c r="L493" t="str">
        <f t="shared" si="360"/>
        <v>DB12</v>
      </c>
      <c r="M493" t="str">
        <f t="shared" ref="M493:M524" si="396">"M_"&amp;B493&amp;"_"</f>
        <v>M_G30_</v>
      </c>
      <c r="O493" s="40" t="str">
        <f>IF(E493="","-",COUNTIF($O$10:O492,"&lt;&gt;-")+1-2)</f>
        <v>-</v>
      </c>
      <c r="P493" s="25" t="str">
        <f>IF($E493="","//" &amp; $B493,$M493&amp;B493&amp;": '"&amp;$L493&amp;","&amp;VLOOKUP(C493,LookupTable!$A$10:$G$24,4,0)&amp;IF(AND(C493="Bool",MOD(10*D493,10)=0),D493&amp;".0",D493)&amp;IF(C493="String",".255","")&amp;IF(B494&lt;&gt;"","',","'")&amp;"     //"&amp;O493)</f>
        <v>//G30</v>
      </c>
      <c r="Q493" s="20" t="str">
        <f t="shared" si="362"/>
        <v>//G30</v>
      </c>
      <c r="R493" s="20" t="str">
        <f t="shared" si="363"/>
        <v>//G30</v>
      </c>
    </row>
    <row r="494" spans="2:18" ht="15.75">
      <c r="B494" t="s">
        <v>236</v>
      </c>
      <c r="C494" t="s">
        <v>15</v>
      </c>
      <c r="D494">
        <v>464</v>
      </c>
      <c r="E494">
        <v>0</v>
      </c>
      <c r="F494" t="b">
        <v>0</v>
      </c>
      <c r="G494" t="b">
        <v>1</v>
      </c>
      <c r="H494" t="b">
        <v>1</v>
      </c>
      <c r="I494" t="b">
        <v>1</v>
      </c>
      <c r="J494" t="b">
        <v>0</v>
      </c>
      <c r="K494" t="s">
        <v>237</v>
      </c>
      <c r="L494" t="str">
        <f t="shared" si="360"/>
        <v>DB12</v>
      </c>
      <c r="M494" t="str">
        <f t="shared" ref="M494:M525" si="397">"M_"&amp;B493&amp;"_"</f>
        <v>M_G30_</v>
      </c>
      <c r="O494" s="40">
        <f>IF(E494="","-",COUNTIF($O$10:O493,"&lt;&gt;-")+1-2)</f>
        <v>385</v>
      </c>
      <c r="P494" s="25" t="str">
        <f>IF($E494="","//" &amp; $B494,$M494&amp;B494&amp;": '"&amp;$L494&amp;","&amp;VLOOKUP(C494,LookupTable!$A$10:$G$24,4,0)&amp;IF(AND(C494="Bool",MOD(10*D494,10)=0),D494&amp;".0",D494)&amp;IF(C494="String",".255","")&amp;IF(B495&lt;&gt;"","',","'")&amp;"     //"&amp;O494)</f>
        <v>M_G30_Time_BD: 'DB12,REAL464',     //385</v>
      </c>
      <c r="Q494" s="20" t="str">
        <f t="shared" si="362"/>
        <v>'M_G30_Time_BD',     //385</v>
      </c>
      <c r="R494" s="20" t="str">
        <f t="shared" si="363"/>
        <v>socket.emit('M_G30_Time_BD', arr_tag_value[385]);</v>
      </c>
    </row>
    <row r="495" spans="2:18" ht="15.75">
      <c r="B495" t="s">
        <v>238</v>
      </c>
      <c r="C495" t="s">
        <v>15</v>
      </c>
      <c r="D495">
        <v>468</v>
      </c>
      <c r="E495">
        <v>0</v>
      </c>
      <c r="F495" t="b">
        <v>0</v>
      </c>
      <c r="G495" t="b">
        <v>1</v>
      </c>
      <c r="H495" t="b">
        <v>1</v>
      </c>
      <c r="I495" t="b">
        <v>1</v>
      </c>
      <c r="J495" t="b">
        <v>0</v>
      </c>
      <c r="K495" t="s">
        <v>239</v>
      </c>
      <c r="L495" t="str">
        <f t="shared" si="360"/>
        <v>DB12</v>
      </c>
      <c r="M495" t="str">
        <f t="shared" ref="M495" si="398">"M_"&amp;B493&amp;"_"</f>
        <v>M_G30_</v>
      </c>
      <c r="O495" s="40">
        <f>IF(E495="","-",COUNTIF($O$10:O494,"&lt;&gt;-")+1-2)</f>
        <v>386</v>
      </c>
      <c r="P495" s="25" t="str">
        <f>IF($E495="","//" &amp; $B495,$M495&amp;B495&amp;": '"&amp;$L495&amp;","&amp;VLOOKUP(C495,LookupTable!$A$10:$G$24,4,0)&amp;IF(AND(C495="Bool",MOD(10*D495,10)=0),D495&amp;".0",D495)&amp;IF(C495="String",".255","")&amp;IF(B496&lt;&gt;"","',","'")&amp;"     //"&amp;O495)</f>
        <v>M_G30_Time_CUROA: 'DB12,REAL468',     //386</v>
      </c>
      <c r="Q495" s="20" t="str">
        <f t="shared" si="362"/>
        <v>'M_G30_Time_CUROA',     //386</v>
      </c>
      <c r="R495" s="20" t="str">
        <f t="shared" si="363"/>
        <v>socket.emit('M_G30_Time_CUROA', arr_tag_value[386]);</v>
      </c>
    </row>
    <row r="496" spans="2:18" ht="15.75">
      <c r="B496" t="s">
        <v>240</v>
      </c>
      <c r="C496" t="s">
        <v>15</v>
      </c>
      <c r="D496">
        <v>472</v>
      </c>
      <c r="E496">
        <v>0</v>
      </c>
      <c r="F496" t="b">
        <v>0</v>
      </c>
      <c r="G496" t="b">
        <v>1</v>
      </c>
      <c r="H496" t="b">
        <v>1</v>
      </c>
      <c r="I496" t="b">
        <v>1</v>
      </c>
      <c r="J496" t="b">
        <v>0</v>
      </c>
      <c r="K496" t="s">
        <v>241</v>
      </c>
      <c r="L496" t="str">
        <f t="shared" si="360"/>
        <v>DB12</v>
      </c>
      <c r="M496" t="str">
        <f t="shared" ref="M496" si="399">"M_"&amp;B493&amp;"_"</f>
        <v>M_G30_</v>
      </c>
      <c r="O496" s="40">
        <f>IF(E496="","-",COUNTIF($O$10:O495,"&lt;&gt;-")+1-2)</f>
        <v>387</v>
      </c>
      <c r="P496" s="25" t="str">
        <f>IF($E496="","//" &amp; $B496,$M496&amp;B496&amp;": '"&amp;$L496&amp;","&amp;VLOOKUP(C496,LookupTable!$A$10:$G$24,4,0)&amp;IF(AND(C496="Bool",MOD(10*D496,10)=0),D496&amp;".0",D496)&amp;IF(C496="String",".255","")&amp;IF(B497&lt;&gt;"","',","'")&amp;"     //"&amp;O496)</f>
        <v>M_G30_Time_Belt: 'DB12,REAL472',     //387</v>
      </c>
      <c r="Q496" s="20" t="str">
        <f t="shared" si="362"/>
        <v>'M_G30_Time_Belt',     //387</v>
      </c>
      <c r="R496" s="20" t="str">
        <f t="shared" si="363"/>
        <v>socket.emit('M_G30_Time_Belt', arr_tag_value[387]);</v>
      </c>
    </row>
    <row r="497" spans="2:18" ht="15.75">
      <c r="B497" t="s">
        <v>242</v>
      </c>
      <c r="C497" t="s">
        <v>15</v>
      </c>
      <c r="D497">
        <v>476</v>
      </c>
      <c r="E497">
        <v>0</v>
      </c>
      <c r="F497" t="b">
        <v>0</v>
      </c>
      <c r="G497" t="b">
        <v>1</v>
      </c>
      <c r="H497" t="b">
        <v>1</v>
      </c>
      <c r="I497" t="b">
        <v>1</v>
      </c>
      <c r="J497" t="b">
        <v>0</v>
      </c>
      <c r="K497" t="s">
        <v>243</v>
      </c>
      <c r="L497" t="str">
        <f t="shared" si="360"/>
        <v>DB12</v>
      </c>
      <c r="M497" t="str">
        <f t="shared" ref="M497" si="400">"M_"&amp;B493&amp;"_"</f>
        <v>M_G30_</v>
      </c>
      <c r="O497" s="40">
        <f>IF(E497="","-",COUNTIF($O$10:O496,"&lt;&gt;-")+1-2)</f>
        <v>388</v>
      </c>
      <c r="P497" s="25" t="str">
        <f>IF($E497="","//" &amp; $B497,$M497&amp;B497&amp;": '"&amp;$L497&amp;","&amp;VLOOKUP(C497,LookupTable!$A$10:$G$24,4,0)&amp;IF(AND(C497="Bool",MOD(10*D497,10)=0),D497&amp;".0",D497)&amp;IF(C497="String",".255","")&amp;IF(B498&lt;&gt;"","',","'")&amp;"     //"&amp;O497)</f>
        <v>M_G30_TIme_Motor: 'DB12,REAL476',     //388</v>
      </c>
      <c r="Q497" s="20" t="str">
        <f t="shared" si="362"/>
        <v>'M_G30_TIme_Motor',     //388</v>
      </c>
      <c r="R497" s="20" t="str">
        <f t="shared" si="363"/>
        <v>socket.emit('M_G30_TIme_Motor', arr_tag_value[388]);</v>
      </c>
    </row>
    <row r="498" spans="2:18" ht="15.75">
      <c r="B498" t="s">
        <v>128</v>
      </c>
      <c r="C498" t="s">
        <v>235</v>
      </c>
      <c r="D498">
        <v>480</v>
      </c>
      <c r="F498" t="b">
        <v>0</v>
      </c>
      <c r="G498" t="b">
        <v>1</v>
      </c>
      <c r="H498" t="b">
        <v>1</v>
      </c>
      <c r="I498" t="b">
        <v>1</v>
      </c>
      <c r="J498" t="b">
        <v>1</v>
      </c>
      <c r="L498" t="str">
        <f t="shared" si="360"/>
        <v>DB12</v>
      </c>
      <c r="M498" t="str">
        <f t="shared" ref="M498:M529" si="401">"M_"&amp;B498&amp;"_"</f>
        <v>M_G31_</v>
      </c>
      <c r="O498" s="40" t="str">
        <f>IF(E498="","-",COUNTIF($O$10:O497,"&lt;&gt;-")+1-2)</f>
        <v>-</v>
      </c>
      <c r="P498" s="25" t="str">
        <f>IF($E498="","//" &amp; $B498,$M498&amp;B498&amp;": '"&amp;$L498&amp;","&amp;VLOOKUP(C498,LookupTable!$A$10:$G$24,4,0)&amp;IF(AND(C498="Bool",MOD(10*D498,10)=0),D498&amp;".0",D498)&amp;IF(C498="String",".255","")&amp;IF(B499&lt;&gt;"","',","'")&amp;"     //"&amp;O498)</f>
        <v>//G31</v>
      </c>
      <c r="Q498" s="20" t="str">
        <f t="shared" si="362"/>
        <v>//G31</v>
      </c>
      <c r="R498" s="20" t="str">
        <f t="shared" si="363"/>
        <v>//G31</v>
      </c>
    </row>
    <row r="499" spans="2:18" ht="15.75">
      <c r="B499" t="s">
        <v>236</v>
      </c>
      <c r="C499" t="s">
        <v>15</v>
      </c>
      <c r="D499">
        <v>480</v>
      </c>
      <c r="E499">
        <v>0</v>
      </c>
      <c r="F499" t="b">
        <v>0</v>
      </c>
      <c r="G499" t="b">
        <v>1</v>
      </c>
      <c r="H499" t="b">
        <v>1</v>
      </c>
      <c r="I499" t="b">
        <v>1</v>
      </c>
      <c r="J499" t="b">
        <v>0</v>
      </c>
      <c r="K499" t="s">
        <v>237</v>
      </c>
      <c r="L499" t="str">
        <f t="shared" si="360"/>
        <v>DB12</v>
      </c>
      <c r="M499" t="str">
        <f t="shared" ref="M499:M530" si="402">"M_"&amp;B498&amp;"_"</f>
        <v>M_G31_</v>
      </c>
      <c r="O499" s="40">
        <f>IF(E499="","-",COUNTIF($O$10:O498,"&lt;&gt;-")+1-2)</f>
        <v>389</v>
      </c>
      <c r="P499" s="25" t="str">
        <f>IF($E499="","//" &amp; $B499,$M499&amp;B499&amp;": '"&amp;$L499&amp;","&amp;VLOOKUP(C499,LookupTable!$A$10:$G$24,4,0)&amp;IF(AND(C499="Bool",MOD(10*D499,10)=0),D499&amp;".0",D499)&amp;IF(C499="String",".255","")&amp;IF(B500&lt;&gt;"","',","'")&amp;"     //"&amp;O499)</f>
        <v>M_G31_Time_BD: 'DB12,REAL480',     //389</v>
      </c>
      <c r="Q499" s="20" t="str">
        <f t="shared" si="362"/>
        <v>'M_G31_Time_BD',     //389</v>
      </c>
      <c r="R499" s="20" t="str">
        <f t="shared" si="363"/>
        <v>socket.emit('M_G31_Time_BD', arr_tag_value[389]);</v>
      </c>
    </row>
    <row r="500" spans="2:18" ht="15.75">
      <c r="B500" t="s">
        <v>238</v>
      </c>
      <c r="C500" t="s">
        <v>15</v>
      </c>
      <c r="D500">
        <v>484</v>
      </c>
      <c r="E500">
        <v>0</v>
      </c>
      <c r="F500" t="b">
        <v>0</v>
      </c>
      <c r="G500" t="b">
        <v>1</v>
      </c>
      <c r="H500" t="b">
        <v>1</v>
      </c>
      <c r="I500" t="b">
        <v>1</v>
      </c>
      <c r="J500" t="b">
        <v>0</v>
      </c>
      <c r="K500" t="s">
        <v>239</v>
      </c>
      <c r="L500" t="str">
        <f t="shared" si="360"/>
        <v>DB12</v>
      </c>
      <c r="M500" t="str">
        <f t="shared" ref="M500" si="403">"M_"&amp;B498&amp;"_"</f>
        <v>M_G31_</v>
      </c>
      <c r="O500" s="40">
        <f>IF(E500="","-",COUNTIF($O$10:O499,"&lt;&gt;-")+1-2)</f>
        <v>390</v>
      </c>
      <c r="P500" s="25" t="str">
        <f>IF($E500="","//" &amp; $B500,$M500&amp;B500&amp;": '"&amp;$L500&amp;","&amp;VLOOKUP(C500,LookupTable!$A$10:$G$24,4,0)&amp;IF(AND(C500="Bool",MOD(10*D500,10)=0),D500&amp;".0",D500)&amp;IF(C500="String",".255","")&amp;IF(B501&lt;&gt;"","',","'")&amp;"     //"&amp;O500)</f>
        <v>M_G31_Time_CUROA: 'DB12,REAL484',     //390</v>
      </c>
      <c r="Q500" s="20" t="str">
        <f t="shared" si="362"/>
        <v>'M_G31_Time_CUROA',     //390</v>
      </c>
      <c r="R500" s="20" t="str">
        <f t="shared" si="363"/>
        <v>socket.emit('M_G31_Time_CUROA', arr_tag_value[390]);</v>
      </c>
    </row>
    <row r="501" spans="2:18" ht="15.75">
      <c r="B501" t="s">
        <v>240</v>
      </c>
      <c r="C501" t="s">
        <v>15</v>
      </c>
      <c r="D501">
        <v>488</v>
      </c>
      <c r="E501">
        <v>0</v>
      </c>
      <c r="F501" t="b">
        <v>0</v>
      </c>
      <c r="G501" t="b">
        <v>1</v>
      </c>
      <c r="H501" t="b">
        <v>1</v>
      </c>
      <c r="I501" t="b">
        <v>1</v>
      </c>
      <c r="J501" t="b">
        <v>0</v>
      </c>
      <c r="K501" t="s">
        <v>241</v>
      </c>
      <c r="L501" t="str">
        <f t="shared" si="360"/>
        <v>DB12</v>
      </c>
      <c r="M501" t="str">
        <f t="shared" ref="M501" si="404">"M_"&amp;B498&amp;"_"</f>
        <v>M_G31_</v>
      </c>
      <c r="O501" s="40">
        <f>IF(E501="","-",COUNTIF($O$10:O500,"&lt;&gt;-")+1-2)</f>
        <v>391</v>
      </c>
      <c r="P501" s="25" t="str">
        <f>IF($E501="","//" &amp; $B501,$M501&amp;B501&amp;": '"&amp;$L501&amp;","&amp;VLOOKUP(C501,LookupTable!$A$10:$G$24,4,0)&amp;IF(AND(C501="Bool",MOD(10*D501,10)=0),D501&amp;".0",D501)&amp;IF(C501="String",".255","")&amp;IF(B502&lt;&gt;"","',","'")&amp;"     //"&amp;O501)</f>
        <v>M_G31_Time_Belt: 'DB12,REAL488',     //391</v>
      </c>
      <c r="Q501" s="20" t="str">
        <f t="shared" si="362"/>
        <v>'M_G31_Time_Belt',     //391</v>
      </c>
      <c r="R501" s="20" t="str">
        <f t="shared" si="363"/>
        <v>socket.emit('M_G31_Time_Belt', arr_tag_value[391]);</v>
      </c>
    </row>
    <row r="502" spans="2:18" ht="15.75">
      <c r="B502" t="s">
        <v>242</v>
      </c>
      <c r="C502" t="s">
        <v>15</v>
      </c>
      <c r="D502">
        <v>492</v>
      </c>
      <c r="E502">
        <v>0</v>
      </c>
      <c r="F502" t="b">
        <v>0</v>
      </c>
      <c r="G502" t="b">
        <v>1</v>
      </c>
      <c r="H502" t="b">
        <v>1</v>
      </c>
      <c r="I502" t="b">
        <v>1</v>
      </c>
      <c r="J502" t="b">
        <v>0</v>
      </c>
      <c r="K502" t="s">
        <v>243</v>
      </c>
      <c r="L502" t="str">
        <f t="shared" si="360"/>
        <v>DB12</v>
      </c>
      <c r="M502" t="str">
        <f t="shared" ref="M502" si="405">"M_"&amp;B498&amp;"_"</f>
        <v>M_G31_</v>
      </c>
      <c r="O502" s="40">
        <f>IF(E502="","-",COUNTIF($O$10:O501,"&lt;&gt;-")+1-2)</f>
        <v>392</v>
      </c>
      <c r="P502" s="25" t="str">
        <f>IF($E502="","//" &amp; $B502,$M502&amp;B502&amp;": '"&amp;$L502&amp;","&amp;VLOOKUP(C502,LookupTable!$A$10:$G$24,4,0)&amp;IF(AND(C502="Bool",MOD(10*D502,10)=0),D502&amp;".0",D502)&amp;IF(C502="String",".255","")&amp;IF(B503&lt;&gt;"","',","'")&amp;"     //"&amp;O502)</f>
        <v>M_G31_TIme_Motor: 'DB12,REAL492',     //392</v>
      </c>
      <c r="Q502" s="20" t="str">
        <f t="shared" si="362"/>
        <v>'M_G31_TIme_Motor',     //392</v>
      </c>
      <c r="R502" s="20" t="str">
        <f t="shared" si="363"/>
        <v>socket.emit('M_G31_TIme_Motor', arr_tag_value[392]);</v>
      </c>
    </row>
    <row r="503" spans="2:18" ht="15.75">
      <c r="B503" t="s">
        <v>129</v>
      </c>
      <c r="C503" t="s">
        <v>235</v>
      </c>
      <c r="D503">
        <v>496</v>
      </c>
      <c r="F503" t="b">
        <v>0</v>
      </c>
      <c r="G503" t="b">
        <v>1</v>
      </c>
      <c r="H503" t="b">
        <v>1</v>
      </c>
      <c r="I503" t="b">
        <v>1</v>
      </c>
      <c r="J503" t="b">
        <v>1</v>
      </c>
      <c r="L503" t="str">
        <f t="shared" si="360"/>
        <v>DB12</v>
      </c>
      <c r="M503" t="str">
        <f t="shared" ref="M503:M534" si="406">"M_"&amp;B503&amp;"_"</f>
        <v>M_G32_</v>
      </c>
      <c r="O503" s="40" t="str">
        <f>IF(E503="","-",COUNTIF($O$10:O502,"&lt;&gt;-")+1-2)</f>
        <v>-</v>
      </c>
      <c r="P503" s="25" t="str">
        <f>IF($E503="","//" &amp; $B503,$M503&amp;B503&amp;": '"&amp;$L503&amp;","&amp;VLOOKUP(C503,LookupTable!$A$10:$G$24,4,0)&amp;IF(AND(C503="Bool",MOD(10*D503,10)=0),D503&amp;".0",D503)&amp;IF(C503="String",".255","")&amp;IF(B504&lt;&gt;"","',","'")&amp;"     //"&amp;O503)</f>
        <v>//G32</v>
      </c>
      <c r="Q503" s="20" t="str">
        <f t="shared" si="362"/>
        <v>//G32</v>
      </c>
      <c r="R503" s="20" t="str">
        <f t="shared" si="363"/>
        <v>//G32</v>
      </c>
    </row>
    <row r="504" spans="2:18" ht="15.75">
      <c r="B504" t="s">
        <v>236</v>
      </c>
      <c r="C504" t="s">
        <v>15</v>
      </c>
      <c r="D504">
        <v>496</v>
      </c>
      <c r="E504">
        <v>0</v>
      </c>
      <c r="F504" t="b">
        <v>0</v>
      </c>
      <c r="G504" t="b">
        <v>1</v>
      </c>
      <c r="H504" t="b">
        <v>1</v>
      </c>
      <c r="I504" t="b">
        <v>1</v>
      </c>
      <c r="J504" t="b">
        <v>0</v>
      </c>
      <c r="K504" t="s">
        <v>237</v>
      </c>
      <c r="L504" t="str">
        <f t="shared" si="360"/>
        <v>DB12</v>
      </c>
      <c r="M504" t="str">
        <f t="shared" ref="M504:M535" si="407">"M_"&amp;B503&amp;"_"</f>
        <v>M_G32_</v>
      </c>
      <c r="O504" s="40">
        <f>IF(E504="","-",COUNTIF($O$10:O503,"&lt;&gt;-")+1-2)</f>
        <v>393</v>
      </c>
      <c r="P504" s="25" t="str">
        <f>IF($E504="","//" &amp; $B504,$M504&amp;B504&amp;": '"&amp;$L504&amp;","&amp;VLOOKUP(C504,LookupTable!$A$10:$G$24,4,0)&amp;IF(AND(C504="Bool",MOD(10*D504,10)=0),D504&amp;".0",D504)&amp;IF(C504="String",".255","")&amp;IF(B505&lt;&gt;"","',","'")&amp;"     //"&amp;O504)</f>
        <v>M_G32_Time_BD: 'DB12,REAL496',     //393</v>
      </c>
      <c r="Q504" s="20" t="str">
        <f t="shared" si="362"/>
        <v>'M_G32_Time_BD',     //393</v>
      </c>
      <c r="R504" s="20" t="str">
        <f t="shared" si="363"/>
        <v>socket.emit('M_G32_Time_BD', arr_tag_value[393]);</v>
      </c>
    </row>
    <row r="505" spans="2:18" ht="15.75">
      <c r="B505" t="s">
        <v>238</v>
      </c>
      <c r="C505" t="s">
        <v>15</v>
      </c>
      <c r="D505">
        <v>500</v>
      </c>
      <c r="E505">
        <v>0</v>
      </c>
      <c r="F505" t="b">
        <v>0</v>
      </c>
      <c r="G505" t="b">
        <v>1</v>
      </c>
      <c r="H505" t="b">
        <v>1</v>
      </c>
      <c r="I505" t="b">
        <v>1</v>
      </c>
      <c r="J505" t="b">
        <v>0</v>
      </c>
      <c r="K505" t="s">
        <v>239</v>
      </c>
      <c r="L505" t="str">
        <f t="shared" si="360"/>
        <v>DB12</v>
      </c>
      <c r="M505" t="str">
        <f t="shared" ref="M505" si="408">"M_"&amp;B503&amp;"_"</f>
        <v>M_G32_</v>
      </c>
      <c r="O505" s="40">
        <f>IF(E505="","-",COUNTIF($O$10:O504,"&lt;&gt;-")+1-2)</f>
        <v>394</v>
      </c>
      <c r="P505" s="25" t="str">
        <f>IF($E505="","//" &amp; $B505,$M505&amp;B505&amp;": '"&amp;$L505&amp;","&amp;VLOOKUP(C505,LookupTable!$A$10:$G$24,4,0)&amp;IF(AND(C505="Bool",MOD(10*D505,10)=0),D505&amp;".0",D505)&amp;IF(C505="String",".255","")&amp;IF(B506&lt;&gt;"","',","'")&amp;"     //"&amp;O505)</f>
        <v>M_G32_Time_CUROA: 'DB12,REAL500',     //394</v>
      </c>
      <c r="Q505" s="20" t="str">
        <f t="shared" si="362"/>
        <v>'M_G32_Time_CUROA',     //394</v>
      </c>
      <c r="R505" s="20" t="str">
        <f t="shared" si="363"/>
        <v>socket.emit('M_G32_Time_CUROA', arr_tag_value[394]);</v>
      </c>
    </row>
    <row r="506" spans="2:18" ht="15.75">
      <c r="B506" t="s">
        <v>240</v>
      </c>
      <c r="C506" t="s">
        <v>15</v>
      </c>
      <c r="D506">
        <v>504</v>
      </c>
      <c r="E506">
        <v>0</v>
      </c>
      <c r="F506" t="b">
        <v>0</v>
      </c>
      <c r="G506" t="b">
        <v>1</v>
      </c>
      <c r="H506" t="b">
        <v>1</v>
      </c>
      <c r="I506" t="b">
        <v>1</v>
      </c>
      <c r="J506" t="b">
        <v>0</v>
      </c>
      <c r="K506" t="s">
        <v>241</v>
      </c>
      <c r="L506" t="str">
        <f t="shared" si="360"/>
        <v>DB12</v>
      </c>
      <c r="M506" t="str">
        <f t="shared" ref="M506" si="409">"M_"&amp;B503&amp;"_"</f>
        <v>M_G32_</v>
      </c>
      <c r="O506" s="40">
        <f>IF(E506="","-",COUNTIF($O$10:O505,"&lt;&gt;-")+1-2)</f>
        <v>395</v>
      </c>
      <c r="P506" s="25" t="str">
        <f>IF($E506="","//" &amp; $B506,$M506&amp;B506&amp;": '"&amp;$L506&amp;","&amp;VLOOKUP(C506,LookupTable!$A$10:$G$24,4,0)&amp;IF(AND(C506="Bool",MOD(10*D506,10)=0),D506&amp;".0",D506)&amp;IF(C506="String",".255","")&amp;IF(B507&lt;&gt;"","',","'")&amp;"     //"&amp;O506)</f>
        <v>M_G32_Time_Belt: 'DB12,REAL504',     //395</v>
      </c>
      <c r="Q506" s="20" t="str">
        <f t="shared" si="362"/>
        <v>'M_G32_Time_Belt',     //395</v>
      </c>
      <c r="R506" s="20" t="str">
        <f t="shared" si="363"/>
        <v>socket.emit('M_G32_Time_Belt', arr_tag_value[395]);</v>
      </c>
    </row>
    <row r="507" spans="2:18" ht="15.75">
      <c r="B507" t="s">
        <v>242</v>
      </c>
      <c r="C507" t="s">
        <v>15</v>
      </c>
      <c r="D507">
        <v>508</v>
      </c>
      <c r="E507">
        <v>0</v>
      </c>
      <c r="F507" t="b">
        <v>0</v>
      </c>
      <c r="G507" t="b">
        <v>1</v>
      </c>
      <c r="H507" t="b">
        <v>1</v>
      </c>
      <c r="I507" t="b">
        <v>1</v>
      </c>
      <c r="J507" t="b">
        <v>0</v>
      </c>
      <c r="K507" t="s">
        <v>243</v>
      </c>
      <c r="L507" t="str">
        <f t="shared" si="360"/>
        <v>DB12</v>
      </c>
      <c r="M507" t="str">
        <f t="shared" ref="M507" si="410">"M_"&amp;B503&amp;"_"</f>
        <v>M_G32_</v>
      </c>
      <c r="O507" s="40">
        <f>IF(E507="","-",COUNTIF($O$10:O506,"&lt;&gt;-")+1-2)</f>
        <v>396</v>
      </c>
      <c r="P507" s="25" t="str">
        <f>IF($E507="","//" &amp; $B507,$M507&amp;B507&amp;": '"&amp;$L507&amp;","&amp;VLOOKUP(C507,LookupTable!$A$10:$G$24,4,0)&amp;IF(AND(C507="Bool",MOD(10*D507,10)=0),D507&amp;".0",D507)&amp;IF(C507="String",".255","")&amp;IF(B508&lt;&gt;"","',","'")&amp;"     //"&amp;O507)</f>
        <v>M_G32_TIme_Motor: 'DB12,REAL508',     //396</v>
      </c>
      <c r="Q507" s="20" t="str">
        <f t="shared" si="362"/>
        <v>'M_G32_TIme_Motor',     //396</v>
      </c>
      <c r="R507" s="20" t="str">
        <f t="shared" si="363"/>
        <v>socket.emit('M_G32_TIme_Motor', arr_tag_value[396]);</v>
      </c>
    </row>
    <row r="508" spans="2:18" ht="15.75">
      <c r="B508" t="s">
        <v>130</v>
      </c>
      <c r="C508" t="s">
        <v>235</v>
      </c>
      <c r="D508">
        <v>512</v>
      </c>
      <c r="F508" t="b">
        <v>0</v>
      </c>
      <c r="G508" t="b">
        <v>1</v>
      </c>
      <c r="H508" t="b">
        <v>1</v>
      </c>
      <c r="I508" t="b">
        <v>1</v>
      </c>
      <c r="J508" t="b">
        <v>1</v>
      </c>
      <c r="L508" t="str">
        <f t="shared" si="360"/>
        <v>DB12</v>
      </c>
      <c r="M508" t="str">
        <f t="shared" ref="M508:M539" si="411">"M_"&amp;B508&amp;"_"</f>
        <v>M_G33_</v>
      </c>
      <c r="O508" s="40" t="str">
        <f>IF(E508="","-",COUNTIF($O$10:O507,"&lt;&gt;-")+1-2)</f>
        <v>-</v>
      </c>
      <c r="P508" s="25" t="str">
        <f>IF($E508="","//" &amp; $B508,$M508&amp;B508&amp;": '"&amp;$L508&amp;","&amp;VLOOKUP(C508,LookupTable!$A$10:$G$24,4,0)&amp;IF(AND(C508="Bool",MOD(10*D508,10)=0),D508&amp;".0",D508)&amp;IF(C508="String",".255","")&amp;IF(B509&lt;&gt;"","',","'")&amp;"     //"&amp;O508)</f>
        <v>//G33</v>
      </c>
      <c r="Q508" s="20" t="str">
        <f t="shared" si="362"/>
        <v>//G33</v>
      </c>
      <c r="R508" s="20" t="str">
        <f t="shared" si="363"/>
        <v>//G33</v>
      </c>
    </row>
    <row r="509" spans="2:18" ht="15.75">
      <c r="B509" t="s">
        <v>236</v>
      </c>
      <c r="C509" t="s">
        <v>15</v>
      </c>
      <c r="D509">
        <v>512</v>
      </c>
      <c r="E509">
        <v>0</v>
      </c>
      <c r="F509" t="b">
        <v>0</v>
      </c>
      <c r="G509" t="b">
        <v>1</v>
      </c>
      <c r="H509" t="b">
        <v>1</v>
      </c>
      <c r="I509" t="b">
        <v>1</v>
      </c>
      <c r="J509" t="b">
        <v>0</v>
      </c>
      <c r="K509" t="s">
        <v>237</v>
      </c>
      <c r="L509" t="str">
        <f t="shared" si="360"/>
        <v>DB12</v>
      </c>
      <c r="M509" t="str">
        <f t="shared" ref="M509:M540" si="412">"M_"&amp;B508&amp;"_"</f>
        <v>M_G33_</v>
      </c>
      <c r="O509" s="40">
        <f>IF(E509="","-",COUNTIF($O$10:O508,"&lt;&gt;-")+1-2)</f>
        <v>397</v>
      </c>
      <c r="P509" s="25" t="str">
        <f>IF($E509="","//" &amp; $B509,$M509&amp;B509&amp;": '"&amp;$L509&amp;","&amp;VLOOKUP(C509,LookupTable!$A$10:$G$24,4,0)&amp;IF(AND(C509="Bool",MOD(10*D509,10)=0),D509&amp;".0",D509)&amp;IF(C509="String",".255","")&amp;IF(B510&lt;&gt;"","',","'")&amp;"     //"&amp;O509)</f>
        <v>M_G33_Time_BD: 'DB12,REAL512',     //397</v>
      </c>
      <c r="Q509" s="20" t="str">
        <f t="shared" si="362"/>
        <v>'M_G33_Time_BD',     //397</v>
      </c>
      <c r="R509" s="20" t="str">
        <f t="shared" si="363"/>
        <v>socket.emit('M_G33_Time_BD', arr_tag_value[397]);</v>
      </c>
    </row>
    <row r="510" spans="2:18" ht="15.75">
      <c r="B510" t="s">
        <v>238</v>
      </c>
      <c r="C510" t="s">
        <v>15</v>
      </c>
      <c r="D510">
        <v>516</v>
      </c>
      <c r="E510">
        <v>0</v>
      </c>
      <c r="F510" t="b">
        <v>0</v>
      </c>
      <c r="G510" t="b">
        <v>1</v>
      </c>
      <c r="H510" t="b">
        <v>1</v>
      </c>
      <c r="I510" t="b">
        <v>1</v>
      </c>
      <c r="J510" t="b">
        <v>0</v>
      </c>
      <c r="K510" t="s">
        <v>239</v>
      </c>
      <c r="L510" t="str">
        <f t="shared" si="360"/>
        <v>DB12</v>
      </c>
      <c r="M510" t="str">
        <f t="shared" ref="M510" si="413">"M_"&amp;B508&amp;"_"</f>
        <v>M_G33_</v>
      </c>
      <c r="O510" s="40">
        <f>IF(E510="","-",COUNTIF($O$10:O509,"&lt;&gt;-")+1-2)</f>
        <v>398</v>
      </c>
      <c r="P510" s="25" t="str">
        <f>IF($E510="","//" &amp; $B510,$M510&amp;B510&amp;": '"&amp;$L510&amp;","&amp;VLOOKUP(C510,LookupTable!$A$10:$G$24,4,0)&amp;IF(AND(C510="Bool",MOD(10*D510,10)=0),D510&amp;".0",D510)&amp;IF(C510="String",".255","")&amp;IF(B511&lt;&gt;"","',","'")&amp;"     //"&amp;O510)</f>
        <v>M_G33_Time_CUROA: 'DB12,REAL516',     //398</v>
      </c>
      <c r="Q510" s="20" t="str">
        <f t="shared" si="362"/>
        <v>'M_G33_Time_CUROA',     //398</v>
      </c>
      <c r="R510" s="20" t="str">
        <f t="shared" si="363"/>
        <v>socket.emit('M_G33_Time_CUROA', arr_tag_value[398]);</v>
      </c>
    </row>
    <row r="511" spans="2:18" ht="15.75">
      <c r="B511" t="s">
        <v>240</v>
      </c>
      <c r="C511" t="s">
        <v>15</v>
      </c>
      <c r="D511">
        <v>520</v>
      </c>
      <c r="E511">
        <v>0</v>
      </c>
      <c r="F511" t="b">
        <v>0</v>
      </c>
      <c r="G511" t="b">
        <v>1</v>
      </c>
      <c r="H511" t="b">
        <v>1</v>
      </c>
      <c r="I511" t="b">
        <v>1</v>
      </c>
      <c r="J511" t="b">
        <v>0</v>
      </c>
      <c r="K511" t="s">
        <v>241</v>
      </c>
      <c r="L511" t="str">
        <f t="shared" si="360"/>
        <v>DB12</v>
      </c>
      <c r="M511" t="str">
        <f t="shared" ref="M511" si="414">"M_"&amp;B508&amp;"_"</f>
        <v>M_G33_</v>
      </c>
      <c r="O511" s="40">
        <f>IF(E511="","-",COUNTIF($O$10:O510,"&lt;&gt;-")+1-2)</f>
        <v>399</v>
      </c>
      <c r="P511" s="25" t="str">
        <f>IF($E511="","//" &amp; $B511,$M511&amp;B511&amp;": '"&amp;$L511&amp;","&amp;VLOOKUP(C511,LookupTable!$A$10:$G$24,4,0)&amp;IF(AND(C511="Bool",MOD(10*D511,10)=0),D511&amp;".0",D511)&amp;IF(C511="String",".255","")&amp;IF(B512&lt;&gt;"","',","'")&amp;"     //"&amp;O511)</f>
        <v>M_G33_Time_Belt: 'DB12,REAL520',     //399</v>
      </c>
      <c r="Q511" s="20" t="str">
        <f t="shared" si="362"/>
        <v>'M_G33_Time_Belt',     //399</v>
      </c>
      <c r="R511" s="20" t="str">
        <f t="shared" si="363"/>
        <v>socket.emit('M_G33_Time_Belt', arr_tag_value[399]);</v>
      </c>
    </row>
    <row r="512" spans="2:18" ht="15.75">
      <c r="B512" t="s">
        <v>242</v>
      </c>
      <c r="C512" t="s">
        <v>15</v>
      </c>
      <c r="D512">
        <v>524</v>
      </c>
      <c r="E512">
        <v>0</v>
      </c>
      <c r="F512" t="b">
        <v>0</v>
      </c>
      <c r="G512" t="b">
        <v>1</v>
      </c>
      <c r="H512" t="b">
        <v>1</v>
      </c>
      <c r="I512" t="b">
        <v>1</v>
      </c>
      <c r="J512" t="b">
        <v>0</v>
      </c>
      <c r="K512" t="s">
        <v>243</v>
      </c>
      <c r="L512" t="str">
        <f t="shared" si="360"/>
        <v>DB12</v>
      </c>
      <c r="M512" t="str">
        <f t="shared" ref="M512" si="415">"M_"&amp;B508&amp;"_"</f>
        <v>M_G33_</v>
      </c>
      <c r="O512" s="40">
        <f>IF(E512="","-",COUNTIF($O$10:O511,"&lt;&gt;-")+1-2)</f>
        <v>400</v>
      </c>
      <c r="P512" s="25" t="str">
        <f>IF($E512="","//" &amp; $B512,$M512&amp;B512&amp;": '"&amp;$L512&amp;","&amp;VLOOKUP(C512,LookupTable!$A$10:$G$24,4,0)&amp;IF(AND(C512="Bool",MOD(10*D512,10)=0),D512&amp;".0",D512)&amp;IF(C512="String",".255","")&amp;IF(B513&lt;&gt;"","',","'")&amp;"     //"&amp;O512)</f>
        <v>M_G33_TIme_Motor: 'DB12,REAL524',     //400</v>
      </c>
      <c r="Q512" s="20" t="str">
        <f t="shared" si="362"/>
        <v>'M_G33_TIme_Motor',     //400</v>
      </c>
      <c r="R512" s="20" t="str">
        <f t="shared" si="363"/>
        <v>socket.emit('M_G33_TIme_Motor', arr_tag_value[400]);</v>
      </c>
    </row>
    <row r="513" spans="2:18" ht="15.75">
      <c r="B513" t="s">
        <v>131</v>
      </c>
      <c r="C513" t="s">
        <v>235</v>
      </c>
      <c r="D513">
        <v>528</v>
      </c>
      <c r="F513" t="b">
        <v>0</v>
      </c>
      <c r="G513" t="b">
        <v>1</v>
      </c>
      <c r="H513" t="b">
        <v>1</v>
      </c>
      <c r="I513" t="b">
        <v>1</v>
      </c>
      <c r="J513" t="b">
        <v>1</v>
      </c>
      <c r="L513" t="str">
        <f t="shared" si="360"/>
        <v>DB12</v>
      </c>
      <c r="M513" t="str">
        <f t="shared" ref="M513:M544" si="416">"M_"&amp;B513&amp;"_"</f>
        <v>M_G34_</v>
      </c>
      <c r="O513" s="40" t="str">
        <f>IF(E513="","-",COUNTIF($O$10:O512,"&lt;&gt;-")+1-2)</f>
        <v>-</v>
      </c>
      <c r="P513" s="25" t="str">
        <f>IF($E513="","//" &amp; $B513,$M513&amp;B513&amp;": '"&amp;$L513&amp;","&amp;VLOOKUP(C513,LookupTable!$A$10:$G$24,4,0)&amp;IF(AND(C513="Bool",MOD(10*D513,10)=0),D513&amp;".0",D513)&amp;IF(C513="String",".255","")&amp;IF(B514&lt;&gt;"","',","'")&amp;"     //"&amp;O513)</f>
        <v>//G34</v>
      </c>
      <c r="Q513" s="20" t="str">
        <f t="shared" si="362"/>
        <v>//G34</v>
      </c>
      <c r="R513" s="20" t="str">
        <f t="shared" si="363"/>
        <v>//G34</v>
      </c>
    </row>
    <row r="514" spans="2:18" ht="15.75">
      <c r="B514" t="s">
        <v>236</v>
      </c>
      <c r="C514" t="s">
        <v>15</v>
      </c>
      <c r="D514">
        <v>528</v>
      </c>
      <c r="E514">
        <v>0</v>
      </c>
      <c r="F514" t="b">
        <v>0</v>
      </c>
      <c r="G514" t="b">
        <v>1</v>
      </c>
      <c r="H514" t="b">
        <v>1</v>
      </c>
      <c r="I514" t="b">
        <v>1</v>
      </c>
      <c r="J514" t="b">
        <v>0</v>
      </c>
      <c r="K514" t="s">
        <v>237</v>
      </c>
      <c r="L514" t="str">
        <f t="shared" si="360"/>
        <v>DB12</v>
      </c>
      <c r="M514" t="str">
        <f t="shared" ref="M514:M545" si="417">"M_"&amp;B513&amp;"_"</f>
        <v>M_G34_</v>
      </c>
      <c r="O514" s="40">
        <f>IF(E514="","-",COUNTIF($O$10:O513,"&lt;&gt;-")+1-2)</f>
        <v>401</v>
      </c>
      <c r="P514" s="25" t="str">
        <f>IF($E514="","//" &amp; $B514,$M514&amp;B514&amp;": '"&amp;$L514&amp;","&amp;VLOOKUP(C514,LookupTable!$A$10:$G$24,4,0)&amp;IF(AND(C514="Bool",MOD(10*D514,10)=0),D514&amp;".0",D514)&amp;IF(C514="String",".255","")&amp;IF(B515&lt;&gt;"","',","'")&amp;"     //"&amp;O514)</f>
        <v>M_G34_Time_BD: 'DB12,REAL528',     //401</v>
      </c>
      <c r="Q514" s="20" t="str">
        <f t="shared" si="362"/>
        <v>'M_G34_Time_BD',     //401</v>
      </c>
      <c r="R514" s="20" t="str">
        <f t="shared" si="363"/>
        <v>socket.emit('M_G34_Time_BD', arr_tag_value[401]);</v>
      </c>
    </row>
    <row r="515" spans="2:18" ht="15.75">
      <c r="B515" t="s">
        <v>238</v>
      </c>
      <c r="C515" t="s">
        <v>15</v>
      </c>
      <c r="D515">
        <v>532</v>
      </c>
      <c r="E515">
        <v>0</v>
      </c>
      <c r="F515" t="b">
        <v>0</v>
      </c>
      <c r="G515" t="b">
        <v>1</v>
      </c>
      <c r="H515" t="b">
        <v>1</v>
      </c>
      <c r="I515" t="b">
        <v>1</v>
      </c>
      <c r="J515" t="b">
        <v>0</v>
      </c>
      <c r="K515" t="s">
        <v>239</v>
      </c>
      <c r="L515" t="str">
        <f t="shared" si="360"/>
        <v>DB12</v>
      </c>
      <c r="M515" t="str">
        <f t="shared" ref="M515" si="418">"M_"&amp;B513&amp;"_"</f>
        <v>M_G34_</v>
      </c>
      <c r="O515" s="40">
        <f>IF(E515="","-",COUNTIF($O$10:O514,"&lt;&gt;-")+1-2)</f>
        <v>402</v>
      </c>
      <c r="P515" s="25" t="str">
        <f>IF($E515="","//" &amp; $B515,$M515&amp;B515&amp;": '"&amp;$L515&amp;","&amp;VLOOKUP(C515,LookupTable!$A$10:$G$24,4,0)&amp;IF(AND(C515="Bool",MOD(10*D515,10)=0),D515&amp;".0",D515)&amp;IF(C515="String",".255","")&amp;IF(B516&lt;&gt;"","',","'")&amp;"     //"&amp;O515)</f>
        <v>M_G34_Time_CUROA: 'DB12,REAL532',     //402</v>
      </c>
      <c r="Q515" s="20" t="str">
        <f t="shared" si="362"/>
        <v>'M_G34_Time_CUROA',     //402</v>
      </c>
      <c r="R515" s="20" t="str">
        <f t="shared" si="363"/>
        <v>socket.emit('M_G34_Time_CUROA', arr_tag_value[402]);</v>
      </c>
    </row>
    <row r="516" spans="2:18" ht="15.75">
      <c r="B516" t="s">
        <v>240</v>
      </c>
      <c r="C516" t="s">
        <v>15</v>
      </c>
      <c r="D516">
        <v>536</v>
      </c>
      <c r="E516">
        <v>0</v>
      </c>
      <c r="F516" t="b">
        <v>0</v>
      </c>
      <c r="G516" t="b">
        <v>1</v>
      </c>
      <c r="H516" t="b">
        <v>1</v>
      </c>
      <c r="I516" t="b">
        <v>1</v>
      </c>
      <c r="J516" t="b">
        <v>0</v>
      </c>
      <c r="K516" t="s">
        <v>241</v>
      </c>
      <c r="L516" t="str">
        <f t="shared" si="360"/>
        <v>DB12</v>
      </c>
      <c r="M516" t="str">
        <f t="shared" ref="M516" si="419">"M_"&amp;B513&amp;"_"</f>
        <v>M_G34_</v>
      </c>
      <c r="O516" s="40">
        <f>IF(E516="","-",COUNTIF($O$10:O515,"&lt;&gt;-")+1-2)</f>
        <v>403</v>
      </c>
      <c r="P516" s="25" t="str">
        <f>IF($E516="","//" &amp; $B516,$M516&amp;B516&amp;": '"&amp;$L516&amp;","&amp;VLOOKUP(C516,LookupTable!$A$10:$G$24,4,0)&amp;IF(AND(C516="Bool",MOD(10*D516,10)=0),D516&amp;".0",D516)&amp;IF(C516="String",".255","")&amp;IF(B517&lt;&gt;"","',","'")&amp;"     //"&amp;O516)</f>
        <v>M_G34_Time_Belt: 'DB12,REAL536',     //403</v>
      </c>
      <c r="Q516" s="20" t="str">
        <f t="shared" si="362"/>
        <v>'M_G34_Time_Belt',     //403</v>
      </c>
      <c r="R516" s="20" t="str">
        <f t="shared" si="363"/>
        <v>socket.emit('M_G34_Time_Belt', arr_tag_value[403]);</v>
      </c>
    </row>
    <row r="517" spans="2:18" ht="15.75">
      <c r="B517" t="s">
        <v>242</v>
      </c>
      <c r="C517" t="s">
        <v>15</v>
      </c>
      <c r="D517">
        <v>540</v>
      </c>
      <c r="E517">
        <v>0</v>
      </c>
      <c r="F517" t="b">
        <v>0</v>
      </c>
      <c r="G517" t="b">
        <v>1</v>
      </c>
      <c r="H517" t="b">
        <v>1</v>
      </c>
      <c r="I517" t="b">
        <v>1</v>
      </c>
      <c r="J517" t="b">
        <v>0</v>
      </c>
      <c r="K517" t="s">
        <v>243</v>
      </c>
      <c r="L517" t="str">
        <f t="shared" si="360"/>
        <v>DB12</v>
      </c>
      <c r="M517" t="str">
        <f t="shared" ref="M517" si="420">"M_"&amp;B513&amp;"_"</f>
        <v>M_G34_</v>
      </c>
      <c r="O517" s="40">
        <f>IF(E517="","-",COUNTIF($O$10:O516,"&lt;&gt;-")+1-2)</f>
        <v>404</v>
      </c>
      <c r="P517" s="25" t="str">
        <f>IF($E517="","//" &amp; $B517,$M517&amp;B517&amp;": '"&amp;$L517&amp;","&amp;VLOOKUP(C517,LookupTable!$A$10:$G$24,4,0)&amp;IF(AND(C517="Bool",MOD(10*D517,10)=0),D517&amp;".0",D517)&amp;IF(C517="String",".255","")&amp;IF(B518&lt;&gt;"","',","'")&amp;"     //"&amp;O517)</f>
        <v>M_G34_TIme_Motor: 'DB12,REAL540',     //404</v>
      </c>
      <c r="Q517" s="20" t="str">
        <f t="shared" si="362"/>
        <v>'M_G34_TIme_Motor',     //404</v>
      </c>
      <c r="R517" s="20" t="str">
        <f t="shared" si="363"/>
        <v>socket.emit('M_G34_TIme_Motor', arr_tag_value[404]);</v>
      </c>
    </row>
    <row r="518" spans="2:18" ht="15.75">
      <c r="B518" t="s">
        <v>132</v>
      </c>
      <c r="C518" t="s">
        <v>235</v>
      </c>
      <c r="D518">
        <v>544</v>
      </c>
      <c r="F518" t="b">
        <v>0</v>
      </c>
      <c r="G518" t="b">
        <v>1</v>
      </c>
      <c r="H518" t="b">
        <v>1</v>
      </c>
      <c r="I518" t="b">
        <v>1</v>
      </c>
      <c r="J518" t="b">
        <v>1</v>
      </c>
      <c r="L518" t="str">
        <f t="shared" si="360"/>
        <v>DB12</v>
      </c>
      <c r="M518" t="str">
        <f t="shared" ref="M518:M549" si="421">"M_"&amp;B518&amp;"_"</f>
        <v>M_G35_</v>
      </c>
      <c r="O518" s="40" t="str">
        <f>IF(E518="","-",COUNTIF($O$10:O517,"&lt;&gt;-")+1-2)</f>
        <v>-</v>
      </c>
      <c r="P518" s="25" t="str">
        <f>IF($E518="","//" &amp; $B518,$M518&amp;B518&amp;": '"&amp;$L518&amp;","&amp;VLOOKUP(C518,LookupTable!$A$10:$G$24,4,0)&amp;IF(AND(C518="Bool",MOD(10*D518,10)=0),D518&amp;".0",D518)&amp;IF(C518="String",".255","")&amp;IF(B519&lt;&gt;"","',","'")&amp;"     //"&amp;O518)</f>
        <v>//G35</v>
      </c>
      <c r="Q518" s="20" t="str">
        <f t="shared" si="362"/>
        <v>//G35</v>
      </c>
      <c r="R518" s="20" t="str">
        <f t="shared" si="363"/>
        <v>//G35</v>
      </c>
    </row>
    <row r="519" spans="2:18" ht="15.75">
      <c r="B519" t="s">
        <v>236</v>
      </c>
      <c r="C519" t="s">
        <v>15</v>
      </c>
      <c r="D519">
        <v>544</v>
      </c>
      <c r="E519">
        <v>0</v>
      </c>
      <c r="F519" t="b">
        <v>0</v>
      </c>
      <c r="G519" t="b">
        <v>1</v>
      </c>
      <c r="H519" t="b">
        <v>1</v>
      </c>
      <c r="I519" t="b">
        <v>1</v>
      </c>
      <c r="J519" t="b">
        <v>0</v>
      </c>
      <c r="K519" t="s">
        <v>237</v>
      </c>
      <c r="L519" t="str">
        <f t="shared" si="360"/>
        <v>DB12</v>
      </c>
      <c r="M519" t="str">
        <f t="shared" ref="M519:M550" si="422">"M_"&amp;B518&amp;"_"</f>
        <v>M_G35_</v>
      </c>
      <c r="O519" s="40">
        <f>IF(E519="","-",COUNTIF($O$10:O518,"&lt;&gt;-")+1-2)</f>
        <v>405</v>
      </c>
      <c r="P519" s="25" t="str">
        <f>IF($E519="","//" &amp; $B519,$M519&amp;B519&amp;": '"&amp;$L519&amp;","&amp;VLOOKUP(C519,LookupTable!$A$10:$G$24,4,0)&amp;IF(AND(C519="Bool",MOD(10*D519,10)=0),D519&amp;".0",D519)&amp;IF(C519="String",".255","")&amp;IF(B520&lt;&gt;"","',","'")&amp;"     //"&amp;O519)</f>
        <v>M_G35_Time_BD: 'DB12,REAL544',     //405</v>
      </c>
      <c r="Q519" s="20" t="str">
        <f t="shared" si="362"/>
        <v>'M_G35_Time_BD',     //405</v>
      </c>
      <c r="R519" s="20" t="str">
        <f t="shared" si="363"/>
        <v>socket.emit('M_G35_Time_BD', arr_tag_value[405]);</v>
      </c>
    </row>
    <row r="520" spans="2:18" ht="15.75">
      <c r="B520" t="s">
        <v>238</v>
      </c>
      <c r="C520" t="s">
        <v>15</v>
      </c>
      <c r="D520">
        <v>548</v>
      </c>
      <c r="E520">
        <v>0</v>
      </c>
      <c r="F520" t="b">
        <v>0</v>
      </c>
      <c r="G520" t="b">
        <v>1</v>
      </c>
      <c r="H520" t="b">
        <v>1</v>
      </c>
      <c r="I520" t="b">
        <v>1</v>
      </c>
      <c r="J520" t="b">
        <v>0</v>
      </c>
      <c r="K520" t="s">
        <v>239</v>
      </c>
      <c r="L520" t="str">
        <f t="shared" si="360"/>
        <v>DB12</v>
      </c>
      <c r="M520" t="str">
        <f t="shared" ref="M520" si="423">"M_"&amp;B518&amp;"_"</f>
        <v>M_G35_</v>
      </c>
      <c r="O520" s="40">
        <f>IF(E520="","-",COUNTIF($O$10:O519,"&lt;&gt;-")+1-2)</f>
        <v>406</v>
      </c>
      <c r="P520" s="25" t="str">
        <f>IF($E520="","//" &amp; $B520,$M520&amp;B520&amp;": '"&amp;$L520&amp;","&amp;VLOOKUP(C520,LookupTable!$A$10:$G$24,4,0)&amp;IF(AND(C520="Bool",MOD(10*D520,10)=0),D520&amp;".0",D520)&amp;IF(C520="String",".255","")&amp;IF(B521&lt;&gt;"","',","'")&amp;"     //"&amp;O520)</f>
        <v>M_G35_Time_CUROA: 'DB12,REAL548',     //406</v>
      </c>
      <c r="Q520" s="20" t="str">
        <f t="shared" si="362"/>
        <v>'M_G35_Time_CUROA',     //406</v>
      </c>
      <c r="R520" s="20" t="str">
        <f t="shared" si="363"/>
        <v>socket.emit('M_G35_Time_CUROA', arr_tag_value[406]);</v>
      </c>
    </row>
    <row r="521" spans="2:18" ht="15.75">
      <c r="B521" t="s">
        <v>240</v>
      </c>
      <c r="C521" t="s">
        <v>15</v>
      </c>
      <c r="D521">
        <v>552</v>
      </c>
      <c r="E521">
        <v>0</v>
      </c>
      <c r="F521" t="b">
        <v>0</v>
      </c>
      <c r="G521" t="b">
        <v>1</v>
      </c>
      <c r="H521" t="b">
        <v>1</v>
      </c>
      <c r="I521" t="b">
        <v>1</v>
      </c>
      <c r="J521" t="b">
        <v>0</v>
      </c>
      <c r="K521" t="s">
        <v>241</v>
      </c>
      <c r="L521" t="str">
        <f t="shared" si="360"/>
        <v>DB12</v>
      </c>
      <c r="M521" t="str">
        <f t="shared" ref="M521" si="424">"M_"&amp;B518&amp;"_"</f>
        <v>M_G35_</v>
      </c>
      <c r="O521" s="40">
        <f>IF(E521="","-",COUNTIF($O$10:O520,"&lt;&gt;-")+1-2)</f>
        <v>407</v>
      </c>
      <c r="P521" s="25" t="str">
        <f>IF($E521="","//" &amp; $B521,$M521&amp;B521&amp;": '"&amp;$L521&amp;","&amp;VLOOKUP(C521,LookupTable!$A$10:$G$24,4,0)&amp;IF(AND(C521="Bool",MOD(10*D521,10)=0),D521&amp;".0",D521)&amp;IF(C521="String",".255","")&amp;IF(B522&lt;&gt;"","',","'")&amp;"     //"&amp;O521)</f>
        <v>M_G35_Time_Belt: 'DB12,REAL552',     //407</v>
      </c>
      <c r="Q521" s="20" t="str">
        <f t="shared" si="362"/>
        <v>'M_G35_Time_Belt',     //407</v>
      </c>
      <c r="R521" s="20" t="str">
        <f t="shared" si="363"/>
        <v>socket.emit('M_G35_Time_Belt', arr_tag_value[407]);</v>
      </c>
    </row>
    <row r="522" spans="2:18" ht="15.75">
      <c r="B522" t="s">
        <v>242</v>
      </c>
      <c r="C522" t="s">
        <v>15</v>
      </c>
      <c r="D522">
        <v>556</v>
      </c>
      <c r="E522">
        <v>0</v>
      </c>
      <c r="F522" t="b">
        <v>0</v>
      </c>
      <c r="G522" t="b">
        <v>1</v>
      </c>
      <c r="H522" t="b">
        <v>1</v>
      </c>
      <c r="I522" t="b">
        <v>1</v>
      </c>
      <c r="J522" t="b">
        <v>0</v>
      </c>
      <c r="K522" t="s">
        <v>243</v>
      </c>
      <c r="L522" t="str">
        <f t="shared" si="360"/>
        <v>DB12</v>
      </c>
      <c r="M522" t="str">
        <f t="shared" ref="M522" si="425">"M_"&amp;B518&amp;"_"</f>
        <v>M_G35_</v>
      </c>
      <c r="O522" s="40">
        <f>IF(E522="","-",COUNTIF($O$10:O521,"&lt;&gt;-")+1-2)</f>
        <v>408</v>
      </c>
      <c r="P522" s="25" t="str">
        <f>IF($E522="","//" &amp; $B522,$M522&amp;B522&amp;": '"&amp;$L522&amp;","&amp;VLOOKUP(C522,LookupTable!$A$10:$G$24,4,0)&amp;IF(AND(C522="Bool",MOD(10*D522,10)=0),D522&amp;".0",D522)&amp;IF(C522="String",".255","")&amp;IF(B523&lt;&gt;"","',","'")&amp;"     //"&amp;O522)</f>
        <v>M_G35_TIme_Motor: 'DB12,REAL556',     //408</v>
      </c>
      <c r="Q522" s="20" t="str">
        <f t="shared" si="362"/>
        <v>'M_G35_TIme_Motor',     //408</v>
      </c>
      <c r="R522" s="20" t="str">
        <f t="shared" si="363"/>
        <v>socket.emit('M_G35_TIme_Motor', arr_tag_value[408]);</v>
      </c>
    </row>
    <row r="523" spans="2:18" ht="15.75">
      <c r="B523" t="s">
        <v>133</v>
      </c>
      <c r="C523" t="s">
        <v>235</v>
      </c>
      <c r="D523">
        <v>560</v>
      </c>
      <c r="F523" t="b">
        <v>0</v>
      </c>
      <c r="G523" t="b">
        <v>1</v>
      </c>
      <c r="H523" t="b">
        <v>1</v>
      </c>
      <c r="I523" t="b">
        <v>1</v>
      </c>
      <c r="J523" t="b">
        <v>1</v>
      </c>
      <c r="L523" t="str">
        <f t="shared" si="360"/>
        <v>DB12</v>
      </c>
      <c r="M523" t="str">
        <f t="shared" ref="M523:M554" si="426">"M_"&amp;B523&amp;"_"</f>
        <v>M_G36_</v>
      </c>
      <c r="O523" s="40" t="str">
        <f>IF(E523="","-",COUNTIF($O$10:O522,"&lt;&gt;-")+1-2)</f>
        <v>-</v>
      </c>
      <c r="P523" s="25" t="str">
        <f>IF($E523="","//" &amp; $B523,$M523&amp;B523&amp;": '"&amp;$L523&amp;","&amp;VLOOKUP(C523,LookupTable!$A$10:$G$24,4,0)&amp;IF(AND(C523="Bool",MOD(10*D523,10)=0),D523&amp;".0",D523)&amp;IF(C523="String",".255","")&amp;IF(B524&lt;&gt;"","',","'")&amp;"     //"&amp;O523)</f>
        <v>//G36</v>
      </c>
      <c r="Q523" s="20" t="str">
        <f t="shared" si="362"/>
        <v>//G36</v>
      </c>
      <c r="R523" s="20" t="str">
        <f t="shared" si="363"/>
        <v>//G36</v>
      </c>
    </row>
    <row r="524" spans="2:18" ht="15.75">
      <c r="B524" t="s">
        <v>236</v>
      </c>
      <c r="C524" t="s">
        <v>15</v>
      </c>
      <c r="D524">
        <v>560</v>
      </c>
      <c r="E524">
        <v>0</v>
      </c>
      <c r="F524" t="b">
        <v>0</v>
      </c>
      <c r="G524" t="b">
        <v>1</v>
      </c>
      <c r="H524" t="b">
        <v>1</v>
      </c>
      <c r="I524" t="b">
        <v>1</v>
      </c>
      <c r="J524" t="b">
        <v>0</v>
      </c>
      <c r="K524" t="s">
        <v>237</v>
      </c>
      <c r="L524" t="str">
        <f t="shared" ref="L524:L587" si="427">IF(LEFT(M524)="P","DB10",
IF(LEFT(M524)="E","DB11",
IF(LEFT(M524)="M","DB12"
)))</f>
        <v>DB12</v>
      </c>
      <c r="M524" t="str">
        <f t="shared" ref="M524:M555" si="428">"M_"&amp;B523&amp;"_"</f>
        <v>M_G36_</v>
      </c>
      <c r="O524" s="40">
        <f>IF(E524="","-",COUNTIF($O$10:O523,"&lt;&gt;-")+1-2)</f>
        <v>409</v>
      </c>
      <c r="P524" s="25" t="str">
        <f>IF($E524="","//" &amp; $B524,$M524&amp;B524&amp;": '"&amp;$L524&amp;","&amp;VLOOKUP(C524,LookupTable!$A$10:$G$24,4,0)&amp;IF(AND(C524="Bool",MOD(10*D524,10)=0),D524&amp;".0",D524)&amp;IF(C524="String",".255","")&amp;IF(B525&lt;&gt;"","',","'")&amp;"     //"&amp;O524)</f>
        <v>M_G36_Time_BD: 'DB12,REAL560',     //409</v>
      </c>
      <c r="Q524" s="20" t="str">
        <f t="shared" ref="Q524:Q587" si="429">IF($E524="","//"&amp;$B524,"'"&amp;$M524&amp;B524&amp;IF(B525&lt;&gt;"","',","'")&amp;"     //"&amp;O524)</f>
        <v>'M_G36_Time_BD',     //409</v>
      </c>
      <c r="R524" s="20" t="str">
        <f t="shared" ref="R524:R587" si="430">IF($E524="","//"&amp;$B524,"socket.emit('"&amp;$M524&amp;B524&amp;"', arr_tag_value["&amp;O524&amp;"]);")</f>
        <v>socket.emit('M_G36_Time_BD', arr_tag_value[409]);</v>
      </c>
    </row>
    <row r="525" spans="2:18" ht="15.75">
      <c r="B525" t="s">
        <v>238</v>
      </c>
      <c r="C525" t="s">
        <v>15</v>
      </c>
      <c r="D525">
        <v>564</v>
      </c>
      <c r="E525">
        <v>0</v>
      </c>
      <c r="F525" t="b">
        <v>0</v>
      </c>
      <c r="G525" t="b">
        <v>1</v>
      </c>
      <c r="H525" t="b">
        <v>1</v>
      </c>
      <c r="I525" t="b">
        <v>1</v>
      </c>
      <c r="J525" t="b">
        <v>0</v>
      </c>
      <c r="K525" t="s">
        <v>239</v>
      </c>
      <c r="L525" t="str">
        <f t="shared" si="427"/>
        <v>DB12</v>
      </c>
      <c r="M525" t="str">
        <f t="shared" ref="M525" si="431">"M_"&amp;B523&amp;"_"</f>
        <v>M_G36_</v>
      </c>
      <c r="O525" s="40">
        <f>IF(E525="","-",COUNTIF($O$10:O524,"&lt;&gt;-")+1-2)</f>
        <v>410</v>
      </c>
      <c r="P525" s="25" t="str">
        <f>IF($E525="","//" &amp; $B525,$M525&amp;B525&amp;": '"&amp;$L525&amp;","&amp;VLOOKUP(C525,LookupTable!$A$10:$G$24,4,0)&amp;IF(AND(C525="Bool",MOD(10*D525,10)=0),D525&amp;".0",D525)&amp;IF(C525="String",".255","")&amp;IF(B526&lt;&gt;"","',","'")&amp;"     //"&amp;O525)</f>
        <v>M_G36_Time_CUROA: 'DB12,REAL564',     //410</v>
      </c>
      <c r="Q525" s="20" t="str">
        <f t="shared" si="429"/>
        <v>'M_G36_Time_CUROA',     //410</v>
      </c>
      <c r="R525" s="20" t="str">
        <f t="shared" si="430"/>
        <v>socket.emit('M_G36_Time_CUROA', arr_tag_value[410]);</v>
      </c>
    </row>
    <row r="526" spans="2:18" ht="15.75">
      <c r="B526" t="s">
        <v>240</v>
      </c>
      <c r="C526" t="s">
        <v>15</v>
      </c>
      <c r="D526">
        <v>568</v>
      </c>
      <c r="E526">
        <v>0</v>
      </c>
      <c r="F526" t="b">
        <v>0</v>
      </c>
      <c r="G526" t="b">
        <v>1</v>
      </c>
      <c r="H526" t="b">
        <v>1</v>
      </c>
      <c r="I526" t="b">
        <v>1</v>
      </c>
      <c r="J526" t="b">
        <v>0</v>
      </c>
      <c r="K526" t="s">
        <v>241</v>
      </c>
      <c r="L526" t="str">
        <f t="shared" si="427"/>
        <v>DB12</v>
      </c>
      <c r="M526" t="str">
        <f t="shared" ref="M526" si="432">"M_"&amp;B523&amp;"_"</f>
        <v>M_G36_</v>
      </c>
      <c r="O526" s="40">
        <f>IF(E526="","-",COUNTIF($O$10:O525,"&lt;&gt;-")+1-2)</f>
        <v>411</v>
      </c>
      <c r="P526" s="25" t="str">
        <f>IF($E526="","//" &amp; $B526,$M526&amp;B526&amp;": '"&amp;$L526&amp;","&amp;VLOOKUP(C526,LookupTable!$A$10:$G$24,4,0)&amp;IF(AND(C526="Bool",MOD(10*D526,10)=0),D526&amp;".0",D526)&amp;IF(C526="String",".255","")&amp;IF(B527&lt;&gt;"","',","'")&amp;"     //"&amp;O526)</f>
        <v>M_G36_Time_Belt: 'DB12,REAL568',     //411</v>
      </c>
      <c r="Q526" s="20" t="str">
        <f t="shared" si="429"/>
        <v>'M_G36_Time_Belt',     //411</v>
      </c>
      <c r="R526" s="20" t="str">
        <f t="shared" si="430"/>
        <v>socket.emit('M_G36_Time_Belt', arr_tag_value[411]);</v>
      </c>
    </row>
    <row r="527" spans="2:18" ht="15.75">
      <c r="B527" t="s">
        <v>242</v>
      </c>
      <c r="C527" t="s">
        <v>15</v>
      </c>
      <c r="D527">
        <v>572</v>
      </c>
      <c r="E527">
        <v>0</v>
      </c>
      <c r="F527" t="b">
        <v>0</v>
      </c>
      <c r="G527" t="b">
        <v>1</v>
      </c>
      <c r="H527" t="b">
        <v>1</v>
      </c>
      <c r="I527" t="b">
        <v>1</v>
      </c>
      <c r="J527" t="b">
        <v>0</v>
      </c>
      <c r="K527" t="s">
        <v>243</v>
      </c>
      <c r="L527" t="str">
        <f t="shared" si="427"/>
        <v>DB12</v>
      </c>
      <c r="M527" t="str">
        <f t="shared" ref="M527" si="433">"M_"&amp;B523&amp;"_"</f>
        <v>M_G36_</v>
      </c>
      <c r="O527" s="40">
        <f>IF(E527="","-",COUNTIF($O$10:O526,"&lt;&gt;-")+1-2)</f>
        <v>412</v>
      </c>
      <c r="P527" s="25" t="str">
        <f>IF($E527="","//" &amp; $B527,$M527&amp;B527&amp;": '"&amp;$L527&amp;","&amp;VLOOKUP(C527,LookupTable!$A$10:$G$24,4,0)&amp;IF(AND(C527="Bool",MOD(10*D527,10)=0),D527&amp;".0",D527)&amp;IF(C527="String",".255","")&amp;IF(B528&lt;&gt;"","',","'")&amp;"     //"&amp;O527)</f>
        <v>M_G36_TIme_Motor: 'DB12,REAL572',     //412</v>
      </c>
      <c r="Q527" s="20" t="str">
        <f t="shared" si="429"/>
        <v>'M_G36_TIme_Motor',     //412</v>
      </c>
      <c r="R527" s="20" t="str">
        <f t="shared" si="430"/>
        <v>socket.emit('M_G36_TIme_Motor', arr_tag_value[412]);</v>
      </c>
    </row>
    <row r="528" spans="2:18" ht="15.75">
      <c r="B528" t="s">
        <v>134</v>
      </c>
      <c r="C528" t="s">
        <v>235</v>
      </c>
      <c r="D528">
        <v>576</v>
      </c>
      <c r="F528" t="b">
        <v>0</v>
      </c>
      <c r="G528" t="b">
        <v>1</v>
      </c>
      <c r="H528" t="b">
        <v>1</v>
      </c>
      <c r="I528" t="b">
        <v>1</v>
      </c>
      <c r="J528" t="b">
        <v>1</v>
      </c>
      <c r="L528" t="str">
        <f t="shared" si="427"/>
        <v>DB12</v>
      </c>
      <c r="M528" t="str">
        <f t="shared" ref="M528:M559" si="434">"M_"&amp;B528&amp;"_"</f>
        <v>M_G37_</v>
      </c>
      <c r="O528" s="40" t="str">
        <f>IF(E528="","-",COUNTIF($O$10:O527,"&lt;&gt;-")+1-2)</f>
        <v>-</v>
      </c>
      <c r="P528" s="25" t="str">
        <f>IF($E528="","//" &amp; $B528,$M528&amp;B528&amp;": '"&amp;$L528&amp;","&amp;VLOOKUP(C528,LookupTable!$A$10:$G$24,4,0)&amp;IF(AND(C528="Bool",MOD(10*D528,10)=0),D528&amp;".0",D528)&amp;IF(C528="String",".255","")&amp;IF(B529&lt;&gt;"","',","'")&amp;"     //"&amp;O528)</f>
        <v>//G37</v>
      </c>
      <c r="Q528" s="20" t="str">
        <f t="shared" si="429"/>
        <v>//G37</v>
      </c>
      <c r="R528" s="20" t="str">
        <f t="shared" si="430"/>
        <v>//G37</v>
      </c>
    </row>
    <row r="529" spans="2:18" ht="15.75">
      <c r="B529" t="s">
        <v>236</v>
      </c>
      <c r="C529" t="s">
        <v>15</v>
      </c>
      <c r="D529">
        <v>576</v>
      </c>
      <c r="E529">
        <v>0</v>
      </c>
      <c r="F529" t="b">
        <v>0</v>
      </c>
      <c r="G529" t="b">
        <v>1</v>
      </c>
      <c r="H529" t="b">
        <v>1</v>
      </c>
      <c r="I529" t="b">
        <v>1</v>
      </c>
      <c r="J529" t="b">
        <v>0</v>
      </c>
      <c r="K529" t="s">
        <v>237</v>
      </c>
      <c r="L529" t="str">
        <f t="shared" si="427"/>
        <v>DB12</v>
      </c>
      <c r="M529" t="str">
        <f t="shared" ref="M529:M560" si="435">"M_"&amp;B528&amp;"_"</f>
        <v>M_G37_</v>
      </c>
      <c r="O529" s="40">
        <f>IF(E529="","-",COUNTIF($O$10:O528,"&lt;&gt;-")+1-2)</f>
        <v>413</v>
      </c>
      <c r="P529" s="25" t="str">
        <f>IF($E529="","//" &amp; $B529,$M529&amp;B529&amp;": '"&amp;$L529&amp;","&amp;VLOOKUP(C529,LookupTable!$A$10:$G$24,4,0)&amp;IF(AND(C529="Bool",MOD(10*D529,10)=0),D529&amp;".0",D529)&amp;IF(C529="String",".255","")&amp;IF(B530&lt;&gt;"","',","'")&amp;"     //"&amp;O529)</f>
        <v>M_G37_Time_BD: 'DB12,REAL576',     //413</v>
      </c>
      <c r="Q529" s="20" t="str">
        <f t="shared" si="429"/>
        <v>'M_G37_Time_BD',     //413</v>
      </c>
      <c r="R529" s="20" t="str">
        <f t="shared" si="430"/>
        <v>socket.emit('M_G37_Time_BD', arr_tag_value[413]);</v>
      </c>
    </row>
    <row r="530" spans="2:18" ht="15.75">
      <c r="B530" t="s">
        <v>238</v>
      </c>
      <c r="C530" t="s">
        <v>15</v>
      </c>
      <c r="D530">
        <v>580</v>
      </c>
      <c r="E530">
        <v>0</v>
      </c>
      <c r="F530" t="b">
        <v>0</v>
      </c>
      <c r="G530" t="b">
        <v>1</v>
      </c>
      <c r="H530" t="b">
        <v>1</v>
      </c>
      <c r="I530" t="b">
        <v>1</v>
      </c>
      <c r="J530" t="b">
        <v>0</v>
      </c>
      <c r="K530" t="s">
        <v>239</v>
      </c>
      <c r="L530" t="str">
        <f t="shared" si="427"/>
        <v>DB12</v>
      </c>
      <c r="M530" t="str">
        <f t="shared" ref="M530" si="436">"M_"&amp;B528&amp;"_"</f>
        <v>M_G37_</v>
      </c>
      <c r="O530" s="40">
        <f>IF(E530="","-",COUNTIF($O$10:O529,"&lt;&gt;-")+1-2)</f>
        <v>414</v>
      </c>
      <c r="P530" s="25" t="str">
        <f>IF($E530="","//" &amp; $B530,$M530&amp;B530&amp;": '"&amp;$L530&amp;","&amp;VLOOKUP(C530,LookupTable!$A$10:$G$24,4,0)&amp;IF(AND(C530="Bool",MOD(10*D530,10)=0),D530&amp;".0",D530)&amp;IF(C530="String",".255","")&amp;IF(B531&lt;&gt;"","',","'")&amp;"     //"&amp;O530)</f>
        <v>M_G37_Time_CUROA: 'DB12,REAL580',     //414</v>
      </c>
      <c r="Q530" s="20" t="str">
        <f t="shared" si="429"/>
        <v>'M_G37_Time_CUROA',     //414</v>
      </c>
      <c r="R530" s="20" t="str">
        <f t="shared" si="430"/>
        <v>socket.emit('M_G37_Time_CUROA', arr_tag_value[414]);</v>
      </c>
    </row>
    <row r="531" spans="2:18" ht="15.75">
      <c r="B531" t="s">
        <v>240</v>
      </c>
      <c r="C531" t="s">
        <v>15</v>
      </c>
      <c r="D531">
        <v>584</v>
      </c>
      <c r="E531">
        <v>0</v>
      </c>
      <c r="F531" t="b">
        <v>0</v>
      </c>
      <c r="G531" t="b">
        <v>1</v>
      </c>
      <c r="H531" t="b">
        <v>1</v>
      </c>
      <c r="I531" t="b">
        <v>1</v>
      </c>
      <c r="J531" t="b">
        <v>0</v>
      </c>
      <c r="K531" t="s">
        <v>241</v>
      </c>
      <c r="L531" t="str">
        <f t="shared" si="427"/>
        <v>DB12</v>
      </c>
      <c r="M531" t="str">
        <f t="shared" ref="M531" si="437">"M_"&amp;B528&amp;"_"</f>
        <v>M_G37_</v>
      </c>
      <c r="O531" s="40">
        <f>IF(E531="","-",COUNTIF($O$10:O530,"&lt;&gt;-")+1-2)</f>
        <v>415</v>
      </c>
      <c r="P531" s="25" t="str">
        <f>IF($E531="","//" &amp; $B531,$M531&amp;B531&amp;": '"&amp;$L531&amp;","&amp;VLOOKUP(C531,LookupTable!$A$10:$G$24,4,0)&amp;IF(AND(C531="Bool",MOD(10*D531,10)=0),D531&amp;".0",D531)&amp;IF(C531="String",".255","")&amp;IF(B532&lt;&gt;"","',","'")&amp;"     //"&amp;O531)</f>
        <v>M_G37_Time_Belt: 'DB12,REAL584',     //415</v>
      </c>
      <c r="Q531" s="20" t="str">
        <f t="shared" si="429"/>
        <v>'M_G37_Time_Belt',     //415</v>
      </c>
      <c r="R531" s="20" t="str">
        <f t="shared" si="430"/>
        <v>socket.emit('M_G37_Time_Belt', arr_tag_value[415]);</v>
      </c>
    </row>
    <row r="532" spans="2:18" ht="15.75">
      <c r="B532" t="s">
        <v>242</v>
      </c>
      <c r="C532" t="s">
        <v>15</v>
      </c>
      <c r="D532">
        <v>588</v>
      </c>
      <c r="E532">
        <v>0</v>
      </c>
      <c r="F532" t="b">
        <v>0</v>
      </c>
      <c r="G532" t="b">
        <v>1</v>
      </c>
      <c r="H532" t="b">
        <v>1</v>
      </c>
      <c r="I532" t="b">
        <v>1</v>
      </c>
      <c r="J532" t="b">
        <v>0</v>
      </c>
      <c r="K532" t="s">
        <v>243</v>
      </c>
      <c r="L532" t="str">
        <f t="shared" si="427"/>
        <v>DB12</v>
      </c>
      <c r="M532" t="str">
        <f t="shared" ref="M532" si="438">"M_"&amp;B528&amp;"_"</f>
        <v>M_G37_</v>
      </c>
      <c r="O532" s="40">
        <f>IF(E532="","-",COUNTIF($O$10:O531,"&lt;&gt;-")+1-2)</f>
        <v>416</v>
      </c>
      <c r="P532" s="25" t="str">
        <f>IF($E532="","//" &amp; $B532,$M532&amp;B532&amp;": '"&amp;$L532&amp;","&amp;VLOOKUP(C532,LookupTable!$A$10:$G$24,4,0)&amp;IF(AND(C532="Bool",MOD(10*D532,10)=0),D532&amp;".0",D532)&amp;IF(C532="String",".255","")&amp;IF(B533&lt;&gt;"","',","'")&amp;"     //"&amp;O532)</f>
        <v>M_G37_TIme_Motor: 'DB12,REAL588',     //416</v>
      </c>
      <c r="Q532" s="20" t="str">
        <f t="shared" si="429"/>
        <v>'M_G37_TIme_Motor',     //416</v>
      </c>
      <c r="R532" s="20" t="str">
        <f t="shared" si="430"/>
        <v>socket.emit('M_G37_TIme_Motor', arr_tag_value[416]);</v>
      </c>
    </row>
    <row r="533" spans="2:18" ht="15.75">
      <c r="B533" t="s">
        <v>135</v>
      </c>
      <c r="C533" t="s">
        <v>235</v>
      </c>
      <c r="D533">
        <v>592</v>
      </c>
      <c r="F533" t="b">
        <v>0</v>
      </c>
      <c r="G533" t="b">
        <v>1</v>
      </c>
      <c r="H533" t="b">
        <v>1</v>
      </c>
      <c r="I533" t="b">
        <v>1</v>
      </c>
      <c r="J533" t="b">
        <v>1</v>
      </c>
      <c r="L533" t="str">
        <f t="shared" si="427"/>
        <v>DB12</v>
      </c>
      <c r="M533" t="str">
        <f t="shared" ref="M533:M564" si="439">"M_"&amp;B533&amp;"_"</f>
        <v>M_G38_</v>
      </c>
      <c r="O533" s="40" t="str">
        <f>IF(E533="","-",COUNTIF($O$10:O532,"&lt;&gt;-")+1-2)</f>
        <v>-</v>
      </c>
      <c r="P533" s="25" t="str">
        <f>IF($E533="","//" &amp; $B533,$M533&amp;B533&amp;": '"&amp;$L533&amp;","&amp;VLOOKUP(C533,LookupTable!$A$10:$G$24,4,0)&amp;IF(AND(C533="Bool",MOD(10*D533,10)=0),D533&amp;".0",D533)&amp;IF(C533="String",".255","")&amp;IF(B534&lt;&gt;"","',","'")&amp;"     //"&amp;O533)</f>
        <v>//G38</v>
      </c>
      <c r="Q533" s="20" t="str">
        <f t="shared" si="429"/>
        <v>//G38</v>
      </c>
      <c r="R533" s="20" t="str">
        <f t="shared" si="430"/>
        <v>//G38</v>
      </c>
    </row>
    <row r="534" spans="2:18" ht="15.75">
      <c r="B534" t="s">
        <v>236</v>
      </c>
      <c r="C534" t="s">
        <v>15</v>
      </c>
      <c r="D534">
        <v>592</v>
      </c>
      <c r="E534">
        <v>0</v>
      </c>
      <c r="F534" t="b">
        <v>0</v>
      </c>
      <c r="G534" t="b">
        <v>1</v>
      </c>
      <c r="H534" t="b">
        <v>1</v>
      </c>
      <c r="I534" t="b">
        <v>1</v>
      </c>
      <c r="J534" t="b">
        <v>0</v>
      </c>
      <c r="K534" t="s">
        <v>237</v>
      </c>
      <c r="L534" t="str">
        <f t="shared" si="427"/>
        <v>DB12</v>
      </c>
      <c r="M534" t="str">
        <f t="shared" ref="M534:M565" si="440">"M_"&amp;B533&amp;"_"</f>
        <v>M_G38_</v>
      </c>
      <c r="O534" s="40">
        <f>IF(E534="","-",COUNTIF($O$10:O533,"&lt;&gt;-")+1-2)</f>
        <v>417</v>
      </c>
      <c r="P534" s="25" t="str">
        <f>IF($E534="","//" &amp; $B534,$M534&amp;B534&amp;": '"&amp;$L534&amp;","&amp;VLOOKUP(C534,LookupTable!$A$10:$G$24,4,0)&amp;IF(AND(C534="Bool",MOD(10*D534,10)=0),D534&amp;".0",D534)&amp;IF(C534="String",".255","")&amp;IF(B535&lt;&gt;"","',","'")&amp;"     //"&amp;O534)</f>
        <v>M_G38_Time_BD: 'DB12,REAL592',     //417</v>
      </c>
      <c r="Q534" s="20" t="str">
        <f t="shared" si="429"/>
        <v>'M_G38_Time_BD',     //417</v>
      </c>
      <c r="R534" s="20" t="str">
        <f t="shared" si="430"/>
        <v>socket.emit('M_G38_Time_BD', arr_tag_value[417]);</v>
      </c>
    </row>
    <row r="535" spans="2:18" ht="15.75">
      <c r="B535" t="s">
        <v>238</v>
      </c>
      <c r="C535" t="s">
        <v>15</v>
      </c>
      <c r="D535">
        <v>596</v>
      </c>
      <c r="E535">
        <v>0</v>
      </c>
      <c r="F535" t="b">
        <v>0</v>
      </c>
      <c r="G535" t="b">
        <v>1</v>
      </c>
      <c r="H535" t="b">
        <v>1</v>
      </c>
      <c r="I535" t="b">
        <v>1</v>
      </c>
      <c r="J535" t="b">
        <v>0</v>
      </c>
      <c r="K535" t="s">
        <v>239</v>
      </c>
      <c r="L535" t="str">
        <f t="shared" si="427"/>
        <v>DB12</v>
      </c>
      <c r="M535" t="str">
        <f t="shared" ref="M535" si="441">"M_"&amp;B533&amp;"_"</f>
        <v>M_G38_</v>
      </c>
      <c r="O535" s="40">
        <f>IF(E535="","-",COUNTIF($O$10:O534,"&lt;&gt;-")+1-2)</f>
        <v>418</v>
      </c>
      <c r="P535" s="25" t="str">
        <f>IF($E535="","//" &amp; $B535,$M535&amp;B535&amp;": '"&amp;$L535&amp;","&amp;VLOOKUP(C535,LookupTable!$A$10:$G$24,4,0)&amp;IF(AND(C535="Bool",MOD(10*D535,10)=0),D535&amp;".0",D535)&amp;IF(C535="String",".255","")&amp;IF(B536&lt;&gt;"","',","'")&amp;"     //"&amp;O535)</f>
        <v>M_G38_Time_CUROA: 'DB12,REAL596',     //418</v>
      </c>
      <c r="Q535" s="20" t="str">
        <f t="shared" si="429"/>
        <v>'M_G38_Time_CUROA',     //418</v>
      </c>
      <c r="R535" s="20" t="str">
        <f t="shared" si="430"/>
        <v>socket.emit('M_G38_Time_CUROA', arr_tag_value[418]);</v>
      </c>
    </row>
    <row r="536" spans="2:18" ht="15.75">
      <c r="B536" t="s">
        <v>240</v>
      </c>
      <c r="C536" t="s">
        <v>15</v>
      </c>
      <c r="D536">
        <v>600</v>
      </c>
      <c r="E536">
        <v>0</v>
      </c>
      <c r="F536" t="b">
        <v>0</v>
      </c>
      <c r="G536" t="b">
        <v>1</v>
      </c>
      <c r="H536" t="b">
        <v>1</v>
      </c>
      <c r="I536" t="b">
        <v>1</v>
      </c>
      <c r="J536" t="b">
        <v>0</v>
      </c>
      <c r="K536" t="s">
        <v>241</v>
      </c>
      <c r="L536" t="str">
        <f t="shared" si="427"/>
        <v>DB12</v>
      </c>
      <c r="M536" t="str">
        <f t="shared" ref="M536" si="442">"M_"&amp;B533&amp;"_"</f>
        <v>M_G38_</v>
      </c>
      <c r="O536" s="40">
        <f>IF(E536="","-",COUNTIF($O$10:O535,"&lt;&gt;-")+1-2)</f>
        <v>419</v>
      </c>
      <c r="P536" s="25" t="str">
        <f>IF($E536="","//" &amp; $B536,$M536&amp;B536&amp;": '"&amp;$L536&amp;","&amp;VLOOKUP(C536,LookupTable!$A$10:$G$24,4,0)&amp;IF(AND(C536="Bool",MOD(10*D536,10)=0),D536&amp;".0",D536)&amp;IF(C536="String",".255","")&amp;IF(B537&lt;&gt;"","',","'")&amp;"     //"&amp;O536)</f>
        <v>M_G38_Time_Belt: 'DB12,REAL600',     //419</v>
      </c>
      <c r="Q536" s="20" t="str">
        <f t="shared" si="429"/>
        <v>'M_G38_Time_Belt',     //419</v>
      </c>
      <c r="R536" s="20" t="str">
        <f t="shared" si="430"/>
        <v>socket.emit('M_G38_Time_Belt', arr_tag_value[419]);</v>
      </c>
    </row>
    <row r="537" spans="2:18" ht="15.75">
      <c r="B537" t="s">
        <v>242</v>
      </c>
      <c r="C537" t="s">
        <v>15</v>
      </c>
      <c r="D537">
        <v>604</v>
      </c>
      <c r="E537">
        <v>0</v>
      </c>
      <c r="F537" t="b">
        <v>0</v>
      </c>
      <c r="G537" t="b">
        <v>1</v>
      </c>
      <c r="H537" t="b">
        <v>1</v>
      </c>
      <c r="I537" t="b">
        <v>1</v>
      </c>
      <c r="J537" t="b">
        <v>0</v>
      </c>
      <c r="K537" t="s">
        <v>243</v>
      </c>
      <c r="L537" t="str">
        <f t="shared" si="427"/>
        <v>DB12</v>
      </c>
      <c r="M537" t="str">
        <f t="shared" ref="M537" si="443">"M_"&amp;B533&amp;"_"</f>
        <v>M_G38_</v>
      </c>
      <c r="O537" s="40">
        <f>IF(E537="","-",COUNTIF($O$10:O536,"&lt;&gt;-")+1-2)</f>
        <v>420</v>
      </c>
      <c r="P537" s="25" t="str">
        <f>IF($E537="","//" &amp; $B537,$M537&amp;B537&amp;": '"&amp;$L537&amp;","&amp;VLOOKUP(C537,LookupTable!$A$10:$G$24,4,0)&amp;IF(AND(C537="Bool",MOD(10*D537,10)=0),D537&amp;".0",D537)&amp;IF(C537="String",".255","")&amp;IF(B538&lt;&gt;"","',","'")&amp;"     //"&amp;O537)</f>
        <v>M_G38_TIme_Motor: 'DB12,REAL604',     //420</v>
      </c>
      <c r="Q537" s="20" t="str">
        <f t="shared" si="429"/>
        <v>'M_G38_TIme_Motor',     //420</v>
      </c>
      <c r="R537" s="20" t="str">
        <f t="shared" si="430"/>
        <v>socket.emit('M_G38_TIme_Motor', arr_tag_value[420]);</v>
      </c>
    </row>
    <row r="538" spans="2:18" ht="15.75">
      <c r="B538" t="s">
        <v>136</v>
      </c>
      <c r="C538" t="s">
        <v>235</v>
      </c>
      <c r="D538">
        <v>608</v>
      </c>
      <c r="F538" t="b">
        <v>0</v>
      </c>
      <c r="G538" t="b">
        <v>1</v>
      </c>
      <c r="H538" t="b">
        <v>1</v>
      </c>
      <c r="I538" t="b">
        <v>1</v>
      </c>
      <c r="J538" t="b">
        <v>1</v>
      </c>
      <c r="L538" t="str">
        <f t="shared" si="427"/>
        <v>DB12</v>
      </c>
      <c r="M538" t="str">
        <f t="shared" ref="M538:M569" si="444">"M_"&amp;B538&amp;"_"</f>
        <v>M_G39_</v>
      </c>
      <c r="O538" s="40" t="str">
        <f>IF(E538="","-",COUNTIF($O$10:O537,"&lt;&gt;-")+1-2)</f>
        <v>-</v>
      </c>
      <c r="P538" s="25" t="str">
        <f>IF($E538="","//" &amp; $B538,$M538&amp;B538&amp;": '"&amp;$L538&amp;","&amp;VLOOKUP(C538,LookupTable!$A$10:$G$24,4,0)&amp;IF(AND(C538="Bool",MOD(10*D538,10)=0),D538&amp;".0",D538)&amp;IF(C538="String",".255","")&amp;IF(B539&lt;&gt;"","',","'")&amp;"     //"&amp;O538)</f>
        <v>//G39</v>
      </c>
      <c r="Q538" s="20" t="str">
        <f t="shared" si="429"/>
        <v>//G39</v>
      </c>
      <c r="R538" s="20" t="str">
        <f t="shared" si="430"/>
        <v>//G39</v>
      </c>
    </row>
    <row r="539" spans="2:18" ht="15.75">
      <c r="B539" t="s">
        <v>236</v>
      </c>
      <c r="C539" t="s">
        <v>15</v>
      </c>
      <c r="D539">
        <v>608</v>
      </c>
      <c r="E539">
        <v>0</v>
      </c>
      <c r="F539" t="b">
        <v>0</v>
      </c>
      <c r="G539" t="b">
        <v>1</v>
      </c>
      <c r="H539" t="b">
        <v>1</v>
      </c>
      <c r="I539" t="b">
        <v>1</v>
      </c>
      <c r="J539" t="b">
        <v>0</v>
      </c>
      <c r="K539" t="s">
        <v>237</v>
      </c>
      <c r="L539" t="str">
        <f t="shared" si="427"/>
        <v>DB12</v>
      </c>
      <c r="M539" t="str">
        <f t="shared" ref="M539:M570" si="445">"M_"&amp;B538&amp;"_"</f>
        <v>M_G39_</v>
      </c>
      <c r="O539" s="40">
        <f>IF(E539="","-",COUNTIF($O$10:O538,"&lt;&gt;-")+1-2)</f>
        <v>421</v>
      </c>
      <c r="P539" s="25" t="str">
        <f>IF($E539="","//" &amp; $B539,$M539&amp;B539&amp;": '"&amp;$L539&amp;","&amp;VLOOKUP(C539,LookupTable!$A$10:$G$24,4,0)&amp;IF(AND(C539="Bool",MOD(10*D539,10)=0),D539&amp;".0",D539)&amp;IF(C539="String",".255","")&amp;IF(B540&lt;&gt;"","',","'")&amp;"     //"&amp;O539)</f>
        <v>M_G39_Time_BD: 'DB12,REAL608',     //421</v>
      </c>
      <c r="Q539" s="20" t="str">
        <f t="shared" si="429"/>
        <v>'M_G39_Time_BD',     //421</v>
      </c>
      <c r="R539" s="20" t="str">
        <f t="shared" si="430"/>
        <v>socket.emit('M_G39_Time_BD', arr_tag_value[421]);</v>
      </c>
    </row>
    <row r="540" spans="2:18" ht="15.75">
      <c r="B540" t="s">
        <v>238</v>
      </c>
      <c r="C540" t="s">
        <v>15</v>
      </c>
      <c r="D540">
        <v>612</v>
      </c>
      <c r="E540">
        <v>0</v>
      </c>
      <c r="F540" t="b">
        <v>0</v>
      </c>
      <c r="G540" t="b">
        <v>1</v>
      </c>
      <c r="H540" t="b">
        <v>1</v>
      </c>
      <c r="I540" t="b">
        <v>1</v>
      </c>
      <c r="J540" t="b">
        <v>0</v>
      </c>
      <c r="K540" t="s">
        <v>239</v>
      </c>
      <c r="L540" t="str">
        <f t="shared" si="427"/>
        <v>DB12</v>
      </c>
      <c r="M540" t="str">
        <f t="shared" ref="M540" si="446">"M_"&amp;B538&amp;"_"</f>
        <v>M_G39_</v>
      </c>
      <c r="O540" s="40">
        <f>IF(E540="","-",COUNTIF($O$10:O539,"&lt;&gt;-")+1-2)</f>
        <v>422</v>
      </c>
      <c r="P540" s="25" t="str">
        <f>IF($E540="","//" &amp; $B540,$M540&amp;B540&amp;": '"&amp;$L540&amp;","&amp;VLOOKUP(C540,LookupTable!$A$10:$G$24,4,0)&amp;IF(AND(C540="Bool",MOD(10*D540,10)=0),D540&amp;".0",D540)&amp;IF(C540="String",".255","")&amp;IF(B541&lt;&gt;"","',","'")&amp;"     //"&amp;O540)</f>
        <v>M_G39_Time_CUROA: 'DB12,REAL612',     //422</v>
      </c>
      <c r="Q540" s="20" t="str">
        <f t="shared" si="429"/>
        <v>'M_G39_Time_CUROA',     //422</v>
      </c>
      <c r="R540" s="20" t="str">
        <f t="shared" si="430"/>
        <v>socket.emit('M_G39_Time_CUROA', arr_tag_value[422]);</v>
      </c>
    </row>
    <row r="541" spans="2:18" ht="15.75">
      <c r="B541" t="s">
        <v>240</v>
      </c>
      <c r="C541" t="s">
        <v>15</v>
      </c>
      <c r="D541">
        <v>616</v>
      </c>
      <c r="E541">
        <v>0</v>
      </c>
      <c r="F541" t="b">
        <v>0</v>
      </c>
      <c r="G541" t="b">
        <v>1</v>
      </c>
      <c r="H541" t="b">
        <v>1</v>
      </c>
      <c r="I541" t="b">
        <v>1</v>
      </c>
      <c r="J541" t="b">
        <v>0</v>
      </c>
      <c r="K541" t="s">
        <v>241</v>
      </c>
      <c r="L541" t="str">
        <f t="shared" si="427"/>
        <v>DB12</v>
      </c>
      <c r="M541" t="str">
        <f t="shared" ref="M541" si="447">"M_"&amp;B538&amp;"_"</f>
        <v>M_G39_</v>
      </c>
      <c r="O541" s="40">
        <f>IF(E541="","-",COUNTIF($O$10:O540,"&lt;&gt;-")+1-2)</f>
        <v>423</v>
      </c>
      <c r="P541" s="25" t="str">
        <f>IF($E541="","//" &amp; $B541,$M541&amp;B541&amp;": '"&amp;$L541&amp;","&amp;VLOOKUP(C541,LookupTable!$A$10:$G$24,4,0)&amp;IF(AND(C541="Bool",MOD(10*D541,10)=0),D541&amp;".0",D541)&amp;IF(C541="String",".255","")&amp;IF(B542&lt;&gt;"","',","'")&amp;"     //"&amp;O541)</f>
        <v>M_G39_Time_Belt: 'DB12,REAL616',     //423</v>
      </c>
      <c r="Q541" s="20" t="str">
        <f t="shared" si="429"/>
        <v>'M_G39_Time_Belt',     //423</v>
      </c>
      <c r="R541" s="20" t="str">
        <f t="shared" si="430"/>
        <v>socket.emit('M_G39_Time_Belt', arr_tag_value[423]);</v>
      </c>
    </row>
    <row r="542" spans="2:18" ht="15.75">
      <c r="B542" t="s">
        <v>242</v>
      </c>
      <c r="C542" t="s">
        <v>15</v>
      </c>
      <c r="D542">
        <v>620</v>
      </c>
      <c r="E542">
        <v>0</v>
      </c>
      <c r="F542" t="b">
        <v>0</v>
      </c>
      <c r="G542" t="b">
        <v>1</v>
      </c>
      <c r="H542" t="b">
        <v>1</v>
      </c>
      <c r="I542" t="b">
        <v>1</v>
      </c>
      <c r="J542" t="b">
        <v>0</v>
      </c>
      <c r="K542" t="s">
        <v>243</v>
      </c>
      <c r="L542" t="str">
        <f t="shared" si="427"/>
        <v>DB12</v>
      </c>
      <c r="M542" t="str">
        <f t="shared" ref="M542" si="448">"M_"&amp;B538&amp;"_"</f>
        <v>M_G39_</v>
      </c>
      <c r="O542" s="40">
        <f>IF(E542="","-",COUNTIF($O$10:O541,"&lt;&gt;-")+1-2)</f>
        <v>424</v>
      </c>
      <c r="P542" s="25" t="str">
        <f>IF($E542="","//" &amp; $B542,$M542&amp;B542&amp;": '"&amp;$L542&amp;","&amp;VLOOKUP(C542,LookupTable!$A$10:$G$24,4,0)&amp;IF(AND(C542="Bool",MOD(10*D542,10)=0),D542&amp;".0",D542)&amp;IF(C542="String",".255","")&amp;IF(B543&lt;&gt;"","',","'")&amp;"     //"&amp;O542)</f>
        <v>M_G39_TIme_Motor: 'DB12,REAL620',     //424</v>
      </c>
      <c r="Q542" s="20" t="str">
        <f t="shared" si="429"/>
        <v>'M_G39_TIme_Motor',     //424</v>
      </c>
      <c r="R542" s="20" t="str">
        <f t="shared" si="430"/>
        <v>socket.emit('M_G39_TIme_Motor', arr_tag_value[424]);</v>
      </c>
    </row>
    <row r="543" spans="2:18" ht="15.75">
      <c r="B543" t="s">
        <v>137</v>
      </c>
      <c r="C543" t="s">
        <v>235</v>
      </c>
      <c r="D543">
        <v>624</v>
      </c>
      <c r="F543" t="b">
        <v>0</v>
      </c>
      <c r="G543" t="b">
        <v>1</v>
      </c>
      <c r="H543" t="b">
        <v>1</v>
      </c>
      <c r="I543" t="b">
        <v>1</v>
      </c>
      <c r="J543" t="b">
        <v>1</v>
      </c>
      <c r="L543" t="str">
        <f t="shared" si="427"/>
        <v>DB12</v>
      </c>
      <c r="M543" t="str">
        <f t="shared" ref="M543:M574" si="449">"M_"&amp;B543&amp;"_"</f>
        <v>M_G40_</v>
      </c>
      <c r="O543" s="40" t="str">
        <f>IF(E543="","-",COUNTIF($O$10:O542,"&lt;&gt;-")+1-2)</f>
        <v>-</v>
      </c>
      <c r="P543" s="25" t="str">
        <f>IF($E543="","//" &amp; $B543,$M543&amp;B543&amp;": '"&amp;$L543&amp;","&amp;VLOOKUP(C543,LookupTable!$A$10:$G$24,4,0)&amp;IF(AND(C543="Bool",MOD(10*D543,10)=0),D543&amp;".0",D543)&amp;IF(C543="String",".255","")&amp;IF(B544&lt;&gt;"","',","'")&amp;"     //"&amp;O543)</f>
        <v>//G40</v>
      </c>
      <c r="Q543" s="20" t="str">
        <f t="shared" si="429"/>
        <v>//G40</v>
      </c>
      <c r="R543" s="20" t="str">
        <f t="shared" si="430"/>
        <v>//G40</v>
      </c>
    </row>
    <row r="544" spans="2:18" ht="15.75">
      <c r="B544" t="s">
        <v>236</v>
      </c>
      <c r="C544" t="s">
        <v>15</v>
      </c>
      <c r="D544">
        <v>624</v>
      </c>
      <c r="E544">
        <v>0</v>
      </c>
      <c r="F544" t="b">
        <v>0</v>
      </c>
      <c r="G544" t="b">
        <v>1</v>
      </c>
      <c r="H544" t="b">
        <v>1</v>
      </c>
      <c r="I544" t="b">
        <v>1</v>
      </c>
      <c r="J544" t="b">
        <v>0</v>
      </c>
      <c r="K544" t="s">
        <v>237</v>
      </c>
      <c r="L544" t="str">
        <f t="shared" si="427"/>
        <v>DB12</v>
      </c>
      <c r="M544" t="str">
        <f t="shared" ref="M544:M575" si="450">"M_"&amp;B543&amp;"_"</f>
        <v>M_G40_</v>
      </c>
      <c r="O544" s="40">
        <f>IF(E544="","-",COUNTIF($O$10:O543,"&lt;&gt;-")+1-2)</f>
        <v>425</v>
      </c>
      <c r="P544" s="25" t="str">
        <f>IF($E544="","//" &amp; $B544,$M544&amp;B544&amp;": '"&amp;$L544&amp;","&amp;VLOOKUP(C544,LookupTable!$A$10:$G$24,4,0)&amp;IF(AND(C544="Bool",MOD(10*D544,10)=0),D544&amp;".0",D544)&amp;IF(C544="String",".255","")&amp;IF(B545&lt;&gt;"","',","'")&amp;"     //"&amp;O544)</f>
        <v>M_G40_Time_BD: 'DB12,REAL624',     //425</v>
      </c>
      <c r="Q544" s="20" t="str">
        <f t="shared" si="429"/>
        <v>'M_G40_Time_BD',     //425</v>
      </c>
      <c r="R544" s="20" t="str">
        <f t="shared" si="430"/>
        <v>socket.emit('M_G40_Time_BD', arr_tag_value[425]);</v>
      </c>
    </row>
    <row r="545" spans="2:18" ht="15.75">
      <c r="B545" t="s">
        <v>238</v>
      </c>
      <c r="C545" t="s">
        <v>15</v>
      </c>
      <c r="D545">
        <v>628</v>
      </c>
      <c r="E545">
        <v>0</v>
      </c>
      <c r="F545" t="b">
        <v>0</v>
      </c>
      <c r="G545" t="b">
        <v>1</v>
      </c>
      <c r="H545" t="b">
        <v>1</v>
      </c>
      <c r="I545" t="b">
        <v>1</v>
      </c>
      <c r="J545" t="b">
        <v>0</v>
      </c>
      <c r="K545" t="s">
        <v>239</v>
      </c>
      <c r="L545" t="str">
        <f t="shared" si="427"/>
        <v>DB12</v>
      </c>
      <c r="M545" t="str">
        <f t="shared" ref="M545" si="451">"M_"&amp;B543&amp;"_"</f>
        <v>M_G40_</v>
      </c>
      <c r="O545" s="40">
        <f>IF(E545="","-",COUNTIF($O$10:O544,"&lt;&gt;-")+1-2)</f>
        <v>426</v>
      </c>
      <c r="P545" s="25" t="str">
        <f>IF($E545="","//" &amp; $B545,$M545&amp;B545&amp;": '"&amp;$L545&amp;","&amp;VLOOKUP(C545,LookupTable!$A$10:$G$24,4,0)&amp;IF(AND(C545="Bool",MOD(10*D545,10)=0),D545&amp;".0",D545)&amp;IF(C545="String",".255","")&amp;IF(B546&lt;&gt;"","',","'")&amp;"     //"&amp;O545)</f>
        <v>M_G40_Time_CUROA: 'DB12,REAL628',     //426</v>
      </c>
      <c r="Q545" s="20" t="str">
        <f t="shared" si="429"/>
        <v>'M_G40_Time_CUROA',     //426</v>
      </c>
      <c r="R545" s="20" t="str">
        <f t="shared" si="430"/>
        <v>socket.emit('M_G40_Time_CUROA', arr_tag_value[426]);</v>
      </c>
    </row>
    <row r="546" spans="2:18" ht="15.75">
      <c r="B546" t="s">
        <v>240</v>
      </c>
      <c r="C546" t="s">
        <v>15</v>
      </c>
      <c r="D546">
        <v>632</v>
      </c>
      <c r="E546">
        <v>0</v>
      </c>
      <c r="F546" t="b">
        <v>0</v>
      </c>
      <c r="G546" t="b">
        <v>1</v>
      </c>
      <c r="H546" t="b">
        <v>1</v>
      </c>
      <c r="I546" t="b">
        <v>1</v>
      </c>
      <c r="J546" t="b">
        <v>0</v>
      </c>
      <c r="K546" t="s">
        <v>241</v>
      </c>
      <c r="L546" t="str">
        <f t="shared" si="427"/>
        <v>DB12</v>
      </c>
      <c r="M546" t="str">
        <f t="shared" ref="M546" si="452">"M_"&amp;B543&amp;"_"</f>
        <v>M_G40_</v>
      </c>
      <c r="O546" s="40">
        <f>IF(E546="","-",COUNTIF($O$10:O545,"&lt;&gt;-")+1-2)</f>
        <v>427</v>
      </c>
      <c r="P546" s="25" t="str">
        <f>IF($E546="","//" &amp; $B546,$M546&amp;B546&amp;": '"&amp;$L546&amp;","&amp;VLOOKUP(C546,LookupTable!$A$10:$G$24,4,0)&amp;IF(AND(C546="Bool",MOD(10*D546,10)=0),D546&amp;".0",D546)&amp;IF(C546="String",".255","")&amp;IF(B547&lt;&gt;"","',","'")&amp;"     //"&amp;O546)</f>
        <v>M_G40_Time_Belt: 'DB12,REAL632',     //427</v>
      </c>
      <c r="Q546" s="20" t="str">
        <f t="shared" si="429"/>
        <v>'M_G40_Time_Belt',     //427</v>
      </c>
      <c r="R546" s="20" t="str">
        <f t="shared" si="430"/>
        <v>socket.emit('M_G40_Time_Belt', arr_tag_value[427]);</v>
      </c>
    </row>
    <row r="547" spans="2:18" ht="15.75">
      <c r="B547" t="s">
        <v>242</v>
      </c>
      <c r="C547" t="s">
        <v>15</v>
      </c>
      <c r="D547">
        <v>636</v>
      </c>
      <c r="E547">
        <v>0</v>
      </c>
      <c r="F547" t="b">
        <v>0</v>
      </c>
      <c r="G547" t="b">
        <v>1</v>
      </c>
      <c r="H547" t="b">
        <v>1</v>
      </c>
      <c r="I547" t="b">
        <v>1</v>
      </c>
      <c r="J547" t="b">
        <v>0</v>
      </c>
      <c r="K547" t="s">
        <v>243</v>
      </c>
      <c r="L547" t="str">
        <f t="shared" si="427"/>
        <v>DB12</v>
      </c>
      <c r="M547" t="str">
        <f t="shared" ref="M547" si="453">"M_"&amp;B543&amp;"_"</f>
        <v>M_G40_</v>
      </c>
      <c r="O547" s="40">
        <f>IF(E547="","-",COUNTIF($O$10:O546,"&lt;&gt;-")+1-2)</f>
        <v>428</v>
      </c>
      <c r="P547" s="25" t="str">
        <f>IF($E547="","//" &amp; $B547,$M547&amp;B547&amp;": '"&amp;$L547&amp;","&amp;VLOOKUP(C547,LookupTable!$A$10:$G$24,4,0)&amp;IF(AND(C547="Bool",MOD(10*D547,10)=0),D547&amp;".0",D547)&amp;IF(C547="String",".255","")&amp;IF(B548&lt;&gt;"","',","'")&amp;"     //"&amp;O547)</f>
        <v>M_G40_TIme_Motor: 'DB12,REAL636',     //428</v>
      </c>
      <c r="Q547" s="20" t="str">
        <f t="shared" si="429"/>
        <v>'M_G40_TIme_Motor',     //428</v>
      </c>
      <c r="R547" s="20" t="str">
        <f t="shared" si="430"/>
        <v>socket.emit('M_G40_TIme_Motor', arr_tag_value[428]);</v>
      </c>
    </row>
    <row r="548" spans="2:18" ht="15.75">
      <c r="B548" t="s">
        <v>138</v>
      </c>
      <c r="C548" t="s">
        <v>235</v>
      </c>
      <c r="D548">
        <v>640</v>
      </c>
      <c r="F548" t="b">
        <v>0</v>
      </c>
      <c r="G548" t="b">
        <v>1</v>
      </c>
      <c r="H548" t="b">
        <v>1</v>
      </c>
      <c r="I548" t="b">
        <v>1</v>
      </c>
      <c r="J548" t="b">
        <v>1</v>
      </c>
      <c r="L548" t="str">
        <f t="shared" si="427"/>
        <v>DB12</v>
      </c>
      <c r="M548" t="str">
        <f t="shared" ref="M548:M579" si="454">"M_"&amp;B548&amp;"_"</f>
        <v>M_G41_</v>
      </c>
      <c r="O548" s="40" t="str">
        <f>IF(E548="","-",COUNTIF($O$10:O547,"&lt;&gt;-")+1-2)</f>
        <v>-</v>
      </c>
      <c r="P548" s="25" t="str">
        <f>IF($E548="","//" &amp; $B548,$M548&amp;B548&amp;": '"&amp;$L548&amp;","&amp;VLOOKUP(C548,LookupTable!$A$10:$G$24,4,0)&amp;IF(AND(C548="Bool",MOD(10*D548,10)=0),D548&amp;".0",D548)&amp;IF(C548="String",".255","")&amp;IF(B549&lt;&gt;"","',","'")&amp;"     //"&amp;O548)</f>
        <v>//G41</v>
      </c>
      <c r="Q548" s="20" t="str">
        <f t="shared" si="429"/>
        <v>//G41</v>
      </c>
      <c r="R548" s="20" t="str">
        <f t="shared" si="430"/>
        <v>//G41</v>
      </c>
    </row>
    <row r="549" spans="2:18" ht="15.75">
      <c r="B549" t="s">
        <v>236</v>
      </c>
      <c r="C549" t="s">
        <v>15</v>
      </c>
      <c r="D549">
        <v>640</v>
      </c>
      <c r="E549">
        <v>0</v>
      </c>
      <c r="F549" t="b">
        <v>0</v>
      </c>
      <c r="G549" t="b">
        <v>1</v>
      </c>
      <c r="H549" t="b">
        <v>1</v>
      </c>
      <c r="I549" t="b">
        <v>1</v>
      </c>
      <c r="J549" t="b">
        <v>0</v>
      </c>
      <c r="K549" t="s">
        <v>237</v>
      </c>
      <c r="L549" t="str">
        <f t="shared" si="427"/>
        <v>DB12</v>
      </c>
      <c r="M549" t="str">
        <f t="shared" ref="M549:M580" si="455">"M_"&amp;B548&amp;"_"</f>
        <v>M_G41_</v>
      </c>
      <c r="O549" s="40">
        <f>IF(E549="","-",COUNTIF($O$10:O548,"&lt;&gt;-")+1-2)</f>
        <v>429</v>
      </c>
      <c r="P549" s="25" t="str">
        <f>IF($E549="","//" &amp; $B549,$M549&amp;B549&amp;": '"&amp;$L549&amp;","&amp;VLOOKUP(C549,LookupTable!$A$10:$G$24,4,0)&amp;IF(AND(C549="Bool",MOD(10*D549,10)=0),D549&amp;".0",D549)&amp;IF(C549="String",".255","")&amp;IF(B550&lt;&gt;"","',","'")&amp;"     //"&amp;O549)</f>
        <v>M_G41_Time_BD: 'DB12,REAL640',     //429</v>
      </c>
      <c r="Q549" s="20" t="str">
        <f t="shared" si="429"/>
        <v>'M_G41_Time_BD',     //429</v>
      </c>
      <c r="R549" s="20" t="str">
        <f t="shared" si="430"/>
        <v>socket.emit('M_G41_Time_BD', arr_tag_value[429]);</v>
      </c>
    </row>
    <row r="550" spans="2:18" ht="15.75">
      <c r="B550" t="s">
        <v>238</v>
      </c>
      <c r="C550" t="s">
        <v>15</v>
      </c>
      <c r="D550">
        <v>644</v>
      </c>
      <c r="E550">
        <v>0</v>
      </c>
      <c r="F550" t="b">
        <v>0</v>
      </c>
      <c r="G550" t="b">
        <v>1</v>
      </c>
      <c r="H550" t="b">
        <v>1</v>
      </c>
      <c r="I550" t="b">
        <v>1</v>
      </c>
      <c r="J550" t="b">
        <v>0</v>
      </c>
      <c r="K550" t="s">
        <v>239</v>
      </c>
      <c r="L550" t="str">
        <f t="shared" si="427"/>
        <v>DB12</v>
      </c>
      <c r="M550" t="str">
        <f t="shared" ref="M550" si="456">"M_"&amp;B548&amp;"_"</f>
        <v>M_G41_</v>
      </c>
      <c r="O550" s="40">
        <f>IF(E550="","-",COUNTIF($O$10:O549,"&lt;&gt;-")+1-2)</f>
        <v>430</v>
      </c>
      <c r="P550" s="25" t="str">
        <f>IF($E550="","//" &amp; $B550,$M550&amp;B550&amp;": '"&amp;$L550&amp;","&amp;VLOOKUP(C550,LookupTable!$A$10:$G$24,4,0)&amp;IF(AND(C550="Bool",MOD(10*D550,10)=0),D550&amp;".0",D550)&amp;IF(C550="String",".255","")&amp;IF(B551&lt;&gt;"","',","'")&amp;"     //"&amp;O550)</f>
        <v>M_G41_Time_CUROA: 'DB12,REAL644',     //430</v>
      </c>
      <c r="Q550" s="20" t="str">
        <f t="shared" si="429"/>
        <v>'M_G41_Time_CUROA',     //430</v>
      </c>
      <c r="R550" s="20" t="str">
        <f t="shared" si="430"/>
        <v>socket.emit('M_G41_Time_CUROA', arr_tag_value[430]);</v>
      </c>
    </row>
    <row r="551" spans="2:18" ht="15.75">
      <c r="B551" t="s">
        <v>240</v>
      </c>
      <c r="C551" t="s">
        <v>15</v>
      </c>
      <c r="D551">
        <v>648</v>
      </c>
      <c r="E551">
        <v>0</v>
      </c>
      <c r="F551" t="b">
        <v>0</v>
      </c>
      <c r="G551" t="b">
        <v>1</v>
      </c>
      <c r="H551" t="b">
        <v>1</v>
      </c>
      <c r="I551" t="b">
        <v>1</v>
      </c>
      <c r="J551" t="b">
        <v>0</v>
      </c>
      <c r="K551" t="s">
        <v>241</v>
      </c>
      <c r="L551" t="str">
        <f t="shared" si="427"/>
        <v>DB12</v>
      </c>
      <c r="M551" t="str">
        <f t="shared" ref="M551" si="457">"M_"&amp;B548&amp;"_"</f>
        <v>M_G41_</v>
      </c>
      <c r="O551" s="40">
        <f>IF(E551="","-",COUNTIF($O$10:O550,"&lt;&gt;-")+1-2)</f>
        <v>431</v>
      </c>
      <c r="P551" s="25" t="str">
        <f>IF($E551="","//" &amp; $B551,$M551&amp;B551&amp;": '"&amp;$L551&amp;","&amp;VLOOKUP(C551,LookupTable!$A$10:$G$24,4,0)&amp;IF(AND(C551="Bool",MOD(10*D551,10)=0),D551&amp;".0",D551)&amp;IF(C551="String",".255","")&amp;IF(B552&lt;&gt;"","',","'")&amp;"     //"&amp;O551)</f>
        <v>M_G41_Time_Belt: 'DB12,REAL648',     //431</v>
      </c>
      <c r="Q551" s="20" t="str">
        <f t="shared" si="429"/>
        <v>'M_G41_Time_Belt',     //431</v>
      </c>
      <c r="R551" s="20" t="str">
        <f t="shared" si="430"/>
        <v>socket.emit('M_G41_Time_Belt', arr_tag_value[431]);</v>
      </c>
    </row>
    <row r="552" spans="2:18" ht="15.75">
      <c r="B552" t="s">
        <v>242</v>
      </c>
      <c r="C552" t="s">
        <v>15</v>
      </c>
      <c r="D552">
        <v>652</v>
      </c>
      <c r="E552">
        <v>0</v>
      </c>
      <c r="F552" t="b">
        <v>0</v>
      </c>
      <c r="G552" t="b">
        <v>1</v>
      </c>
      <c r="H552" t="b">
        <v>1</v>
      </c>
      <c r="I552" t="b">
        <v>1</v>
      </c>
      <c r="J552" t="b">
        <v>0</v>
      </c>
      <c r="K552" t="s">
        <v>243</v>
      </c>
      <c r="L552" t="str">
        <f t="shared" si="427"/>
        <v>DB12</v>
      </c>
      <c r="M552" t="str">
        <f t="shared" ref="M552" si="458">"M_"&amp;B548&amp;"_"</f>
        <v>M_G41_</v>
      </c>
      <c r="O552" s="40">
        <f>IF(E552="","-",COUNTIF($O$10:O551,"&lt;&gt;-")+1-2)</f>
        <v>432</v>
      </c>
      <c r="P552" s="25" t="str">
        <f>IF($E552="","//" &amp; $B552,$M552&amp;B552&amp;": '"&amp;$L552&amp;","&amp;VLOOKUP(C552,LookupTable!$A$10:$G$24,4,0)&amp;IF(AND(C552="Bool",MOD(10*D552,10)=0),D552&amp;".0",D552)&amp;IF(C552="String",".255","")&amp;IF(B553&lt;&gt;"","',","'")&amp;"     //"&amp;O552)</f>
        <v>M_G41_TIme_Motor: 'DB12,REAL652',     //432</v>
      </c>
      <c r="Q552" s="20" t="str">
        <f t="shared" si="429"/>
        <v>'M_G41_TIme_Motor',     //432</v>
      </c>
      <c r="R552" s="20" t="str">
        <f t="shared" si="430"/>
        <v>socket.emit('M_G41_TIme_Motor', arr_tag_value[432]);</v>
      </c>
    </row>
    <row r="553" spans="2:18" ht="15.75">
      <c r="B553" t="s">
        <v>139</v>
      </c>
      <c r="C553" t="s">
        <v>235</v>
      </c>
      <c r="D553">
        <v>656</v>
      </c>
      <c r="F553" t="b">
        <v>0</v>
      </c>
      <c r="G553" t="b">
        <v>1</v>
      </c>
      <c r="H553" t="b">
        <v>1</v>
      </c>
      <c r="I553" t="b">
        <v>1</v>
      </c>
      <c r="J553" t="b">
        <v>1</v>
      </c>
      <c r="L553" t="str">
        <f t="shared" si="427"/>
        <v>DB12</v>
      </c>
      <c r="M553" t="str">
        <f t="shared" ref="M553:M584" si="459">"M_"&amp;B553&amp;"_"</f>
        <v>M_G42_</v>
      </c>
      <c r="O553" s="40" t="str">
        <f>IF(E553="","-",COUNTIF($O$10:O552,"&lt;&gt;-")+1-2)</f>
        <v>-</v>
      </c>
      <c r="P553" s="25" t="str">
        <f>IF($E553="","//" &amp; $B553,$M553&amp;B553&amp;": '"&amp;$L553&amp;","&amp;VLOOKUP(C553,LookupTable!$A$10:$G$24,4,0)&amp;IF(AND(C553="Bool",MOD(10*D553,10)=0),D553&amp;".0",D553)&amp;IF(C553="String",".255","")&amp;IF(B554&lt;&gt;"","',","'")&amp;"     //"&amp;O553)</f>
        <v>//G42</v>
      </c>
      <c r="Q553" s="20" t="str">
        <f t="shared" si="429"/>
        <v>//G42</v>
      </c>
      <c r="R553" s="20" t="str">
        <f t="shared" si="430"/>
        <v>//G42</v>
      </c>
    </row>
    <row r="554" spans="2:18" ht="15.75">
      <c r="B554" t="s">
        <v>236</v>
      </c>
      <c r="C554" t="s">
        <v>15</v>
      </c>
      <c r="D554">
        <v>656</v>
      </c>
      <c r="E554">
        <v>0</v>
      </c>
      <c r="F554" t="b">
        <v>0</v>
      </c>
      <c r="G554" t="b">
        <v>1</v>
      </c>
      <c r="H554" t="b">
        <v>1</v>
      </c>
      <c r="I554" t="b">
        <v>1</v>
      </c>
      <c r="J554" t="b">
        <v>0</v>
      </c>
      <c r="K554" t="s">
        <v>237</v>
      </c>
      <c r="L554" t="str">
        <f t="shared" si="427"/>
        <v>DB12</v>
      </c>
      <c r="M554" t="str">
        <f t="shared" ref="M554:M585" si="460">"M_"&amp;B553&amp;"_"</f>
        <v>M_G42_</v>
      </c>
      <c r="O554" s="40">
        <f>IF(E554="","-",COUNTIF($O$10:O553,"&lt;&gt;-")+1-2)</f>
        <v>433</v>
      </c>
      <c r="P554" s="25" t="str">
        <f>IF($E554="","//" &amp; $B554,$M554&amp;B554&amp;": '"&amp;$L554&amp;","&amp;VLOOKUP(C554,LookupTable!$A$10:$G$24,4,0)&amp;IF(AND(C554="Bool",MOD(10*D554,10)=0),D554&amp;".0",D554)&amp;IF(C554="String",".255","")&amp;IF(B555&lt;&gt;"","',","'")&amp;"     //"&amp;O554)</f>
        <v>M_G42_Time_BD: 'DB12,REAL656',     //433</v>
      </c>
      <c r="Q554" s="20" t="str">
        <f t="shared" si="429"/>
        <v>'M_G42_Time_BD',     //433</v>
      </c>
      <c r="R554" s="20" t="str">
        <f t="shared" si="430"/>
        <v>socket.emit('M_G42_Time_BD', arr_tag_value[433]);</v>
      </c>
    </row>
    <row r="555" spans="2:18" ht="15.75">
      <c r="B555" t="s">
        <v>238</v>
      </c>
      <c r="C555" t="s">
        <v>15</v>
      </c>
      <c r="D555">
        <v>660</v>
      </c>
      <c r="E555">
        <v>0</v>
      </c>
      <c r="F555" t="b">
        <v>0</v>
      </c>
      <c r="G555" t="b">
        <v>1</v>
      </c>
      <c r="H555" t="b">
        <v>1</v>
      </c>
      <c r="I555" t="b">
        <v>1</v>
      </c>
      <c r="J555" t="b">
        <v>0</v>
      </c>
      <c r="K555" t="s">
        <v>239</v>
      </c>
      <c r="L555" t="str">
        <f t="shared" si="427"/>
        <v>DB12</v>
      </c>
      <c r="M555" t="str">
        <f t="shared" ref="M555" si="461">"M_"&amp;B553&amp;"_"</f>
        <v>M_G42_</v>
      </c>
      <c r="O555" s="40">
        <f>IF(E555="","-",COUNTIF($O$10:O554,"&lt;&gt;-")+1-2)</f>
        <v>434</v>
      </c>
      <c r="P555" s="25" t="str">
        <f>IF($E555="","//" &amp; $B555,$M555&amp;B555&amp;": '"&amp;$L555&amp;","&amp;VLOOKUP(C555,LookupTable!$A$10:$G$24,4,0)&amp;IF(AND(C555="Bool",MOD(10*D555,10)=0),D555&amp;".0",D555)&amp;IF(C555="String",".255","")&amp;IF(B556&lt;&gt;"","',","'")&amp;"     //"&amp;O555)</f>
        <v>M_G42_Time_CUROA: 'DB12,REAL660',     //434</v>
      </c>
      <c r="Q555" s="20" t="str">
        <f t="shared" si="429"/>
        <v>'M_G42_Time_CUROA',     //434</v>
      </c>
      <c r="R555" s="20" t="str">
        <f t="shared" si="430"/>
        <v>socket.emit('M_G42_Time_CUROA', arr_tag_value[434]);</v>
      </c>
    </row>
    <row r="556" spans="2:18" ht="15.75">
      <c r="B556" t="s">
        <v>240</v>
      </c>
      <c r="C556" t="s">
        <v>15</v>
      </c>
      <c r="D556">
        <v>664</v>
      </c>
      <c r="E556">
        <v>0</v>
      </c>
      <c r="F556" t="b">
        <v>0</v>
      </c>
      <c r="G556" t="b">
        <v>1</v>
      </c>
      <c r="H556" t="b">
        <v>1</v>
      </c>
      <c r="I556" t="b">
        <v>1</v>
      </c>
      <c r="J556" t="b">
        <v>0</v>
      </c>
      <c r="K556" t="s">
        <v>241</v>
      </c>
      <c r="L556" t="str">
        <f t="shared" si="427"/>
        <v>DB12</v>
      </c>
      <c r="M556" t="str">
        <f t="shared" ref="M556" si="462">"M_"&amp;B553&amp;"_"</f>
        <v>M_G42_</v>
      </c>
      <c r="O556" s="40">
        <f>IF(E556="","-",COUNTIF($O$10:O555,"&lt;&gt;-")+1-2)</f>
        <v>435</v>
      </c>
      <c r="P556" s="25" t="str">
        <f>IF($E556="","//" &amp; $B556,$M556&amp;B556&amp;": '"&amp;$L556&amp;","&amp;VLOOKUP(C556,LookupTable!$A$10:$G$24,4,0)&amp;IF(AND(C556="Bool",MOD(10*D556,10)=0),D556&amp;".0",D556)&amp;IF(C556="String",".255","")&amp;IF(B557&lt;&gt;"","',","'")&amp;"     //"&amp;O556)</f>
        <v>M_G42_Time_Belt: 'DB12,REAL664',     //435</v>
      </c>
      <c r="Q556" s="20" t="str">
        <f t="shared" si="429"/>
        <v>'M_G42_Time_Belt',     //435</v>
      </c>
      <c r="R556" s="20" t="str">
        <f t="shared" si="430"/>
        <v>socket.emit('M_G42_Time_Belt', arr_tag_value[435]);</v>
      </c>
    </row>
    <row r="557" spans="2:18" ht="15.75">
      <c r="B557" t="s">
        <v>242</v>
      </c>
      <c r="C557" t="s">
        <v>15</v>
      </c>
      <c r="D557">
        <v>668</v>
      </c>
      <c r="E557">
        <v>0</v>
      </c>
      <c r="F557" t="b">
        <v>0</v>
      </c>
      <c r="G557" t="b">
        <v>1</v>
      </c>
      <c r="H557" t="b">
        <v>1</v>
      </c>
      <c r="I557" t="b">
        <v>1</v>
      </c>
      <c r="J557" t="b">
        <v>0</v>
      </c>
      <c r="K557" t="s">
        <v>243</v>
      </c>
      <c r="L557" t="str">
        <f t="shared" si="427"/>
        <v>DB12</v>
      </c>
      <c r="M557" t="str">
        <f t="shared" ref="M557" si="463">"M_"&amp;B553&amp;"_"</f>
        <v>M_G42_</v>
      </c>
      <c r="O557" s="40">
        <f>IF(E557="","-",COUNTIF($O$10:O556,"&lt;&gt;-")+1-2)</f>
        <v>436</v>
      </c>
      <c r="P557" s="25" t="str">
        <f>IF($E557="","//" &amp; $B557,$M557&amp;B557&amp;": '"&amp;$L557&amp;","&amp;VLOOKUP(C557,LookupTable!$A$10:$G$24,4,0)&amp;IF(AND(C557="Bool",MOD(10*D557,10)=0),D557&amp;".0",D557)&amp;IF(C557="String",".255","")&amp;IF(B558&lt;&gt;"","',","'")&amp;"     //"&amp;O557)</f>
        <v>M_G42_TIme_Motor: 'DB12,REAL668',     //436</v>
      </c>
      <c r="Q557" s="20" t="str">
        <f t="shared" si="429"/>
        <v>'M_G42_TIme_Motor',     //436</v>
      </c>
      <c r="R557" s="20" t="str">
        <f t="shared" si="430"/>
        <v>socket.emit('M_G42_TIme_Motor', arr_tag_value[436]);</v>
      </c>
    </row>
    <row r="558" spans="2:18" ht="15.75">
      <c r="B558" t="s">
        <v>140</v>
      </c>
      <c r="C558" t="s">
        <v>235</v>
      </c>
      <c r="D558">
        <v>672</v>
      </c>
      <c r="F558" t="b">
        <v>0</v>
      </c>
      <c r="G558" t="b">
        <v>1</v>
      </c>
      <c r="H558" t="b">
        <v>1</v>
      </c>
      <c r="I558" t="b">
        <v>1</v>
      </c>
      <c r="J558" t="b">
        <v>1</v>
      </c>
      <c r="L558" t="str">
        <f t="shared" si="427"/>
        <v>DB12</v>
      </c>
      <c r="M558" t="str">
        <f t="shared" ref="M558:M589" si="464">"M_"&amp;B558&amp;"_"</f>
        <v>M_G43_</v>
      </c>
      <c r="O558" s="40" t="str">
        <f>IF(E558="","-",COUNTIF($O$10:O557,"&lt;&gt;-")+1-2)</f>
        <v>-</v>
      </c>
      <c r="P558" s="25" t="str">
        <f>IF($E558="","//" &amp; $B558,$M558&amp;B558&amp;": '"&amp;$L558&amp;","&amp;VLOOKUP(C558,LookupTable!$A$10:$G$24,4,0)&amp;IF(AND(C558="Bool",MOD(10*D558,10)=0),D558&amp;".0",D558)&amp;IF(C558="String",".255","")&amp;IF(B559&lt;&gt;"","',","'")&amp;"     //"&amp;O558)</f>
        <v>//G43</v>
      </c>
      <c r="Q558" s="20" t="str">
        <f t="shared" si="429"/>
        <v>//G43</v>
      </c>
      <c r="R558" s="20" t="str">
        <f t="shared" si="430"/>
        <v>//G43</v>
      </c>
    </row>
    <row r="559" spans="2:18" ht="15.75">
      <c r="B559" t="s">
        <v>236</v>
      </c>
      <c r="C559" t="s">
        <v>15</v>
      </c>
      <c r="D559">
        <v>672</v>
      </c>
      <c r="E559">
        <v>0</v>
      </c>
      <c r="F559" t="b">
        <v>0</v>
      </c>
      <c r="G559" t="b">
        <v>1</v>
      </c>
      <c r="H559" t="b">
        <v>1</v>
      </c>
      <c r="I559" t="b">
        <v>1</v>
      </c>
      <c r="J559" t="b">
        <v>0</v>
      </c>
      <c r="K559" t="s">
        <v>237</v>
      </c>
      <c r="L559" t="str">
        <f t="shared" si="427"/>
        <v>DB12</v>
      </c>
      <c r="M559" t="str">
        <f t="shared" ref="M559:M590" si="465">"M_"&amp;B558&amp;"_"</f>
        <v>M_G43_</v>
      </c>
      <c r="O559" s="40">
        <f>IF(E559="","-",COUNTIF($O$10:O558,"&lt;&gt;-")+1-2)</f>
        <v>437</v>
      </c>
      <c r="P559" s="25" t="str">
        <f>IF($E559="","//" &amp; $B559,$M559&amp;B559&amp;": '"&amp;$L559&amp;","&amp;VLOOKUP(C559,LookupTable!$A$10:$G$24,4,0)&amp;IF(AND(C559="Bool",MOD(10*D559,10)=0),D559&amp;".0",D559)&amp;IF(C559="String",".255","")&amp;IF(B560&lt;&gt;"","',","'")&amp;"     //"&amp;O559)</f>
        <v>M_G43_Time_BD: 'DB12,REAL672',     //437</v>
      </c>
      <c r="Q559" s="20" t="str">
        <f t="shared" si="429"/>
        <v>'M_G43_Time_BD',     //437</v>
      </c>
      <c r="R559" s="20" t="str">
        <f t="shared" si="430"/>
        <v>socket.emit('M_G43_Time_BD', arr_tag_value[437]);</v>
      </c>
    </row>
    <row r="560" spans="2:18" ht="15.75">
      <c r="B560" t="s">
        <v>238</v>
      </c>
      <c r="C560" t="s">
        <v>15</v>
      </c>
      <c r="D560">
        <v>676</v>
      </c>
      <c r="E560">
        <v>0</v>
      </c>
      <c r="F560" t="b">
        <v>0</v>
      </c>
      <c r="G560" t="b">
        <v>1</v>
      </c>
      <c r="H560" t="b">
        <v>1</v>
      </c>
      <c r="I560" t="b">
        <v>1</v>
      </c>
      <c r="J560" t="b">
        <v>0</v>
      </c>
      <c r="K560" t="s">
        <v>239</v>
      </c>
      <c r="L560" t="str">
        <f t="shared" si="427"/>
        <v>DB12</v>
      </c>
      <c r="M560" t="str">
        <f t="shared" ref="M560" si="466">"M_"&amp;B558&amp;"_"</f>
        <v>M_G43_</v>
      </c>
      <c r="O560" s="40">
        <f>IF(E560="","-",COUNTIF($O$10:O559,"&lt;&gt;-")+1-2)</f>
        <v>438</v>
      </c>
      <c r="P560" s="25" t="str">
        <f>IF($E560="","//" &amp; $B560,$M560&amp;B560&amp;": '"&amp;$L560&amp;","&amp;VLOOKUP(C560,LookupTable!$A$10:$G$24,4,0)&amp;IF(AND(C560="Bool",MOD(10*D560,10)=0),D560&amp;".0",D560)&amp;IF(C560="String",".255","")&amp;IF(B561&lt;&gt;"","',","'")&amp;"     //"&amp;O560)</f>
        <v>M_G43_Time_CUROA: 'DB12,REAL676',     //438</v>
      </c>
      <c r="Q560" s="20" t="str">
        <f t="shared" si="429"/>
        <v>'M_G43_Time_CUROA',     //438</v>
      </c>
      <c r="R560" s="20" t="str">
        <f t="shared" si="430"/>
        <v>socket.emit('M_G43_Time_CUROA', arr_tag_value[438]);</v>
      </c>
    </row>
    <row r="561" spans="2:18" ht="15.75">
      <c r="B561" t="s">
        <v>240</v>
      </c>
      <c r="C561" t="s">
        <v>15</v>
      </c>
      <c r="D561">
        <v>680</v>
      </c>
      <c r="E561">
        <v>0</v>
      </c>
      <c r="F561" t="b">
        <v>0</v>
      </c>
      <c r="G561" t="b">
        <v>1</v>
      </c>
      <c r="H561" t="b">
        <v>1</v>
      </c>
      <c r="I561" t="b">
        <v>1</v>
      </c>
      <c r="J561" t="b">
        <v>0</v>
      </c>
      <c r="K561" t="s">
        <v>241</v>
      </c>
      <c r="L561" t="str">
        <f t="shared" si="427"/>
        <v>DB12</v>
      </c>
      <c r="M561" t="str">
        <f t="shared" ref="M561" si="467">"M_"&amp;B558&amp;"_"</f>
        <v>M_G43_</v>
      </c>
      <c r="O561" s="40">
        <f>IF(E561="","-",COUNTIF($O$10:O560,"&lt;&gt;-")+1-2)</f>
        <v>439</v>
      </c>
      <c r="P561" s="25" t="str">
        <f>IF($E561="","//" &amp; $B561,$M561&amp;B561&amp;": '"&amp;$L561&amp;","&amp;VLOOKUP(C561,LookupTable!$A$10:$G$24,4,0)&amp;IF(AND(C561="Bool",MOD(10*D561,10)=0),D561&amp;".0",D561)&amp;IF(C561="String",".255","")&amp;IF(B562&lt;&gt;"","',","'")&amp;"     //"&amp;O561)</f>
        <v>M_G43_Time_Belt: 'DB12,REAL680',     //439</v>
      </c>
      <c r="Q561" s="20" t="str">
        <f t="shared" si="429"/>
        <v>'M_G43_Time_Belt',     //439</v>
      </c>
      <c r="R561" s="20" t="str">
        <f t="shared" si="430"/>
        <v>socket.emit('M_G43_Time_Belt', arr_tag_value[439]);</v>
      </c>
    </row>
    <row r="562" spans="2:18" ht="15.75">
      <c r="B562" t="s">
        <v>242</v>
      </c>
      <c r="C562" t="s">
        <v>15</v>
      </c>
      <c r="D562">
        <v>684</v>
      </c>
      <c r="E562">
        <v>0</v>
      </c>
      <c r="F562" t="b">
        <v>0</v>
      </c>
      <c r="G562" t="b">
        <v>1</v>
      </c>
      <c r="H562" t="b">
        <v>1</v>
      </c>
      <c r="I562" t="b">
        <v>1</v>
      </c>
      <c r="J562" t="b">
        <v>0</v>
      </c>
      <c r="K562" t="s">
        <v>243</v>
      </c>
      <c r="L562" t="str">
        <f t="shared" si="427"/>
        <v>DB12</v>
      </c>
      <c r="M562" t="str">
        <f t="shared" ref="M562" si="468">"M_"&amp;B558&amp;"_"</f>
        <v>M_G43_</v>
      </c>
      <c r="O562" s="40">
        <f>IF(E562="","-",COUNTIF($O$10:O561,"&lt;&gt;-")+1-2)</f>
        <v>440</v>
      </c>
      <c r="P562" s="25" t="str">
        <f>IF($E562="","//" &amp; $B562,$M562&amp;B562&amp;": '"&amp;$L562&amp;","&amp;VLOOKUP(C562,LookupTable!$A$10:$G$24,4,0)&amp;IF(AND(C562="Bool",MOD(10*D562,10)=0),D562&amp;".0",D562)&amp;IF(C562="String",".255","")&amp;IF(B563&lt;&gt;"","',","'")&amp;"     //"&amp;O562)</f>
        <v>M_G43_TIme_Motor: 'DB12,REAL684',     //440</v>
      </c>
      <c r="Q562" s="20" t="str">
        <f t="shared" si="429"/>
        <v>'M_G43_TIme_Motor',     //440</v>
      </c>
      <c r="R562" s="20" t="str">
        <f t="shared" si="430"/>
        <v>socket.emit('M_G43_TIme_Motor', arr_tag_value[440]);</v>
      </c>
    </row>
    <row r="563" spans="2:18" ht="15.75">
      <c r="B563" t="s">
        <v>141</v>
      </c>
      <c r="C563" t="s">
        <v>235</v>
      </c>
      <c r="D563">
        <v>688</v>
      </c>
      <c r="F563" t="b">
        <v>0</v>
      </c>
      <c r="G563" t="b">
        <v>1</v>
      </c>
      <c r="H563" t="b">
        <v>1</v>
      </c>
      <c r="I563" t="b">
        <v>1</v>
      </c>
      <c r="J563" t="b">
        <v>1</v>
      </c>
      <c r="L563" t="str">
        <f t="shared" si="427"/>
        <v>DB12</v>
      </c>
      <c r="M563" t="str">
        <f t="shared" ref="M563:M594" si="469">"M_"&amp;B563&amp;"_"</f>
        <v>M_G44_</v>
      </c>
      <c r="O563" s="40" t="str">
        <f>IF(E563="","-",COUNTIF($O$10:O562,"&lt;&gt;-")+1-2)</f>
        <v>-</v>
      </c>
      <c r="P563" s="25" t="str">
        <f>IF($E563="","//" &amp; $B563,$M563&amp;B563&amp;": '"&amp;$L563&amp;","&amp;VLOOKUP(C563,LookupTable!$A$10:$G$24,4,0)&amp;IF(AND(C563="Bool",MOD(10*D563,10)=0),D563&amp;".0",D563)&amp;IF(C563="String",".255","")&amp;IF(B564&lt;&gt;"","',","'")&amp;"     //"&amp;O563)</f>
        <v>//G44</v>
      </c>
      <c r="Q563" s="20" t="str">
        <f t="shared" si="429"/>
        <v>//G44</v>
      </c>
      <c r="R563" s="20" t="str">
        <f t="shared" si="430"/>
        <v>//G44</v>
      </c>
    </row>
    <row r="564" spans="2:18" ht="15.75">
      <c r="B564" t="s">
        <v>236</v>
      </c>
      <c r="C564" t="s">
        <v>15</v>
      </c>
      <c r="D564">
        <v>688</v>
      </c>
      <c r="E564">
        <v>0</v>
      </c>
      <c r="F564" t="b">
        <v>0</v>
      </c>
      <c r="G564" t="b">
        <v>1</v>
      </c>
      <c r="H564" t="b">
        <v>1</v>
      </c>
      <c r="I564" t="b">
        <v>1</v>
      </c>
      <c r="J564" t="b">
        <v>0</v>
      </c>
      <c r="K564" t="s">
        <v>237</v>
      </c>
      <c r="L564" t="str">
        <f t="shared" si="427"/>
        <v>DB12</v>
      </c>
      <c r="M564" t="str">
        <f t="shared" ref="M564:M595" si="470">"M_"&amp;B563&amp;"_"</f>
        <v>M_G44_</v>
      </c>
      <c r="O564" s="40">
        <f>IF(E564="","-",COUNTIF($O$10:O563,"&lt;&gt;-")+1-2)</f>
        <v>441</v>
      </c>
      <c r="P564" s="25" t="str">
        <f>IF($E564="","//" &amp; $B564,$M564&amp;B564&amp;": '"&amp;$L564&amp;","&amp;VLOOKUP(C564,LookupTable!$A$10:$G$24,4,0)&amp;IF(AND(C564="Bool",MOD(10*D564,10)=0),D564&amp;".0",D564)&amp;IF(C564="String",".255","")&amp;IF(B565&lt;&gt;"","',","'")&amp;"     //"&amp;O564)</f>
        <v>M_G44_Time_BD: 'DB12,REAL688',     //441</v>
      </c>
      <c r="Q564" s="20" t="str">
        <f t="shared" si="429"/>
        <v>'M_G44_Time_BD',     //441</v>
      </c>
      <c r="R564" s="20" t="str">
        <f t="shared" si="430"/>
        <v>socket.emit('M_G44_Time_BD', arr_tag_value[441]);</v>
      </c>
    </row>
    <row r="565" spans="2:18" ht="15.75">
      <c r="B565" t="s">
        <v>238</v>
      </c>
      <c r="C565" t="s">
        <v>15</v>
      </c>
      <c r="D565">
        <v>692</v>
      </c>
      <c r="E565">
        <v>0</v>
      </c>
      <c r="F565" t="b">
        <v>0</v>
      </c>
      <c r="G565" t="b">
        <v>1</v>
      </c>
      <c r="H565" t="b">
        <v>1</v>
      </c>
      <c r="I565" t="b">
        <v>1</v>
      </c>
      <c r="J565" t="b">
        <v>0</v>
      </c>
      <c r="K565" t="s">
        <v>239</v>
      </c>
      <c r="L565" t="str">
        <f t="shared" si="427"/>
        <v>DB12</v>
      </c>
      <c r="M565" t="str">
        <f t="shared" ref="M565" si="471">"M_"&amp;B563&amp;"_"</f>
        <v>M_G44_</v>
      </c>
      <c r="O565" s="40">
        <f>IF(E565="","-",COUNTIF($O$10:O564,"&lt;&gt;-")+1-2)</f>
        <v>442</v>
      </c>
      <c r="P565" s="25" t="str">
        <f>IF($E565="","//" &amp; $B565,$M565&amp;B565&amp;": '"&amp;$L565&amp;","&amp;VLOOKUP(C565,LookupTable!$A$10:$G$24,4,0)&amp;IF(AND(C565="Bool",MOD(10*D565,10)=0),D565&amp;".0",D565)&amp;IF(C565="String",".255","")&amp;IF(B566&lt;&gt;"","',","'")&amp;"     //"&amp;O565)</f>
        <v>M_G44_Time_CUROA: 'DB12,REAL692',     //442</v>
      </c>
      <c r="Q565" s="20" t="str">
        <f t="shared" si="429"/>
        <v>'M_G44_Time_CUROA',     //442</v>
      </c>
      <c r="R565" s="20" t="str">
        <f t="shared" si="430"/>
        <v>socket.emit('M_G44_Time_CUROA', arr_tag_value[442]);</v>
      </c>
    </row>
    <row r="566" spans="2:18" ht="15.75">
      <c r="B566" t="s">
        <v>240</v>
      </c>
      <c r="C566" t="s">
        <v>15</v>
      </c>
      <c r="D566">
        <v>696</v>
      </c>
      <c r="E566">
        <v>0</v>
      </c>
      <c r="F566" t="b">
        <v>0</v>
      </c>
      <c r="G566" t="b">
        <v>1</v>
      </c>
      <c r="H566" t="b">
        <v>1</v>
      </c>
      <c r="I566" t="b">
        <v>1</v>
      </c>
      <c r="J566" t="b">
        <v>0</v>
      </c>
      <c r="K566" t="s">
        <v>241</v>
      </c>
      <c r="L566" t="str">
        <f t="shared" si="427"/>
        <v>DB12</v>
      </c>
      <c r="M566" t="str">
        <f t="shared" ref="M566" si="472">"M_"&amp;B563&amp;"_"</f>
        <v>M_G44_</v>
      </c>
      <c r="O566" s="40">
        <f>IF(E566="","-",COUNTIF($O$10:O565,"&lt;&gt;-")+1-2)</f>
        <v>443</v>
      </c>
      <c r="P566" s="25" t="str">
        <f>IF($E566="","//" &amp; $B566,$M566&amp;B566&amp;": '"&amp;$L566&amp;","&amp;VLOOKUP(C566,LookupTable!$A$10:$G$24,4,0)&amp;IF(AND(C566="Bool",MOD(10*D566,10)=0),D566&amp;".0",D566)&amp;IF(C566="String",".255","")&amp;IF(B567&lt;&gt;"","',","'")&amp;"     //"&amp;O566)</f>
        <v>M_G44_Time_Belt: 'DB12,REAL696',     //443</v>
      </c>
      <c r="Q566" s="20" t="str">
        <f t="shared" si="429"/>
        <v>'M_G44_Time_Belt',     //443</v>
      </c>
      <c r="R566" s="20" t="str">
        <f t="shared" si="430"/>
        <v>socket.emit('M_G44_Time_Belt', arr_tag_value[443]);</v>
      </c>
    </row>
    <row r="567" spans="2:18" ht="15.75">
      <c r="B567" t="s">
        <v>242</v>
      </c>
      <c r="C567" t="s">
        <v>15</v>
      </c>
      <c r="D567">
        <v>700</v>
      </c>
      <c r="E567">
        <v>0</v>
      </c>
      <c r="F567" t="b">
        <v>0</v>
      </c>
      <c r="G567" t="b">
        <v>1</v>
      </c>
      <c r="H567" t="b">
        <v>1</v>
      </c>
      <c r="I567" t="b">
        <v>1</v>
      </c>
      <c r="J567" t="b">
        <v>0</v>
      </c>
      <c r="K567" t="s">
        <v>243</v>
      </c>
      <c r="L567" t="str">
        <f t="shared" si="427"/>
        <v>DB12</v>
      </c>
      <c r="M567" t="str">
        <f t="shared" ref="M567" si="473">"M_"&amp;B563&amp;"_"</f>
        <v>M_G44_</v>
      </c>
      <c r="O567" s="40">
        <f>IF(E567="","-",COUNTIF($O$10:O566,"&lt;&gt;-")+1-2)</f>
        <v>444</v>
      </c>
      <c r="P567" s="25" t="str">
        <f>IF($E567="","//" &amp; $B567,$M567&amp;B567&amp;": '"&amp;$L567&amp;","&amp;VLOOKUP(C567,LookupTable!$A$10:$G$24,4,0)&amp;IF(AND(C567="Bool",MOD(10*D567,10)=0),D567&amp;".0",D567)&amp;IF(C567="String",".255","")&amp;IF(B568&lt;&gt;"","',","'")&amp;"     //"&amp;O567)</f>
        <v>M_G44_TIme_Motor: 'DB12,REAL700',     //444</v>
      </c>
      <c r="Q567" s="20" t="str">
        <f t="shared" si="429"/>
        <v>'M_G44_TIme_Motor',     //444</v>
      </c>
      <c r="R567" s="20" t="str">
        <f t="shared" si="430"/>
        <v>socket.emit('M_G44_TIme_Motor', arr_tag_value[444]);</v>
      </c>
    </row>
    <row r="568" spans="2:18" ht="15.75">
      <c r="B568" t="s">
        <v>142</v>
      </c>
      <c r="C568" t="s">
        <v>235</v>
      </c>
      <c r="D568">
        <v>704</v>
      </c>
      <c r="F568" t="b">
        <v>0</v>
      </c>
      <c r="G568" t="b">
        <v>1</v>
      </c>
      <c r="H568" t="b">
        <v>1</v>
      </c>
      <c r="I568" t="b">
        <v>1</v>
      </c>
      <c r="J568" t="b">
        <v>1</v>
      </c>
      <c r="L568" t="str">
        <f t="shared" si="427"/>
        <v>DB12</v>
      </c>
      <c r="M568" t="str">
        <f t="shared" ref="M568:M599" si="474">"M_"&amp;B568&amp;"_"</f>
        <v>M_G45_</v>
      </c>
      <c r="O568" s="40" t="str">
        <f>IF(E568="","-",COUNTIF($O$10:O567,"&lt;&gt;-")+1-2)</f>
        <v>-</v>
      </c>
      <c r="P568" s="25" t="str">
        <f>IF($E568="","//" &amp; $B568,$M568&amp;B568&amp;": '"&amp;$L568&amp;","&amp;VLOOKUP(C568,LookupTable!$A$10:$G$24,4,0)&amp;IF(AND(C568="Bool",MOD(10*D568,10)=0),D568&amp;".0",D568)&amp;IF(C568="String",".255","")&amp;IF(B569&lt;&gt;"","',","'")&amp;"     //"&amp;O568)</f>
        <v>//G45</v>
      </c>
      <c r="Q568" s="20" t="str">
        <f t="shared" si="429"/>
        <v>//G45</v>
      </c>
      <c r="R568" s="20" t="str">
        <f t="shared" si="430"/>
        <v>//G45</v>
      </c>
    </row>
    <row r="569" spans="2:18" ht="15.75">
      <c r="B569" t="s">
        <v>236</v>
      </c>
      <c r="C569" t="s">
        <v>15</v>
      </c>
      <c r="D569">
        <v>704</v>
      </c>
      <c r="E569">
        <v>0</v>
      </c>
      <c r="F569" t="b">
        <v>0</v>
      </c>
      <c r="G569" t="b">
        <v>1</v>
      </c>
      <c r="H569" t="b">
        <v>1</v>
      </c>
      <c r="I569" t="b">
        <v>1</v>
      </c>
      <c r="J569" t="b">
        <v>0</v>
      </c>
      <c r="K569" t="s">
        <v>237</v>
      </c>
      <c r="L569" t="str">
        <f t="shared" si="427"/>
        <v>DB12</v>
      </c>
      <c r="M569" t="str">
        <f t="shared" ref="M569:M600" si="475">"M_"&amp;B568&amp;"_"</f>
        <v>M_G45_</v>
      </c>
      <c r="O569" s="40">
        <f>IF(E569="","-",COUNTIF($O$10:O568,"&lt;&gt;-")+1-2)</f>
        <v>445</v>
      </c>
      <c r="P569" s="25" t="str">
        <f>IF($E569="","//" &amp; $B569,$M569&amp;B569&amp;": '"&amp;$L569&amp;","&amp;VLOOKUP(C569,LookupTable!$A$10:$G$24,4,0)&amp;IF(AND(C569="Bool",MOD(10*D569,10)=0),D569&amp;".0",D569)&amp;IF(C569="String",".255","")&amp;IF(B570&lt;&gt;"","',","'")&amp;"     //"&amp;O569)</f>
        <v>M_G45_Time_BD: 'DB12,REAL704',     //445</v>
      </c>
      <c r="Q569" s="20" t="str">
        <f t="shared" si="429"/>
        <v>'M_G45_Time_BD',     //445</v>
      </c>
      <c r="R569" s="20" t="str">
        <f t="shared" si="430"/>
        <v>socket.emit('M_G45_Time_BD', arr_tag_value[445]);</v>
      </c>
    </row>
    <row r="570" spans="2:18" ht="15.75">
      <c r="B570" t="s">
        <v>238</v>
      </c>
      <c r="C570" t="s">
        <v>15</v>
      </c>
      <c r="D570">
        <v>708</v>
      </c>
      <c r="E570">
        <v>0</v>
      </c>
      <c r="F570" t="b">
        <v>0</v>
      </c>
      <c r="G570" t="b">
        <v>1</v>
      </c>
      <c r="H570" t="b">
        <v>1</v>
      </c>
      <c r="I570" t="b">
        <v>1</v>
      </c>
      <c r="J570" t="b">
        <v>0</v>
      </c>
      <c r="K570" t="s">
        <v>239</v>
      </c>
      <c r="L570" t="str">
        <f t="shared" si="427"/>
        <v>DB12</v>
      </c>
      <c r="M570" t="str">
        <f t="shared" ref="M570" si="476">"M_"&amp;B568&amp;"_"</f>
        <v>M_G45_</v>
      </c>
      <c r="O570" s="40">
        <f>IF(E570="","-",COUNTIF($O$10:O569,"&lt;&gt;-")+1-2)</f>
        <v>446</v>
      </c>
      <c r="P570" s="25" t="str">
        <f>IF($E570="","//" &amp; $B570,$M570&amp;B570&amp;": '"&amp;$L570&amp;","&amp;VLOOKUP(C570,LookupTable!$A$10:$G$24,4,0)&amp;IF(AND(C570="Bool",MOD(10*D570,10)=0),D570&amp;".0",D570)&amp;IF(C570="String",".255","")&amp;IF(B571&lt;&gt;"","',","'")&amp;"     //"&amp;O570)</f>
        <v>M_G45_Time_CUROA: 'DB12,REAL708',     //446</v>
      </c>
      <c r="Q570" s="20" t="str">
        <f t="shared" si="429"/>
        <v>'M_G45_Time_CUROA',     //446</v>
      </c>
      <c r="R570" s="20" t="str">
        <f t="shared" si="430"/>
        <v>socket.emit('M_G45_Time_CUROA', arr_tag_value[446]);</v>
      </c>
    </row>
    <row r="571" spans="2:18" ht="15.75">
      <c r="B571" t="s">
        <v>240</v>
      </c>
      <c r="C571" t="s">
        <v>15</v>
      </c>
      <c r="D571">
        <v>712</v>
      </c>
      <c r="E571">
        <v>0</v>
      </c>
      <c r="F571" t="b">
        <v>0</v>
      </c>
      <c r="G571" t="b">
        <v>1</v>
      </c>
      <c r="H571" t="b">
        <v>1</v>
      </c>
      <c r="I571" t="b">
        <v>1</v>
      </c>
      <c r="J571" t="b">
        <v>0</v>
      </c>
      <c r="K571" t="s">
        <v>241</v>
      </c>
      <c r="L571" t="str">
        <f t="shared" si="427"/>
        <v>DB12</v>
      </c>
      <c r="M571" t="str">
        <f t="shared" ref="M571" si="477">"M_"&amp;B568&amp;"_"</f>
        <v>M_G45_</v>
      </c>
      <c r="O571" s="40">
        <f>IF(E571="","-",COUNTIF($O$10:O570,"&lt;&gt;-")+1-2)</f>
        <v>447</v>
      </c>
      <c r="P571" s="25" t="str">
        <f>IF($E571="","//" &amp; $B571,$M571&amp;B571&amp;": '"&amp;$L571&amp;","&amp;VLOOKUP(C571,LookupTable!$A$10:$G$24,4,0)&amp;IF(AND(C571="Bool",MOD(10*D571,10)=0),D571&amp;".0",D571)&amp;IF(C571="String",".255","")&amp;IF(B572&lt;&gt;"","',","'")&amp;"     //"&amp;O571)</f>
        <v>M_G45_Time_Belt: 'DB12,REAL712',     //447</v>
      </c>
      <c r="Q571" s="20" t="str">
        <f t="shared" si="429"/>
        <v>'M_G45_Time_Belt',     //447</v>
      </c>
      <c r="R571" s="20" t="str">
        <f t="shared" si="430"/>
        <v>socket.emit('M_G45_Time_Belt', arr_tag_value[447]);</v>
      </c>
    </row>
    <row r="572" spans="2:18" ht="15.75">
      <c r="B572" t="s">
        <v>242</v>
      </c>
      <c r="C572" t="s">
        <v>15</v>
      </c>
      <c r="D572">
        <v>716</v>
      </c>
      <c r="E572">
        <v>0</v>
      </c>
      <c r="F572" t="b">
        <v>0</v>
      </c>
      <c r="G572" t="b">
        <v>1</v>
      </c>
      <c r="H572" t="b">
        <v>1</v>
      </c>
      <c r="I572" t="b">
        <v>1</v>
      </c>
      <c r="J572" t="b">
        <v>0</v>
      </c>
      <c r="K572" t="s">
        <v>243</v>
      </c>
      <c r="L572" t="str">
        <f t="shared" si="427"/>
        <v>DB12</v>
      </c>
      <c r="M572" t="str">
        <f t="shared" ref="M572" si="478">"M_"&amp;B568&amp;"_"</f>
        <v>M_G45_</v>
      </c>
      <c r="O572" s="40">
        <f>IF(E572="","-",COUNTIF($O$10:O571,"&lt;&gt;-")+1-2)</f>
        <v>448</v>
      </c>
      <c r="P572" s="25" t="str">
        <f>IF($E572="","//" &amp; $B572,$M572&amp;B572&amp;": '"&amp;$L572&amp;","&amp;VLOOKUP(C572,LookupTable!$A$10:$G$24,4,0)&amp;IF(AND(C572="Bool",MOD(10*D572,10)=0),D572&amp;".0",D572)&amp;IF(C572="String",".255","")&amp;IF(B573&lt;&gt;"","',","'")&amp;"     //"&amp;O572)</f>
        <v>M_G45_TIme_Motor: 'DB12,REAL716',     //448</v>
      </c>
      <c r="Q572" s="20" t="str">
        <f t="shared" si="429"/>
        <v>'M_G45_TIme_Motor',     //448</v>
      </c>
      <c r="R572" s="20" t="str">
        <f t="shared" si="430"/>
        <v>socket.emit('M_G45_TIme_Motor', arr_tag_value[448]);</v>
      </c>
    </row>
    <row r="573" spans="2:18" ht="15.75">
      <c r="B573" t="s">
        <v>143</v>
      </c>
      <c r="C573" t="s">
        <v>235</v>
      </c>
      <c r="D573">
        <v>720</v>
      </c>
      <c r="F573" t="b">
        <v>0</v>
      </c>
      <c r="G573" t="b">
        <v>1</v>
      </c>
      <c r="H573" t="b">
        <v>1</v>
      </c>
      <c r="I573" t="b">
        <v>1</v>
      </c>
      <c r="J573" t="b">
        <v>1</v>
      </c>
      <c r="L573" t="str">
        <f t="shared" si="427"/>
        <v>DB12</v>
      </c>
      <c r="M573" t="str">
        <f t="shared" ref="M573:M604" si="479">"M_"&amp;B573&amp;"_"</f>
        <v>M_G46_</v>
      </c>
      <c r="O573" s="40" t="str">
        <f>IF(E573="","-",COUNTIF($O$10:O572,"&lt;&gt;-")+1-2)</f>
        <v>-</v>
      </c>
      <c r="P573" s="25" t="str">
        <f>IF($E573="","//" &amp; $B573,$M573&amp;B573&amp;": '"&amp;$L573&amp;","&amp;VLOOKUP(C573,LookupTable!$A$10:$G$24,4,0)&amp;IF(AND(C573="Bool",MOD(10*D573,10)=0),D573&amp;".0",D573)&amp;IF(C573="String",".255","")&amp;IF(B574&lt;&gt;"","',","'")&amp;"     //"&amp;O573)</f>
        <v>//G46</v>
      </c>
      <c r="Q573" s="20" t="str">
        <f t="shared" si="429"/>
        <v>//G46</v>
      </c>
      <c r="R573" s="20" t="str">
        <f t="shared" si="430"/>
        <v>//G46</v>
      </c>
    </row>
    <row r="574" spans="2:18" ht="15.75">
      <c r="B574" t="s">
        <v>236</v>
      </c>
      <c r="C574" t="s">
        <v>15</v>
      </c>
      <c r="D574">
        <v>720</v>
      </c>
      <c r="E574">
        <v>0</v>
      </c>
      <c r="F574" t="b">
        <v>0</v>
      </c>
      <c r="G574" t="b">
        <v>1</v>
      </c>
      <c r="H574" t="b">
        <v>1</v>
      </c>
      <c r="I574" t="b">
        <v>1</v>
      </c>
      <c r="J574" t="b">
        <v>0</v>
      </c>
      <c r="K574" t="s">
        <v>237</v>
      </c>
      <c r="L574" t="str">
        <f t="shared" si="427"/>
        <v>DB12</v>
      </c>
      <c r="M574" t="str">
        <f t="shared" ref="M574:M605" si="480">"M_"&amp;B573&amp;"_"</f>
        <v>M_G46_</v>
      </c>
      <c r="O574" s="40">
        <f>IF(E574="","-",COUNTIF($O$10:O573,"&lt;&gt;-")+1-2)</f>
        <v>449</v>
      </c>
      <c r="P574" s="25" t="str">
        <f>IF($E574="","//" &amp; $B574,$M574&amp;B574&amp;": '"&amp;$L574&amp;","&amp;VLOOKUP(C574,LookupTable!$A$10:$G$24,4,0)&amp;IF(AND(C574="Bool",MOD(10*D574,10)=0),D574&amp;".0",D574)&amp;IF(C574="String",".255","")&amp;IF(B575&lt;&gt;"","',","'")&amp;"     //"&amp;O574)</f>
        <v>M_G46_Time_BD: 'DB12,REAL720',     //449</v>
      </c>
      <c r="Q574" s="20" t="str">
        <f t="shared" si="429"/>
        <v>'M_G46_Time_BD',     //449</v>
      </c>
      <c r="R574" s="20" t="str">
        <f t="shared" si="430"/>
        <v>socket.emit('M_G46_Time_BD', arr_tag_value[449]);</v>
      </c>
    </row>
    <row r="575" spans="2:18" ht="15.75">
      <c r="B575" t="s">
        <v>238</v>
      </c>
      <c r="C575" t="s">
        <v>15</v>
      </c>
      <c r="D575">
        <v>724</v>
      </c>
      <c r="E575">
        <v>0</v>
      </c>
      <c r="F575" t="b">
        <v>0</v>
      </c>
      <c r="G575" t="b">
        <v>1</v>
      </c>
      <c r="H575" t="b">
        <v>1</v>
      </c>
      <c r="I575" t="b">
        <v>1</v>
      </c>
      <c r="J575" t="b">
        <v>0</v>
      </c>
      <c r="K575" t="s">
        <v>239</v>
      </c>
      <c r="L575" t="str">
        <f t="shared" si="427"/>
        <v>DB12</v>
      </c>
      <c r="M575" t="str">
        <f t="shared" ref="M575" si="481">"M_"&amp;B573&amp;"_"</f>
        <v>M_G46_</v>
      </c>
      <c r="O575" s="40">
        <f>IF(E575="","-",COUNTIF($O$10:O574,"&lt;&gt;-")+1-2)</f>
        <v>450</v>
      </c>
      <c r="P575" s="25" t="str">
        <f>IF($E575="","//" &amp; $B575,$M575&amp;B575&amp;": '"&amp;$L575&amp;","&amp;VLOOKUP(C575,LookupTable!$A$10:$G$24,4,0)&amp;IF(AND(C575="Bool",MOD(10*D575,10)=0),D575&amp;".0",D575)&amp;IF(C575="String",".255","")&amp;IF(B576&lt;&gt;"","',","'")&amp;"     //"&amp;O575)</f>
        <v>M_G46_Time_CUROA: 'DB12,REAL724',     //450</v>
      </c>
      <c r="Q575" s="20" t="str">
        <f t="shared" si="429"/>
        <v>'M_G46_Time_CUROA',     //450</v>
      </c>
      <c r="R575" s="20" t="str">
        <f t="shared" si="430"/>
        <v>socket.emit('M_G46_Time_CUROA', arr_tag_value[450]);</v>
      </c>
    </row>
    <row r="576" spans="2:18" ht="15.75">
      <c r="B576" t="s">
        <v>240</v>
      </c>
      <c r="C576" t="s">
        <v>15</v>
      </c>
      <c r="D576">
        <v>728</v>
      </c>
      <c r="E576">
        <v>0</v>
      </c>
      <c r="F576" t="b">
        <v>0</v>
      </c>
      <c r="G576" t="b">
        <v>1</v>
      </c>
      <c r="H576" t="b">
        <v>1</v>
      </c>
      <c r="I576" t="b">
        <v>1</v>
      </c>
      <c r="J576" t="b">
        <v>0</v>
      </c>
      <c r="K576" t="s">
        <v>241</v>
      </c>
      <c r="L576" t="str">
        <f t="shared" si="427"/>
        <v>DB12</v>
      </c>
      <c r="M576" t="str">
        <f t="shared" ref="M576" si="482">"M_"&amp;B573&amp;"_"</f>
        <v>M_G46_</v>
      </c>
      <c r="O576" s="40">
        <f>IF(E576="","-",COUNTIF($O$10:O575,"&lt;&gt;-")+1-2)</f>
        <v>451</v>
      </c>
      <c r="P576" s="25" t="str">
        <f>IF($E576="","//" &amp; $B576,$M576&amp;B576&amp;": '"&amp;$L576&amp;","&amp;VLOOKUP(C576,LookupTable!$A$10:$G$24,4,0)&amp;IF(AND(C576="Bool",MOD(10*D576,10)=0),D576&amp;".0",D576)&amp;IF(C576="String",".255","")&amp;IF(B577&lt;&gt;"","',","'")&amp;"     //"&amp;O576)</f>
        <v>M_G46_Time_Belt: 'DB12,REAL728',     //451</v>
      </c>
      <c r="Q576" s="20" t="str">
        <f t="shared" si="429"/>
        <v>'M_G46_Time_Belt',     //451</v>
      </c>
      <c r="R576" s="20" t="str">
        <f t="shared" si="430"/>
        <v>socket.emit('M_G46_Time_Belt', arr_tag_value[451]);</v>
      </c>
    </row>
    <row r="577" spans="2:18" ht="15.75">
      <c r="B577" t="s">
        <v>242</v>
      </c>
      <c r="C577" t="s">
        <v>15</v>
      </c>
      <c r="D577">
        <v>732</v>
      </c>
      <c r="E577">
        <v>0</v>
      </c>
      <c r="F577" t="b">
        <v>0</v>
      </c>
      <c r="G577" t="b">
        <v>1</v>
      </c>
      <c r="H577" t="b">
        <v>1</v>
      </c>
      <c r="I577" t="b">
        <v>1</v>
      </c>
      <c r="J577" t="b">
        <v>0</v>
      </c>
      <c r="K577" t="s">
        <v>243</v>
      </c>
      <c r="L577" t="str">
        <f t="shared" si="427"/>
        <v>DB12</v>
      </c>
      <c r="M577" t="str">
        <f t="shared" ref="M577" si="483">"M_"&amp;B573&amp;"_"</f>
        <v>M_G46_</v>
      </c>
      <c r="O577" s="40">
        <f>IF(E577="","-",COUNTIF($O$10:O576,"&lt;&gt;-")+1-2)</f>
        <v>452</v>
      </c>
      <c r="P577" s="25" t="str">
        <f>IF($E577="","//" &amp; $B577,$M577&amp;B577&amp;": '"&amp;$L577&amp;","&amp;VLOOKUP(C577,LookupTable!$A$10:$G$24,4,0)&amp;IF(AND(C577="Bool",MOD(10*D577,10)=0),D577&amp;".0",D577)&amp;IF(C577="String",".255","")&amp;IF(B578&lt;&gt;"","',","'")&amp;"     //"&amp;O577)</f>
        <v>M_G46_TIme_Motor: 'DB12,REAL732',     //452</v>
      </c>
      <c r="Q577" s="20" t="str">
        <f t="shared" si="429"/>
        <v>'M_G46_TIme_Motor',     //452</v>
      </c>
      <c r="R577" s="20" t="str">
        <f t="shared" si="430"/>
        <v>socket.emit('M_G46_TIme_Motor', arr_tag_value[452]);</v>
      </c>
    </row>
    <row r="578" spans="2:18" ht="15.75">
      <c r="B578" t="s">
        <v>144</v>
      </c>
      <c r="C578" t="s">
        <v>235</v>
      </c>
      <c r="D578">
        <v>736</v>
      </c>
      <c r="F578" t="b">
        <v>0</v>
      </c>
      <c r="G578" t="b">
        <v>1</v>
      </c>
      <c r="H578" t="b">
        <v>1</v>
      </c>
      <c r="I578" t="b">
        <v>1</v>
      </c>
      <c r="J578" t="b">
        <v>1</v>
      </c>
      <c r="L578" t="str">
        <f t="shared" si="427"/>
        <v>DB12</v>
      </c>
      <c r="M578" t="str">
        <f t="shared" ref="M578:M609" si="484">"M_"&amp;B578&amp;"_"</f>
        <v>M_G47_</v>
      </c>
      <c r="O578" s="40" t="str">
        <f>IF(E578="","-",COUNTIF($O$10:O577,"&lt;&gt;-")+1-2)</f>
        <v>-</v>
      </c>
      <c r="P578" s="25" t="str">
        <f>IF($E578="","//" &amp; $B578,$M578&amp;B578&amp;": '"&amp;$L578&amp;","&amp;VLOOKUP(C578,LookupTable!$A$10:$G$24,4,0)&amp;IF(AND(C578="Bool",MOD(10*D578,10)=0),D578&amp;".0",D578)&amp;IF(C578="String",".255","")&amp;IF(B579&lt;&gt;"","',","'")&amp;"     //"&amp;O578)</f>
        <v>//G47</v>
      </c>
      <c r="Q578" s="20" t="str">
        <f t="shared" si="429"/>
        <v>//G47</v>
      </c>
      <c r="R578" s="20" t="str">
        <f t="shared" si="430"/>
        <v>//G47</v>
      </c>
    </row>
    <row r="579" spans="2:18" ht="15.75">
      <c r="B579" t="s">
        <v>236</v>
      </c>
      <c r="C579" t="s">
        <v>15</v>
      </c>
      <c r="D579">
        <v>736</v>
      </c>
      <c r="E579">
        <v>0</v>
      </c>
      <c r="F579" t="b">
        <v>0</v>
      </c>
      <c r="G579" t="b">
        <v>1</v>
      </c>
      <c r="H579" t="b">
        <v>1</v>
      </c>
      <c r="I579" t="b">
        <v>1</v>
      </c>
      <c r="J579" t="b">
        <v>0</v>
      </c>
      <c r="K579" t="s">
        <v>237</v>
      </c>
      <c r="L579" t="str">
        <f t="shared" si="427"/>
        <v>DB12</v>
      </c>
      <c r="M579" t="str">
        <f t="shared" ref="M579:M610" si="485">"M_"&amp;B578&amp;"_"</f>
        <v>M_G47_</v>
      </c>
      <c r="O579" s="40">
        <f>IF(E579="","-",COUNTIF($O$10:O578,"&lt;&gt;-")+1-2)</f>
        <v>453</v>
      </c>
      <c r="P579" s="25" t="str">
        <f>IF($E579="","//" &amp; $B579,$M579&amp;B579&amp;": '"&amp;$L579&amp;","&amp;VLOOKUP(C579,LookupTable!$A$10:$G$24,4,0)&amp;IF(AND(C579="Bool",MOD(10*D579,10)=0),D579&amp;".0",D579)&amp;IF(C579="String",".255","")&amp;IF(B580&lt;&gt;"","',","'")&amp;"     //"&amp;O579)</f>
        <v>M_G47_Time_BD: 'DB12,REAL736',     //453</v>
      </c>
      <c r="Q579" s="20" t="str">
        <f t="shared" si="429"/>
        <v>'M_G47_Time_BD',     //453</v>
      </c>
      <c r="R579" s="20" t="str">
        <f t="shared" si="430"/>
        <v>socket.emit('M_G47_Time_BD', arr_tag_value[453]);</v>
      </c>
    </row>
    <row r="580" spans="2:18" ht="15.75">
      <c r="B580" t="s">
        <v>238</v>
      </c>
      <c r="C580" t="s">
        <v>15</v>
      </c>
      <c r="D580">
        <v>740</v>
      </c>
      <c r="E580">
        <v>0</v>
      </c>
      <c r="F580" t="b">
        <v>0</v>
      </c>
      <c r="G580" t="b">
        <v>1</v>
      </c>
      <c r="H580" t="b">
        <v>1</v>
      </c>
      <c r="I580" t="b">
        <v>1</v>
      </c>
      <c r="J580" t="b">
        <v>0</v>
      </c>
      <c r="K580" t="s">
        <v>239</v>
      </c>
      <c r="L580" t="str">
        <f t="shared" si="427"/>
        <v>DB12</v>
      </c>
      <c r="M580" t="str">
        <f t="shared" ref="M580" si="486">"M_"&amp;B578&amp;"_"</f>
        <v>M_G47_</v>
      </c>
      <c r="O580" s="40">
        <f>IF(E580="","-",COUNTIF($O$10:O579,"&lt;&gt;-")+1-2)</f>
        <v>454</v>
      </c>
      <c r="P580" s="25" t="str">
        <f>IF($E580="","//" &amp; $B580,$M580&amp;B580&amp;": '"&amp;$L580&amp;","&amp;VLOOKUP(C580,LookupTable!$A$10:$G$24,4,0)&amp;IF(AND(C580="Bool",MOD(10*D580,10)=0),D580&amp;".0",D580)&amp;IF(C580="String",".255","")&amp;IF(B581&lt;&gt;"","',","'")&amp;"     //"&amp;O580)</f>
        <v>M_G47_Time_CUROA: 'DB12,REAL740',     //454</v>
      </c>
      <c r="Q580" s="20" t="str">
        <f t="shared" si="429"/>
        <v>'M_G47_Time_CUROA',     //454</v>
      </c>
      <c r="R580" s="20" t="str">
        <f t="shared" si="430"/>
        <v>socket.emit('M_G47_Time_CUROA', arr_tag_value[454]);</v>
      </c>
    </row>
    <row r="581" spans="2:18" ht="15.75">
      <c r="B581" t="s">
        <v>240</v>
      </c>
      <c r="C581" t="s">
        <v>15</v>
      </c>
      <c r="D581">
        <v>744</v>
      </c>
      <c r="E581">
        <v>0</v>
      </c>
      <c r="F581" t="b">
        <v>0</v>
      </c>
      <c r="G581" t="b">
        <v>1</v>
      </c>
      <c r="H581" t="b">
        <v>1</v>
      </c>
      <c r="I581" t="b">
        <v>1</v>
      </c>
      <c r="J581" t="b">
        <v>0</v>
      </c>
      <c r="K581" t="s">
        <v>241</v>
      </c>
      <c r="L581" t="str">
        <f t="shared" si="427"/>
        <v>DB12</v>
      </c>
      <c r="M581" t="str">
        <f t="shared" ref="M581" si="487">"M_"&amp;B578&amp;"_"</f>
        <v>M_G47_</v>
      </c>
      <c r="O581" s="40">
        <f>IF(E581="","-",COUNTIF($O$10:O580,"&lt;&gt;-")+1-2)</f>
        <v>455</v>
      </c>
      <c r="P581" s="25" t="str">
        <f>IF($E581="","//" &amp; $B581,$M581&amp;B581&amp;": '"&amp;$L581&amp;","&amp;VLOOKUP(C581,LookupTable!$A$10:$G$24,4,0)&amp;IF(AND(C581="Bool",MOD(10*D581,10)=0),D581&amp;".0",D581)&amp;IF(C581="String",".255","")&amp;IF(B582&lt;&gt;"","',","'")&amp;"     //"&amp;O581)</f>
        <v>M_G47_Time_Belt: 'DB12,REAL744',     //455</v>
      </c>
      <c r="Q581" s="20" t="str">
        <f t="shared" si="429"/>
        <v>'M_G47_Time_Belt',     //455</v>
      </c>
      <c r="R581" s="20" t="str">
        <f t="shared" si="430"/>
        <v>socket.emit('M_G47_Time_Belt', arr_tag_value[455]);</v>
      </c>
    </row>
    <row r="582" spans="2:18" ht="15.75">
      <c r="B582" t="s">
        <v>242</v>
      </c>
      <c r="C582" t="s">
        <v>15</v>
      </c>
      <c r="D582">
        <v>748</v>
      </c>
      <c r="E582">
        <v>0</v>
      </c>
      <c r="F582" t="b">
        <v>0</v>
      </c>
      <c r="G582" t="b">
        <v>1</v>
      </c>
      <c r="H582" t="b">
        <v>1</v>
      </c>
      <c r="I582" t="b">
        <v>1</v>
      </c>
      <c r="J582" t="b">
        <v>0</v>
      </c>
      <c r="K582" t="s">
        <v>243</v>
      </c>
      <c r="L582" t="str">
        <f t="shared" si="427"/>
        <v>DB12</v>
      </c>
      <c r="M582" t="str">
        <f t="shared" ref="M582" si="488">"M_"&amp;B578&amp;"_"</f>
        <v>M_G47_</v>
      </c>
      <c r="O582" s="40">
        <f>IF(E582="","-",COUNTIF($O$10:O581,"&lt;&gt;-")+1-2)</f>
        <v>456</v>
      </c>
      <c r="P582" s="25" t="str">
        <f>IF($E582="","//" &amp; $B582,$M582&amp;B582&amp;": '"&amp;$L582&amp;","&amp;VLOOKUP(C582,LookupTable!$A$10:$G$24,4,0)&amp;IF(AND(C582="Bool",MOD(10*D582,10)=0),D582&amp;".0",D582)&amp;IF(C582="String",".255","")&amp;IF(B583&lt;&gt;"","',","'")&amp;"     //"&amp;O582)</f>
        <v>M_G47_TIme_Motor: 'DB12,REAL748',     //456</v>
      </c>
      <c r="Q582" s="20" t="str">
        <f t="shared" si="429"/>
        <v>'M_G47_TIme_Motor',     //456</v>
      </c>
      <c r="R582" s="20" t="str">
        <f t="shared" si="430"/>
        <v>socket.emit('M_G47_TIme_Motor', arr_tag_value[456]);</v>
      </c>
    </row>
    <row r="583" spans="2:18" ht="15.75">
      <c r="B583" t="s">
        <v>145</v>
      </c>
      <c r="C583" t="s">
        <v>235</v>
      </c>
      <c r="D583">
        <v>752</v>
      </c>
      <c r="F583" t="b">
        <v>0</v>
      </c>
      <c r="G583" t="b">
        <v>1</v>
      </c>
      <c r="H583" t="b">
        <v>1</v>
      </c>
      <c r="I583" t="b">
        <v>1</v>
      </c>
      <c r="J583" t="b">
        <v>1</v>
      </c>
      <c r="L583" t="str">
        <f t="shared" si="427"/>
        <v>DB12</v>
      </c>
      <c r="M583" t="str">
        <f t="shared" ref="M583:M614" si="489">"M_"&amp;B583&amp;"_"</f>
        <v>M_G48_</v>
      </c>
      <c r="O583" s="40" t="str">
        <f>IF(E583="","-",COUNTIF($O$10:O582,"&lt;&gt;-")+1-2)</f>
        <v>-</v>
      </c>
      <c r="P583" s="25" t="str">
        <f>IF($E583="","//" &amp; $B583,$M583&amp;B583&amp;": '"&amp;$L583&amp;","&amp;VLOOKUP(C583,LookupTable!$A$10:$G$24,4,0)&amp;IF(AND(C583="Bool",MOD(10*D583,10)=0),D583&amp;".0",D583)&amp;IF(C583="String",".255","")&amp;IF(B584&lt;&gt;"","',","'")&amp;"     //"&amp;O583)</f>
        <v>//G48</v>
      </c>
      <c r="Q583" s="20" t="str">
        <f t="shared" si="429"/>
        <v>//G48</v>
      </c>
      <c r="R583" s="20" t="str">
        <f t="shared" si="430"/>
        <v>//G48</v>
      </c>
    </row>
    <row r="584" spans="2:18" ht="15.75">
      <c r="B584" t="s">
        <v>236</v>
      </c>
      <c r="C584" t="s">
        <v>15</v>
      </c>
      <c r="D584">
        <v>752</v>
      </c>
      <c r="E584">
        <v>0</v>
      </c>
      <c r="F584" t="b">
        <v>0</v>
      </c>
      <c r="G584" t="b">
        <v>1</v>
      </c>
      <c r="H584" t="b">
        <v>1</v>
      </c>
      <c r="I584" t="b">
        <v>1</v>
      </c>
      <c r="J584" t="b">
        <v>0</v>
      </c>
      <c r="K584" t="s">
        <v>237</v>
      </c>
      <c r="L584" t="str">
        <f t="shared" si="427"/>
        <v>DB12</v>
      </c>
      <c r="M584" t="str">
        <f t="shared" ref="M584:M615" si="490">"M_"&amp;B583&amp;"_"</f>
        <v>M_G48_</v>
      </c>
      <c r="O584" s="40">
        <f>IF(E584="","-",COUNTIF($O$10:O583,"&lt;&gt;-")+1-2)</f>
        <v>457</v>
      </c>
      <c r="P584" s="25" t="str">
        <f>IF($E584="","//" &amp; $B584,$M584&amp;B584&amp;": '"&amp;$L584&amp;","&amp;VLOOKUP(C584,LookupTable!$A$10:$G$24,4,0)&amp;IF(AND(C584="Bool",MOD(10*D584,10)=0),D584&amp;".0",D584)&amp;IF(C584="String",".255","")&amp;IF(B585&lt;&gt;"","',","'")&amp;"     //"&amp;O584)</f>
        <v>M_G48_Time_BD: 'DB12,REAL752',     //457</v>
      </c>
      <c r="Q584" s="20" t="str">
        <f t="shared" si="429"/>
        <v>'M_G48_Time_BD',     //457</v>
      </c>
      <c r="R584" s="20" t="str">
        <f t="shared" si="430"/>
        <v>socket.emit('M_G48_Time_BD', arr_tag_value[457]);</v>
      </c>
    </row>
    <row r="585" spans="2:18" ht="15.75">
      <c r="B585" t="s">
        <v>238</v>
      </c>
      <c r="C585" t="s">
        <v>15</v>
      </c>
      <c r="D585">
        <v>756</v>
      </c>
      <c r="E585">
        <v>0</v>
      </c>
      <c r="F585" t="b">
        <v>0</v>
      </c>
      <c r="G585" t="b">
        <v>1</v>
      </c>
      <c r="H585" t="b">
        <v>1</v>
      </c>
      <c r="I585" t="b">
        <v>1</v>
      </c>
      <c r="J585" t="b">
        <v>0</v>
      </c>
      <c r="K585" t="s">
        <v>239</v>
      </c>
      <c r="L585" t="str">
        <f t="shared" si="427"/>
        <v>DB12</v>
      </c>
      <c r="M585" t="str">
        <f t="shared" ref="M585" si="491">"M_"&amp;B583&amp;"_"</f>
        <v>M_G48_</v>
      </c>
      <c r="O585" s="40">
        <f>IF(E585="","-",COUNTIF($O$10:O584,"&lt;&gt;-")+1-2)</f>
        <v>458</v>
      </c>
      <c r="P585" s="25" t="str">
        <f>IF($E585="","//" &amp; $B585,$M585&amp;B585&amp;": '"&amp;$L585&amp;","&amp;VLOOKUP(C585,LookupTable!$A$10:$G$24,4,0)&amp;IF(AND(C585="Bool",MOD(10*D585,10)=0),D585&amp;".0",D585)&amp;IF(C585="String",".255","")&amp;IF(B586&lt;&gt;"","',","'")&amp;"     //"&amp;O585)</f>
        <v>M_G48_Time_CUROA: 'DB12,REAL756',     //458</v>
      </c>
      <c r="Q585" s="20" t="str">
        <f t="shared" si="429"/>
        <v>'M_G48_Time_CUROA',     //458</v>
      </c>
      <c r="R585" s="20" t="str">
        <f t="shared" si="430"/>
        <v>socket.emit('M_G48_Time_CUROA', arr_tag_value[458]);</v>
      </c>
    </row>
    <row r="586" spans="2:18" ht="15.75">
      <c r="B586" t="s">
        <v>240</v>
      </c>
      <c r="C586" t="s">
        <v>15</v>
      </c>
      <c r="D586">
        <v>760</v>
      </c>
      <c r="E586">
        <v>0</v>
      </c>
      <c r="F586" t="b">
        <v>0</v>
      </c>
      <c r="G586" t="b">
        <v>1</v>
      </c>
      <c r="H586" t="b">
        <v>1</v>
      </c>
      <c r="I586" t="b">
        <v>1</v>
      </c>
      <c r="J586" t="b">
        <v>0</v>
      </c>
      <c r="K586" t="s">
        <v>241</v>
      </c>
      <c r="L586" t="str">
        <f t="shared" si="427"/>
        <v>DB12</v>
      </c>
      <c r="M586" t="str">
        <f t="shared" ref="M586" si="492">"M_"&amp;B583&amp;"_"</f>
        <v>M_G48_</v>
      </c>
      <c r="O586" s="40">
        <f>IF(E586="","-",COUNTIF($O$10:O585,"&lt;&gt;-")+1-2)</f>
        <v>459</v>
      </c>
      <c r="P586" s="25" t="str">
        <f>IF($E586="","//" &amp; $B586,$M586&amp;B586&amp;": '"&amp;$L586&amp;","&amp;VLOOKUP(C586,LookupTable!$A$10:$G$24,4,0)&amp;IF(AND(C586="Bool",MOD(10*D586,10)=0),D586&amp;".0",D586)&amp;IF(C586="String",".255","")&amp;IF(B587&lt;&gt;"","',","'")&amp;"     //"&amp;O586)</f>
        <v>M_G48_Time_Belt: 'DB12,REAL760',     //459</v>
      </c>
      <c r="Q586" s="20" t="str">
        <f t="shared" si="429"/>
        <v>'M_G48_Time_Belt',     //459</v>
      </c>
      <c r="R586" s="20" t="str">
        <f t="shared" si="430"/>
        <v>socket.emit('M_G48_Time_Belt', arr_tag_value[459]);</v>
      </c>
    </row>
    <row r="587" spans="2:18" ht="15.75">
      <c r="B587" t="s">
        <v>242</v>
      </c>
      <c r="C587" t="s">
        <v>15</v>
      </c>
      <c r="D587">
        <v>764</v>
      </c>
      <c r="E587">
        <v>0</v>
      </c>
      <c r="F587" t="b">
        <v>0</v>
      </c>
      <c r="G587" t="b">
        <v>1</v>
      </c>
      <c r="H587" t="b">
        <v>1</v>
      </c>
      <c r="I587" t="b">
        <v>1</v>
      </c>
      <c r="J587" t="b">
        <v>0</v>
      </c>
      <c r="K587" t="s">
        <v>243</v>
      </c>
      <c r="L587" t="str">
        <f t="shared" si="427"/>
        <v>DB12</v>
      </c>
      <c r="M587" t="str">
        <f t="shared" ref="M587" si="493">"M_"&amp;B583&amp;"_"</f>
        <v>M_G48_</v>
      </c>
      <c r="O587" s="40">
        <f>IF(E587="","-",COUNTIF($O$10:O586,"&lt;&gt;-")+1-2)</f>
        <v>460</v>
      </c>
      <c r="P587" s="25" t="str">
        <f>IF($E587="","//" &amp; $B587,$M587&amp;B587&amp;": '"&amp;$L587&amp;","&amp;VLOOKUP(C587,LookupTable!$A$10:$G$24,4,0)&amp;IF(AND(C587="Bool",MOD(10*D587,10)=0),D587&amp;".0",D587)&amp;IF(C587="String",".255","")&amp;IF(B588&lt;&gt;"","',","'")&amp;"     //"&amp;O587)</f>
        <v>M_G48_TIme_Motor: 'DB12,REAL764',     //460</v>
      </c>
      <c r="Q587" s="20" t="str">
        <f t="shared" si="429"/>
        <v>'M_G48_TIme_Motor',     //460</v>
      </c>
      <c r="R587" s="20" t="str">
        <f t="shared" si="430"/>
        <v>socket.emit('M_G48_TIme_Motor', arr_tag_value[460]);</v>
      </c>
    </row>
    <row r="588" spans="2:18" ht="15.75">
      <c r="B588" t="s">
        <v>146</v>
      </c>
      <c r="C588" t="s">
        <v>235</v>
      </c>
      <c r="D588">
        <v>768</v>
      </c>
      <c r="F588" t="b">
        <v>0</v>
      </c>
      <c r="G588" t="b">
        <v>1</v>
      </c>
      <c r="H588" t="b">
        <v>1</v>
      </c>
      <c r="I588" t="b">
        <v>1</v>
      </c>
      <c r="J588" t="b">
        <v>1</v>
      </c>
      <c r="L588" t="str">
        <f t="shared" ref="L588:L651" si="494">IF(LEFT(M588)="P","DB10",
IF(LEFT(M588)="E","DB11",
IF(LEFT(M588)="M","DB12"
)))</f>
        <v>DB12</v>
      </c>
      <c r="M588" t="str">
        <f t="shared" ref="M588:M619" si="495">"M_"&amp;B588&amp;"_"</f>
        <v>M_G49_</v>
      </c>
      <c r="O588" s="40" t="str">
        <f>IF(E588="","-",COUNTIF($O$10:O587,"&lt;&gt;-")+1-2)</f>
        <v>-</v>
      </c>
      <c r="P588" s="25" t="str">
        <f>IF($E588="","//" &amp; $B588,$M588&amp;B588&amp;": '"&amp;$L588&amp;","&amp;VLOOKUP(C588,LookupTable!$A$10:$G$24,4,0)&amp;IF(AND(C588="Bool",MOD(10*D588,10)=0),D588&amp;".0",D588)&amp;IF(C588="String",".255","")&amp;IF(B589&lt;&gt;"","',","'")&amp;"     //"&amp;O588)</f>
        <v>//G49</v>
      </c>
      <c r="Q588" s="20" t="str">
        <f t="shared" ref="Q588:Q651" si="496">IF($E588="","//"&amp;$B588,"'"&amp;$M588&amp;B588&amp;IF(B589&lt;&gt;"","',","'")&amp;"     //"&amp;O588)</f>
        <v>//G49</v>
      </c>
      <c r="R588" s="20" t="str">
        <f t="shared" ref="R588:R651" si="497">IF($E588="","//"&amp;$B588,"socket.emit('"&amp;$M588&amp;B588&amp;"', arr_tag_value["&amp;O588&amp;"]);")</f>
        <v>//G49</v>
      </c>
    </row>
    <row r="589" spans="2:18" ht="15.75">
      <c r="B589" t="s">
        <v>236</v>
      </c>
      <c r="C589" t="s">
        <v>15</v>
      </c>
      <c r="D589">
        <v>768</v>
      </c>
      <c r="E589">
        <v>0</v>
      </c>
      <c r="F589" t="b">
        <v>0</v>
      </c>
      <c r="G589" t="b">
        <v>1</v>
      </c>
      <c r="H589" t="b">
        <v>1</v>
      </c>
      <c r="I589" t="b">
        <v>1</v>
      </c>
      <c r="J589" t="b">
        <v>0</v>
      </c>
      <c r="K589" t="s">
        <v>237</v>
      </c>
      <c r="L589" t="str">
        <f t="shared" si="494"/>
        <v>DB12</v>
      </c>
      <c r="M589" t="str">
        <f t="shared" ref="M589:M620" si="498">"M_"&amp;B588&amp;"_"</f>
        <v>M_G49_</v>
      </c>
      <c r="O589" s="40">
        <f>IF(E589="","-",COUNTIF($O$10:O588,"&lt;&gt;-")+1-2)</f>
        <v>461</v>
      </c>
      <c r="P589" s="25" t="str">
        <f>IF($E589="","//" &amp; $B589,$M589&amp;B589&amp;": '"&amp;$L589&amp;","&amp;VLOOKUP(C589,LookupTable!$A$10:$G$24,4,0)&amp;IF(AND(C589="Bool",MOD(10*D589,10)=0),D589&amp;".0",D589)&amp;IF(C589="String",".255","")&amp;IF(B590&lt;&gt;"","',","'")&amp;"     //"&amp;O589)</f>
        <v>M_G49_Time_BD: 'DB12,REAL768',     //461</v>
      </c>
      <c r="Q589" s="20" t="str">
        <f t="shared" si="496"/>
        <v>'M_G49_Time_BD',     //461</v>
      </c>
      <c r="R589" s="20" t="str">
        <f t="shared" si="497"/>
        <v>socket.emit('M_G49_Time_BD', arr_tag_value[461]);</v>
      </c>
    </row>
    <row r="590" spans="2:18" ht="15.75">
      <c r="B590" t="s">
        <v>238</v>
      </c>
      <c r="C590" t="s">
        <v>15</v>
      </c>
      <c r="D590">
        <v>772</v>
      </c>
      <c r="E590">
        <v>0</v>
      </c>
      <c r="F590" t="b">
        <v>0</v>
      </c>
      <c r="G590" t="b">
        <v>1</v>
      </c>
      <c r="H590" t="b">
        <v>1</v>
      </c>
      <c r="I590" t="b">
        <v>1</v>
      </c>
      <c r="J590" t="b">
        <v>0</v>
      </c>
      <c r="K590" t="s">
        <v>239</v>
      </c>
      <c r="L590" t="str">
        <f t="shared" si="494"/>
        <v>DB12</v>
      </c>
      <c r="M590" t="str">
        <f t="shared" ref="M590" si="499">"M_"&amp;B588&amp;"_"</f>
        <v>M_G49_</v>
      </c>
      <c r="O590" s="40">
        <f>IF(E590="","-",COUNTIF($O$10:O589,"&lt;&gt;-")+1-2)</f>
        <v>462</v>
      </c>
      <c r="P590" s="25" t="str">
        <f>IF($E590="","//" &amp; $B590,$M590&amp;B590&amp;": '"&amp;$L590&amp;","&amp;VLOOKUP(C590,LookupTable!$A$10:$G$24,4,0)&amp;IF(AND(C590="Bool",MOD(10*D590,10)=0),D590&amp;".0",D590)&amp;IF(C590="String",".255","")&amp;IF(B591&lt;&gt;"","',","'")&amp;"     //"&amp;O590)</f>
        <v>M_G49_Time_CUROA: 'DB12,REAL772',     //462</v>
      </c>
      <c r="Q590" s="20" t="str">
        <f t="shared" si="496"/>
        <v>'M_G49_Time_CUROA',     //462</v>
      </c>
      <c r="R590" s="20" t="str">
        <f t="shared" si="497"/>
        <v>socket.emit('M_G49_Time_CUROA', arr_tag_value[462]);</v>
      </c>
    </row>
    <row r="591" spans="2:18" ht="15.75">
      <c r="B591" t="s">
        <v>240</v>
      </c>
      <c r="C591" t="s">
        <v>15</v>
      </c>
      <c r="D591">
        <v>776</v>
      </c>
      <c r="E591">
        <v>0</v>
      </c>
      <c r="F591" t="b">
        <v>0</v>
      </c>
      <c r="G591" t="b">
        <v>1</v>
      </c>
      <c r="H591" t="b">
        <v>1</v>
      </c>
      <c r="I591" t="b">
        <v>1</v>
      </c>
      <c r="J591" t="b">
        <v>0</v>
      </c>
      <c r="K591" t="s">
        <v>241</v>
      </c>
      <c r="L591" t="str">
        <f t="shared" si="494"/>
        <v>DB12</v>
      </c>
      <c r="M591" t="str">
        <f t="shared" ref="M591" si="500">"M_"&amp;B588&amp;"_"</f>
        <v>M_G49_</v>
      </c>
      <c r="O591" s="40">
        <f>IF(E591="","-",COUNTIF($O$10:O590,"&lt;&gt;-")+1-2)</f>
        <v>463</v>
      </c>
      <c r="P591" s="25" t="str">
        <f>IF($E591="","//" &amp; $B591,$M591&amp;B591&amp;": '"&amp;$L591&amp;","&amp;VLOOKUP(C591,LookupTable!$A$10:$G$24,4,0)&amp;IF(AND(C591="Bool",MOD(10*D591,10)=0),D591&amp;".0",D591)&amp;IF(C591="String",".255","")&amp;IF(B592&lt;&gt;"","',","'")&amp;"     //"&amp;O591)</f>
        <v>M_G49_Time_Belt: 'DB12,REAL776',     //463</v>
      </c>
      <c r="Q591" s="20" t="str">
        <f t="shared" si="496"/>
        <v>'M_G49_Time_Belt',     //463</v>
      </c>
      <c r="R591" s="20" t="str">
        <f t="shared" si="497"/>
        <v>socket.emit('M_G49_Time_Belt', arr_tag_value[463]);</v>
      </c>
    </row>
    <row r="592" spans="2:18" ht="15.75">
      <c r="B592" t="s">
        <v>242</v>
      </c>
      <c r="C592" t="s">
        <v>15</v>
      </c>
      <c r="D592">
        <v>780</v>
      </c>
      <c r="E592">
        <v>0</v>
      </c>
      <c r="F592" t="b">
        <v>0</v>
      </c>
      <c r="G592" t="b">
        <v>1</v>
      </c>
      <c r="H592" t="b">
        <v>1</v>
      </c>
      <c r="I592" t="b">
        <v>1</v>
      </c>
      <c r="J592" t="b">
        <v>0</v>
      </c>
      <c r="K592" t="s">
        <v>243</v>
      </c>
      <c r="L592" t="str">
        <f t="shared" si="494"/>
        <v>DB12</v>
      </c>
      <c r="M592" t="str">
        <f t="shared" ref="M592" si="501">"M_"&amp;B588&amp;"_"</f>
        <v>M_G49_</v>
      </c>
      <c r="O592" s="40">
        <f>IF(E592="","-",COUNTIF($O$10:O591,"&lt;&gt;-")+1-2)</f>
        <v>464</v>
      </c>
      <c r="P592" s="25" t="str">
        <f>IF($E592="","//" &amp; $B592,$M592&amp;B592&amp;": '"&amp;$L592&amp;","&amp;VLOOKUP(C592,LookupTable!$A$10:$G$24,4,0)&amp;IF(AND(C592="Bool",MOD(10*D592,10)=0),D592&amp;".0",D592)&amp;IF(C592="String",".255","")&amp;IF(B593&lt;&gt;"","',","'")&amp;"     //"&amp;O592)</f>
        <v>M_G49_TIme_Motor: 'DB12,REAL780',     //464</v>
      </c>
      <c r="Q592" s="20" t="str">
        <f t="shared" si="496"/>
        <v>'M_G49_TIme_Motor',     //464</v>
      </c>
      <c r="R592" s="20" t="str">
        <f t="shared" si="497"/>
        <v>socket.emit('M_G49_TIme_Motor', arr_tag_value[464]);</v>
      </c>
    </row>
    <row r="593" spans="2:18" ht="15.75">
      <c r="B593" t="s">
        <v>147</v>
      </c>
      <c r="C593" t="s">
        <v>235</v>
      </c>
      <c r="D593">
        <v>784</v>
      </c>
      <c r="F593" t="b">
        <v>0</v>
      </c>
      <c r="G593" t="b">
        <v>1</v>
      </c>
      <c r="H593" t="b">
        <v>1</v>
      </c>
      <c r="I593" t="b">
        <v>1</v>
      </c>
      <c r="J593" t="b">
        <v>1</v>
      </c>
      <c r="L593" t="str">
        <f t="shared" si="494"/>
        <v>DB12</v>
      </c>
      <c r="M593" t="str">
        <f t="shared" ref="M593:M624" si="502">"M_"&amp;B593&amp;"_"</f>
        <v>M_G50_</v>
      </c>
      <c r="O593" s="40" t="str">
        <f>IF(E593="","-",COUNTIF($O$10:O592,"&lt;&gt;-")+1-2)</f>
        <v>-</v>
      </c>
      <c r="P593" s="25" t="str">
        <f>IF($E593="","//" &amp; $B593,$M593&amp;B593&amp;": '"&amp;$L593&amp;","&amp;VLOOKUP(C593,LookupTable!$A$10:$G$24,4,0)&amp;IF(AND(C593="Bool",MOD(10*D593,10)=0),D593&amp;".0",D593)&amp;IF(C593="String",".255","")&amp;IF(B594&lt;&gt;"","',","'")&amp;"     //"&amp;O593)</f>
        <v>//G50</v>
      </c>
      <c r="Q593" s="20" t="str">
        <f t="shared" si="496"/>
        <v>//G50</v>
      </c>
      <c r="R593" s="20" t="str">
        <f t="shared" si="497"/>
        <v>//G50</v>
      </c>
    </row>
    <row r="594" spans="2:18" ht="15.75">
      <c r="B594" t="s">
        <v>236</v>
      </c>
      <c r="C594" t="s">
        <v>15</v>
      </c>
      <c r="D594">
        <v>784</v>
      </c>
      <c r="E594">
        <v>0</v>
      </c>
      <c r="F594" t="b">
        <v>0</v>
      </c>
      <c r="G594" t="b">
        <v>1</v>
      </c>
      <c r="H594" t="b">
        <v>1</v>
      </c>
      <c r="I594" t="b">
        <v>1</v>
      </c>
      <c r="J594" t="b">
        <v>0</v>
      </c>
      <c r="K594" t="s">
        <v>237</v>
      </c>
      <c r="L594" t="str">
        <f t="shared" si="494"/>
        <v>DB12</v>
      </c>
      <c r="M594" t="str">
        <f t="shared" ref="M594:M625" si="503">"M_"&amp;B593&amp;"_"</f>
        <v>M_G50_</v>
      </c>
      <c r="O594" s="40">
        <f>IF(E594="","-",COUNTIF($O$10:O593,"&lt;&gt;-")+1-2)</f>
        <v>465</v>
      </c>
      <c r="P594" s="25" t="str">
        <f>IF($E594="","//" &amp; $B594,$M594&amp;B594&amp;": '"&amp;$L594&amp;","&amp;VLOOKUP(C594,LookupTable!$A$10:$G$24,4,0)&amp;IF(AND(C594="Bool",MOD(10*D594,10)=0),D594&amp;".0",D594)&amp;IF(C594="String",".255","")&amp;IF(B595&lt;&gt;"","',","'")&amp;"     //"&amp;O594)</f>
        <v>M_G50_Time_BD: 'DB12,REAL784',     //465</v>
      </c>
      <c r="Q594" s="20" t="str">
        <f t="shared" si="496"/>
        <v>'M_G50_Time_BD',     //465</v>
      </c>
      <c r="R594" s="20" t="str">
        <f t="shared" si="497"/>
        <v>socket.emit('M_G50_Time_BD', arr_tag_value[465]);</v>
      </c>
    </row>
    <row r="595" spans="2:18" ht="15.75">
      <c r="B595" t="s">
        <v>238</v>
      </c>
      <c r="C595" t="s">
        <v>15</v>
      </c>
      <c r="D595">
        <v>788</v>
      </c>
      <c r="E595">
        <v>0</v>
      </c>
      <c r="F595" t="b">
        <v>0</v>
      </c>
      <c r="G595" t="b">
        <v>1</v>
      </c>
      <c r="H595" t="b">
        <v>1</v>
      </c>
      <c r="I595" t="b">
        <v>1</v>
      </c>
      <c r="J595" t="b">
        <v>0</v>
      </c>
      <c r="K595" t="s">
        <v>239</v>
      </c>
      <c r="L595" t="str">
        <f t="shared" si="494"/>
        <v>DB12</v>
      </c>
      <c r="M595" t="str">
        <f t="shared" ref="M595" si="504">"M_"&amp;B593&amp;"_"</f>
        <v>M_G50_</v>
      </c>
      <c r="O595" s="40">
        <f>IF(E595="","-",COUNTIF($O$10:O594,"&lt;&gt;-")+1-2)</f>
        <v>466</v>
      </c>
      <c r="P595" s="25" t="str">
        <f>IF($E595="","//" &amp; $B595,$M595&amp;B595&amp;": '"&amp;$L595&amp;","&amp;VLOOKUP(C595,LookupTable!$A$10:$G$24,4,0)&amp;IF(AND(C595="Bool",MOD(10*D595,10)=0),D595&amp;".0",D595)&amp;IF(C595="String",".255","")&amp;IF(B596&lt;&gt;"","',","'")&amp;"     //"&amp;O595)</f>
        <v>M_G50_Time_CUROA: 'DB12,REAL788',     //466</v>
      </c>
      <c r="Q595" s="20" t="str">
        <f t="shared" si="496"/>
        <v>'M_G50_Time_CUROA',     //466</v>
      </c>
      <c r="R595" s="20" t="str">
        <f t="shared" si="497"/>
        <v>socket.emit('M_G50_Time_CUROA', arr_tag_value[466]);</v>
      </c>
    </row>
    <row r="596" spans="2:18" ht="15.75">
      <c r="B596" t="s">
        <v>240</v>
      </c>
      <c r="C596" t="s">
        <v>15</v>
      </c>
      <c r="D596">
        <v>792</v>
      </c>
      <c r="E596">
        <v>0</v>
      </c>
      <c r="F596" t="b">
        <v>0</v>
      </c>
      <c r="G596" t="b">
        <v>1</v>
      </c>
      <c r="H596" t="b">
        <v>1</v>
      </c>
      <c r="I596" t="b">
        <v>1</v>
      </c>
      <c r="J596" t="b">
        <v>0</v>
      </c>
      <c r="K596" t="s">
        <v>241</v>
      </c>
      <c r="L596" t="str">
        <f t="shared" si="494"/>
        <v>DB12</v>
      </c>
      <c r="M596" t="str">
        <f t="shared" ref="M596" si="505">"M_"&amp;B593&amp;"_"</f>
        <v>M_G50_</v>
      </c>
      <c r="O596" s="40">
        <f>IF(E596="","-",COUNTIF($O$10:O595,"&lt;&gt;-")+1-2)</f>
        <v>467</v>
      </c>
      <c r="P596" s="25" t="str">
        <f>IF($E596="","//" &amp; $B596,$M596&amp;B596&amp;": '"&amp;$L596&amp;","&amp;VLOOKUP(C596,LookupTable!$A$10:$G$24,4,0)&amp;IF(AND(C596="Bool",MOD(10*D596,10)=0),D596&amp;".0",D596)&amp;IF(C596="String",".255","")&amp;IF(B597&lt;&gt;"","',","'")&amp;"     //"&amp;O596)</f>
        <v>M_G50_Time_Belt: 'DB12,REAL792',     //467</v>
      </c>
      <c r="Q596" s="20" t="str">
        <f t="shared" si="496"/>
        <v>'M_G50_Time_Belt',     //467</v>
      </c>
      <c r="R596" s="20" t="str">
        <f t="shared" si="497"/>
        <v>socket.emit('M_G50_Time_Belt', arr_tag_value[467]);</v>
      </c>
    </row>
    <row r="597" spans="2:18" ht="15.75">
      <c r="B597" t="s">
        <v>242</v>
      </c>
      <c r="C597" t="s">
        <v>15</v>
      </c>
      <c r="D597">
        <v>796</v>
      </c>
      <c r="E597">
        <v>0</v>
      </c>
      <c r="F597" t="b">
        <v>0</v>
      </c>
      <c r="G597" t="b">
        <v>1</v>
      </c>
      <c r="H597" t="b">
        <v>1</v>
      </c>
      <c r="I597" t="b">
        <v>1</v>
      </c>
      <c r="J597" t="b">
        <v>0</v>
      </c>
      <c r="K597" t="s">
        <v>243</v>
      </c>
      <c r="L597" t="str">
        <f t="shared" si="494"/>
        <v>DB12</v>
      </c>
      <c r="M597" t="str">
        <f t="shared" ref="M597" si="506">"M_"&amp;B593&amp;"_"</f>
        <v>M_G50_</v>
      </c>
      <c r="O597" s="40">
        <f>IF(E597="","-",COUNTIF($O$10:O596,"&lt;&gt;-")+1-2)</f>
        <v>468</v>
      </c>
      <c r="P597" s="25" t="str">
        <f>IF($E597="","//" &amp; $B597,$M597&amp;B597&amp;": '"&amp;$L597&amp;","&amp;VLOOKUP(C597,LookupTable!$A$10:$G$24,4,0)&amp;IF(AND(C597="Bool",MOD(10*D597,10)=0),D597&amp;".0",D597)&amp;IF(C597="String",".255","")&amp;IF(B598&lt;&gt;"","',","'")&amp;"     //"&amp;O597)</f>
        <v>M_G50_TIme_Motor: 'DB12,REAL796',     //468</v>
      </c>
      <c r="Q597" s="20" t="str">
        <f t="shared" si="496"/>
        <v>'M_G50_TIme_Motor',     //468</v>
      </c>
      <c r="R597" s="20" t="str">
        <f t="shared" si="497"/>
        <v>socket.emit('M_G50_TIme_Motor', arr_tag_value[468]);</v>
      </c>
    </row>
    <row r="598" spans="2:18" ht="15.75">
      <c r="B598" t="s">
        <v>148</v>
      </c>
      <c r="C598" t="s">
        <v>235</v>
      </c>
      <c r="D598">
        <v>800</v>
      </c>
      <c r="F598" t="b">
        <v>0</v>
      </c>
      <c r="G598" t="b">
        <v>1</v>
      </c>
      <c r="H598" t="b">
        <v>1</v>
      </c>
      <c r="I598" t="b">
        <v>1</v>
      </c>
      <c r="J598" t="b">
        <v>1</v>
      </c>
      <c r="L598" t="str">
        <f t="shared" si="494"/>
        <v>DB12</v>
      </c>
      <c r="M598" t="str">
        <f t="shared" ref="M598:M629" si="507">"M_"&amp;B598&amp;"_"</f>
        <v>M_G51_</v>
      </c>
      <c r="O598" s="40" t="str">
        <f>IF(E598="","-",COUNTIF($O$10:O597,"&lt;&gt;-")+1-2)</f>
        <v>-</v>
      </c>
      <c r="P598" s="25" t="str">
        <f>IF($E598="","//" &amp; $B598,$M598&amp;B598&amp;": '"&amp;$L598&amp;","&amp;VLOOKUP(C598,LookupTable!$A$10:$G$24,4,0)&amp;IF(AND(C598="Bool",MOD(10*D598,10)=0),D598&amp;".0",D598)&amp;IF(C598="String",".255","")&amp;IF(B599&lt;&gt;"","',","'")&amp;"     //"&amp;O598)</f>
        <v>//G51</v>
      </c>
      <c r="Q598" s="20" t="str">
        <f t="shared" si="496"/>
        <v>//G51</v>
      </c>
      <c r="R598" s="20" t="str">
        <f t="shared" si="497"/>
        <v>//G51</v>
      </c>
    </row>
    <row r="599" spans="2:18" ht="15.75">
      <c r="B599" t="s">
        <v>236</v>
      </c>
      <c r="C599" t="s">
        <v>15</v>
      </c>
      <c r="D599">
        <v>800</v>
      </c>
      <c r="E599">
        <v>0</v>
      </c>
      <c r="F599" t="b">
        <v>0</v>
      </c>
      <c r="G599" t="b">
        <v>1</v>
      </c>
      <c r="H599" t="b">
        <v>1</v>
      </c>
      <c r="I599" t="b">
        <v>1</v>
      </c>
      <c r="J599" t="b">
        <v>0</v>
      </c>
      <c r="K599" t="s">
        <v>237</v>
      </c>
      <c r="L599" t="str">
        <f t="shared" si="494"/>
        <v>DB12</v>
      </c>
      <c r="M599" t="str">
        <f t="shared" ref="M599:M630" si="508">"M_"&amp;B598&amp;"_"</f>
        <v>M_G51_</v>
      </c>
      <c r="O599" s="40">
        <f>IF(E599="","-",COUNTIF($O$10:O598,"&lt;&gt;-")+1-2)</f>
        <v>469</v>
      </c>
      <c r="P599" s="25" t="str">
        <f>IF($E599="","//" &amp; $B599,$M599&amp;B599&amp;": '"&amp;$L599&amp;","&amp;VLOOKUP(C599,LookupTable!$A$10:$G$24,4,0)&amp;IF(AND(C599="Bool",MOD(10*D599,10)=0),D599&amp;".0",D599)&amp;IF(C599="String",".255","")&amp;IF(B600&lt;&gt;"","',","'")&amp;"     //"&amp;O599)</f>
        <v>M_G51_Time_BD: 'DB12,REAL800',     //469</v>
      </c>
      <c r="Q599" s="20" t="str">
        <f t="shared" si="496"/>
        <v>'M_G51_Time_BD',     //469</v>
      </c>
      <c r="R599" s="20" t="str">
        <f t="shared" si="497"/>
        <v>socket.emit('M_G51_Time_BD', arr_tag_value[469]);</v>
      </c>
    </row>
    <row r="600" spans="2:18" ht="15.75">
      <c r="B600" t="s">
        <v>238</v>
      </c>
      <c r="C600" t="s">
        <v>15</v>
      </c>
      <c r="D600">
        <v>804</v>
      </c>
      <c r="E600">
        <v>0</v>
      </c>
      <c r="F600" t="b">
        <v>0</v>
      </c>
      <c r="G600" t="b">
        <v>1</v>
      </c>
      <c r="H600" t="b">
        <v>1</v>
      </c>
      <c r="I600" t="b">
        <v>1</v>
      </c>
      <c r="J600" t="b">
        <v>0</v>
      </c>
      <c r="K600" t="s">
        <v>239</v>
      </c>
      <c r="L600" t="str">
        <f t="shared" si="494"/>
        <v>DB12</v>
      </c>
      <c r="M600" t="str">
        <f t="shared" ref="M600" si="509">"M_"&amp;B598&amp;"_"</f>
        <v>M_G51_</v>
      </c>
      <c r="O600" s="40">
        <f>IF(E600="","-",COUNTIF($O$10:O599,"&lt;&gt;-")+1-2)</f>
        <v>470</v>
      </c>
      <c r="P600" s="25" t="str">
        <f>IF($E600="","//" &amp; $B600,$M600&amp;B600&amp;": '"&amp;$L600&amp;","&amp;VLOOKUP(C600,LookupTable!$A$10:$G$24,4,0)&amp;IF(AND(C600="Bool",MOD(10*D600,10)=0),D600&amp;".0",D600)&amp;IF(C600="String",".255","")&amp;IF(B601&lt;&gt;"","',","'")&amp;"     //"&amp;O600)</f>
        <v>M_G51_Time_CUROA: 'DB12,REAL804',     //470</v>
      </c>
      <c r="Q600" s="20" t="str">
        <f t="shared" si="496"/>
        <v>'M_G51_Time_CUROA',     //470</v>
      </c>
      <c r="R600" s="20" t="str">
        <f t="shared" si="497"/>
        <v>socket.emit('M_G51_Time_CUROA', arr_tag_value[470]);</v>
      </c>
    </row>
    <row r="601" spans="2:18" ht="15.75">
      <c r="B601" t="s">
        <v>240</v>
      </c>
      <c r="C601" t="s">
        <v>15</v>
      </c>
      <c r="D601">
        <v>808</v>
      </c>
      <c r="E601">
        <v>0</v>
      </c>
      <c r="F601" t="b">
        <v>0</v>
      </c>
      <c r="G601" t="b">
        <v>1</v>
      </c>
      <c r="H601" t="b">
        <v>1</v>
      </c>
      <c r="I601" t="b">
        <v>1</v>
      </c>
      <c r="J601" t="b">
        <v>0</v>
      </c>
      <c r="K601" t="s">
        <v>241</v>
      </c>
      <c r="L601" t="str">
        <f t="shared" si="494"/>
        <v>DB12</v>
      </c>
      <c r="M601" t="str">
        <f t="shared" ref="M601" si="510">"M_"&amp;B598&amp;"_"</f>
        <v>M_G51_</v>
      </c>
      <c r="O601" s="40">
        <f>IF(E601="","-",COUNTIF($O$10:O600,"&lt;&gt;-")+1-2)</f>
        <v>471</v>
      </c>
      <c r="P601" s="25" t="str">
        <f>IF($E601="","//" &amp; $B601,$M601&amp;B601&amp;": '"&amp;$L601&amp;","&amp;VLOOKUP(C601,LookupTable!$A$10:$G$24,4,0)&amp;IF(AND(C601="Bool",MOD(10*D601,10)=0),D601&amp;".0",D601)&amp;IF(C601="String",".255","")&amp;IF(B602&lt;&gt;"","',","'")&amp;"     //"&amp;O601)</f>
        <v>M_G51_Time_Belt: 'DB12,REAL808',     //471</v>
      </c>
      <c r="Q601" s="20" t="str">
        <f t="shared" si="496"/>
        <v>'M_G51_Time_Belt',     //471</v>
      </c>
      <c r="R601" s="20" t="str">
        <f t="shared" si="497"/>
        <v>socket.emit('M_G51_Time_Belt', arr_tag_value[471]);</v>
      </c>
    </row>
    <row r="602" spans="2:18" ht="15.75">
      <c r="B602" t="s">
        <v>242</v>
      </c>
      <c r="C602" t="s">
        <v>15</v>
      </c>
      <c r="D602">
        <v>812</v>
      </c>
      <c r="E602">
        <v>0</v>
      </c>
      <c r="F602" t="b">
        <v>0</v>
      </c>
      <c r="G602" t="b">
        <v>1</v>
      </c>
      <c r="H602" t="b">
        <v>1</v>
      </c>
      <c r="I602" t="b">
        <v>1</v>
      </c>
      <c r="J602" t="b">
        <v>0</v>
      </c>
      <c r="K602" t="s">
        <v>243</v>
      </c>
      <c r="L602" t="str">
        <f t="shared" si="494"/>
        <v>DB12</v>
      </c>
      <c r="M602" t="str">
        <f t="shared" ref="M602" si="511">"M_"&amp;B598&amp;"_"</f>
        <v>M_G51_</v>
      </c>
      <c r="O602" s="40">
        <f>IF(E602="","-",COUNTIF($O$10:O601,"&lt;&gt;-")+1-2)</f>
        <v>472</v>
      </c>
      <c r="P602" s="25" t="str">
        <f>IF($E602="","//" &amp; $B602,$M602&amp;B602&amp;": '"&amp;$L602&amp;","&amp;VLOOKUP(C602,LookupTable!$A$10:$G$24,4,0)&amp;IF(AND(C602="Bool",MOD(10*D602,10)=0),D602&amp;".0",D602)&amp;IF(C602="String",".255","")&amp;IF(B603&lt;&gt;"","',","'")&amp;"     //"&amp;O602)</f>
        <v>M_G51_TIme_Motor: 'DB12,REAL812',     //472</v>
      </c>
      <c r="Q602" s="20" t="str">
        <f t="shared" si="496"/>
        <v>'M_G51_TIme_Motor',     //472</v>
      </c>
      <c r="R602" s="20" t="str">
        <f t="shared" si="497"/>
        <v>socket.emit('M_G51_TIme_Motor', arr_tag_value[472]);</v>
      </c>
    </row>
    <row r="603" spans="2:18" ht="15.75">
      <c r="B603" t="s">
        <v>149</v>
      </c>
      <c r="C603" t="s">
        <v>235</v>
      </c>
      <c r="D603">
        <v>816</v>
      </c>
      <c r="F603" t="b">
        <v>0</v>
      </c>
      <c r="G603" t="b">
        <v>1</v>
      </c>
      <c r="H603" t="b">
        <v>1</v>
      </c>
      <c r="I603" t="b">
        <v>1</v>
      </c>
      <c r="J603" t="b">
        <v>1</v>
      </c>
      <c r="L603" t="str">
        <f t="shared" si="494"/>
        <v>DB12</v>
      </c>
      <c r="M603" t="str">
        <f t="shared" ref="M603:M634" si="512">"M_"&amp;B603&amp;"_"</f>
        <v>M_G52_</v>
      </c>
      <c r="O603" s="40" t="str">
        <f>IF(E603="","-",COUNTIF($O$10:O602,"&lt;&gt;-")+1-2)</f>
        <v>-</v>
      </c>
      <c r="P603" s="25" t="str">
        <f>IF($E603="","//" &amp; $B603,$M603&amp;B603&amp;": '"&amp;$L603&amp;","&amp;VLOOKUP(C603,LookupTable!$A$10:$G$24,4,0)&amp;IF(AND(C603="Bool",MOD(10*D603,10)=0),D603&amp;".0",D603)&amp;IF(C603="String",".255","")&amp;IF(B604&lt;&gt;"","',","'")&amp;"     //"&amp;O603)</f>
        <v>//G52</v>
      </c>
      <c r="Q603" s="20" t="str">
        <f t="shared" si="496"/>
        <v>//G52</v>
      </c>
      <c r="R603" s="20" t="str">
        <f t="shared" si="497"/>
        <v>//G52</v>
      </c>
    </row>
    <row r="604" spans="2:18" ht="15.75">
      <c r="B604" t="s">
        <v>236</v>
      </c>
      <c r="C604" t="s">
        <v>15</v>
      </c>
      <c r="D604">
        <v>816</v>
      </c>
      <c r="E604">
        <v>0</v>
      </c>
      <c r="F604" t="b">
        <v>0</v>
      </c>
      <c r="G604" t="b">
        <v>1</v>
      </c>
      <c r="H604" t="b">
        <v>1</v>
      </c>
      <c r="I604" t="b">
        <v>1</v>
      </c>
      <c r="J604" t="b">
        <v>0</v>
      </c>
      <c r="K604" t="s">
        <v>237</v>
      </c>
      <c r="L604" t="str">
        <f t="shared" si="494"/>
        <v>DB12</v>
      </c>
      <c r="M604" t="str">
        <f t="shared" ref="M604:M635" si="513">"M_"&amp;B603&amp;"_"</f>
        <v>M_G52_</v>
      </c>
      <c r="O604" s="40">
        <f>IF(E604="","-",COUNTIF($O$10:O603,"&lt;&gt;-")+1-2)</f>
        <v>473</v>
      </c>
      <c r="P604" s="25" t="str">
        <f>IF($E604="","//" &amp; $B604,$M604&amp;B604&amp;": '"&amp;$L604&amp;","&amp;VLOOKUP(C604,LookupTable!$A$10:$G$24,4,0)&amp;IF(AND(C604="Bool",MOD(10*D604,10)=0),D604&amp;".0",D604)&amp;IF(C604="String",".255","")&amp;IF(B605&lt;&gt;"","',","'")&amp;"     //"&amp;O604)</f>
        <v>M_G52_Time_BD: 'DB12,REAL816',     //473</v>
      </c>
      <c r="Q604" s="20" t="str">
        <f t="shared" si="496"/>
        <v>'M_G52_Time_BD',     //473</v>
      </c>
      <c r="R604" s="20" t="str">
        <f t="shared" si="497"/>
        <v>socket.emit('M_G52_Time_BD', arr_tag_value[473]);</v>
      </c>
    </row>
    <row r="605" spans="2:18" ht="15.75">
      <c r="B605" t="s">
        <v>238</v>
      </c>
      <c r="C605" t="s">
        <v>15</v>
      </c>
      <c r="D605">
        <v>820</v>
      </c>
      <c r="E605">
        <v>0</v>
      </c>
      <c r="F605" t="b">
        <v>0</v>
      </c>
      <c r="G605" t="b">
        <v>1</v>
      </c>
      <c r="H605" t="b">
        <v>1</v>
      </c>
      <c r="I605" t="b">
        <v>1</v>
      </c>
      <c r="J605" t="b">
        <v>0</v>
      </c>
      <c r="K605" t="s">
        <v>239</v>
      </c>
      <c r="L605" t="str">
        <f t="shared" si="494"/>
        <v>DB12</v>
      </c>
      <c r="M605" t="str">
        <f t="shared" ref="M605" si="514">"M_"&amp;B603&amp;"_"</f>
        <v>M_G52_</v>
      </c>
      <c r="O605" s="40">
        <f>IF(E605="","-",COUNTIF($O$10:O604,"&lt;&gt;-")+1-2)</f>
        <v>474</v>
      </c>
      <c r="P605" s="25" t="str">
        <f>IF($E605="","//" &amp; $B605,$M605&amp;B605&amp;": '"&amp;$L605&amp;","&amp;VLOOKUP(C605,LookupTable!$A$10:$G$24,4,0)&amp;IF(AND(C605="Bool",MOD(10*D605,10)=0),D605&amp;".0",D605)&amp;IF(C605="String",".255","")&amp;IF(B606&lt;&gt;"","',","'")&amp;"     //"&amp;O605)</f>
        <v>M_G52_Time_CUROA: 'DB12,REAL820',     //474</v>
      </c>
      <c r="Q605" s="20" t="str">
        <f t="shared" si="496"/>
        <v>'M_G52_Time_CUROA',     //474</v>
      </c>
      <c r="R605" s="20" t="str">
        <f t="shared" si="497"/>
        <v>socket.emit('M_G52_Time_CUROA', arr_tag_value[474]);</v>
      </c>
    </row>
    <row r="606" spans="2:18" ht="15.75">
      <c r="B606" t="s">
        <v>240</v>
      </c>
      <c r="C606" t="s">
        <v>15</v>
      </c>
      <c r="D606">
        <v>824</v>
      </c>
      <c r="E606">
        <v>0</v>
      </c>
      <c r="F606" t="b">
        <v>0</v>
      </c>
      <c r="G606" t="b">
        <v>1</v>
      </c>
      <c r="H606" t="b">
        <v>1</v>
      </c>
      <c r="I606" t="b">
        <v>1</v>
      </c>
      <c r="J606" t="b">
        <v>0</v>
      </c>
      <c r="K606" t="s">
        <v>241</v>
      </c>
      <c r="L606" t="str">
        <f t="shared" si="494"/>
        <v>DB12</v>
      </c>
      <c r="M606" t="str">
        <f t="shared" ref="M606" si="515">"M_"&amp;B603&amp;"_"</f>
        <v>M_G52_</v>
      </c>
      <c r="O606" s="40">
        <f>IF(E606="","-",COUNTIF($O$10:O605,"&lt;&gt;-")+1-2)</f>
        <v>475</v>
      </c>
      <c r="P606" s="25" t="str">
        <f>IF($E606="","//" &amp; $B606,$M606&amp;B606&amp;": '"&amp;$L606&amp;","&amp;VLOOKUP(C606,LookupTable!$A$10:$G$24,4,0)&amp;IF(AND(C606="Bool",MOD(10*D606,10)=0),D606&amp;".0",D606)&amp;IF(C606="String",".255","")&amp;IF(B607&lt;&gt;"","',","'")&amp;"     //"&amp;O606)</f>
        <v>M_G52_Time_Belt: 'DB12,REAL824',     //475</v>
      </c>
      <c r="Q606" s="20" t="str">
        <f t="shared" si="496"/>
        <v>'M_G52_Time_Belt',     //475</v>
      </c>
      <c r="R606" s="20" t="str">
        <f t="shared" si="497"/>
        <v>socket.emit('M_G52_Time_Belt', arr_tag_value[475]);</v>
      </c>
    </row>
    <row r="607" spans="2:18" ht="15.75">
      <c r="B607" t="s">
        <v>242</v>
      </c>
      <c r="C607" t="s">
        <v>15</v>
      </c>
      <c r="D607">
        <v>828</v>
      </c>
      <c r="E607">
        <v>0</v>
      </c>
      <c r="F607" t="b">
        <v>0</v>
      </c>
      <c r="G607" t="b">
        <v>1</v>
      </c>
      <c r="H607" t="b">
        <v>1</v>
      </c>
      <c r="I607" t="b">
        <v>1</v>
      </c>
      <c r="J607" t="b">
        <v>0</v>
      </c>
      <c r="K607" t="s">
        <v>243</v>
      </c>
      <c r="L607" t="str">
        <f t="shared" si="494"/>
        <v>DB12</v>
      </c>
      <c r="M607" t="str">
        <f t="shared" ref="M607" si="516">"M_"&amp;B603&amp;"_"</f>
        <v>M_G52_</v>
      </c>
      <c r="O607" s="40">
        <f>IF(E607="","-",COUNTIF($O$10:O606,"&lt;&gt;-")+1-2)</f>
        <v>476</v>
      </c>
      <c r="P607" s="25" t="str">
        <f>IF($E607="","//" &amp; $B607,$M607&amp;B607&amp;": '"&amp;$L607&amp;","&amp;VLOOKUP(C607,LookupTable!$A$10:$G$24,4,0)&amp;IF(AND(C607="Bool",MOD(10*D607,10)=0),D607&amp;".0",D607)&amp;IF(C607="String",".255","")&amp;IF(B608&lt;&gt;"","',","'")&amp;"     //"&amp;O607)</f>
        <v>M_G52_TIme_Motor: 'DB12,REAL828',     //476</v>
      </c>
      <c r="Q607" s="20" t="str">
        <f t="shared" si="496"/>
        <v>'M_G52_TIme_Motor',     //476</v>
      </c>
      <c r="R607" s="20" t="str">
        <f t="shared" si="497"/>
        <v>socket.emit('M_G52_TIme_Motor', arr_tag_value[476]);</v>
      </c>
    </row>
    <row r="608" spans="2:18" ht="15.75">
      <c r="B608" t="s">
        <v>150</v>
      </c>
      <c r="C608" t="s">
        <v>235</v>
      </c>
      <c r="D608">
        <v>832</v>
      </c>
      <c r="F608" t="b">
        <v>0</v>
      </c>
      <c r="G608" t="b">
        <v>1</v>
      </c>
      <c r="H608" t="b">
        <v>1</v>
      </c>
      <c r="I608" t="b">
        <v>1</v>
      </c>
      <c r="J608" t="b">
        <v>1</v>
      </c>
      <c r="L608" t="str">
        <f t="shared" si="494"/>
        <v>DB12</v>
      </c>
      <c r="M608" t="str">
        <f t="shared" ref="M608:M639" si="517">"M_"&amp;B608&amp;"_"</f>
        <v>M_G53_</v>
      </c>
      <c r="O608" s="40" t="str">
        <f>IF(E608="","-",COUNTIF($O$10:O607,"&lt;&gt;-")+1-2)</f>
        <v>-</v>
      </c>
      <c r="P608" s="25" t="str">
        <f>IF($E608="","//" &amp; $B608,$M608&amp;B608&amp;": '"&amp;$L608&amp;","&amp;VLOOKUP(C608,LookupTable!$A$10:$G$24,4,0)&amp;IF(AND(C608="Bool",MOD(10*D608,10)=0),D608&amp;".0",D608)&amp;IF(C608="String",".255","")&amp;IF(B609&lt;&gt;"","',","'")&amp;"     //"&amp;O608)</f>
        <v>//G53</v>
      </c>
      <c r="Q608" s="20" t="str">
        <f t="shared" si="496"/>
        <v>//G53</v>
      </c>
      <c r="R608" s="20" t="str">
        <f t="shared" si="497"/>
        <v>//G53</v>
      </c>
    </row>
    <row r="609" spans="2:18" ht="15.75">
      <c r="B609" t="s">
        <v>236</v>
      </c>
      <c r="C609" t="s">
        <v>15</v>
      </c>
      <c r="D609">
        <v>832</v>
      </c>
      <c r="E609">
        <v>0</v>
      </c>
      <c r="F609" t="b">
        <v>0</v>
      </c>
      <c r="G609" t="b">
        <v>1</v>
      </c>
      <c r="H609" t="b">
        <v>1</v>
      </c>
      <c r="I609" t="b">
        <v>1</v>
      </c>
      <c r="J609" t="b">
        <v>0</v>
      </c>
      <c r="K609" t="s">
        <v>237</v>
      </c>
      <c r="L609" t="str">
        <f t="shared" si="494"/>
        <v>DB12</v>
      </c>
      <c r="M609" t="str">
        <f t="shared" ref="M609:M640" si="518">"M_"&amp;B608&amp;"_"</f>
        <v>M_G53_</v>
      </c>
      <c r="O609" s="40">
        <f>IF(E609="","-",COUNTIF($O$10:O608,"&lt;&gt;-")+1-2)</f>
        <v>477</v>
      </c>
      <c r="P609" s="25" t="str">
        <f>IF($E609="","//" &amp; $B609,$M609&amp;B609&amp;": '"&amp;$L609&amp;","&amp;VLOOKUP(C609,LookupTable!$A$10:$G$24,4,0)&amp;IF(AND(C609="Bool",MOD(10*D609,10)=0),D609&amp;".0",D609)&amp;IF(C609="String",".255","")&amp;IF(B610&lt;&gt;"","',","'")&amp;"     //"&amp;O609)</f>
        <v>M_G53_Time_BD: 'DB12,REAL832',     //477</v>
      </c>
      <c r="Q609" s="20" t="str">
        <f t="shared" si="496"/>
        <v>'M_G53_Time_BD',     //477</v>
      </c>
      <c r="R609" s="20" t="str">
        <f t="shared" si="497"/>
        <v>socket.emit('M_G53_Time_BD', arr_tag_value[477]);</v>
      </c>
    </row>
    <row r="610" spans="2:18" ht="15.75">
      <c r="B610" t="s">
        <v>238</v>
      </c>
      <c r="C610" t="s">
        <v>15</v>
      </c>
      <c r="D610">
        <v>836</v>
      </c>
      <c r="E610">
        <v>0</v>
      </c>
      <c r="F610" t="b">
        <v>0</v>
      </c>
      <c r="G610" t="b">
        <v>1</v>
      </c>
      <c r="H610" t="b">
        <v>1</v>
      </c>
      <c r="I610" t="b">
        <v>1</v>
      </c>
      <c r="J610" t="b">
        <v>0</v>
      </c>
      <c r="K610" t="s">
        <v>239</v>
      </c>
      <c r="L610" t="str">
        <f t="shared" si="494"/>
        <v>DB12</v>
      </c>
      <c r="M610" t="str">
        <f t="shared" ref="M610" si="519">"M_"&amp;B608&amp;"_"</f>
        <v>M_G53_</v>
      </c>
      <c r="O610" s="40">
        <f>IF(E610="","-",COUNTIF($O$10:O609,"&lt;&gt;-")+1-2)</f>
        <v>478</v>
      </c>
      <c r="P610" s="25" t="str">
        <f>IF($E610="","//" &amp; $B610,$M610&amp;B610&amp;": '"&amp;$L610&amp;","&amp;VLOOKUP(C610,LookupTable!$A$10:$G$24,4,0)&amp;IF(AND(C610="Bool",MOD(10*D610,10)=0),D610&amp;".0",D610)&amp;IF(C610="String",".255","")&amp;IF(B611&lt;&gt;"","',","'")&amp;"     //"&amp;O610)</f>
        <v>M_G53_Time_CUROA: 'DB12,REAL836',     //478</v>
      </c>
      <c r="Q610" s="20" t="str">
        <f t="shared" si="496"/>
        <v>'M_G53_Time_CUROA',     //478</v>
      </c>
      <c r="R610" s="20" t="str">
        <f t="shared" si="497"/>
        <v>socket.emit('M_G53_Time_CUROA', arr_tag_value[478]);</v>
      </c>
    </row>
    <row r="611" spans="2:18" ht="15.75">
      <c r="B611" t="s">
        <v>240</v>
      </c>
      <c r="C611" t="s">
        <v>15</v>
      </c>
      <c r="D611">
        <v>840</v>
      </c>
      <c r="E611">
        <v>0</v>
      </c>
      <c r="F611" t="b">
        <v>0</v>
      </c>
      <c r="G611" t="b">
        <v>1</v>
      </c>
      <c r="H611" t="b">
        <v>1</v>
      </c>
      <c r="I611" t="b">
        <v>1</v>
      </c>
      <c r="J611" t="b">
        <v>0</v>
      </c>
      <c r="K611" t="s">
        <v>241</v>
      </c>
      <c r="L611" t="str">
        <f t="shared" si="494"/>
        <v>DB12</v>
      </c>
      <c r="M611" t="str">
        <f t="shared" ref="M611" si="520">"M_"&amp;B608&amp;"_"</f>
        <v>M_G53_</v>
      </c>
      <c r="O611" s="40">
        <f>IF(E611="","-",COUNTIF($O$10:O610,"&lt;&gt;-")+1-2)</f>
        <v>479</v>
      </c>
      <c r="P611" s="25" t="str">
        <f>IF($E611="","//" &amp; $B611,$M611&amp;B611&amp;": '"&amp;$L611&amp;","&amp;VLOOKUP(C611,LookupTable!$A$10:$G$24,4,0)&amp;IF(AND(C611="Bool",MOD(10*D611,10)=0),D611&amp;".0",D611)&amp;IF(C611="String",".255","")&amp;IF(B612&lt;&gt;"","',","'")&amp;"     //"&amp;O611)</f>
        <v>M_G53_Time_Belt: 'DB12,REAL840',     //479</v>
      </c>
      <c r="Q611" s="20" t="str">
        <f t="shared" si="496"/>
        <v>'M_G53_Time_Belt',     //479</v>
      </c>
      <c r="R611" s="20" t="str">
        <f t="shared" si="497"/>
        <v>socket.emit('M_G53_Time_Belt', arr_tag_value[479]);</v>
      </c>
    </row>
    <row r="612" spans="2:18" ht="15.75">
      <c r="B612" t="s">
        <v>242</v>
      </c>
      <c r="C612" t="s">
        <v>15</v>
      </c>
      <c r="D612">
        <v>844</v>
      </c>
      <c r="E612">
        <v>0</v>
      </c>
      <c r="F612" t="b">
        <v>0</v>
      </c>
      <c r="G612" t="b">
        <v>1</v>
      </c>
      <c r="H612" t="b">
        <v>1</v>
      </c>
      <c r="I612" t="b">
        <v>1</v>
      </c>
      <c r="J612" t="b">
        <v>0</v>
      </c>
      <c r="K612" t="s">
        <v>243</v>
      </c>
      <c r="L612" t="str">
        <f t="shared" si="494"/>
        <v>DB12</v>
      </c>
      <c r="M612" t="str">
        <f t="shared" ref="M612" si="521">"M_"&amp;B608&amp;"_"</f>
        <v>M_G53_</v>
      </c>
      <c r="O612" s="40">
        <f>IF(E612="","-",COUNTIF($O$10:O611,"&lt;&gt;-")+1-2)</f>
        <v>480</v>
      </c>
      <c r="P612" s="25" t="str">
        <f>IF($E612="","//" &amp; $B612,$M612&amp;B612&amp;": '"&amp;$L612&amp;","&amp;VLOOKUP(C612,LookupTable!$A$10:$G$24,4,0)&amp;IF(AND(C612="Bool",MOD(10*D612,10)=0),D612&amp;".0",D612)&amp;IF(C612="String",".255","")&amp;IF(B613&lt;&gt;"","',","'")&amp;"     //"&amp;O612)</f>
        <v>M_G53_TIme_Motor: 'DB12,REAL844',     //480</v>
      </c>
      <c r="Q612" s="20" t="str">
        <f t="shared" si="496"/>
        <v>'M_G53_TIme_Motor',     //480</v>
      </c>
      <c r="R612" s="20" t="str">
        <f t="shared" si="497"/>
        <v>socket.emit('M_G53_TIme_Motor', arr_tag_value[480]);</v>
      </c>
    </row>
    <row r="613" spans="2:18" ht="15.75">
      <c r="B613" t="s">
        <v>151</v>
      </c>
      <c r="C613" t="s">
        <v>235</v>
      </c>
      <c r="D613">
        <v>848</v>
      </c>
      <c r="F613" t="b">
        <v>0</v>
      </c>
      <c r="G613" t="b">
        <v>1</v>
      </c>
      <c r="H613" t="b">
        <v>1</v>
      </c>
      <c r="I613" t="b">
        <v>1</v>
      </c>
      <c r="J613" t="b">
        <v>1</v>
      </c>
      <c r="L613" t="str">
        <f t="shared" si="494"/>
        <v>DB12</v>
      </c>
      <c r="M613" t="str">
        <f t="shared" ref="M613:M644" si="522">"M_"&amp;B613&amp;"_"</f>
        <v>M_G54_</v>
      </c>
      <c r="O613" s="40" t="str">
        <f>IF(E613="","-",COUNTIF($O$10:O612,"&lt;&gt;-")+1-2)</f>
        <v>-</v>
      </c>
      <c r="P613" s="25" t="str">
        <f>IF($E613="","//" &amp; $B613,$M613&amp;B613&amp;": '"&amp;$L613&amp;","&amp;VLOOKUP(C613,LookupTable!$A$10:$G$24,4,0)&amp;IF(AND(C613="Bool",MOD(10*D613,10)=0),D613&amp;".0",D613)&amp;IF(C613="String",".255","")&amp;IF(B614&lt;&gt;"","',","'")&amp;"     //"&amp;O613)</f>
        <v>//G54</v>
      </c>
      <c r="Q613" s="20" t="str">
        <f t="shared" si="496"/>
        <v>//G54</v>
      </c>
      <c r="R613" s="20" t="str">
        <f t="shared" si="497"/>
        <v>//G54</v>
      </c>
    </row>
    <row r="614" spans="2:18" ht="15.75">
      <c r="B614" t="s">
        <v>236</v>
      </c>
      <c r="C614" t="s">
        <v>15</v>
      </c>
      <c r="D614">
        <v>848</v>
      </c>
      <c r="E614">
        <v>0</v>
      </c>
      <c r="F614" t="b">
        <v>0</v>
      </c>
      <c r="G614" t="b">
        <v>1</v>
      </c>
      <c r="H614" t="b">
        <v>1</v>
      </c>
      <c r="I614" t="b">
        <v>1</v>
      </c>
      <c r="J614" t="b">
        <v>0</v>
      </c>
      <c r="K614" t="s">
        <v>237</v>
      </c>
      <c r="L614" t="str">
        <f t="shared" si="494"/>
        <v>DB12</v>
      </c>
      <c r="M614" t="str">
        <f t="shared" ref="M614:M645" si="523">"M_"&amp;B613&amp;"_"</f>
        <v>M_G54_</v>
      </c>
      <c r="O614" s="40">
        <f>IF(E614="","-",COUNTIF($O$10:O613,"&lt;&gt;-")+1-2)</f>
        <v>481</v>
      </c>
      <c r="P614" s="25" t="str">
        <f>IF($E614="","//" &amp; $B614,$M614&amp;B614&amp;": '"&amp;$L614&amp;","&amp;VLOOKUP(C614,LookupTable!$A$10:$G$24,4,0)&amp;IF(AND(C614="Bool",MOD(10*D614,10)=0),D614&amp;".0",D614)&amp;IF(C614="String",".255","")&amp;IF(B615&lt;&gt;"","',","'")&amp;"     //"&amp;O614)</f>
        <v>M_G54_Time_BD: 'DB12,REAL848',     //481</v>
      </c>
      <c r="Q614" s="20" t="str">
        <f t="shared" si="496"/>
        <v>'M_G54_Time_BD',     //481</v>
      </c>
      <c r="R614" s="20" t="str">
        <f t="shared" si="497"/>
        <v>socket.emit('M_G54_Time_BD', arr_tag_value[481]);</v>
      </c>
    </row>
    <row r="615" spans="2:18" ht="15.75">
      <c r="B615" t="s">
        <v>238</v>
      </c>
      <c r="C615" t="s">
        <v>15</v>
      </c>
      <c r="D615">
        <v>852</v>
      </c>
      <c r="E615">
        <v>0</v>
      </c>
      <c r="F615" t="b">
        <v>0</v>
      </c>
      <c r="G615" t="b">
        <v>1</v>
      </c>
      <c r="H615" t="b">
        <v>1</v>
      </c>
      <c r="I615" t="b">
        <v>1</v>
      </c>
      <c r="J615" t="b">
        <v>0</v>
      </c>
      <c r="K615" t="s">
        <v>239</v>
      </c>
      <c r="L615" t="str">
        <f t="shared" si="494"/>
        <v>DB12</v>
      </c>
      <c r="M615" t="str">
        <f t="shared" ref="M615" si="524">"M_"&amp;B613&amp;"_"</f>
        <v>M_G54_</v>
      </c>
      <c r="O615" s="40">
        <f>IF(E615="","-",COUNTIF($O$10:O614,"&lt;&gt;-")+1-2)</f>
        <v>482</v>
      </c>
      <c r="P615" s="25" t="str">
        <f>IF($E615="","//" &amp; $B615,$M615&amp;B615&amp;": '"&amp;$L615&amp;","&amp;VLOOKUP(C615,LookupTable!$A$10:$G$24,4,0)&amp;IF(AND(C615="Bool",MOD(10*D615,10)=0),D615&amp;".0",D615)&amp;IF(C615="String",".255","")&amp;IF(B616&lt;&gt;"","',","'")&amp;"     //"&amp;O615)</f>
        <v>M_G54_Time_CUROA: 'DB12,REAL852',     //482</v>
      </c>
      <c r="Q615" s="20" t="str">
        <f t="shared" si="496"/>
        <v>'M_G54_Time_CUROA',     //482</v>
      </c>
      <c r="R615" s="20" t="str">
        <f t="shared" si="497"/>
        <v>socket.emit('M_G54_Time_CUROA', arr_tag_value[482]);</v>
      </c>
    </row>
    <row r="616" spans="2:18" ht="15.75">
      <c r="B616" t="s">
        <v>240</v>
      </c>
      <c r="C616" t="s">
        <v>15</v>
      </c>
      <c r="D616">
        <v>856</v>
      </c>
      <c r="E616">
        <v>0</v>
      </c>
      <c r="F616" t="b">
        <v>0</v>
      </c>
      <c r="G616" t="b">
        <v>1</v>
      </c>
      <c r="H616" t="b">
        <v>1</v>
      </c>
      <c r="I616" t="b">
        <v>1</v>
      </c>
      <c r="J616" t="b">
        <v>0</v>
      </c>
      <c r="K616" t="s">
        <v>241</v>
      </c>
      <c r="L616" t="str">
        <f t="shared" si="494"/>
        <v>DB12</v>
      </c>
      <c r="M616" t="str">
        <f t="shared" ref="M616" si="525">"M_"&amp;B613&amp;"_"</f>
        <v>M_G54_</v>
      </c>
      <c r="O616" s="40">
        <f>IF(E616="","-",COUNTIF($O$10:O615,"&lt;&gt;-")+1-2)</f>
        <v>483</v>
      </c>
      <c r="P616" s="25" t="str">
        <f>IF($E616="","//" &amp; $B616,$M616&amp;B616&amp;": '"&amp;$L616&amp;","&amp;VLOOKUP(C616,LookupTable!$A$10:$G$24,4,0)&amp;IF(AND(C616="Bool",MOD(10*D616,10)=0),D616&amp;".0",D616)&amp;IF(C616="String",".255","")&amp;IF(B617&lt;&gt;"","',","'")&amp;"     //"&amp;O616)</f>
        <v>M_G54_Time_Belt: 'DB12,REAL856',     //483</v>
      </c>
      <c r="Q616" s="20" t="str">
        <f t="shared" si="496"/>
        <v>'M_G54_Time_Belt',     //483</v>
      </c>
      <c r="R616" s="20" t="str">
        <f t="shared" si="497"/>
        <v>socket.emit('M_G54_Time_Belt', arr_tag_value[483]);</v>
      </c>
    </row>
    <row r="617" spans="2:18" ht="15.75">
      <c r="B617" t="s">
        <v>242</v>
      </c>
      <c r="C617" t="s">
        <v>15</v>
      </c>
      <c r="D617">
        <v>860</v>
      </c>
      <c r="E617">
        <v>0</v>
      </c>
      <c r="F617" t="b">
        <v>0</v>
      </c>
      <c r="G617" t="b">
        <v>1</v>
      </c>
      <c r="H617" t="b">
        <v>1</v>
      </c>
      <c r="I617" t="b">
        <v>1</v>
      </c>
      <c r="J617" t="b">
        <v>0</v>
      </c>
      <c r="K617" t="s">
        <v>243</v>
      </c>
      <c r="L617" t="str">
        <f t="shared" si="494"/>
        <v>DB12</v>
      </c>
      <c r="M617" t="str">
        <f t="shared" ref="M617" si="526">"M_"&amp;B613&amp;"_"</f>
        <v>M_G54_</v>
      </c>
      <c r="O617" s="40">
        <f>IF(E617="","-",COUNTIF($O$10:O616,"&lt;&gt;-")+1-2)</f>
        <v>484</v>
      </c>
      <c r="P617" s="25" t="str">
        <f>IF($E617="","//" &amp; $B617,$M617&amp;B617&amp;": '"&amp;$L617&amp;","&amp;VLOOKUP(C617,LookupTable!$A$10:$G$24,4,0)&amp;IF(AND(C617="Bool",MOD(10*D617,10)=0),D617&amp;".0",D617)&amp;IF(C617="String",".255","")&amp;IF(B618&lt;&gt;"","',","'")&amp;"     //"&amp;O617)</f>
        <v>M_G54_TIme_Motor: 'DB12,REAL860',     //484</v>
      </c>
      <c r="Q617" s="20" t="str">
        <f t="shared" si="496"/>
        <v>'M_G54_TIme_Motor',     //484</v>
      </c>
      <c r="R617" s="20" t="str">
        <f t="shared" si="497"/>
        <v>socket.emit('M_G54_TIme_Motor', arr_tag_value[484]);</v>
      </c>
    </row>
    <row r="618" spans="2:18" ht="15.75">
      <c r="B618" t="s">
        <v>152</v>
      </c>
      <c r="C618" t="s">
        <v>235</v>
      </c>
      <c r="D618">
        <v>864</v>
      </c>
      <c r="F618" t="b">
        <v>0</v>
      </c>
      <c r="G618" t="b">
        <v>1</v>
      </c>
      <c r="H618" t="b">
        <v>1</v>
      </c>
      <c r="I618" t="b">
        <v>1</v>
      </c>
      <c r="J618" t="b">
        <v>1</v>
      </c>
      <c r="L618" t="str">
        <f t="shared" si="494"/>
        <v>DB12</v>
      </c>
      <c r="M618" t="str">
        <f t="shared" ref="M618:M649" si="527">"M_"&amp;B618&amp;"_"</f>
        <v>M_G55_</v>
      </c>
      <c r="O618" s="40" t="str">
        <f>IF(E618="","-",COUNTIF($O$10:O617,"&lt;&gt;-")+1-2)</f>
        <v>-</v>
      </c>
      <c r="P618" s="25" t="str">
        <f>IF($E618="","//" &amp; $B618,$M618&amp;B618&amp;": '"&amp;$L618&amp;","&amp;VLOOKUP(C618,LookupTable!$A$10:$G$24,4,0)&amp;IF(AND(C618="Bool",MOD(10*D618,10)=0),D618&amp;".0",D618)&amp;IF(C618="String",".255","")&amp;IF(B619&lt;&gt;"","',","'")&amp;"     //"&amp;O618)</f>
        <v>//G55</v>
      </c>
      <c r="Q618" s="20" t="str">
        <f t="shared" si="496"/>
        <v>//G55</v>
      </c>
      <c r="R618" s="20" t="str">
        <f t="shared" si="497"/>
        <v>//G55</v>
      </c>
    </row>
    <row r="619" spans="2:18" ht="15.75">
      <c r="B619" t="s">
        <v>236</v>
      </c>
      <c r="C619" t="s">
        <v>15</v>
      </c>
      <c r="D619">
        <v>864</v>
      </c>
      <c r="E619">
        <v>0</v>
      </c>
      <c r="F619" t="b">
        <v>0</v>
      </c>
      <c r="G619" t="b">
        <v>1</v>
      </c>
      <c r="H619" t="b">
        <v>1</v>
      </c>
      <c r="I619" t="b">
        <v>1</v>
      </c>
      <c r="J619" t="b">
        <v>0</v>
      </c>
      <c r="K619" t="s">
        <v>237</v>
      </c>
      <c r="L619" t="str">
        <f t="shared" si="494"/>
        <v>DB12</v>
      </c>
      <c r="M619" t="str">
        <f t="shared" ref="M619:M650" si="528">"M_"&amp;B618&amp;"_"</f>
        <v>M_G55_</v>
      </c>
      <c r="O619" s="40">
        <f>IF(E619="","-",COUNTIF($O$10:O618,"&lt;&gt;-")+1-2)</f>
        <v>485</v>
      </c>
      <c r="P619" s="25" t="str">
        <f>IF($E619="","//" &amp; $B619,$M619&amp;B619&amp;": '"&amp;$L619&amp;","&amp;VLOOKUP(C619,LookupTable!$A$10:$G$24,4,0)&amp;IF(AND(C619="Bool",MOD(10*D619,10)=0),D619&amp;".0",D619)&amp;IF(C619="String",".255","")&amp;IF(B620&lt;&gt;"","',","'")&amp;"     //"&amp;O619)</f>
        <v>M_G55_Time_BD: 'DB12,REAL864',     //485</v>
      </c>
      <c r="Q619" s="20" t="str">
        <f t="shared" si="496"/>
        <v>'M_G55_Time_BD',     //485</v>
      </c>
      <c r="R619" s="20" t="str">
        <f t="shared" si="497"/>
        <v>socket.emit('M_G55_Time_BD', arr_tag_value[485]);</v>
      </c>
    </row>
    <row r="620" spans="2:18" ht="15.75">
      <c r="B620" t="s">
        <v>238</v>
      </c>
      <c r="C620" t="s">
        <v>15</v>
      </c>
      <c r="D620">
        <v>868</v>
      </c>
      <c r="E620">
        <v>0</v>
      </c>
      <c r="F620" t="b">
        <v>0</v>
      </c>
      <c r="G620" t="b">
        <v>1</v>
      </c>
      <c r="H620" t="b">
        <v>1</v>
      </c>
      <c r="I620" t="b">
        <v>1</v>
      </c>
      <c r="J620" t="b">
        <v>0</v>
      </c>
      <c r="K620" t="s">
        <v>239</v>
      </c>
      <c r="L620" t="str">
        <f t="shared" si="494"/>
        <v>DB12</v>
      </c>
      <c r="M620" t="str">
        <f t="shared" ref="M620" si="529">"M_"&amp;B618&amp;"_"</f>
        <v>M_G55_</v>
      </c>
      <c r="O620" s="40">
        <f>IF(E620="","-",COUNTIF($O$10:O619,"&lt;&gt;-")+1-2)</f>
        <v>486</v>
      </c>
      <c r="P620" s="25" t="str">
        <f>IF($E620="","//" &amp; $B620,$M620&amp;B620&amp;": '"&amp;$L620&amp;","&amp;VLOOKUP(C620,LookupTable!$A$10:$G$24,4,0)&amp;IF(AND(C620="Bool",MOD(10*D620,10)=0),D620&amp;".0",D620)&amp;IF(C620="String",".255","")&amp;IF(B621&lt;&gt;"","',","'")&amp;"     //"&amp;O620)</f>
        <v>M_G55_Time_CUROA: 'DB12,REAL868',     //486</v>
      </c>
      <c r="Q620" s="20" t="str">
        <f t="shared" si="496"/>
        <v>'M_G55_Time_CUROA',     //486</v>
      </c>
      <c r="R620" s="20" t="str">
        <f t="shared" si="497"/>
        <v>socket.emit('M_G55_Time_CUROA', arr_tag_value[486]);</v>
      </c>
    </row>
    <row r="621" spans="2:18" ht="15.75">
      <c r="B621" t="s">
        <v>240</v>
      </c>
      <c r="C621" t="s">
        <v>15</v>
      </c>
      <c r="D621">
        <v>872</v>
      </c>
      <c r="E621">
        <v>0</v>
      </c>
      <c r="F621" t="b">
        <v>0</v>
      </c>
      <c r="G621" t="b">
        <v>1</v>
      </c>
      <c r="H621" t="b">
        <v>1</v>
      </c>
      <c r="I621" t="b">
        <v>1</v>
      </c>
      <c r="J621" t="b">
        <v>0</v>
      </c>
      <c r="K621" t="s">
        <v>241</v>
      </c>
      <c r="L621" t="str">
        <f t="shared" si="494"/>
        <v>DB12</v>
      </c>
      <c r="M621" t="str">
        <f t="shared" ref="M621" si="530">"M_"&amp;B618&amp;"_"</f>
        <v>M_G55_</v>
      </c>
      <c r="O621" s="40">
        <f>IF(E621="","-",COUNTIF($O$10:O620,"&lt;&gt;-")+1-2)</f>
        <v>487</v>
      </c>
      <c r="P621" s="25" t="str">
        <f>IF($E621="","//" &amp; $B621,$M621&amp;B621&amp;": '"&amp;$L621&amp;","&amp;VLOOKUP(C621,LookupTable!$A$10:$G$24,4,0)&amp;IF(AND(C621="Bool",MOD(10*D621,10)=0),D621&amp;".0",D621)&amp;IF(C621="String",".255","")&amp;IF(B622&lt;&gt;"","',","'")&amp;"     //"&amp;O621)</f>
        <v>M_G55_Time_Belt: 'DB12,REAL872',     //487</v>
      </c>
      <c r="Q621" s="20" t="str">
        <f t="shared" si="496"/>
        <v>'M_G55_Time_Belt',     //487</v>
      </c>
      <c r="R621" s="20" t="str">
        <f t="shared" si="497"/>
        <v>socket.emit('M_G55_Time_Belt', arr_tag_value[487]);</v>
      </c>
    </row>
    <row r="622" spans="2:18" ht="15.75">
      <c r="B622" t="s">
        <v>242</v>
      </c>
      <c r="C622" t="s">
        <v>15</v>
      </c>
      <c r="D622">
        <v>876</v>
      </c>
      <c r="E622">
        <v>0</v>
      </c>
      <c r="F622" t="b">
        <v>0</v>
      </c>
      <c r="G622" t="b">
        <v>1</v>
      </c>
      <c r="H622" t="b">
        <v>1</v>
      </c>
      <c r="I622" t="b">
        <v>1</v>
      </c>
      <c r="J622" t="b">
        <v>0</v>
      </c>
      <c r="K622" t="s">
        <v>243</v>
      </c>
      <c r="L622" t="str">
        <f t="shared" si="494"/>
        <v>DB12</v>
      </c>
      <c r="M622" t="str">
        <f t="shared" ref="M622" si="531">"M_"&amp;B618&amp;"_"</f>
        <v>M_G55_</v>
      </c>
      <c r="O622" s="40">
        <f>IF(E622="","-",COUNTIF($O$10:O621,"&lt;&gt;-")+1-2)</f>
        <v>488</v>
      </c>
      <c r="P622" s="25" t="str">
        <f>IF($E622="","//" &amp; $B622,$M622&amp;B622&amp;": '"&amp;$L622&amp;","&amp;VLOOKUP(C622,LookupTable!$A$10:$G$24,4,0)&amp;IF(AND(C622="Bool",MOD(10*D622,10)=0),D622&amp;".0",D622)&amp;IF(C622="String",".255","")&amp;IF(B623&lt;&gt;"","',","'")&amp;"     //"&amp;O622)</f>
        <v>M_G55_TIme_Motor: 'DB12,REAL876',     //488</v>
      </c>
      <c r="Q622" s="20" t="str">
        <f t="shared" si="496"/>
        <v>'M_G55_TIme_Motor',     //488</v>
      </c>
      <c r="R622" s="20" t="str">
        <f t="shared" si="497"/>
        <v>socket.emit('M_G55_TIme_Motor', arr_tag_value[488]);</v>
      </c>
    </row>
    <row r="623" spans="2:18" ht="15.75">
      <c r="B623" t="s">
        <v>153</v>
      </c>
      <c r="C623" t="s">
        <v>235</v>
      </c>
      <c r="D623">
        <v>880</v>
      </c>
      <c r="F623" t="b">
        <v>0</v>
      </c>
      <c r="G623" t="b">
        <v>1</v>
      </c>
      <c r="H623" t="b">
        <v>1</v>
      </c>
      <c r="I623" t="b">
        <v>1</v>
      </c>
      <c r="J623" t="b">
        <v>1</v>
      </c>
      <c r="L623" t="str">
        <f t="shared" si="494"/>
        <v>DB12</v>
      </c>
      <c r="M623" t="str">
        <f t="shared" ref="M623:M654" si="532">"M_"&amp;B623&amp;"_"</f>
        <v>M_G56_</v>
      </c>
      <c r="O623" s="40" t="str">
        <f>IF(E623="","-",COUNTIF($O$10:O622,"&lt;&gt;-")+1-2)</f>
        <v>-</v>
      </c>
      <c r="P623" s="25" t="str">
        <f>IF($E623="","//" &amp; $B623,$M623&amp;B623&amp;": '"&amp;$L623&amp;","&amp;VLOOKUP(C623,LookupTable!$A$10:$G$24,4,0)&amp;IF(AND(C623="Bool",MOD(10*D623,10)=0),D623&amp;".0",D623)&amp;IF(C623="String",".255","")&amp;IF(B624&lt;&gt;"","',","'")&amp;"     //"&amp;O623)</f>
        <v>//G56</v>
      </c>
      <c r="Q623" s="20" t="str">
        <f t="shared" si="496"/>
        <v>//G56</v>
      </c>
      <c r="R623" s="20" t="str">
        <f t="shared" si="497"/>
        <v>//G56</v>
      </c>
    </row>
    <row r="624" spans="2:18" ht="15.75">
      <c r="B624" t="s">
        <v>236</v>
      </c>
      <c r="C624" t="s">
        <v>15</v>
      </c>
      <c r="D624">
        <v>880</v>
      </c>
      <c r="E624">
        <v>0</v>
      </c>
      <c r="F624" t="b">
        <v>0</v>
      </c>
      <c r="G624" t="b">
        <v>1</v>
      </c>
      <c r="H624" t="b">
        <v>1</v>
      </c>
      <c r="I624" t="b">
        <v>1</v>
      </c>
      <c r="J624" t="b">
        <v>0</v>
      </c>
      <c r="K624" t="s">
        <v>237</v>
      </c>
      <c r="L624" t="str">
        <f t="shared" si="494"/>
        <v>DB12</v>
      </c>
      <c r="M624" t="str">
        <f t="shared" ref="M624:M655" si="533">"M_"&amp;B623&amp;"_"</f>
        <v>M_G56_</v>
      </c>
      <c r="O624" s="40">
        <f>IF(E624="","-",COUNTIF($O$10:O623,"&lt;&gt;-")+1-2)</f>
        <v>489</v>
      </c>
      <c r="P624" s="25" t="str">
        <f>IF($E624="","//" &amp; $B624,$M624&amp;B624&amp;": '"&amp;$L624&amp;","&amp;VLOOKUP(C624,LookupTable!$A$10:$G$24,4,0)&amp;IF(AND(C624="Bool",MOD(10*D624,10)=0),D624&amp;".0",D624)&amp;IF(C624="String",".255","")&amp;IF(B625&lt;&gt;"","',","'")&amp;"     //"&amp;O624)</f>
        <v>M_G56_Time_BD: 'DB12,REAL880',     //489</v>
      </c>
      <c r="Q624" s="20" t="str">
        <f t="shared" si="496"/>
        <v>'M_G56_Time_BD',     //489</v>
      </c>
      <c r="R624" s="20" t="str">
        <f t="shared" si="497"/>
        <v>socket.emit('M_G56_Time_BD', arr_tag_value[489]);</v>
      </c>
    </row>
    <row r="625" spans="2:18" ht="15.75">
      <c r="B625" t="s">
        <v>238</v>
      </c>
      <c r="C625" t="s">
        <v>15</v>
      </c>
      <c r="D625">
        <v>884</v>
      </c>
      <c r="E625">
        <v>0</v>
      </c>
      <c r="F625" t="b">
        <v>0</v>
      </c>
      <c r="G625" t="b">
        <v>1</v>
      </c>
      <c r="H625" t="b">
        <v>1</v>
      </c>
      <c r="I625" t="b">
        <v>1</v>
      </c>
      <c r="J625" t="b">
        <v>0</v>
      </c>
      <c r="K625" t="s">
        <v>239</v>
      </c>
      <c r="L625" t="str">
        <f t="shared" si="494"/>
        <v>DB12</v>
      </c>
      <c r="M625" t="str">
        <f t="shared" ref="M625" si="534">"M_"&amp;B623&amp;"_"</f>
        <v>M_G56_</v>
      </c>
      <c r="O625" s="40">
        <f>IF(E625="","-",COUNTIF($O$10:O624,"&lt;&gt;-")+1-2)</f>
        <v>490</v>
      </c>
      <c r="P625" s="25" t="str">
        <f>IF($E625="","//" &amp; $B625,$M625&amp;B625&amp;": '"&amp;$L625&amp;","&amp;VLOOKUP(C625,LookupTable!$A$10:$G$24,4,0)&amp;IF(AND(C625="Bool",MOD(10*D625,10)=0),D625&amp;".0",D625)&amp;IF(C625="String",".255","")&amp;IF(B626&lt;&gt;"","',","'")&amp;"     //"&amp;O625)</f>
        <v>M_G56_Time_CUROA: 'DB12,REAL884',     //490</v>
      </c>
      <c r="Q625" s="20" t="str">
        <f t="shared" si="496"/>
        <v>'M_G56_Time_CUROA',     //490</v>
      </c>
      <c r="R625" s="20" t="str">
        <f t="shared" si="497"/>
        <v>socket.emit('M_G56_Time_CUROA', arr_tag_value[490]);</v>
      </c>
    </row>
    <row r="626" spans="2:18" ht="15.75">
      <c r="B626" t="s">
        <v>240</v>
      </c>
      <c r="C626" t="s">
        <v>15</v>
      </c>
      <c r="D626">
        <v>888</v>
      </c>
      <c r="E626">
        <v>0</v>
      </c>
      <c r="F626" t="b">
        <v>0</v>
      </c>
      <c r="G626" t="b">
        <v>1</v>
      </c>
      <c r="H626" t="b">
        <v>1</v>
      </c>
      <c r="I626" t="b">
        <v>1</v>
      </c>
      <c r="J626" t="b">
        <v>0</v>
      </c>
      <c r="K626" t="s">
        <v>241</v>
      </c>
      <c r="L626" t="str">
        <f t="shared" si="494"/>
        <v>DB12</v>
      </c>
      <c r="M626" t="str">
        <f t="shared" ref="M626" si="535">"M_"&amp;B623&amp;"_"</f>
        <v>M_G56_</v>
      </c>
      <c r="O626" s="40">
        <f>IF(E626="","-",COUNTIF($O$10:O625,"&lt;&gt;-")+1-2)</f>
        <v>491</v>
      </c>
      <c r="P626" s="25" t="str">
        <f>IF($E626="","//" &amp; $B626,$M626&amp;B626&amp;": '"&amp;$L626&amp;","&amp;VLOOKUP(C626,LookupTable!$A$10:$G$24,4,0)&amp;IF(AND(C626="Bool",MOD(10*D626,10)=0),D626&amp;".0",D626)&amp;IF(C626="String",".255","")&amp;IF(B627&lt;&gt;"","',","'")&amp;"     //"&amp;O626)</f>
        <v>M_G56_Time_Belt: 'DB12,REAL888',     //491</v>
      </c>
      <c r="Q626" s="20" t="str">
        <f t="shared" si="496"/>
        <v>'M_G56_Time_Belt',     //491</v>
      </c>
      <c r="R626" s="20" t="str">
        <f t="shared" si="497"/>
        <v>socket.emit('M_G56_Time_Belt', arr_tag_value[491]);</v>
      </c>
    </row>
    <row r="627" spans="2:18" ht="15.75">
      <c r="B627" t="s">
        <v>242</v>
      </c>
      <c r="C627" t="s">
        <v>15</v>
      </c>
      <c r="D627">
        <v>892</v>
      </c>
      <c r="E627">
        <v>0</v>
      </c>
      <c r="F627" t="b">
        <v>0</v>
      </c>
      <c r="G627" t="b">
        <v>1</v>
      </c>
      <c r="H627" t="b">
        <v>1</v>
      </c>
      <c r="I627" t="b">
        <v>1</v>
      </c>
      <c r="J627" t="b">
        <v>0</v>
      </c>
      <c r="K627" t="s">
        <v>243</v>
      </c>
      <c r="L627" t="str">
        <f t="shared" si="494"/>
        <v>DB12</v>
      </c>
      <c r="M627" t="str">
        <f t="shared" ref="M627" si="536">"M_"&amp;B623&amp;"_"</f>
        <v>M_G56_</v>
      </c>
      <c r="O627" s="40">
        <f>IF(E627="","-",COUNTIF($O$10:O626,"&lt;&gt;-")+1-2)</f>
        <v>492</v>
      </c>
      <c r="P627" s="25" t="str">
        <f>IF($E627="","//" &amp; $B627,$M627&amp;B627&amp;": '"&amp;$L627&amp;","&amp;VLOOKUP(C627,LookupTable!$A$10:$G$24,4,0)&amp;IF(AND(C627="Bool",MOD(10*D627,10)=0),D627&amp;".0",D627)&amp;IF(C627="String",".255","")&amp;IF(B628&lt;&gt;"","',","'")&amp;"     //"&amp;O627)</f>
        <v>M_G56_TIme_Motor: 'DB12,REAL892',     //492</v>
      </c>
      <c r="Q627" s="20" t="str">
        <f t="shared" si="496"/>
        <v>'M_G56_TIme_Motor',     //492</v>
      </c>
      <c r="R627" s="20" t="str">
        <f t="shared" si="497"/>
        <v>socket.emit('M_G56_TIme_Motor', arr_tag_value[492]);</v>
      </c>
    </row>
    <row r="628" spans="2:18" ht="15.75">
      <c r="B628" t="s">
        <v>154</v>
      </c>
      <c r="C628" t="s">
        <v>235</v>
      </c>
      <c r="D628">
        <v>896</v>
      </c>
      <c r="F628" t="b">
        <v>0</v>
      </c>
      <c r="G628" t="b">
        <v>1</v>
      </c>
      <c r="H628" t="b">
        <v>1</v>
      </c>
      <c r="I628" t="b">
        <v>1</v>
      </c>
      <c r="J628" t="b">
        <v>1</v>
      </c>
      <c r="L628" t="str">
        <f t="shared" si="494"/>
        <v>DB12</v>
      </c>
      <c r="M628" t="str">
        <f t="shared" ref="M628:M672" si="537">"M_"&amp;B628&amp;"_"</f>
        <v>M_G57_</v>
      </c>
      <c r="O628" s="40" t="str">
        <f>IF(E628="","-",COUNTIF($O$10:O627,"&lt;&gt;-")+1-2)</f>
        <v>-</v>
      </c>
      <c r="P628" s="25" t="str">
        <f>IF($E628="","//" &amp; $B628,$M628&amp;B628&amp;": '"&amp;$L628&amp;","&amp;VLOOKUP(C628,LookupTable!$A$10:$G$24,4,0)&amp;IF(AND(C628="Bool",MOD(10*D628,10)=0),D628&amp;".0",D628)&amp;IF(C628="String",".255","")&amp;IF(B629&lt;&gt;"","',","'")&amp;"     //"&amp;O628)</f>
        <v>//G57</v>
      </c>
      <c r="Q628" s="20" t="str">
        <f t="shared" si="496"/>
        <v>//G57</v>
      </c>
      <c r="R628" s="20" t="str">
        <f t="shared" si="497"/>
        <v>//G57</v>
      </c>
    </row>
    <row r="629" spans="2:18" ht="15.75">
      <c r="B629" t="s">
        <v>236</v>
      </c>
      <c r="C629" t="s">
        <v>15</v>
      </c>
      <c r="D629">
        <v>896</v>
      </c>
      <c r="E629">
        <v>0</v>
      </c>
      <c r="F629" t="b">
        <v>0</v>
      </c>
      <c r="G629" t="b">
        <v>1</v>
      </c>
      <c r="H629" t="b">
        <v>1</v>
      </c>
      <c r="I629" t="b">
        <v>1</v>
      </c>
      <c r="J629" t="b">
        <v>0</v>
      </c>
      <c r="K629" t="s">
        <v>237</v>
      </c>
      <c r="L629" t="str">
        <f t="shared" si="494"/>
        <v>DB12</v>
      </c>
      <c r="M629" t="str">
        <f t="shared" ref="M629:M672" si="538">"M_"&amp;B628&amp;"_"</f>
        <v>M_G57_</v>
      </c>
      <c r="O629" s="40">
        <f>IF(E629="","-",COUNTIF($O$10:O628,"&lt;&gt;-")+1-2)</f>
        <v>493</v>
      </c>
      <c r="P629" s="25" t="str">
        <f>IF($E629="","//" &amp; $B629,$M629&amp;B629&amp;": '"&amp;$L629&amp;","&amp;VLOOKUP(C629,LookupTable!$A$10:$G$24,4,0)&amp;IF(AND(C629="Bool",MOD(10*D629,10)=0),D629&amp;".0",D629)&amp;IF(C629="String",".255","")&amp;IF(B630&lt;&gt;"","',","'")&amp;"     //"&amp;O629)</f>
        <v>M_G57_Time_BD: 'DB12,REAL896',     //493</v>
      </c>
      <c r="Q629" s="20" t="str">
        <f t="shared" si="496"/>
        <v>'M_G57_Time_BD',     //493</v>
      </c>
      <c r="R629" s="20" t="str">
        <f t="shared" si="497"/>
        <v>socket.emit('M_G57_Time_BD', arr_tag_value[493]);</v>
      </c>
    </row>
    <row r="630" spans="2:18" ht="15.75">
      <c r="B630" t="s">
        <v>238</v>
      </c>
      <c r="C630" t="s">
        <v>15</v>
      </c>
      <c r="D630">
        <v>900</v>
      </c>
      <c r="E630">
        <v>0</v>
      </c>
      <c r="F630" t="b">
        <v>0</v>
      </c>
      <c r="G630" t="b">
        <v>1</v>
      </c>
      <c r="H630" t="b">
        <v>1</v>
      </c>
      <c r="I630" t="b">
        <v>1</v>
      </c>
      <c r="J630" t="b">
        <v>0</v>
      </c>
      <c r="K630" t="s">
        <v>239</v>
      </c>
      <c r="L630" t="str">
        <f t="shared" si="494"/>
        <v>DB12</v>
      </c>
      <c r="M630" t="str">
        <f t="shared" ref="M630" si="539">"M_"&amp;B628&amp;"_"</f>
        <v>M_G57_</v>
      </c>
      <c r="O630" s="40">
        <f>IF(E630="","-",COUNTIF($O$10:O629,"&lt;&gt;-")+1-2)</f>
        <v>494</v>
      </c>
      <c r="P630" s="25" t="str">
        <f>IF($E630="","//" &amp; $B630,$M630&amp;B630&amp;": '"&amp;$L630&amp;","&amp;VLOOKUP(C630,LookupTable!$A$10:$G$24,4,0)&amp;IF(AND(C630="Bool",MOD(10*D630,10)=0),D630&amp;".0",D630)&amp;IF(C630="String",".255","")&amp;IF(B631&lt;&gt;"","',","'")&amp;"     //"&amp;O630)</f>
        <v>M_G57_Time_CUROA: 'DB12,REAL900',     //494</v>
      </c>
      <c r="Q630" s="20" t="str">
        <f t="shared" si="496"/>
        <v>'M_G57_Time_CUROA',     //494</v>
      </c>
      <c r="R630" s="20" t="str">
        <f t="shared" si="497"/>
        <v>socket.emit('M_G57_Time_CUROA', arr_tag_value[494]);</v>
      </c>
    </row>
    <row r="631" spans="2:18" ht="15.75">
      <c r="B631" t="s">
        <v>240</v>
      </c>
      <c r="C631" t="s">
        <v>15</v>
      </c>
      <c r="D631">
        <v>904</v>
      </c>
      <c r="E631">
        <v>0</v>
      </c>
      <c r="F631" t="b">
        <v>0</v>
      </c>
      <c r="G631" t="b">
        <v>1</v>
      </c>
      <c r="H631" t="b">
        <v>1</v>
      </c>
      <c r="I631" t="b">
        <v>1</v>
      </c>
      <c r="J631" t="b">
        <v>0</v>
      </c>
      <c r="K631" t="s">
        <v>241</v>
      </c>
      <c r="L631" t="str">
        <f t="shared" si="494"/>
        <v>DB12</v>
      </c>
      <c r="M631" t="str">
        <f t="shared" ref="M631" si="540">"M_"&amp;B628&amp;"_"</f>
        <v>M_G57_</v>
      </c>
      <c r="O631" s="40">
        <f>IF(E631="","-",COUNTIF($O$10:O630,"&lt;&gt;-")+1-2)</f>
        <v>495</v>
      </c>
      <c r="P631" s="25" t="str">
        <f>IF($E631="","//" &amp; $B631,$M631&amp;B631&amp;": '"&amp;$L631&amp;","&amp;VLOOKUP(C631,LookupTable!$A$10:$G$24,4,0)&amp;IF(AND(C631="Bool",MOD(10*D631,10)=0),D631&amp;".0",D631)&amp;IF(C631="String",".255","")&amp;IF(B632&lt;&gt;"","',","'")&amp;"     //"&amp;O631)</f>
        <v>M_G57_Time_Belt: 'DB12,REAL904',     //495</v>
      </c>
      <c r="Q631" s="20" t="str">
        <f t="shared" si="496"/>
        <v>'M_G57_Time_Belt',     //495</v>
      </c>
      <c r="R631" s="20" t="str">
        <f t="shared" si="497"/>
        <v>socket.emit('M_G57_Time_Belt', arr_tag_value[495]);</v>
      </c>
    </row>
    <row r="632" spans="2:18" ht="15.75">
      <c r="B632" t="s">
        <v>242</v>
      </c>
      <c r="C632" t="s">
        <v>15</v>
      </c>
      <c r="D632">
        <v>908</v>
      </c>
      <c r="E632">
        <v>0</v>
      </c>
      <c r="F632" t="b">
        <v>0</v>
      </c>
      <c r="G632" t="b">
        <v>1</v>
      </c>
      <c r="H632" t="b">
        <v>1</v>
      </c>
      <c r="I632" t="b">
        <v>1</v>
      </c>
      <c r="J632" t="b">
        <v>0</v>
      </c>
      <c r="K632" t="s">
        <v>243</v>
      </c>
      <c r="L632" t="str">
        <f t="shared" si="494"/>
        <v>DB12</v>
      </c>
      <c r="M632" t="str">
        <f t="shared" ref="M632" si="541">"M_"&amp;B628&amp;"_"</f>
        <v>M_G57_</v>
      </c>
      <c r="O632" s="40">
        <f>IF(E632="","-",COUNTIF($O$10:O631,"&lt;&gt;-")+1-2)</f>
        <v>496</v>
      </c>
      <c r="P632" s="25" t="str">
        <f>IF($E632="","//" &amp; $B632,$M632&amp;B632&amp;": '"&amp;$L632&amp;","&amp;VLOOKUP(C632,LookupTable!$A$10:$G$24,4,0)&amp;IF(AND(C632="Bool",MOD(10*D632,10)=0),D632&amp;".0",D632)&amp;IF(C632="String",".255","")&amp;IF(B633&lt;&gt;"","',","'")&amp;"     //"&amp;O632)</f>
        <v>M_G57_TIme_Motor: 'DB12,REAL908',     //496</v>
      </c>
      <c r="Q632" s="20" t="str">
        <f t="shared" si="496"/>
        <v>'M_G57_TIme_Motor',     //496</v>
      </c>
      <c r="R632" s="20" t="str">
        <f t="shared" si="497"/>
        <v>socket.emit('M_G57_TIme_Motor', arr_tag_value[496]);</v>
      </c>
    </row>
    <row r="633" spans="2:18" ht="15.75">
      <c r="B633" t="s">
        <v>155</v>
      </c>
      <c r="C633" t="s">
        <v>235</v>
      </c>
      <c r="D633">
        <v>912</v>
      </c>
      <c r="F633" t="b">
        <v>0</v>
      </c>
      <c r="G633" t="b">
        <v>1</v>
      </c>
      <c r="H633" t="b">
        <v>1</v>
      </c>
      <c r="I633" t="b">
        <v>1</v>
      </c>
      <c r="J633" t="b">
        <v>1</v>
      </c>
      <c r="L633" t="str">
        <f t="shared" si="494"/>
        <v>DB12</v>
      </c>
      <c r="M633" t="str">
        <f t="shared" ref="M633:M672" si="542">"M_"&amp;B633&amp;"_"</f>
        <v>M_G58_</v>
      </c>
      <c r="O633" s="40" t="str">
        <f>IF(E633="","-",COUNTIF($O$10:O632,"&lt;&gt;-")+1-2)</f>
        <v>-</v>
      </c>
      <c r="P633" s="25" t="str">
        <f>IF($E633="","//" &amp; $B633,$M633&amp;B633&amp;": '"&amp;$L633&amp;","&amp;VLOOKUP(C633,LookupTable!$A$10:$G$24,4,0)&amp;IF(AND(C633="Bool",MOD(10*D633,10)=0),D633&amp;".0",D633)&amp;IF(C633="String",".255","")&amp;IF(B634&lt;&gt;"","',","'")&amp;"     //"&amp;O633)</f>
        <v>//G58</v>
      </c>
      <c r="Q633" s="20" t="str">
        <f t="shared" si="496"/>
        <v>//G58</v>
      </c>
      <c r="R633" s="20" t="str">
        <f t="shared" si="497"/>
        <v>//G58</v>
      </c>
    </row>
    <row r="634" spans="2:18" ht="15.75">
      <c r="B634" t="s">
        <v>236</v>
      </c>
      <c r="C634" t="s">
        <v>15</v>
      </c>
      <c r="D634">
        <v>912</v>
      </c>
      <c r="E634">
        <v>0</v>
      </c>
      <c r="F634" t="b">
        <v>0</v>
      </c>
      <c r="G634" t="b">
        <v>1</v>
      </c>
      <c r="H634" t="b">
        <v>1</v>
      </c>
      <c r="I634" t="b">
        <v>1</v>
      </c>
      <c r="J634" t="b">
        <v>0</v>
      </c>
      <c r="K634" t="s">
        <v>237</v>
      </c>
      <c r="L634" t="str">
        <f t="shared" si="494"/>
        <v>DB12</v>
      </c>
      <c r="M634" t="str">
        <f t="shared" ref="M634:M672" si="543">"M_"&amp;B633&amp;"_"</f>
        <v>M_G58_</v>
      </c>
      <c r="O634" s="40">
        <f>IF(E634="","-",COUNTIF($O$10:O633,"&lt;&gt;-")+1-2)</f>
        <v>497</v>
      </c>
      <c r="P634" s="25" t="str">
        <f>IF($E634="","//" &amp; $B634,$M634&amp;B634&amp;": '"&amp;$L634&amp;","&amp;VLOOKUP(C634,LookupTable!$A$10:$G$24,4,0)&amp;IF(AND(C634="Bool",MOD(10*D634,10)=0),D634&amp;".0",D634)&amp;IF(C634="String",".255","")&amp;IF(B635&lt;&gt;"","',","'")&amp;"     //"&amp;O634)</f>
        <v>M_G58_Time_BD: 'DB12,REAL912',     //497</v>
      </c>
      <c r="Q634" s="20" t="str">
        <f t="shared" si="496"/>
        <v>'M_G58_Time_BD',     //497</v>
      </c>
      <c r="R634" s="20" t="str">
        <f t="shared" si="497"/>
        <v>socket.emit('M_G58_Time_BD', arr_tag_value[497]);</v>
      </c>
    </row>
    <row r="635" spans="2:18" ht="15.75">
      <c r="B635" t="s">
        <v>238</v>
      </c>
      <c r="C635" t="s">
        <v>15</v>
      </c>
      <c r="D635">
        <v>916</v>
      </c>
      <c r="E635">
        <v>0</v>
      </c>
      <c r="F635" t="b">
        <v>0</v>
      </c>
      <c r="G635" t="b">
        <v>1</v>
      </c>
      <c r="H635" t="b">
        <v>1</v>
      </c>
      <c r="I635" t="b">
        <v>1</v>
      </c>
      <c r="J635" t="b">
        <v>0</v>
      </c>
      <c r="K635" t="s">
        <v>239</v>
      </c>
      <c r="L635" t="str">
        <f t="shared" si="494"/>
        <v>DB12</v>
      </c>
      <c r="M635" t="str">
        <f t="shared" ref="M635" si="544">"M_"&amp;B633&amp;"_"</f>
        <v>M_G58_</v>
      </c>
      <c r="O635" s="40">
        <f>IF(E635="","-",COUNTIF($O$10:O634,"&lt;&gt;-")+1-2)</f>
        <v>498</v>
      </c>
      <c r="P635" s="25" t="str">
        <f>IF($E635="","//" &amp; $B635,$M635&amp;B635&amp;": '"&amp;$L635&amp;","&amp;VLOOKUP(C635,LookupTable!$A$10:$G$24,4,0)&amp;IF(AND(C635="Bool",MOD(10*D635,10)=0),D635&amp;".0",D635)&amp;IF(C635="String",".255","")&amp;IF(B636&lt;&gt;"","',","'")&amp;"     //"&amp;O635)</f>
        <v>M_G58_Time_CUROA: 'DB12,REAL916',     //498</v>
      </c>
      <c r="Q635" s="20" t="str">
        <f t="shared" si="496"/>
        <v>'M_G58_Time_CUROA',     //498</v>
      </c>
      <c r="R635" s="20" t="str">
        <f t="shared" si="497"/>
        <v>socket.emit('M_G58_Time_CUROA', arr_tag_value[498]);</v>
      </c>
    </row>
    <row r="636" spans="2:18" ht="15.75">
      <c r="B636" t="s">
        <v>240</v>
      </c>
      <c r="C636" t="s">
        <v>15</v>
      </c>
      <c r="D636">
        <v>920</v>
      </c>
      <c r="E636">
        <v>0</v>
      </c>
      <c r="F636" t="b">
        <v>0</v>
      </c>
      <c r="G636" t="b">
        <v>1</v>
      </c>
      <c r="H636" t="b">
        <v>1</v>
      </c>
      <c r="I636" t="b">
        <v>1</v>
      </c>
      <c r="J636" t="b">
        <v>0</v>
      </c>
      <c r="K636" t="s">
        <v>241</v>
      </c>
      <c r="L636" t="str">
        <f t="shared" si="494"/>
        <v>DB12</v>
      </c>
      <c r="M636" t="str">
        <f t="shared" ref="M636" si="545">"M_"&amp;B633&amp;"_"</f>
        <v>M_G58_</v>
      </c>
      <c r="O636" s="40">
        <f>IF(E636="","-",COUNTIF($O$10:O635,"&lt;&gt;-")+1-2)</f>
        <v>499</v>
      </c>
      <c r="P636" s="25" t="str">
        <f>IF($E636="","//" &amp; $B636,$M636&amp;B636&amp;": '"&amp;$L636&amp;","&amp;VLOOKUP(C636,LookupTable!$A$10:$G$24,4,0)&amp;IF(AND(C636="Bool",MOD(10*D636,10)=0),D636&amp;".0",D636)&amp;IF(C636="String",".255","")&amp;IF(B637&lt;&gt;"","',","'")&amp;"     //"&amp;O636)</f>
        <v>M_G58_Time_Belt: 'DB12,REAL920',     //499</v>
      </c>
      <c r="Q636" s="20" t="str">
        <f t="shared" si="496"/>
        <v>'M_G58_Time_Belt',     //499</v>
      </c>
      <c r="R636" s="20" t="str">
        <f t="shared" si="497"/>
        <v>socket.emit('M_G58_Time_Belt', arr_tag_value[499]);</v>
      </c>
    </row>
    <row r="637" spans="2:18" ht="15.75">
      <c r="B637" t="s">
        <v>242</v>
      </c>
      <c r="C637" t="s">
        <v>15</v>
      </c>
      <c r="D637">
        <v>924</v>
      </c>
      <c r="E637">
        <v>0</v>
      </c>
      <c r="F637" t="b">
        <v>0</v>
      </c>
      <c r="G637" t="b">
        <v>1</v>
      </c>
      <c r="H637" t="b">
        <v>1</v>
      </c>
      <c r="I637" t="b">
        <v>1</v>
      </c>
      <c r="J637" t="b">
        <v>0</v>
      </c>
      <c r="K637" t="s">
        <v>243</v>
      </c>
      <c r="L637" t="str">
        <f t="shared" si="494"/>
        <v>DB12</v>
      </c>
      <c r="M637" t="str">
        <f t="shared" ref="M637" si="546">"M_"&amp;B633&amp;"_"</f>
        <v>M_G58_</v>
      </c>
      <c r="O637" s="40">
        <f>IF(E637="","-",COUNTIF($O$10:O636,"&lt;&gt;-")+1-2)</f>
        <v>500</v>
      </c>
      <c r="P637" s="25" t="str">
        <f>IF($E637="","//" &amp; $B637,$M637&amp;B637&amp;": '"&amp;$L637&amp;","&amp;VLOOKUP(C637,LookupTable!$A$10:$G$24,4,0)&amp;IF(AND(C637="Bool",MOD(10*D637,10)=0),D637&amp;".0",D637)&amp;IF(C637="String",".255","")&amp;IF(B638&lt;&gt;"","',","'")&amp;"     //"&amp;O637)</f>
        <v>M_G58_TIme_Motor: 'DB12,REAL924',     //500</v>
      </c>
      <c r="Q637" s="20" t="str">
        <f t="shared" si="496"/>
        <v>'M_G58_TIme_Motor',     //500</v>
      </c>
      <c r="R637" s="20" t="str">
        <f t="shared" si="497"/>
        <v>socket.emit('M_G58_TIme_Motor', arr_tag_value[500]);</v>
      </c>
    </row>
    <row r="638" spans="2:18" ht="15.75">
      <c r="B638" t="s">
        <v>156</v>
      </c>
      <c r="C638" t="s">
        <v>235</v>
      </c>
      <c r="D638">
        <v>928</v>
      </c>
      <c r="F638" t="b">
        <v>0</v>
      </c>
      <c r="G638" t="b">
        <v>1</v>
      </c>
      <c r="H638" t="b">
        <v>1</v>
      </c>
      <c r="I638" t="b">
        <v>1</v>
      </c>
      <c r="J638" t="b">
        <v>1</v>
      </c>
      <c r="L638" t="str">
        <f t="shared" si="494"/>
        <v>DB12</v>
      </c>
      <c r="M638" t="str">
        <f t="shared" ref="M638:M672" si="547">"M_"&amp;B638&amp;"_"</f>
        <v>M_G59_</v>
      </c>
      <c r="O638" s="40" t="str">
        <f>IF(E638="","-",COUNTIF($O$10:O637,"&lt;&gt;-")+1-2)</f>
        <v>-</v>
      </c>
      <c r="P638" s="25" t="str">
        <f>IF($E638="","//" &amp; $B638,$M638&amp;B638&amp;": '"&amp;$L638&amp;","&amp;VLOOKUP(C638,LookupTable!$A$10:$G$24,4,0)&amp;IF(AND(C638="Bool",MOD(10*D638,10)=0),D638&amp;".0",D638)&amp;IF(C638="String",".255","")&amp;IF(B639&lt;&gt;"","',","'")&amp;"     //"&amp;O638)</f>
        <v>//G59</v>
      </c>
      <c r="Q638" s="20" t="str">
        <f t="shared" si="496"/>
        <v>//G59</v>
      </c>
      <c r="R638" s="20" t="str">
        <f t="shared" si="497"/>
        <v>//G59</v>
      </c>
    </row>
    <row r="639" spans="2:18" ht="15.75">
      <c r="B639" t="s">
        <v>236</v>
      </c>
      <c r="C639" t="s">
        <v>15</v>
      </c>
      <c r="D639">
        <v>928</v>
      </c>
      <c r="E639">
        <v>0</v>
      </c>
      <c r="F639" t="b">
        <v>0</v>
      </c>
      <c r="G639" t="b">
        <v>1</v>
      </c>
      <c r="H639" t="b">
        <v>1</v>
      </c>
      <c r="I639" t="b">
        <v>1</v>
      </c>
      <c r="J639" t="b">
        <v>0</v>
      </c>
      <c r="K639" t="s">
        <v>237</v>
      </c>
      <c r="L639" t="str">
        <f t="shared" si="494"/>
        <v>DB12</v>
      </c>
      <c r="M639" t="str">
        <f t="shared" ref="M639:M672" si="548">"M_"&amp;B638&amp;"_"</f>
        <v>M_G59_</v>
      </c>
      <c r="O639" s="40">
        <f>IF(E639="","-",COUNTIF($O$10:O638,"&lt;&gt;-")+1-2)</f>
        <v>501</v>
      </c>
      <c r="P639" s="25" t="str">
        <f>IF($E639="","//" &amp; $B639,$M639&amp;B639&amp;": '"&amp;$L639&amp;","&amp;VLOOKUP(C639,LookupTable!$A$10:$G$24,4,0)&amp;IF(AND(C639="Bool",MOD(10*D639,10)=0),D639&amp;".0",D639)&amp;IF(C639="String",".255","")&amp;IF(B640&lt;&gt;"","',","'")&amp;"     //"&amp;O639)</f>
        <v>M_G59_Time_BD: 'DB12,REAL928',     //501</v>
      </c>
      <c r="Q639" s="20" t="str">
        <f t="shared" si="496"/>
        <v>'M_G59_Time_BD',     //501</v>
      </c>
      <c r="R639" s="20" t="str">
        <f t="shared" si="497"/>
        <v>socket.emit('M_G59_Time_BD', arr_tag_value[501]);</v>
      </c>
    </row>
    <row r="640" spans="2:18" ht="15.75">
      <c r="B640" t="s">
        <v>238</v>
      </c>
      <c r="C640" t="s">
        <v>15</v>
      </c>
      <c r="D640">
        <v>932</v>
      </c>
      <c r="E640">
        <v>0</v>
      </c>
      <c r="F640" t="b">
        <v>0</v>
      </c>
      <c r="G640" t="b">
        <v>1</v>
      </c>
      <c r="H640" t="b">
        <v>1</v>
      </c>
      <c r="I640" t="b">
        <v>1</v>
      </c>
      <c r="J640" t="b">
        <v>0</v>
      </c>
      <c r="K640" t="s">
        <v>239</v>
      </c>
      <c r="L640" t="str">
        <f t="shared" si="494"/>
        <v>DB12</v>
      </c>
      <c r="M640" t="str">
        <f t="shared" ref="M640" si="549">"M_"&amp;B638&amp;"_"</f>
        <v>M_G59_</v>
      </c>
      <c r="O640" s="40">
        <f>IF(E640="","-",COUNTIF($O$10:O639,"&lt;&gt;-")+1-2)</f>
        <v>502</v>
      </c>
      <c r="P640" s="25" t="str">
        <f>IF($E640="","//" &amp; $B640,$M640&amp;B640&amp;": '"&amp;$L640&amp;","&amp;VLOOKUP(C640,LookupTable!$A$10:$G$24,4,0)&amp;IF(AND(C640="Bool",MOD(10*D640,10)=0),D640&amp;".0",D640)&amp;IF(C640="String",".255","")&amp;IF(B641&lt;&gt;"","',","'")&amp;"     //"&amp;O640)</f>
        <v>M_G59_Time_CUROA: 'DB12,REAL932',     //502</v>
      </c>
      <c r="Q640" s="20" t="str">
        <f t="shared" si="496"/>
        <v>'M_G59_Time_CUROA',     //502</v>
      </c>
      <c r="R640" s="20" t="str">
        <f t="shared" si="497"/>
        <v>socket.emit('M_G59_Time_CUROA', arr_tag_value[502]);</v>
      </c>
    </row>
    <row r="641" spans="2:18" ht="15.75">
      <c r="B641" t="s">
        <v>240</v>
      </c>
      <c r="C641" t="s">
        <v>15</v>
      </c>
      <c r="D641">
        <v>936</v>
      </c>
      <c r="E641">
        <v>0</v>
      </c>
      <c r="F641" t="b">
        <v>0</v>
      </c>
      <c r="G641" t="b">
        <v>1</v>
      </c>
      <c r="H641" t="b">
        <v>1</v>
      </c>
      <c r="I641" t="b">
        <v>1</v>
      </c>
      <c r="J641" t="b">
        <v>0</v>
      </c>
      <c r="K641" t="s">
        <v>241</v>
      </c>
      <c r="L641" t="str">
        <f t="shared" si="494"/>
        <v>DB12</v>
      </c>
      <c r="M641" t="str">
        <f t="shared" ref="M641" si="550">"M_"&amp;B638&amp;"_"</f>
        <v>M_G59_</v>
      </c>
      <c r="O641" s="40">
        <f>IF(E641="","-",COUNTIF($O$10:O640,"&lt;&gt;-")+1-2)</f>
        <v>503</v>
      </c>
      <c r="P641" s="25" t="str">
        <f>IF($E641="","//" &amp; $B641,$M641&amp;B641&amp;": '"&amp;$L641&amp;","&amp;VLOOKUP(C641,LookupTable!$A$10:$G$24,4,0)&amp;IF(AND(C641="Bool",MOD(10*D641,10)=0),D641&amp;".0",D641)&amp;IF(C641="String",".255","")&amp;IF(B642&lt;&gt;"","',","'")&amp;"     //"&amp;O641)</f>
        <v>M_G59_Time_Belt: 'DB12,REAL936',     //503</v>
      </c>
      <c r="Q641" s="20" t="str">
        <f t="shared" si="496"/>
        <v>'M_G59_Time_Belt',     //503</v>
      </c>
      <c r="R641" s="20" t="str">
        <f t="shared" si="497"/>
        <v>socket.emit('M_G59_Time_Belt', arr_tag_value[503]);</v>
      </c>
    </row>
    <row r="642" spans="2:18" ht="15.75">
      <c r="B642" t="s">
        <v>242</v>
      </c>
      <c r="C642" t="s">
        <v>15</v>
      </c>
      <c r="D642">
        <v>940</v>
      </c>
      <c r="E642">
        <v>0</v>
      </c>
      <c r="F642" t="b">
        <v>0</v>
      </c>
      <c r="G642" t="b">
        <v>1</v>
      </c>
      <c r="H642" t="b">
        <v>1</v>
      </c>
      <c r="I642" t="b">
        <v>1</v>
      </c>
      <c r="J642" t="b">
        <v>0</v>
      </c>
      <c r="K642" t="s">
        <v>243</v>
      </c>
      <c r="L642" t="str">
        <f t="shared" si="494"/>
        <v>DB12</v>
      </c>
      <c r="M642" t="str">
        <f t="shared" ref="M642" si="551">"M_"&amp;B638&amp;"_"</f>
        <v>M_G59_</v>
      </c>
      <c r="O642" s="40">
        <f>IF(E642="","-",COUNTIF($O$10:O641,"&lt;&gt;-")+1-2)</f>
        <v>504</v>
      </c>
      <c r="P642" s="25" t="str">
        <f>IF($E642="","//" &amp; $B642,$M642&amp;B642&amp;": '"&amp;$L642&amp;","&amp;VLOOKUP(C642,LookupTable!$A$10:$G$24,4,0)&amp;IF(AND(C642="Bool",MOD(10*D642,10)=0),D642&amp;".0",D642)&amp;IF(C642="String",".255","")&amp;IF(B643&lt;&gt;"","',","'")&amp;"     //"&amp;O642)</f>
        <v>M_G59_TIme_Motor: 'DB12,REAL940',     //504</v>
      </c>
      <c r="Q642" s="20" t="str">
        <f t="shared" si="496"/>
        <v>'M_G59_TIme_Motor',     //504</v>
      </c>
      <c r="R642" s="20" t="str">
        <f t="shared" si="497"/>
        <v>socket.emit('M_G59_TIme_Motor', arr_tag_value[504]);</v>
      </c>
    </row>
    <row r="643" spans="2:18" ht="15.75">
      <c r="B643" t="s">
        <v>157</v>
      </c>
      <c r="C643" t="s">
        <v>235</v>
      </c>
      <c r="D643">
        <v>944</v>
      </c>
      <c r="F643" t="b">
        <v>0</v>
      </c>
      <c r="G643" t="b">
        <v>1</v>
      </c>
      <c r="H643" t="b">
        <v>1</v>
      </c>
      <c r="I643" t="b">
        <v>1</v>
      </c>
      <c r="J643" t="b">
        <v>1</v>
      </c>
      <c r="L643" t="str">
        <f t="shared" si="494"/>
        <v>DB12</v>
      </c>
      <c r="M643" t="str">
        <f t="shared" ref="M643:M672" si="552">"M_"&amp;B643&amp;"_"</f>
        <v>M_G60_</v>
      </c>
      <c r="O643" s="40" t="str">
        <f>IF(E643="","-",COUNTIF($O$10:O642,"&lt;&gt;-")+1-2)</f>
        <v>-</v>
      </c>
      <c r="P643" s="25" t="str">
        <f>IF($E643="","//" &amp; $B643,$M643&amp;B643&amp;": '"&amp;$L643&amp;","&amp;VLOOKUP(C643,LookupTable!$A$10:$G$24,4,0)&amp;IF(AND(C643="Bool",MOD(10*D643,10)=0),D643&amp;".0",D643)&amp;IF(C643="String",".255","")&amp;IF(B644&lt;&gt;"","',","'")&amp;"     //"&amp;O643)</f>
        <v>//G60</v>
      </c>
      <c r="Q643" s="20" t="str">
        <f t="shared" si="496"/>
        <v>//G60</v>
      </c>
      <c r="R643" s="20" t="str">
        <f t="shared" si="497"/>
        <v>//G60</v>
      </c>
    </row>
    <row r="644" spans="2:18" ht="15.75">
      <c r="B644" t="s">
        <v>236</v>
      </c>
      <c r="C644" t="s">
        <v>15</v>
      </c>
      <c r="D644">
        <v>944</v>
      </c>
      <c r="E644">
        <v>0</v>
      </c>
      <c r="F644" t="b">
        <v>0</v>
      </c>
      <c r="G644" t="b">
        <v>1</v>
      </c>
      <c r="H644" t="b">
        <v>1</v>
      </c>
      <c r="I644" t="b">
        <v>1</v>
      </c>
      <c r="J644" t="b">
        <v>0</v>
      </c>
      <c r="K644" t="s">
        <v>237</v>
      </c>
      <c r="L644" t="str">
        <f t="shared" si="494"/>
        <v>DB12</v>
      </c>
      <c r="M644" t="str">
        <f t="shared" ref="M644:M672" si="553">"M_"&amp;B643&amp;"_"</f>
        <v>M_G60_</v>
      </c>
      <c r="O644" s="40">
        <f>IF(E644="","-",COUNTIF($O$10:O643,"&lt;&gt;-")+1-2)</f>
        <v>505</v>
      </c>
      <c r="P644" s="25" t="str">
        <f>IF($E644="","//" &amp; $B644,$M644&amp;B644&amp;": '"&amp;$L644&amp;","&amp;VLOOKUP(C644,LookupTable!$A$10:$G$24,4,0)&amp;IF(AND(C644="Bool",MOD(10*D644,10)=0),D644&amp;".0",D644)&amp;IF(C644="String",".255","")&amp;IF(B645&lt;&gt;"","',","'")&amp;"     //"&amp;O644)</f>
        <v>M_G60_Time_BD: 'DB12,REAL944',     //505</v>
      </c>
      <c r="Q644" s="20" t="str">
        <f t="shared" si="496"/>
        <v>'M_G60_Time_BD',     //505</v>
      </c>
      <c r="R644" s="20" t="str">
        <f t="shared" si="497"/>
        <v>socket.emit('M_G60_Time_BD', arr_tag_value[505]);</v>
      </c>
    </row>
    <row r="645" spans="2:18" ht="15.75">
      <c r="B645" t="s">
        <v>238</v>
      </c>
      <c r="C645" t="s">
        <v>15</v>
      </c>
      <c r="D645">
        <v>948</v>
      </c>
      <c r="E645">
        <v>0</v>
      </c>
      <c r="F645" t="b">
        <v>0</v>
      </c>
      <c r="G645" t="b">
        <v>1</v>
      </c>
      <c r="H645" t="b">
        <v>1</v>
      </c>
      <c r="I645" t="b">
        <v>1</v>
      </c>
      <c r="J645" t="b">
        <v>0</v>
      </c>
      <c r="K645" t="s">
        <v>239</v>
      </c>
      <c r="L645" t="str">
        <f t="shared" si="494"/>
        <v>DB12</v>
      </c>
      <c r="M645" t="str">
        <f t="shared" ref="M645" si="554">"M_"&amp;B643&amp;"_"</f>
        <v>M_G60_</v>
      </c>
      <c r="O645" s="40">
        <f>IF(E645="","-",COUNTIF($O$10:O644,"&lt;&gt;-")+1-2)</f>
        <v>506</v>
      </c>
      <c r="P645" s="25" t="str">
        <f>IF($E645="","//" &amp; $B645,$M645&amp;B645&amp;": '"&amp;$L645&amp;","&amp;VLOOKUP(C645,LookupTable!$A$10:$G$24,4,0)&amp;IF(AND(C645="Bool",MOD(10*D645,10)=0),D645&amp;".0",D645)&amp;IF(C645="String",".255","")&amp;IF(B646&lt;&gt;"","',","'")&amp;"     //"&amp;O645)</f>
        <v>M_G60_Time_CUROA: 'DB12,REAL948',     //506</v>
      </c>
      <c r="Q645" s="20" t="str">
        <f t="shared" si="496"/>
        <v>'M_G60_Time_CUROA',     //506</v>
      </c>
      <c r="R645" s="20" t="str">
        <f t="shared" si="497"/>
        <v>socket.emit('M_G60_Time_CUROA', arr_tag_value[506]);</v>
      </c>
    </row>
    <row r="646" spans="2:18" ht="15.75">
      <c r="B646" t="s">
        <v>240</v>
      </c>
      <c r="C646" t="s">
        <v>15</v>
      </c>
      <c r="D646">
        <v>952</v>
      </c>
      <c r="E646">
        <v>0</v>
      </c>
      <c r="F646" t="b">
        <v>0</v>
      </c>
      <c r="G646" t="b">
        <v>1</v>
      </c>
      <c r="H646" t="b">
        <v>1</v>
      </c>
      <c r="I646" t="b">
        <v>1</v>
      </c>
      <c r="J646" t="b">
        <v>0</v>
      </c>
      <c r="K646" t="s">
        <v>241</v>
      </c>
      <c r="L646" t="str">
        <f t="shared" si="494"/>
        <v>DB12</v>
      </c>
      <c r="M646" t="str">
        <f t="shared" ref="M646" si="555">"M_"&amp;B643&amp;"_"</f>
        <v>M_G60_</v>
      </c>
      <c r="O646" s="40">
        <f>IF(E646="","-",COUNTIF($O$10:O645,"&lt;&gt;-")+1-2)</f>
        <v>507</v>
      </c>
      <c r="P646" s="25" t="str">
        <f>IF($E646="","//" &amp; $B646,$M646&amp;B646&amp;": '"&amp;$L646&amp;","&amp;VLOOKUP(C646,LookupTable!$A$10:$G$24,4,0)&amp;IF(AND(C646="Bool",MOD(10*D646,10)=0),D646&amp;".0",D646)&amp;IF(C646="String",".255","")&amp;IF(B647&lt;&gt;"","',","'")&amp;"     //"&amp;O646)</f>
        <v>M_G60_Time_Belt: 'DB12,REAL952',     //507</v>
      </c>
      <c r="Q646" s="20" t="str">
        <f t="shared" si="496"/>
        <v>'M_G60_Time_Belt',     //507</v>
      </c>
      <c r="R646" s="20" t="str">
        <f t="shared" si="497"/>
        <v>socket.emit('M_G60_Time_Belt', arr_tag_value[507]);</v>
      </c>
    </row>
    <row r="647" spans="2:18" ht="15.75">
      <c r="B647" t="s">
        <v>242</v>
      </c>
      <c r="C647" t="s">
        <v>15</v>
      </c>
      <c r="D647">
        <v>956</v>
      </c>
      <c r="E647">
        <v>0</v>
      </c>
      <c r="F647" t="b">
        <v>0</v>
      </c>
      <c r="G647" t="b">
        <v>1</v>
      </c>
      <c r="H647" t="b">
        <v>1</v>
      </c>
      <c r="I647" t="b">
        <v>1</v>
      </c>
      <c r="J647" t="b">
        <v>0</v>
      </c>
      <c r="K647" t="s">
        <v>243</v>
      </c>
      <c r="L647" t="str">
        <f t="shared" si="494"/>
        <v>DB12</v>
      </c>
      <c r="M647" t="str">
        <f t="shared" ref="M647" si="556">"M_"&amp;B643&amp;"_"</f>
        <v>M_G60_</v>
      </c>
      <c r="O647" s="40">
        <f>IF(E647="","-",COUNTIF($O$10:O646,"&lt;&gt;-")+1-2)</f>
        <v>508</v>
      </c>
      <c r="P647" s="25" t="str">
        <f>IF($E647="","//" &amp; $B647,$M647&amp;B647&amp;": '"&amp;$L647&amp;","&amp;VLOOKUP(C647,LookupTable!$A$10:$G$24,4,0)&amp;IF(AND(C647="Bool",MOD(10*D647,10)=0),D647&amp;".0",D647)&amp;IF(C647="String",".255","")&amp;IF(B648&lt;&gt;"","',","'")&amp;"     //"&amp;O647)</f>
        <v>M_G60_TIme_Motor: 'DB12,REAL956',     //508</v>
      </c>
      <c r="Q647" s="20" t="str">
        <f t="shared" si="496"/>
        <v>'M_G60_TIme_Motor',     //508</v>
      </c>
      <c r="R647" s="20" t="str">
        <f t="shared" si="497"/>
        <v>socket.emit('M_G60_TIme_Motor', arr_tag_value[508]);</v>
      </c>
    </row>
    <row r="648" spans="2:18" ht="15.75">
      <c r="B648" t="s">
        <v>158</v>
      </c>
      <c r="C648" t="s">
        <v>235</v>
      </c>
      <c r="D648">
        <v>960</v>
      </c>
      <c r="F648" t="b">
        <v>0</v>
      </c>
      <c r="G648" t="b">
        <v>1</v>
      </c>
      <c r="H648" t="b">
        <v>1</v>
      </c>
      <c r="I648" t="b">
        <v>1</v>
      </c>
      <c r="J648" t="b">
        <v>1</v>
      </c>
      <c r="L648" t="str">
        <f t="shared" si="494"/>
        <v>DB12</v>
      </c>
      <c r="M648" t="str">
        <f t="shared" ref="M648:M672" si="557">"M_"&amp;B648&amp;"_"</f>
        <v>M_G61_</v>
      </c>
      <c r="O648" s="40" t="str">
        <f>IF(E648="","-",COUNTIF($O$10:O647,"&lt;&gt;-")+1-2)</f>
        <v>-</v>
      </c>
      <c r="P648" s="25" t="str">
        <f>IF($E648="","//" &amp; $B648,$M648&amp;B648&amp;": '"&amp;$L648&amp;","&amp;VLOOKUP(C648,LookupTable!$A$10:$G$24,4,0)&amp;IF(AND(C648="Bool",MOD(10*D648,10)=0),D648&amp;".0",D648)&amp;IF(C648="String",".255","")&amp;IF(B649&lt;&gt;"","',","'")&amp;"     //"&amp;O648)</f>
        <v>//G61</v>
      </c>
      <c r="Q648" s="20" t="str">
        <f t="shared" si="496"/>
        <v>//G61</v>
      </c>
      <c r="R648" s="20" t="str">
        <f t="shared" si="497"/>
        <v>//G61</v>
      </c>
    </row>
    <row r="649" spans="2:18" ht="15.75">
      <c r="B649" t="s">
        <v>236</v>
      </c>
      <c r="C649" t="s">
        <v>15</v>
      </c>
      <c r="D649">
        <v>960</v>
      </c>
      <c r="E649">
        <v>0</v>
      </c>
      <c r="F649" t="b">
        <v>0</v>
      </c>
      <c r="G649" t="b">
        <v>1</v>
      </c>
      <c r="H649" t="b">
        <v>1</v>
      </c>
      <c r="I649" t="b">
        <v>1</v>
      </c>
      <c r="J649" t="b">
        <v>0</v>
      </c>
      <c r="K649" t="s">
        <v>237</v>
      </c>
      <c r="L649" t="str">
        <f t="shared" si="494"/>
        <v>DB12</v>
      </c>
      <c r="M649" t="str">
        <f t="shared" ref="M649:M672" si="558">"M_"&amp;B648&amp;"_"</f>
        <v>M_G61_</v>
      </c>
      <c r="O649" s="40">
        <f>IF(E649="","-",COUNTIF($O$10:O648,"&lt;&gt;-")+1-2)</f>
        <v>509</v>
      </c>
      <c r="P649" s="25" t="str">
        <f>IF($E649="","//" &amp; $B649,$M649&amp;B649&amp;": '"&amp;$L649&amp;","&amp;VLOOKUP(C649,LookupTable!$A$10:$G$24,4,0)&amp;IF(AND(C649="Bool",MOD(10*D649,10)=0),D649&amp;".0",D649)&amp;IF(C649="String",".255","")&amp;IF(B650&lt;&gt;"","',","'")&amp;"     //"&amp;O649)</f>
        <v>M_G61_Time_BD: 'DB12,REAL960',     //509</v>
      </c>
      <c r="Q649" s="20" t="str">
        <f t="shared" si="496"/>
        <v>'M_G61_Time_BD',     //509</v>
      </c>
      <c r="R649" s="20" t="str">
        <f t="shared" si="497"/>
        <v>socket.emit('M_G61_Time_BD', arr_tag_value[509]);</v>
      </c>
    </row>
    <row r="650" spans="2:18" ht="15.75">
      <c r="B650" t="s">
        <v>238</v>
      </c>
      <c r="C650" t="s">
        <v>15</v>
      </c>
      <c r="D650">
        <v>964</v>
      </c>
      <c r="E650">
        <v>0</v>
      </c>
      <c r="F650" t="b">
        <v>0</v>
      </c>
      <c r="G650" t="b">
        <v>1</v>
      </c>
      <c r="H650" t="b">
        <v>1</v>
      </c>
      <c r="I650" t="b">
        <v>1</v>
      </c>
      <c r="J650" t="b">
        <v>0</v>
      </c>
      <c r="K650" t="s">
        <v>239</v>
      </c>
      <c r="L650" t="str">
        <f t="shared" si="494"/>
        <v>DB12</v>
      </c>
      <c r="M650" t="str">
        <f t="shared" ref="M650" si="559">"M_"&amp;B648&amp;"_"</f>
        <v>M_G61_</v>
      </c>
      <c r="O650" s="40">
        <f>IF(E650="","-",COUNTIF($O$10:O649,"&lt;&gt;-")+1-2)</f>
        <v>510</v>
      </c>
      <c r="P650" s="25" t="str">
        <f>IF($E650="","//" &amp; $B650,$M650&amp;B650&amp;": '"&amp;$L650&amp;","&amp;VLOOKUP(C650,LookupTable!$A$10:$G$24,4,0)&amp;IF(AND(C650="Bool",MOD(10*D650,10)=0),D650&amp;".0",D650)&amp;IF(C650="String",".255","")&amp;IF(B651&lt;&gt;"","',","'")&amp;"     //"&amp;O650)</f>
        <v>M_G61_Time_CUROA: 'DB12,REAL964',     //510</v>
      </c>
      <c r="Q650" s="20" t="str">
        <f t="shared" si="496"/>
        <v>'M_G61_Time_CUROA',     //510</v>
      </c>
      <c r="R650" s="20" t="str">
        <f t="shared" si="497"/>
        <v>socket.emit('M_G61_Time_CUROA', arr_tag_value[510]);</v>
      </c>
    </row>
    <row r="651" spans="2:18" ht="15.75">
      <c r="B651" t="s">
        <v>240</v>
      </c>
      <c r="C651" t="s">
        <v>15</v>
      </c>
      <c r="D651">
        <v>968</v>
      </c>
      <c r="E651">
        <v>0</v>
      </c>
      <c r="F651" t="b">
        <v>0</v>
      </c>
      <c r="G651" t="b">
        <v>1</v>
      </c>
      <c r="H651" t="b">
        <v>1</v>
      </c>
      <c r="I651" t="b">
        <v>1</v>
      </c>
      <c r="J651" t="b">
        <v>0</v>
      </c>
      <c r="K651" t="s">
        <v>241</v>
      </c>
      <c r="L651" t="str">
        <f t="shared" si="494"/>
        <v>DB12</v>
      </c>
      <c r="M651" t="str">
        <f t="shared" ref="M651" si="560">"M_"&amp;B648&amp;"_"</f>
        <v>M_G61_</v>
      </c>
      <c r="O651" s="40">
        <f>IF(E651="","-",COUNTIF($O$10:O650,"&lt;&gt;-")+1-2)</f>
        <v>511</v>
      </c>
      <c r="P651" s="25" t="str">
        <f>IF($E651="","//" &amp; $B651,$M651&amp;B651&amp;": '"&amp;$L651&amp;","&amp;VLOOKUP(C651,LookupTable!$A$10:$G$24,4,0)&amp;IF(AND(C651="Bool",MOD(10*D651,10)=0),D651&amp;".0",D651)&amp;IF(C651="String",".255","")&amp;IF(B652&lt;&gt;"","',","'")&amp;"     //"&amp;O651)</f>
        <v>M_G61_Time_Belt: 'DB12,REAL968',     //511</v>
      </c>
      <c r="Q651" s="20" t="str">
        <f t="shared" si="496"/>
        <v>'M_G61_Time_Belt',     //511</v>
      </c>
      <c r="R651" s="20" t="str">
        <f t="shared" si="497"/>
        <v>socket.emit('M_G61_Time_Belt', arr_tag_value[511]);</v>
      </c>
    </row>
    <row r="652" spans="2:18" ht="15.75">
      <c r="B652" t="s">
        <v>242</v>
      </c>
      <c r="C652" t="s">
        <v>15</v>
      </c>
      <c r="D652">
        <v>972</v>
      </c>
      <c r="E652">
        <v>0</v>
      </c>
      <c r="F652" t="b">
        <v>0</v>
      </c>
      <c r="G652" t="b">
        <v>1</v>
      </c>
      <c r="H652" t="b">
        <v>1</v>
      </c>
      <c r="I652" t="b">
        <v>1</v>
      </c>
      <c r="J652" t="b">
        <v>0</v>
      </c>
      <c r="K652" t="s">
        <v>243</v>
      </c>
      <c r="L652" t="str">
        <f t="shared" ref="L652:L672" si="561">IF(LEFT(M652)="P","DB10",
IF(LEFT(M652)="E","DB11",
IF(LEFT(M652)="M","DB12"
)))</f>
        <v>DB12</v>
      </c>
      <c r="M652" t="str">
        <f t="shared" ref="M652" si="562">"M_"&amp;B648&amp;"_"</f>
        <v>M_G61_</v>
      </c>
      <c r="O652" s="40">
        <f>IF(E652="","-",COUNTIF($O$10:O651,"&lt;&gt;-")+1-2)</f>
        <v>512</v>
      </c>
      <c r="P652" s="25" t="str">
        <f>IF($E652="","//" &amp; $B652,$M652&amp;B652&amp;": '"&amp;$L652&amp;","&amp;VLOOKUP(C652,LookupTable!$A$10:$G$24,4,0)&amp;IF(AND(C652="Bool",MOD(10*D652,10)=0),D652&amp;".0",D652)&amp;IF(C652="String",".255","")&amp;IF(B653&lt;&gt;"","',","'")&amp;"     //"&amp;O652)</f>
        <v>M_G61_TIme_Motor: 'DB12,REAL972',     //512</v>
      </c>
      <c r="Q652" s="20" t="str">
        <f t="shared" ref="Q652:Q672" si="563">IF($E652="","//"&amp;$B652,"'"&amp;$M652&amp;B652&amp;IF(B653&lt;&gt;"","',","'")&amp;"     //"&amp;O652)</f>
        <v>'M_G61_TIme_Motor',     //512</v>
      </c>
      <c r="R652" s="20" t="str">
        <f t="shared" ref="R652:R672" si="564">IF($E652="","//"&amp;$B652,"socket.emit('"&amp;$M652&amp;B652&amp;"', arr_tag_value["&amp;O652&amp;"]);")</f>
        <v>socket.emit('M_G61_TIme_Motor', arr_tag_value[512]);</v>
      </c>
    </row>
    <row r="653" spans="2:18" ht="15.75">
      <c r="B653" t="s">
        <v>159</v>
      </c>
      <c r="C653" t="s">
        <v>235</v>
      </c>
      <c r="D653">
        <v>976</v>
      </c>
      <c r="F653" t="b">
        <v>0</v>
      </c>
      <c r="G653" t="b">
        <v>1</v>
      </c>
      <c r="H653" t="b">
        <v>1</v>
      </c>
      <c r="I653" t="b">
        <v>1</v>
      </c>
      <c r="J653" t="b">
        <v>1</v>
      </c>
      <c r="L653" t="str">
        <f t="shared" si="561"/>
        <v>DB12</v>
      </c>
      <c r="M653" t="str">
        <f t="shared" ref="M653:M672" si="565">"M_"&amp;B653&amp;"_"</f>
        <v>M_G62_</v>
      </c>
      <c r="O653" s="40" t="str">
        <f>IF(E653="","-",COUNTIF($O$10:O652,"&lt;&gt;-")+1-2)</f>
        <v>-</v>
      </c>
      <c r="P653" s="25" t="str">
        <f>IF($E653="","//" &amp; $B653,$M653&amp;B653&amp;": '"&amp;$L653&amp;","&amp;VLOOKUP(C653,LookupTable!$A$10:$G$24,4,0)&amp;IF(AND(C653="Bool",MOD(10*D653,10)=0),D653&amp;".0",D653)&amp;IF(C653="String",".255","")&amp;IF(B654&lt;&gt;"","',","'")&amp;"     //"&amp;O653)</f>
        <v>//G62</v>
      </c>
      <c r="Q653" s="20" t="str">
        <f t="shared" si="563"/>
        <v>//G62</v>
      </c>
      <c r="R653" s="20" t="str">
        <f t="shared" si="564"/>
        <v>//G62</v>
      </c>
    </row>
    <row r="654" spans="2:18" ht="15.75">
      <c r="B654" t="s">
        <v>236</v>
      </c>
      <c r="C654" t="s">
        <v>15</v>
      </c>
      <c r="D654">
        <v>976</v>
      </c>
      <c r="E654">
        <v>0</v>
      </c>
      <c r="F654" t="b">
        <v>0</v>
      </c>
      <c r="G654" t="b">
        <v>1</v>
      </c>
      <c r="H654" t="b">
        <v>1</v>
      </c>
      <c r="I654" t="b">
        <v>1</v>
      </c>
      <c r="J654" t="b">
        <v>0</v>
      </c>
      <c r="K654" t="s">
        <v>237</v>
      </c>
      <c r="L654" t="str">
        <f t="shared" si="561"/>
        <v>DB12</v>
      </c>
      <c r="M654" t="str">
        <f t="shared" ref="M654:M672" si="566">"M_"&amp;B653&amp;"_"</f>
        <v>M_G62_</v>
      </c>
      <c r="O654" s="40">
        <f>IF(E654="","-",COUNTIF($O$10:O653,"&lt;&gt;-")+1-2)</f>
        <v>513</v>
      </c>
      <c r="P654" s="25" t="str">
        <f>IF($E654="","//" &amp; $B654,$M654&amp;B654&amp;": '"&amp;$L654&amp;","&amp;VLOOKUP(C654,LookupTable!$A$10:$G$24,4,0)&amp;IF(AND(C654="Bool",MOD(10*D654,10)=0),D654&amp;".0",D654)&amp;IF(C654="String",".255","")&amp;IF(B655&lt;&gt;"","',","'")&amp;"     //"&amp;O654)</f>
        <v>M_G62_Time_BD: 'DB12,REAL976',     //513</v>
      </c>
      <c r="Q654" s="20" t="str">
        <f t="shared" si="563"/>
        <v>'M_G62_Time_BD',     //513</v>
      </c>
      <c r="R654" s="20" t="str">
        <f t="shared" si="564"/>
        <v>socket.emit('M_G62_Time_BD', arr_tag_value[513]);</v>
      </c>
    </row>
    <row r="655" spans="2:18" ht="15.75">
      <c r="B655" t="s">
        <v>238</v>
      </c>
      <c r="C655" t="s">
        <v>15</v>
      </c>
      <c r="D655">
        <v>980</v>
      </c>
      <c r="E655">
        <v>0</v>
      </c>
      <c r="F655" t="b">
        <v>0</v>
      </c>
      <c r="G655" t="b">
        <v>1</v>
      </c>
      <c r="H655" t="b">
        <v>1</v>
      </c>
      <c r="I655" t="b">
        <v>1</v>
      </c>
      <c r="J655" t="b">
        <v>0</v>
      </c>
      <c r="K655" t="s">
        <v>239</v>
      </c>
      <c r="L655" t="str">
        <f t="shared" si="561"/>
        <v>DB12</v>
      </c>
      <c r="M655" t="str">
        <f t="shared" ref="M655" si="567">"M_"&amp;B653&amp;"_"</f>
        <v>M_G62_</v>
      </c>
      <c r="O655" s="40">
        <f>IF(E655="","-",COUNTIF($O$10:O654,"&lt;&gt;-")+1-2)</f>
        <v>514</v>
      </c>
      <c r="P655" s="25" t="str">
        <f>IF($E655="","//" &amp; $B655,$M655&amp;B655&amp;": '"&amp;$L655&amp;","&amp;VLOOKUP(C655,LookupTable!$A$10:$G$24,4,0)&amp;IF(AND(C655="Bool",MOD(10*D655,10)=0),D655&amp;".0",D655)&amp;IF(C655="String",".255","")&amp;IF(B656&lt;&gt;"","',","'")&amp;"     //"&amp;O655)</f>
        <v>M_G62_Time_CUROA: 'DB12,REAL980',     //514</v>
      </c>
      <c r="Q655" s="20" t="str">
        <f t="shared" si="563"/>
        <v>'M_G62_Time_CUROA',     //514</v>
      </c>
      <c r="R655" s="20" t="str">
        <f t="shared" si="564"/>
        <v>socket.emit('M_G62_Time_CUROA', arr_tag_value[514]);</v>
      </c>
    </row>
    <row r="656" spans="2:18" ht="15.75">
      <c r="B656" t="s">
        <v>240</v>
      </c>
      <c r="C656" t="s">
        <v>15</v>
      </c>
      <c r="D656">
        <v>984</v>
      </c>
      <c r="E656">
        <v>0</v>
      </c>
      <c r="F656" t="b">
        <v>0</v>
      </c>
      <c r="G656" t="b">
        <v>1</v>
      </c>
      <c r="H656" t="b">
        <v>1</v>
      </c>
      <c r="I656" t="b">
        <v>1</v>
      </c>
      <c r="J656" t="b">
        <v>0</v>
      </c>
      <c r="K656" t="s">
        <v>241</v>
      </c>
      <c r="L656" t="str">
        <f t="shared" si="561"/>
        <v>DB12</v>
      </c>
      <c r="M656" t="str">
        <f t="shared" ref="M656" si="568">"M_"&amp;B653&amp;"_"</f>
        <v>M_G62_</v>
      </c>
      <c r="O656" s="40">
        <f>IF(E656="","-",COUNTIF($O$10:O655,"&lt;&gt;-")+1-2)</f>
        <v>515</v>
      </c>
      <c r="P656" s="25" t="str">
        <f>IF($E656="","//" &amp; $B656,$M656&amp;B656&amp;": '"&amp;$L656&amp;","&amp;VLOOKUP(C656,LookupTable!$A$10:$G$24,4,0)&amp;IF(AND(C656="Bool",MOD(10*D656,10)=0),D656&amp;".0",D656)&amp;IF(C656="String",".255","")&amp;IF(B657&lt;&gt;"","',","'")&amp;"     //"&amp;O656)</f>
        <v>M_G62_Time_Belt: 'DB12,REAL984',     //515</v>
      </c>
      <c r="Q656" s="20" t="str">
        <f t="shared" si="563"/>
        <v>'M_G62_Time_Belt',     //515</v>
      </c>
      <c r="R656" s="20" t="str">
        <f t="shared" si="564"/>
        <v>socket.emit('M_G62_Time_Belt', arr_tag_value[515]);</v>
      </c>
    </row>
    <row r="657" spans="2:18" ht="15.75">
      <c r="B657" t="s">
        <v>242</v>
      </c>
      <c r="C657" t="s">
        <v>15</v>
      </c>
      <c r="D657">
        <v>988</v>
      </c>
      <c r="E657">
        <v>0</v>
      </c>
      <c r="F657" t="b">
        <v>0</v>
      </c>
      <c r="G657" t="b">
        <v>1</v>
      </c>
      <c r="H657" t="b">
        <v>1</v>
      </c>
      <c r="I657" t="b">
        <v>1</v>
      </c>
      <c r="J657" t="b">
        <v>0</v>
      </c>
      <c r="K657" t="s">
        <v>243</v>
      </c>
      <c r="L657" t="str">
        <f t="shared" si="561"/>
        <v>DB12</v>
      </c>
      <c r="M657" t="str">
        <f t="shared" ref="M657" si="569">"M_"&amp;B653&amp;"_"</f>
        <v>M_G62_</v>
      </c>
      <c r="O657" s="40">
        <f>IF(E657="","-",COUNTIF($O$10:O656,"&lt;&gt;-")+1-2)</f>
        <v>516</v>
      </c>
      <c r="P657" s="25" t="str">
        <f>IF($E657="","//" &amp; $B657,$M657&amp;B657&amp;": '"&amp;$L657&amp;","&amp;VLOOKUP(C657,LookupTable!$A$10:$G$24,4,0)&amp;IF(AND(C657="Bool",MOD(10*D657,10)=0),D657&amp;".0",D657)&amp;IF(C657="String",".255","")&amp;IF(B658&lt;&gt;"","',","'")&amp;"     //"&amp;O657)</f>
        <v>M_G62_TIme_Motor: 'DB12,REAL988',     //516</v>
      </c>
      <c r="Q657" s="20" t="str">
        <f t="shared" si="563"/>
        <v>'M_G62_TIme_Motor',     //516</v>
      </c>
      <c r="R657" s="20" t="str">
        <f t="shared" si="564"/>
        <v>socket.emit('M_G62_TIme_Motor', arr_tag_value[516]);</v>
      </c>
    </row>
    <row r="658" spans="2:18" ht="15.75">
      <c r="B658" t="s">
        <v>160</v>
      </c>
      <c r="C658" t="s">
        <v>235</v>
      </c>
      <c r="D658">
        <v>992</v>
      </c>
      <c r="F658" t="b">
        <v>0</v>
      </c>
      <c r="G658" t="b">
        <v>1</v>
      </c>
      <c r="H658" t="b">
        <v>1</v>
      </c>
      <c r="I658" t="b">
        <v>1</v>
      </c>
      <c r="J658" t="b">
        <v>1</v>
      </c>
      <c r="L658" t="str">
        <f t="shared" si="561"/>
        <v>DB12</v>
      </c>
      <c r="M658" t="str">
        <f t="shared" ref="M658:M672" si="570">"M_"&amp;B658&amp;"_"</f>
        <v>M_G63_</v>
      </c>
      <c r="O658" s="40" t="str">
        <f>IF(E658="","-",COUNTIF($O$10:O657,"&lt;&gt;-")+1-2)</f>
        <v>-</v>
      </c>
      <c r="P658" s="25" t="str">
        <f>IF($E658="","//" &amp; $B658,$M658&amp;B658&amp;": '"&amp;$L658&amp;","&amp;VLOOKUP(C658,LookupTable!$A$10:$G$24,4,0)&amp;IF(AND(C658="Bool",MOD(10*D658,10)=0),D658&amp;".0",D658)&amp;IF(C658="String",".255","")&amp;IF(B659&lt;&gt;"","',","'")&amp;"     //"&amp;O658)</f>
        <v>//G63</v>
      </c>
      <c r="Q658" s="20" t="str">
        <f t="shared" si="563"/>
        <v>//G63</v>
      </c>
      <c r="R658" s="20" t="str">
        <f t="shared" si="564"/>
        <v>//G63</v>
      </c>
    </row>
    <row r="659" spans="2:18" ht="15.75">
      <c r="B659" t="s">
        <v>236</v>
      </c>
      <c r="C659" t="s">
        <v>15</v>
      </c>
      <c r="D659">
        <v>992</v>
      </c>
      <c r="E659">
        <v>0</v>
      </c>
      <c r="F659" t="b">
        <v>0</v>
      </c>
      <c r="G659" t="b">
        <v>1</v>
      </c>
      <c r="H659" t="b">
        <v>1</v>
      </c>
      <c r="I659" t="b">
        <v>1</v>
      </c>
      <c r="J659" t="b">
        <v>0</v>
      </c>
      <c r="K659" t="s">
        <v>237</v>
      </c>
      <c r="L659" t="str">
        <f t="shared" si="561"/>
        <v>DB12</v>
      </c>
      <c r="M659" t="str">
        <f t="shared" ref="M659:M672" si="571">"M_"&amp;B658&amp;"_"</f>
        <v>M_G63_</v>
      </c>
      <c r="O659" s="40">
        <f>IF(E659="","-",COUNTIF($O$10:O658,"&lt;&gt;-")+1-2)</f>
        <v>517</v>
      </c>
      <c r="P659" s="25" t="str">
        <f>IF($E659="","//" &amp; $B659,$M659&amp;B659&amp;": '"&amp;$L659&amp;","&amp;VLOOKUP(C659,LookupTable!$A$10:$G$24,4,0)&amp;IF(AND(C659="Bool",MOD(10*D659,10)=0),D659&amp;".0",D659)&amp;IF(C659="String",".255","")&amp;IF(B660&lt;&gt;"","',","'")&amp;"     //"&amp;O659)</f>
        <v>M_G63_Time_BD: 'DB12,REAL992',     //517</v>
      </c>
      <c r="Q659" s="20" t="str">
        <f t="shared" si="563"/>
        <v>'M_G63_Time_BD',     //517</v>
      </c>
      <c r="R659" s="20" t="str">
        <f t="shared" si="564"/>
        <v>socket.emit('M_G63_Time_BD', arr_tag_value[517]);</v>
      </c>
    </row>
    <row r="660" spans="2:18" ht="15.75">
      <c r="B660" t="s">
        <v>238</v>
      </c>
      <c r="C660" t="s">
        <v>15</v>
      </c>
      <c r="D660">
        <v>996</v>
      </c>
      <c r="E660">
        <v>0</v>
      </c>
      <c r="F660" t="b">
        <v>0</v>
      </c>
      <c r="G660" t="b">
        <v>1</v>
      </c>
      <c r="H660" t="b">
        <v>1</v>
      </c>
      <c r="I660" t="b">
        <v>1</v>
      </c>
      <c r="J660" t="b">
        <v>0</v>
      </c>
      <c r="K660" t="s">
        <v>239</v>
      </c>
      <c r="L660" t="str">
        <f t="shared" si="561"/>
        <v>DB12</v>
      </c>
      <c r="M660" t="str">
        <f t="shared" ref="M660" si="572">"M_"&amp;B658&amp;"_"</f>
        <v>M_G63_</v>
      </c>
      <c r="O660" s="40">
        <f>IF(E660="","-",COUNTIF($O$10:O659,"&lt;&gt;-")+1-2)</f>
        <v>518</v>
      </c>
      <c r="P660" s="25" t="str">
        <f>IF($E660="","//" &amp; $B660,$M660&amp;B660&amp;": '"&amp;$L660&amp;","&amp;VLOOKUP(C660,LookupTable!$A$10:$G$24,4,0)&amp;IF(AND(C660="Bool",MOD(10*D660,10)=0),D660&amp;".0",D660)&amp;IF(C660="String",".255","")&amp;IF(B661&lt;&gt;"","',","'")&amp;"     //"&amp;O660)</f>
        <v>M_G63_Time_CUROA: 'DB12,REAL996',     //518</v>
      </c>
      <c r="Q660" s="20" t="str">
        <f t="shared" si="563"/>
        <v>'M_G63_Time_CUROA',     //518</v>
      </c>
      <c r="R660" s="20" t="str">
        <f t="shared" si="564"/>
        <v>socket.emit('M_G63_Time_CUROA', arr_tag_value[518]);</v>
      </c>
    </row>
    <row r="661" spans="2:18" ht="15.75">
      <c r="B661" t="s">
        <v>240</v>
      </c>
      <c r="C661" t="s">
        <v>15</v>
      </c>
      <c r="D661">
        <v>1000</v>
      </c>
      <c r="E661">
        <v>0</v>
      </c>
      <c r="F661" t="b">
        <v>0</v>
      </c>
      <c r="G661" t="b">
        <v>1</v>
      </c>
      <c r="H661" t="b">
        <v>1</v>
      </c>
      <c r="I661" t="b">
        <v>1</v>
      </c>
      <c r="J661" t="b">
        <v>0</v>
      </c>
      <c r="K661" t="s">
        <v>241</v>
      </c>
      <c r="L661" t="str">
        <f t="shared" si="561"/>
        <v>DB12</v>
      </c>
      <c r="M661" t="str">
        <f t="shared" ref="M661" si="573">"M_"&amp;B658&amp;"_"</f>
        <v>M_G63_</v>
      </c>
      <c r="O661" s="40">
        <f>IF(E661="","-",COUNTIF($O$10:O660,"&lt;&gt;-")+1-2)</f>
        <v>519</v>
      </c>
      <c r="P661" s="25" t="str">
        <f>IF($E661="","//" &amp; $B661,$M661&amp;B661&amp;": '"&amp;$L661&amp;","&amp;VLOOKUP(C661,LookupTable!$A$10:$G$24,4,0)&amp;IF(AND(C661="Bool",MOD(10*D661,10)=0),D661&amp;".0",D661)&amp;IF(C661="String",".255","")&amp;IF(B662&lt;&gt;"","',","'")&amp;"     //"&amp;O661)</f>
        <v>M_G63_Time_Belt: 'DB12,REAL1000',     //519</v>
      </c>
      <c r="Q661" s="20" t="str">
        <f t="shared" si="563"/>
        <v>'M_G63_Time_Belt',     //519</v>
      </c>
      <c r="R661" s="20" t="str">
        <f t="shared" si="564"/>
        <v>socket.emit('M_G63_Time_Belt', arr_tag_value[519]);</v>
      </c>
    </row>
    <row r="662" spans="2:18" ht="15.75">
      <c r="B662" t="s">
        <v>242</v>
      </c>
      <c r="C662" t="s">
        <v>15</v>
      </c>
      <c r="D662">
        <v>1004</v>
      </c>
      <c r="E662">
        <v>0</v>
      </c>
      <c r="F662" t="b">
        <v>0</v>
      </c>
      <c r="G662" t="b">
        <v>1</v>
      </c>
      <c r="H662" t="b">
        <v>1</v>
      </c>
      <c r="I662" t="b">
        <v>1</v>
      </c>
      <c r="J662" t="b">
        <v>0</v>
      </c>
      <c r="K662" t="s">
        <v>243</v>
      </c>
      <c r="L662" t="str">
        <f t="shared" si="561"/>
        <v>DB12</v>
      </c>
      <c r="M662" t="str">
        <f t="shared" ref="M662" si="574">"M_"&amp;B658&amp;"_"</f>
        <v>M_G63_</v>
      </c>
      <c r="O662" s="40">
        <f>IF(E662="","-",COUNTIF($O$10:O661,"&lt;&gt;-")+1-2)</f>
        <v>520</v>
      </c>
      <c r="P662" s="25" t="str">
        <f>IF($E662="","//" &amp; $B662,$M662&amp;B662&amp;": '"&amp;$L662&amp;","&amp;VLOOKUP(C662,LookupTable!$A$10:$G$24,4,0)&amp;IF(AND(C662="Bool",MOD(10*D662,10)=0),D662&amp;".0",D662)&amp;IF(C662="String",".255","")&amp;IF(B663&lt;&gt;"","',","'")&amp;"     //"&amp;O662)</f>
        <v>M_G63_TIme_Motor: 'DB12,REAL1004',     //520</v>
      </c>
      <c r="Q662" s="20" t="str">
        <f t="shared" si="563"/>
        <v>'M_G63_TIme_Motor',     //520</v>
      </c>
      <c r="R662" s="20" t="str">
        <f t="shared" si="564"/>
        <v>socket.emit('M_G63_TIme_Motor', arr_tag_value[520]);</v>
      </c>
    </row>
    <row r="663" spans="2:18" ht="15.75">
      <c r="B663" t="s">
        <v>161</v>
      </c>
      <c r="C663" t="s">
        <v>235</v>
      </c>
      <c r="D663">
        <v>1008</v>
      </c>
      <c r="F663" t="b">
        <v>0</v>
      </c>
      <c r="G663" t="b">
        <v>1</v>
      </c>
      <c r="H663" t="b">
        <v>1</v>
      </c>
      <c r="I663" t="b">
        <v>1</v>
      </c>
      <c r="J663" t="b">
        <v>1</v>
      </c>
      <c r="L663" t="str">
        <f t="shared" si="561"/>
        <v>DB12</v>
      </c>
      <c r="M663" t="str">
        <f t="shared" ref="M663:M672" si="575">"M_"&amp;B663&amp;"_"</f>
        <v>M_G64_</v>
      </c>
      <c r="O663" s="40" t="str">
        <f>IF(E663="","-",COUNTIF($O$10:O662,"&lt;&gt;-")+1-2)</f>
        <v>-</v>
      </c>
      <c r="P663" s="25" t="str">
        <f>IF($E663="","//" &amp; $B663,$M663&amp;B663&amp;": '"&amp;$L663&amp;","&amp;VLOOKUP(C663,LookupTable!$A$10:$G$24,4,0)&amp;IF(AND(C663="Bool",MOD(10*D663,10)=0),D663&amp;".0",D663)&amp;IF(C663="String",".255","")&amp;IF(B664&lt;&gt;"","',","'")&amp;"     //"&amp;O663)</f>
        <v>//G64</v>
      </c>
      <c r="Q663" s="20" t="str">
        <f t="shared" si="563"/>
        <v>//G64</v>
      </c>
      <c r="R663" s="20" t="str">
        <f t="shared" si="564"/>
        <v>//G64</v>
      </c>
    </row>
    <row r="664" spans="2:18" ht="15.75">
      <c r="B664" t="s">
        <v>236</v>
      </c>
      <c r="C664" t="s">
        <v>15</v>
      </c>
      <c r="D664">
        <v>1008</v>
      </c>
      <c r="E664">
        <v>0</v>
      </c>
      <c r="F664" t="b">
        <v>0</v>
      </c>
      <c r="G664" t="b">
        <v>1</v>
      </c>
      <c r="H664" t="b">
        <v>1</v>
      </c>
      <c r="I664" t="b">
        <v>1</v>
      </c>
      <c r="J664" t="b">
        <v>0</v>
      </c>
      <c r="K664" t="s">
        <v>237</v>
      </c>
      <c r="L664" t="str">
        <f t="shared" si="561"/>
        <v>DB12</v>
      </c>
      <c r="M664" t="str">
        <f t="shared" ref="M664:M672" si="576">"M_"&amp;B663&amp;"_"</f>
        <v>M_G64_</v>
      </c>
      <c r="O664" s="40">
        <f>IF(E664="","-",COUNTIF($O$10:O663,"&lt;&gt;-")+1-2)</f>
        <v>521</v>
      </c>
      <c r="P664" s="25" t="str">
        <f>IF($E664="","//" &amp; $B664,$M664&amp;B664&amp;": '"&amp;$L664&amp;","&amp;VLOOKUP(C664,LookupTable!$A$10:$G$24,4,0)&amp;IF(AND(C664="Bool",MOD(10*D664,10)=0),D664&amp;".0",D664)&amp;IF(C664="String",".255","")&amp;IF(B665&lt;&gt;"","',","'")&amp;"     //"&amp;O664)</f>
        <v>M_G64_Time_BD: 'DB12,REAL1008',     //521</v>
      </c>
      <c r="Q664" s="20" t="str">
        <f t="shared" si="563"/>
        <v>'M_G64_Time_BD',     //521</v>
      </c>
      <c r="R664" s="20" t="str">
        <f t="shared" si="564"/>
        <v>socket.emit('M_G64_Time_BD', arr_tag_value[521]);</v>
      </c>
    </row>
    <row r="665" spans="2:18" ht="15.75">
      <c r="B665" t="s">
        <v>238</v>
      </c>
      <c r="C665" t="s">
        <v>15</v>
      </c>
      <c r="D665">
        <v>1012</v>
      </c>
      <c r="E665">
        <v>0</v>
      </c>
      <c r="F665" t="b">
        <v>0</v>
      </c>
      <c r="G665" t="b">
        <v>1</v>
      </c>
      <c r="H665" t="b">
        <v>1</v>
      </c>
      <c r="I665" t="b">
        <v>1</v>
      </c>
      <c r="J665" t="b">
        <v>0</v>
      </c>
      <c r="K665" t="s">
        <v>239</v>
      </c>
      <c r="L665" t="str">
        <f t="shared" si="561"/>
        <v>DB12</v>
      </c>
      <c r="M665" t="str">
        <f t="shared" ref="M665" si="577">"M_"&amp;B663&amp;"_"</f>
        <v>M_G64_</v>
      </c>
      <c r="O665" s="40">
        <f>IF(E665="","-",COUNTIF($O$10:O664,"&lt;&gt;-")+1-2)</f>
        <v>522</v>
      </c>
      <c r="P665" s="25" t="str">
        <f>IF($E665="","//" &amp; $B665,$M665&amp;B665&amp;": '"&amp;$L665&amp;","&amp;VLOOKUP(C665,LookupTable!$A$10:$G$24,4,0)&amp;IF(AND(C665="Bool",MOD(10*D665,10)=0),D665&amp;".0",D665)&amp;IF(C665="String",".255","")&amp;IF(B666&lt;&gt;"","',","'")&amp;"     //"&amp;O665)</f>
        <v>M_G64_Time_CUROA: 'DB12,REAL1012',     //522</v>
      </c>
      <c r="Q665" s="20" t="str">
        <f t="shared" si="563"/>
        <v>'M_G64_Time_CUROA',     //522</v>
      </c>
      <c r="R665" s="20" t="str">
        <f t="shared" si="564"/>
        <v>socket.emit('M_G64_Time_CUROA', arr_tag_value[522]);</v>
      </c>
    </row>
    <row r="666" spans="2:18" ht="15.75">
      <c r="B666" t="s">
        <v>240</v>
      </c>
      <c r="C666" t="s">
        <v>15</v>
      </c>
      <c r="D666">
        <v>1016</v>
      </c>
      <c r="E666">
        <v>0</v>
      </c>
      <c r="F666" t="b">
        <v>0</v>
      </c>
      <c r="G666" t="b">
        <v>1</v>
      </c>
      <c r="H666" t="b">
        <v>1</v>
      </c>
      <c r="I666" t="b">
        <v>1</v>
      </c>
      <c r="J666" t="b">
        <v>0</v>
      </c>
      <c r="K666" t="s">
        <v>241</v>
      </c>
      <c r="L666" t="str">
        <f t="shared" si="561"/>
        <v>DB12</v>
      </c>
      <c r="M666" t="str">
        <f t="shared" ref="M666" si="578">"M_"&amp;B663&amp;"_"</f>
        <v>M_G64_</v>
      </c>
      <c r="O666" s="40">
        <f>IF(E666="","-",COUNTIF($O$10:O665,"&lt;&gt;-")+1-2)</f>
        <v>523</v>
      </c>
      <c r="P666" s="25" t="str">
        <f>IF($E666="","//" &amp; $B666,$M666&amp;B666&amp;": '"&amp;$L666&amp;","&amp;VLOOKUP(C666,LookupTable!$A$10:$G$24,4,0)&amp;IF(AND(C666="Bool",MOD(10*D666,10)=0),D666&amp;".0",D666)&amp;IF(C666="String",".255","")&amp;IF(B667&lt;&gt;"","',","'")&amp;"     //"&amp;O666)</f>
        <v>M_G64_Time_Belt: 'DB12,REAL1016',     //523</v>
      </c>
      <c r="Q666" s="20" t="str">
        <f t="shared" si="563"/>
        <v>'M_G64_Time_Belt',     //523</v>
      </c>
      <c r="R666" s="20" t="str">
        <f t="shared" si="564"/>
        <v>socket.emit('M_G64_Time_Belt', arr_tag_value[523]);</v>
      </c>
    </row>
    <row r="667" spans="2:18" ht="15.75">
      <c r="B667" t="s">
        <v>242</v>
      </c>
      <c r="C667" t="s">
        <v>15</v>
      </c>
      <c r="D667">
        <v>1020</v>
      </c>
      <c r="E667">
        <v>0</v>
      </c>
      <c r="F667" t="b">
        <v>0</v>
      </c>
      <c r="G667" t="b">
        <v>1</v>
      </c>
      <c r="H667" t="b">
        <v>1</v>
      </c>
      <c r="I667" t="b">
        <v>1</v>
      </c>
      <c r="J667" t="b">
        <v>0</v>
      </c>
      <c r="K667" t="s">
        <v>243</v>
      </c>
      <c r="L667" t="str">
        <f t="shared" si="561"/>
        <v>DB12</v>
      </c>
      <c r="M667" t="str">
        <f t="shared" ref="M667" si="579">"M_"&amp;B663&amp;"_"</f>
        <v>M_G64_</v>
      </c>
      <c r="O667" s="40">
        <f>IF(E667="","-",COUNTIF($O$10:O666,"&lt;&gt;-")+1-2)</f>
        <v>524</v>
      </c>
      <c r="P667" s="25" t="str">
        <f>IF($E667="","//" &amp; $B667,$M667&amp;B667&amp;": '"&amp;$L667&amp;","&amp;VLOOKUP(C667,LookupTable!$A$10:$G$24,4,0)&amp;IF(AND(C667="Bool",MOD(10*D667,10)=0),D667&amp;".0",D667)&amp;IF(C667="String",".255","")&amp;IF(B668&lt;&gt;"","',","'")&amp;"     //"&amp;O667)</f>
        <v>M_G64_TIme_Motor: 'DB12,REAL1020',     //524</v>
      </c>
      <c r="Q667" s="20" t="str">
        <f t="shared" si="563"/>
        <v>'M_G64_TIme_Motor',     //524</v>
      </c>
      <c r="R667" s="20" t="str">
        <f t="shared" si="564"/>
        <v>socket.emit('M_G64_TIme_Motor', arr_tag_value[524]);</v>
      </c>
    </row>
    <row r="668" spans="2:18" ht="15.75">
      <c r="B668" t="s">
        <v>162</v>
      </c>
      <c r="C668" t="s">
        <v>235</v>
      </c>
      <c r="D668">
        <v>1024</v>
      </c>
      <c r="F668" t="b">
        <v>0</v>
      </c>
      <c r="G668" t="b">
        <v>1</v>
      </c>
      <c r="H668" t="b">
        <v>1</v>
      </c>
      <c r="I668" t="b">
        <v>1</v>
      </c>
      <c r="J668" t="b">
        <v>1</v>
      </c>
      <c r="L668" t="str">
        <f t="shared" si="561"/>
        <v>DB12</v>
      </c>
      <c r="M668" t="str">
        <f t="shared" ref="M668:M672" si="580">"M_"&amp;B668&amp;"_"</f>
        <v>M_G65_</v>
      </c>
      <c r="O668" s="40" t="str">
        <f>IF(E668="","-",COUNTIF($O$10:O667,"&lt;&gt;-")+1-2)</f>
        <v>-</v>
      </c>
      <c r="P668" s="25" t="str">
        <f>IF($E668="","//" &amp; $B668,$M668&amp;B668&amp;": '"&amp;$L668&amp;","&amp;VLOOKUP(C668,LookupTable!$A$10:$G$24,4,0)&amp;IF(AND(C668="Bool",MOD(10*D668,10)=0),D668&amp;".0",D668)&amp;IF(C668="String",".255","")&amp;IF(B669&lt;&gt;"","',","'")&amp;"     //"&amp;O668)</f>
        <v>//G65</v>
      </c>
      <c r="Q668" s="20" t="str">
        <f t="shared" si="563"/>
        <v>//G65</v>
      </c>
      <c r="R668" s="20" t="str">
        <f t="shared" si="564"/>
        <v>//G65</v>
      </c>
    </row>
    <row r="669" spans="2:18" ht="15.75">
      <c r="B669" t="s">
        <v>236</v>
      </c>
      <c r="C669" t="s">
        <v>15</v>
      </c>
      <c r="D669">
        <v>1024</v>
      </c>
      <c r="E669">
        <v>0</v>
      </c>
      <c r="F669" t="b">
        <v>0</v>
      </c>
      <c r="G669" t="b">
        <v>1</v>
      </c>
      <c r="H669" t="b">
        <v>1</v>
      </c>
      <c r="I669" t="b">
        <v>1</v>
      </c>
      <c r="J669" t="b">
        <v>0</v>
      </c>
      <c r="K669" t="s">
        <v>237</v>
      </c>
      <c r="L669" t="str">
        <f t="shared" si="561"/>
        <v>DB12</v>
      </c>
      <c r="M669" t="str">
        <f t="shared" ref="M669:M672" si="581">"M_"&amp;B668&amp;"_"</f>
        <v>M_G65_</v>
      </c>
      <c r="O669" s="40">
        <f>IF(E669="","-",COUNTIF($O$10:O668,"&lt;&gt;-")+1-2)</f>
        <v>525</v>
      </c>
      <c r="P669" s="25" t="str">
        <f>IF($E669="","//" &amp; $B669,$M669&amp;B669&amp;": '"&amp;$L669&amp;","&amp;VLOOKUP(C669,LookupTable!$A$10:$G$24,4,0)&amp;IF(AND(C669="Bool",MOD(10*D669,10)=0),D669&amp;".0",D669)&amp;IF(C669="String",".255","")&amp;IF(B670&lt;&gt;"","',","'")&amp;"     //"&amp;O669)</f>
        <v>M_G65_Time_BD: 'DB12,REAL1024',     //525</v>
      </c>
      <c r="Q669" s="20" t="str">
        <f t="shared" si="563"/>
        <v>'M_G65_Time_BD',     //525</v>
      </c>
      <c r="R669" s="20" t="str">
        <f t="shared" si="564"/>
        <v>socket.emit('M_G65_Time_BD', arr_tag_value[525]);</v>
      </c>
    </row>
    <row r="670" spans="2:18" ht="15.75">
      <c r="B670" t="s">
        <v>238</v>
      </c>
      <c r="C670" t="s">
        <v>15</v>
      </c>
      <c r="D670">
        <v>1028</v>
      </c>
      <c r="E670">
        <v>0</v>
      </c>
      <c r="F670" t="b">
        <v>0</v>
      </c>
      <c r="G670" t="b">
        <v>1</v>
      </c>
      <c r="H670" t="b">
        <v>1</v>
      </c>
      <c r="I670" t="b">
        <v>1</v>
      </c>
      <c r="J670" t="b">
        <v>0</v>
      </c>
      <c r="K670" t="s">
        <v>239</v>
      </c>
      <c r="L670" t="str">
        <f t="shared" si="561"/>
        <v>DB12</v>
      </c>
      <c r="M670" t="str">
        <f t="shared" ref="M670" si="582">"M_"&amp;B668&amp;"_"</f>
        <v>M_G65_</v>
      </c>
      <c r="O670" s="40">
        <f>IF(E670="","-",COUNTIF($O$10:O669,"&lt;&gt;-")+1-2)</f>
        <v>526</v>
      </c>
      <c r="P670" s="25" t="str">
        <f>IF($E670="","//" &amp; $B670,$M670&amp;B670&amp;": '"&amp;$L670&amp;","&amp;VLOOKUP(C670,LookupTable!$A$10:$G$24,4,0)&amp;IF(AND(C670="Bool",MOD(10*D670,10)=0),D670&amp;".0",D670)&amp;IF(C670="String",".255","")&amp;IF(B671&lt;&gt;"","',","'")&amp;"     //"&amp;O670)</f>
        <v>M_G65_Time_CUROA: 'DB12,REAL1028',     //526</v>
      </c>
      <c r="Q670" s="20" t="str">
        <f t="shared" si="563"/>
        <v>'M_G65_Time_CUROA',     //526</v>
      </c>
      <c r="R670" s="20" t="str">
        <f t="shared" si="564"/>
        <v>socket.emit('M_G65_Time_CUROA', arr_tag_value[526]);</v>
      </c>
    </row>
    <row r="671" spans="2:18" ht="15.75">
      <c r="B671" t="s">
        <v>240</v>
      </c>
      <c r="C671" t="s">
        <v>15</v>
      </c>
      <c r="D671">
        <v>1032</v>
      </c>
      <c r="E671">
        <v>0</v>
      </c>
      <c r="F671" t="b">
        <v>0</v>
      </c>
      <c r="G671" t="b">
        <v>1</v>
      </c>
      <c r="H671" t="b">
        <v>1</v>
      </c>
      <c r="I671" t="b">
        <v>1</v>
      </c>
      <c r="J671" t="b">
        <v>0</v>
      </c>
      <c r="K671" t="s">
        <v>241</v>
      </c>
      <c r="L671" t="str">
        <f t="shared" si="561"/>
        <v>DB12</v>
      </c>
      <c r="M671" t="str">
        <f t="shared" ref="M671" si="583">"M_"&amp;B668&amp;"_"</f>
        <v>M_G65_</v>
      </c>
      <c r="O671" s="40">
        <f>IF(E671="","-",COUNTIF($O$10:O670,"&lt;&gt;-")+1-2)</f>
        <v>527</v>
      </c>
      <c r="P671" s="25" t="str">
        <f>IF($E671="","//" &amp; $B671,$M671&amp;B671&amp;": '"&amp;$L671&amp;","&amp;VLOOKUP(C671,LookupTable!$A$10:$G$24,4,0)&amp;IF(AND(C671="Bool",MOD(10*D671,10)=0),D671&amp;".0",D671)&amp;IF(C671="String",".255","")&amp;IF(B672&lt;&gt;"","',","'")&amp;"     //"&amp;O671)</f>
        <v>M_G65_Time_Belt: 'DB12,REAL1032',     //527</v>
      </c>
      <c r="Q671" s="20" t="str">
        <f t="shared" si="563"/>
        <v>'M_G65_Time_Belt',     //527</v>
      </c>
      <c r="R671" s="20" t="str">
        <f t="shared" si="564"/>
        <v>socket.emit('M_G65_Time_Belt', arr_tag_value[527]);</v>
      </c>
    </row>
    <row r="672" spans="2:18" ht="15.75">
      <c r="B672" t="s">
        <v>242</v>
      </c>
      <c r="C672" t="s">
        <v>15</v>
      </c>
      <c r="D672">
        <v>1036</v>
      </c>
      <c r="E672">
        <v>0</v>
      </c>
      <c r="F672" t="b">
        <v>0</v>
      </c>
      <c r="G672" t="b">
        <v>1</v>
      </c>
      <c r="H672" t="b">
        <v>1</v>
      </c>
      <c r="I672" t="b">
        <v>1</v>
      </c>
      <c r="J672" t="b">
        <v>0</v>
      </c>
      <c r="K672" t="s">
        <v>243</v>
      </c>
      <c r="L672" t="str">
        <f t="shared" si="561"/>
        <v>DB12</v>
      </c>
      <c r="M672" t="str">
        <f t="shared" ref="M672" si="584">"M_"&amp;B668&amp;"_"</f>
        <v>M_G65_</v>
      </c>
      <c r="O672" s="40">
        <f>IF(E672="","-",COUNTIF($O$10:O671,"&lt;&gt;-")+1-2)</f>
        <v>528</v>
      </c>
      <c r="P672" s="25" t="str">
        <f>IF($E672="","//" &amp; $B672,$M672&amp;B672&amp;": '"&amp;$L672&amp;","&amp;VLOOKUP(C672,LookupTable!$A$10:$G$24,4,0)&amp;IF(AND(C672="Bool",MOD(10*D672,10)=0),D672&amp;".0",D672)&amp;IF(C672="String",".255","")&amp;IF(B673&lt;&gt;"","',","'")&amp;"     //"&amp;O672)</f>
        <v>M_G65_TIme_Motor: 'DB12,REAL1036'     //528</v>
      </c>
      <c r="Q672" s="20" t="str">
        <f t="shared" si="563"/>
        <v>'M_G65_TIme_Motor'     //528</v>
      </c>
      <c r="R672" s="20" t="str">
        <f t="shared" si="564"/>
        <v>socket.emit('M_G65_TIme_Motor', arr_tag_value[528]);</v>
      </c>
    </row>
    <row r="673" spans="16:18" ht="15.75">
      <c r="P673" s="26"/>
      <c r="Q673" s="21"/>
      <c r="R673" s="21"/>
    </row>
    <row r="674" spans="16:18" ht="15.75">
      <c r="P674" s="27" t="s">
        <v>56</v>
      </c>
      <c r="Q674" s="20" t="s">
        <v>250</v>
      </c>
      <c r="R674" s="27" t="s">
        <v>42</v>
      </c>
    </row>
  </sheetData>
  <mergeCells count="2">
    <mergeCell ref="A1:K1"/>
    <mergeCell ref="A9:K9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A147"/>
  <sheetViews>
    <sheetView topLeftCell="A166" workbookViewId="0">
      <selection activeCell="A148" sqref="A148"/>
    </sheetView>
  </sheetViews>
  <sheetFormatPr defaultRowHeight="15"/>
  <sheetData>
    <row r="1" spans="1:1">
      <c r="A1" s="8" t="s">
        <v>33</v>
      </c>
    </row>
    <row r="42" spans="1:1">
      <c r="A42" s="8" t="s">
        <v>34</v>
      </c>
    </row>
    <row r="83" spans="1:1">
      <c r="A83" s="8" t="s">
        <v>35</v>
      </c>
    </row>
    <row r="113" spans="1:1">
      <c r="A113" s="8" t="s">
        <v>36</v>
      </c>
    </row>
    <row r="147" spans="1:1">
      <c r="A147" s="8" t="s">
        <v>37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LookupTable</vt:lpstr>
      <vt:lpstr>C#_Kep</vt:lpstr>
      <vt:lpstr>Wed_Kep</vt:lpstr>
      <vt:lpstr>Web_Nodes7</vt:lpstr>
      <vt:lpstr>Web_Nodes7_module</vt:lpstr>
      <vt:lpstr>Help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2022-11-10T12:54:42Z</dcterms:modified>
</cp:coreProperties>
</file>